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UX3405MA\Telkom\WSA_telkom\storage\app\"/>
    </mc:Choice>
  </mc:AlternateContent>
  <xr:revisionPtr revIDLastSave="0" documentId="13_ncr:1_{ECCA595A-CA2D-489C-A6E0-F3F1975BE416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Data" sheetId="9" r:id="rId1"/>
    <sheet name="Dashboard TOTAL" sheetId="11" r:id="rId2"/>
    <sheet name="Konstanta" sheetId="8" r:id="rId3"/>
  </sheets>
  <definedNames>
    <definedName name="_xlnm._FilterDatabase" localSheetId="0" hidden="1">Data!$A$1:$DL$2998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Z2" i="9" l="1"/>
  <c r="CC2" i="9" s="1"/>
  <c r="CA2" i="9"/>
  <c r="CE2" i="9"/>
  <c r="CF2" i="9"/>
  <c r="CG2" i="9"/>
  <c r="CH2" i="9"/>
  <c r="CI2" i="9"/>
  <c r="CJ2" i="9"/>
  <c r="CK2" i="9"/>
  <c r="CL2" i="9"/>
  <c r="CN2" i="9"/>
  <c r="CO2" i="9"/>
  <c r="CR2" i="9"/>
  <c r="CT2" i="9"/>
  <c r="CX2" i="9"/>
  <c r="CY2" i="9"/>
  <c r="CZ2" i="9"/>
  <c r="DA2" i="9" s="1"/>
  <c r="DC2" i="9" s="1"/>
  <c r="DH2" i="9"/>
  <c r="DK2" i="9"/>
  <c r="DL2" i="9"/>
  <c r="B2" i="8"/>
  <c r="B1" i="8"/>
  <c r="X41" i="11"/>
  <c r="Y28" i="11" a="1"/>
  <c r="Y28" i="11" s="1"/>
  <c r="BB21" i="11"/>
  <c r="AO21" i="11"/>
  <c r="X20" i="11"/>
  <c r="Y7" i="11" a="1"/>
  <c r="Y7" i="11" s="1"/>
  <c r="AC3" i="11"/>
  <c r="AB3" i="11"/>
  <c r="AA3" i="11"/>
  <c r="Z3" i="11"/>
  <c r="Y3" i="11"/>
  <c r="O3" i="11"/>
  <c r="O7" i="11" s="1"/>
  <c r="N3" i="11"/>
  <c r="N7" i="11" s="1"/>
  <c r="M3" i="11"/>
  <c r="M7" i="11" s="1"/>
  <c r="L3" i="11"/>
  <c r="L7" i="11" s="1"/>
  <c r="K3" i="11"/>
  <c r="K7" i="11" s="1"/>
  <c r="J3" i="11"/>
  <c r="J7" i="11" s="1"/>
  <c r="I3" i="11"/>
  <c r="I7" i="11" s="1"/>
  <c r="H3" i="11"/>
  <c r="H7" i="11" s="1"/>
  <c r="G3" i="11"/>
  <c r="G7" i="11" s="1"/>
  <c r="F3" i="11"/>
  <c r="F7" i="11" s="1"/>
  <c r="Y1" i="11" a="1"/>
  <c r="Y1" i="11" s="1"/>
  <c r="BZ1" i="9"/>
  <c r="CV2" i="9" l="1"/>
  <c r="DF2" i="9"/>
  <c r="DD2" i="9"/>
  <c r="DE2" i="9"/>
  <c r="CM2" i="9"/>
  <c r="CP2" i="9" s="1"/>
  <c r="CB2" i="9"/>
  <c r="DG2" i="9"/>
  <c r="CD2" i="9"/>
  <c r="CQ2" i="9"/>
  <c r="F8" i="11" l="1" a="1"/>
  <c r="F8" i="11" s="1"/>
  <c r="M9" i="11" a="1"/>
  <c r="M9" i="11" s="1"/>
  <c r="M8" i="11" a="1"/>
  <c r="M8" i="11" s="1"/>
  <c r="G8" i="11" a="1"/>
  <c r="G8" i="11" s="1"/>
  <c r="K10" i="11" a="1"/>
  <c r="K10" i="11" s="1"/>
  <c r="O12" i="11" a="1"/>
  <c r="O12" i="11" s="1"/>
  <c r="H14" i="11" a="1"/>
  <c r="H14" i="11" s="1"/>
  <c r="L16" i="11" a="1"/>
  <c r="L16" i="11" s="1"/>
  <c r="F9" i="11" a="1"/>
  <c r="F9" i="11" s="1"/>
  <c r="F12" i="11" a="1"/>
  <c r="F12" i="11" s="1"/>
  <c r="H8" i="11" a="1"/>
  <c r="H8" i="11" s="1"/>
  <c r="L10" i="11" a="1"/>
  <c r="L10" i="11" s="1"/>
  <c r="I14" i="11" a="1"/>
  <c r="I14" i="11" s="1"/>
  <c r="M16" i="11" a="1"/>
  <c r="M16" i="11" s="1"/>
  <c r="J9" i="11" a="1"/>
  <c r="J9" i="11" s="1"/>
  <c r="N11" i="11" a="1"/>
  <c r="N11" i="11" s="1"/>
  <c r="G13" i="11" a="1"/>
  <c r="G13" i="11" s="1"/>
  <c r="K15" i="11" a="1"/>
  <c r="K15" i="11" s="1"/>
  <c r="O17" i="11" a="1"/>
  <c r="O17" i="11" s="1"/>
  <c r="I8" i="11" a="1"/>
  <c r="I8" i="11" s="1"/>
  <c r="M10" i="11" a="1"/>
  <c r="M10" i="11" s="1"/>
  <c r="H13" i="11" a="1"/>
  <c r="H13" i="11" s="1"/>
  <c r="L15" i="11" a="1"/>
  <c r="L15" i="11" s="1"/>
  <c r="G18" i="11" a="1"/>
  <c r="G18" i="11" s="1"/>
  <c r="H18" i="11" a="1"/>
  <c r="H18" i="11" s="1"/>
  <c r="K9" i="11" a="1"/>
  <c r="K9" i="11" s="1"/>
  <c r="O11" i="11" a="1"/>
  <c r="O11" i="11" s="1"/>
  <c r="J14" i="11" a="1"/>
  <c r="J14" i="11" s="1"/>
  <c r="N16" i="11" a="1"/>
  <c r="N16" i="11" s="1"/>
  <c r="F11" i="11" a="1"/>
  <c r="F11" i="11" s="1"/>
  <c r="L9" i="11" a="1"/>
  <c r="L9" i="11" s="1"/>
  <c r="G12" i="11" a="1"/>
  <c r="G12" i="11" s="1"/>
  <c r="I13" i="11" a="1"/>
  <c r="I13" i="11" s="1"/>
  <c r="M15" i="11" a="1"/>
  <c r="M15" i="11" s="1"/>
  <c r="F15" i="11" a="1"/>
  <c r="F15" i="11" s="1"/>
  <c r="J8" i="11" a="1"/>
  <c r="J8" i="11" s="1"/>
  <c r="N10" i="11" a="1"/>
  <c r="N10" i="11" s="1"/>
  <c r="K14" i="11" a="1"/>
  <c r="K14" i="11" s="1"/>
  <c r="O16" i="11" a="1"/>
  <c r="O16" i="11" s="1"/>
  <c r="H12" i="11" a="1"/>
  <c r="H12" i="11" s="1"/>
  <c r="N15" i="11" a="1"/>
  <c r="N15" i="11" s="1"/>
  <c r="I18" i="11" a="1"/>
  <c r="I18" i="11" s="1"/>
  <c r="O18" i="11" a="1"/>
  <c r="O18" i="11" s="1"/>
  <c r="K8" i="11" a="1"/>
  <c r="K8" i="11" s="1"/>
  <c r="O10" i="11" a="1"/>
  <c r="O10" i="11" s="1"/>
  <c r="J13" i="11" a="1"/>
  <c r="J13" i="11" s="1"/>
  <c r="L14" i="11" a="1"/>
  <c r="L14" i="11" s="1"/>
  <c r="G17" i="11" a="1"/>
  <c r="G17" i="11" s="1"/>
  <c r="F13" i="11" a="1"/>
  <c r="F13" i="11" s="1"/>
  <c r="K18" i="11" a="1"/>
  <c r="K18" i="11" s="1"/>
  <c r="L8" i="11" a="1"/>
  <c r="L8" i="11" s="1"/>
  <c r="G11" i="11" a="1"/>
  <c r="G11" i="11" s="1"/>
  <c r="K13" i="11" a="1"/>
  <c r="K13" i="11" s="1"/>
  <c r="O15" i="11" a="1"/>
  <c r="O15" i="11" s="1"/>
  <c r="F14" i="11" a="1"/>
  <c r="F14" i="11" s="1"/>
  <c r="N9" i="11" a="1"/>
  <c r="N9" i="11" s="1"/>
  <c r="I12" i="11" a="1"/>
  <c r="I12" i="11" s="1"/>
  <c r="M14" i="11" a="1"/>
  <c r="M14" i="11" s="1"/>
  <c r="H17" i="11" a="1"/>
  <c r="H17" i="11" s="1"/>
  <c r="J18" i="11" a="1"/>
  <c r="J18" i="11" s="1"/>
  <c r="H11" i="11" a="1"/>
  <c r="H11" i="11" s="1"/>
  <c r="L13" i="11" a="1"/>
  <c r="L13" i="11" s="1"/>
  <c r="G16" i="11" a="1"/>
  <c r="G16" i="11" s="1"/>
  <c r="O9" i="11" a="1"/>
  <c r="O9" i="11" s="1"/>
  <c r="J12" i="11" a="1"/>
  <c r="J12" i="11" s="1"/>
  <c r="N14" i="11" a="1"/>
  <c r="N14" i="11" s="1"/>
  <c r="I17" i="11" a="1"/>
  <c r="I17" i="11" s="1"/>
  <c r="G10" i="11" a="1"/>
  <c r="G10" i="11" s="1"/>
  <c r="K12" i="11" a="1"/>
  <c r="K12" i="11" s="1"/>
  <c r="O14" i="11" a="1"/>
  <c r="O14" i="11" s="1"/>
  <c r="L18" i="11" a="1"/>
  <c r="L18" i="11" s="1"/>
  <c r="N8" i="11" a="1"/>
  <c r="N8" i="11" s="1"/>
  <c r="I11" i="11" a="1"/>
  <c r="I11" i="11" s="1"/>
  <c r="M13" i="11" a="1"/>
  <c r="M13" i="11" s="1"/>
  <c r="H16" i="11" a="1"/>
  <c r="H16" i="11" s="1"/>
  <c r="J17" i="11" a="1"/>
  <c r="J17" i="11" s="1"/>
  <c r="F16" i="11" a="1"/>
  <c r="F16" i="11" s="1"/>
  <c r="O8" i="11" a="1"/>
  <c r="O8" i="11" s="1"/>
  <c r="L12" i="11" a="1"/>
  <c r="L12" i="11" s="1"/>
  <c r="G15" i="11" a="1"/>
  <c r="G15" i="11" s="1"/>
  <c r="K17" i="11" a="1"/>
  <c r="K17" i="11" s="1"/>
  <c r="F17" i="11" a="1"/>
  <c r="F17" i="11" s="1"/>
  <c r="F18" i="11" a="1"/>
  <c r="F18" i="11" s="1"/>
  <c r="H10" i="11" a="1"/>
  <c r="H10" i="11" s="1"/>
  <c r="J11" i="11" a="1"/>
  <c r="J11" i="11" s="1"/>
  <c r="N13" i="11" a="1"/>
  <c r="N13" i="11" s="1"/>
  <c r="I16" i="11" a="1"/>
  <c r="I16" i="11" s="1"/>
  <c r="M18" i="11" a="1"/>
  <c r="M18" i="11" s="1"/>
  <c r="N18" i="11" a="1"/>
  <c r="N18" i="11" s="1"/>
  <c r="I10" i="11" a="1"/>
  <c r="I10" i="11" s="1"/>
  <c r="M12" i="11" a="1"/>
  <c r="M12" i="11" s="1"/>
  <c r="H15" i="11" a="1"/>
  <c r="H15" i="11" s="1"/>
  <c r="L17" i="11" a="1"/>
  <c r="L17" i="11" s="1"/>
  <c r="G9" i="11" a="1"/>
  <c r="G9" i="11" s="1"/>
  <c r="K11" i="11" a="1"/>
  <c r="K11" i="11" s="1"/>
  <c r="O13" i="11" a="1"/>
  <c r="O13" i="11" s="1"/>
  <c r="J16" i="11" a="1"/>
  <c r="J16" i="11" s="1"/>
  <c r="H9" i="11" a="1"/>
  <c r="H9" i="11" s="1"/>
  <c r="N12" i="11" a="1"/>
  <c r="N12" i="11" s="1"/>
  <c r="I15" i="11" a="1"/>
  <c r="I15" i="11" s="1"/>
  <c r="M17" i="11" a="1"/>
  <c r="M17" i="11" s="1"/>
  <c r="J10" i="11" a="1"/>
  <c r="J10" i="11" s="1"/>
  <c r="L11" i="11" a="1"/>
  <c r="L11" i="11" s="1"/>
  <c r="G14" i="11" a="1"/>
  <c r="G14" i="11" s="1"/>
  <c r="K16" i="11" a="1"/>
  <c r="K16" i="11" s="1"/>
  <c r="I9" i="11" a="1"/>
  <c r="I9" i="11" s="1"/>
  <c r="M11" i="11" a="1"/>
  <c r="M11" i="11" s="1"/>
  <c r="J15" i="11" a="1"/>
  <c r="J15" i="11" s="1"/>
  <c r="N17" i="11" a="1"/>
  <c r="N17" i="11" s="1"/>
  <c r="F10" i="11" a="1"/>
  <c r="F10" i="11" s="1"/>
  <c r="Q18" i="11"/>
  <c r="DB2" i="9"/>
  <c r="AI10" i="11" s="1"/>
  <c r="CW2" i="9"/>
  <c r="Y8" i="11" s="1" a="1"/>
  <c r="Y8" i="11" s="1"/>
  <c r="DI2" i="9"/>
  <c r="DJ2" i="9" s="1"/>
  <c r="CS2" i="9"/>
  <c r="CU2" i="9"/>
  <c r="AI32" i="11"/>
  <c r="AI35" i="11"/>
  <c r="AI31" i="11"/>
  <c r="AI29" i="11"/>
  <c r="AI33" i="11"/>
  <c r="AI38" i="11"/>
  <c r="AI37" i="11"/>
  <c r="AH31" i="11"/>
  <c r="AH29" i="11"/>
  <c r="AH34" i="11"/>
  <c r="AI39" i="11"/>
  <c r="AH37" i="11"/>
  <c r="AI30" i="11"/>
  <c r="AI34" i="11"/>
  <c r="AH38" i="11"/>
  <c r="AH36" i="11"/>
  <c r="AH30" i="11"/>
  <c r="AI36" i="11"/>
  <c r="AH33" i="11"/>
  <c r="AH39" i="11"/>
  <c r="AH35" i="11"/>
  <c r="AH32" i="11"/>
  <c r="BF15" i="11"/>
  <c r="BE12" i="11"/>
  <c r="AS17" i="11"/>
  <c r="AP18" i="11"/>
  <c r="BG17" i="11"/>
  <c r="BC17" i="11"/>
  <c r="AP19" i="11"/>
  <c r="BF9" i="11"/>
  <c r="BC15" i="11"/>
  <c r="BG13" i="11"/>
  <c r="AQ18" i="11"/>
  <c r="BC18" i="11"/>
  <c r="AS18" i="11"/>
  <c r="BG9" i="11"/>
  <c r="BE17" i="11"/>
  <c r="AQ17" i="11"/>
  <c r="BD9" i="11"/>
  <c r="BC12" i="11"/>
  <c r="BF18" i="11"/>
  <c r="AS9" i="11"/>
  <c r="BD17" i="11"/>
  <c r="BD15" i="11"/>
  <c r="BD18" i="11"/>
  <c r="AS13" i="11"/>
  <c r="BE18" i="11"/>
  <c r="BG12" i="11"/>
  <c r="AR17" i="11"/>
  <c r="BG18" i="11"/>
  <c r="AP17" i="11"/>
  <c r="AQ19" i="11"/>
  <c r="AR13" i="11"/>
  <c r="BC9" i="11"/>
  <c r="AR9" i="11"/>
  <c r="AP9" i="11"/>
  <c r="AR18" i="11"/>
  <c r="AR15" i="11"/>
  <c r="AP16" i="11"/>
  <c r="BF11" i="11"/>
  <c r="BE11" i="11"/>
  <c r="AP11" i="11"/>
  <c r="BD16" i="11"/>
  <c r="AQ11" i="11"/>
  <c r="BG19" i="11"/>
  <c r="BD11" i="11"/>
  <c r="BE16" i="11"/>
  <c r="BF13" i="11"/>
  <c r="AR10" i="11"/>
  <c r="BC16" i="11"/>
  <c r="BD13" i="11"/>
  <c r="AP10" i="11"/>
  <c r="AS16" i="11"/>
  <c r="AQ16" i="11"/>
  <c r="AQ13" i="11"/>
  <c r="AQ9" i="11"/>
  <c r="BC14" i="11"/>
  <c r="BG16" i="11"/>
  <c r="AR12" i="11"/>
  <c r="AS14" i="11"/>
  <c r="BE9" i="11"/>
  <c r="BJ12" i="11"/>
  <c r="AQ12" i="11"/>
  <c r="BF19" i="11"/>
  <c r="BE19" i="11"/>
  <c r="BD19" i="11"/>
  <c r="BC19" i="11"/>
  <c r="AS19" i="11"/>
  <c r="AR19" i="11"/>
  <c r="BC11" i="11"/>
  <c r="AS10" i="11"/>
  <c r="AR16" i="11"/>
  <c r="AS15" i="11"/>
  <c r="BG14" i="11"/>
  <c r="BG11" i="11"/>
  <c r="BF17" i="11"/>
  <c r="AR11" i="11"/>
  <c r="BI15" i="11"/>
  <c r="AQ10" i="11"/>
  <c r="BF16" i="11"/>
  <c r="AQ15" i="11"/>
  <c r="BG15" i="11"/>
  <c r="BE15" i="11"/>
  <c r="AP15" i="11"/>
  <c r="AR14" i="11"/>
  <c r="AS12" i="11"/>
  <c r="AP12" i="11"/>
  <c r="AS11" i="11"/>
  <c r="BD12" i="11"/>
  <c r="BF12" i="11"/>
  <c r="BE13" i="11"/>
  <c r="BC13" i="11"/>
  <c r="AP13" i="11"/>
  <c r="BF10" i="11"/>
  <c r="AP14" i="11"/>
  <c r="BF14" i="11"/>
  <c r="BE14" i="11"/>
  <c r="BD14" i="11"/>
  <c r="AQ14" i="11"/>
  <c r="BE10" i="11"/>
  <c r="BI9" i="11"/>
  <c r="BC10" i="11"/>
  <c r="BG10" i="11"/>
  <c r="BD10" i="11"/>
  <c r="AD15" i="11" l="1" a="1"/>
  <c r="AD15" i="11" s="1"/>
  <c r="AE13" i="11" a="1"/>
  <c r="AE13" i="11" s="1"/>
  <c r="AC8" i="11" a="1"/>
  <c r="AC8" i="11" s="1"/>
  <c r="Y17" i="11" a="1"/>
  <c r="Y17" i="11" s="1"/>
  <c r="AC12" i="11" a="1"/>
  <c r="AC12" i="11" s="1"/>
  <c r="AD10" i="11" a="1"/>
  <c r="AD10" i="11" s="1"/>
  <c r="AE14" i="11" a="1"/>
  <c r="AE14" i="11" s="1"/>
  <c r="Y18" i="11" a="1"/>
  <c r="Y18" i="11" s="1"/>
  <c r="AB9" i="11" a="1"/>
  <c r="AB9" i="11" s="1"/>
  <c r="AE16" i="11" a="1"/>
  <c r="AE16" i="11" s="1"/>
  <c r="AD11" i="11" a="1"/>
  <c r="AD11" i="11" s="1"/>
  <c r="Y16" i="11" a="1"/>
  <c r="Y16" i="11" s="1"/>
  <c r="AF18" i="11" a="1"/>
  <c r="AF18" i="11" s="1"/>
  <c r="AD13" i="11" a="1"/>
  <c r="AD13" i="11" s="1"/>
  <c r="Z10" i="11" a="1"/>
  <c r="Z10" i="11" s="1"/>
  <c r="Y15" i="11" a="1"/>
  <c r="Y15" i="11" s="1"/>
  <c r="AA17" i="11" a="1"/>
  <c r="AA17" i="11" s="1"/>
  <c r="AF8" i="11" a="1"/>
  <c r="AF8" i="11" s="1"/>
  <c r="AA16" i="11" a="1"/>
  <c r="AA16" i="11" s="1"/>
  <c r="Y14" i="11" a="1"/>
  <c r="Y14" i="11" s="1"/>
  <c r="Z14" i="11" a="1"/>
  <c r="Z14" i="11" s="1"/>
  <c r="AA15" i="11" a="1"/>
  <c r="AA15" i="11" s="1"/>
  <c r="AC11" i="11" a="1"/>
  <c r="AC11" i="11" s="1"/>
  <c r="Y13" i="11" a="1"/>
  <c r="Y13" i="11" s="1"/>
  <c r="AF10" i="11" a="1"/>
  <c r="AF10" i="11" s="1"/>
  <c r="Z12" i="11" a="1"/>
  <c r="Z12" i="11" s="1"/>
  <c r="AB8" i="11" a="1"/>
  <c r="AB8" i="11" s="1"/>
  <c r="Y12" i="11" a="1"/>
  <c r="Y12" i="11" s="1"/>
  <c r="AE15" i="11" a="1"/>
  <c r="AE15" i="11" s="1"/>
  <c r="AC10" i="11" a="1"/>
  <c r="AC10" i="11" s="1"/>
  <c r="AD14" i="11" a="1"/>
  <c r="AD14" i="11" s="1"/>
  <c r="Y11" i="11" a="1"/>
  <c r="Y11" i="11" s="1"/>
  <c r="Z17" i="11" a="1"/>
  <c r="Z17" i="11" s="1"/>
  <c r="AD16" i="11" a="1"/>
  <c r="AD16" i="11" s="1"/>
  <c r="Z13" i="11" a="1"/>
  <c r="Z13" i="11" s="1"/>
  <c r="Y10" i="11" a="1"/>
  <c r="Y10" i="11" s="1"/>
  <c r="AF13" i="11" a="1"/>
  <c r="AF13" i="11" s="1"/>
  <c r="AC13" i="11" a="1"/>
  <c r="AC13" i="11" s="1"/>
  <c r="AF9" i="11" a="1"/>
  <c r="AF9" i="11" s="1"/>
  <c r="Y9" i="11" a="1"/>
  <c r="Y9" i="11" s="1"/>
  <c r="AE10" i="11" a="1"/>
  <c r="AE10" i="11" s="1"/>
  <c r="AE8" i="11" a="1"/>
  <c r="AE8" i="11" s="1"/>
  <c r="Z16" i="11" a="1"/>
  <c r="Z16" i="11" s="1"/>
  <c r="AC17" i="11" a="1"/>
  <c r="AC17" i="11" s="1"/>
  <c r="AA18" i="11" a="1"/>
  <c r="AA18" i="11" s="1"/>
  <c r="Z15" i="11" a="1"/>
  <c r="Z15" i="11" s="1"/>
  <c r="AF12" i="11" a="1"/>
  <c r="AF12" i="11" s="1"/>
  <c r="AE12" i="11" a="1"/>
  <c r="AE12" i="11" s="1"/>
  <c r="AD18" i="11" a="1"/>
  <c r="AD18" i="11" s="1"/>
  <c r="AF11" i="11" a="1"/>
  <c r="AF11" i="11" s="1"/>
  <c r="AE9" i="11" a="1"/>
  <c r="AE9" i="11" s="1"/>
  <c r="AD9" i="11" a="1"/>
  <c r="AD9" i="11" s="1"/>
  <c r="AC15" i="11" a="1"/>
  <c r="AC15" i="11" s="1"/>
  <c r="AB10" i="11" a="1"/>
  <c r="AB10" i="11" s="1"/>
  <c r="AD17" i="11" a="1"/>
  <c r="AD17" i="11" s="1"/>
  <c r="AB17" i="11" a="1"/>
  <c r="AB17" i="11" s="1"/>
  <c r="AB12" i="11" a="1"/>
  <c r="AB12" i="11" s="1"/>
  <c r="AC16" i="11" a="1"/>
  <c r="AC16" i="11" s="1"/>
  <c r="AC14" i="11" a="1"/>
  <c r="AC14" i="11" s="1"/>
  <c r="AD12" i="11" a="1"/>
  <c r="AD12" i="11" s="1"/>
  <c r="AA9" i="11" a="1"/>
  <c r="AA9" i="11" s="1"/>
  <c r="AB13" i="11" a="1"/>
  <c r="AB13" i="11" s="1"/>
  <c r="AB11" i="11" a="1"/>
  <c r="AB11" i="11" s="1"/>
  <c r="AC9" i="11" a="1"/>
  <c r="AC9" i="11" s="1"/>
  <c r="AB18" i="11" a="1"/>
  <c r="AB18" i="11" s="1"/>
  <c r="AE11" i="11" a="1"/>
  <c r="AE11" i="11" s="1"/>
  <c r="AA8" i="11" a="1"/>
  <c r="AA8" i="11" s="1"/>
  <c r="Z18" i="11" a="1"/>
  <c r="Z18" i="11" s="1"/>
  <c r="AF16" i="11" a="1"/>
  <c r="AF16" i="11" s="1"/>
  <c r="AA10" i="11" a="1"/>
  <c r="AA10" i="11" s="1"/>
  <c r="AE17" i="11" a="1"/>
  <c r="AE17" i="11" s="1"/>
  <c r="AA14" i="11" a="1"/>
  <c r="AA14" i="11" s="1"/>
  <c r="AB15" i="11" a="1"/>
  <c r="AB15" i="11" s="1"/>
  <c r="AF14" i="11" a="1"/>
  <c r="AF14" i="11" s="1"/>
  <c r="AF15" i="11" a="1"/>
  <c r="AF15" i="11" s="1"/>
  <c r="Z11" i="11" a="1"/>
  <c r="Z11" i="11" s="1"/>
  <c r="AA12" i="11" a="1"/>
  <c r="AA12" i="11" s="1"/>
  <c r="AD8" i="11" a="1"/>
  <c r="AD8" i="11" s="1"/>
  <c r="AB14" i="11" a="1"/>
  <c r="AB14" i="11" s="1"/>
  <c r="AB16" i="11" a="1"/>
  <c r="AB16" i="11" s="1"/>
  <c r="Z9" i="11" a="1"/>
  <c r="Z9" i="11" s="1"/>
  <c r="AF17" i="11" a="1"/>
  <c r="AF17" i="11" s="1"/>
  <c r="AA11" i="11" a="1"/>
  <c r="AA11" i="11" s="1"/>
  <c r="AE18" i="11" a="1"/>
  <c r="AE18" i="11" s="1"/>
  <c r="AC18" i="11" a="1"/>
  <c r="AC18" i="11" s="1"/>
  <c r="AA13" i="11" a="1"/>
  <c r="AA13" i="11" s="1"/>
  <c r="Z8" i="11" a="1"/>
  <c r="Z8" i="11" s="1"/>
  <c r="AI9" i="11"/>
  <c r="AI17" i="11"/>
  <c r="R18" i="11"/>
  <c r="S18" i="11" s="1"/>
  <c r="T18" i="11" s="1"/>
  <c r="U18" i="11" s="1"/>
  <c r="Q11" i="11"/>
  <c r="BI11" i="11"/>
  <c r="BJ16" i="11"/>
  <c r="AI14" i="11"/>
  <c r="AU11" i="11"/>
  <c r="AV16" i="11"/>
  <c r="R11" i="11"/>
  <c r="AI11" i="11"/>
  <c r="AI13" i="11"/>
  <c r="AF37" i="11"/>
  <c r="Y31" i="11"/>
  <c r="BJ11" i="11"/>
  <c r="AE36" i="11"/>
  <c r="AH10" i="11"/>
  <c r="AJ10" i="11" s="1"/>
  <c r="AK10" i="11" s="1"/>
  <c r="AL10" i="11" s="1"/>
  <c r="Q15" i="11"/>
  <c r="AV12" i="11"/>
  <c r="AF32" i="11"/>
  <c r="AU17" i="11"/>
  <c r="Y30" i="11"/>
  <c r="Q9" i="11"/>
  <c r="AV11" i="11"/>
  <c r="AA33" i="11"/>
  <c r="AE38" i="11"/>
  <c r="AC34" i="11"/>
  <c r="AA30" i="11"/>
  <c r="AE35" i="11"/>
  <c r="BJ9" i="11"/>
  <c r="BK9" i="11" s="1"/>
  <c r="BL9" i="11" s="1"/>
  <c r="BM9" i="11" s="1"/>
  <c r="AF36" i="11"/>
  <c r="AC31" i="11"/>
  <c r="AB37" i="11"/>
  <c r="AC35" i="11"/>
  <c r="AE32" i="11"/>
  <c r="BI17" i="11"/>
  <c r="Z32" i="11"/>
  <c r="AA32" i="11"/>
  <c r="BJ10" i="11"/>
  <c r="BI10" i="11"/>
  <c r="BJ15" i="11"/>
  <c r="BK15" i="11" s="1"/>
  <c r="BL15" i="11" s="1"/>
  <c r="BM15" i="11" s="1"/>
  <c r="R10" i="11"/>
  <c r="AC33" i="11"/>
  <c r="AC37" i="11"/>
  <c r="AC38" i="11"/>
  <c r="AC29" i="11"/>
  <c r="AC32" i="11"/>
  <c r="Y37" i="11"/>
  <c r="AB35" i="11"/>
  <c r="AA38" i="11"/>
  <c r="AA37" i="11"/>
  <c r="AA34" i="11"/>
  <c r="Y38" i="11"/>
  <c r="AE37" i="11"/>
  <c r="AE30" i="11"/>
  <c r="AB30" i="11"/>
  <c r="Z33" i="11"/>
  <c r="Y34" i="11"/>
  <c r="Y35" i="11"/>
  <c r="R8" i="11"/>
  <c r="Z35" i="11"/>
  <c r="Z31" i="11"/>
  <c r="AA35" i="11"/>
  <c r="AF35" i="11"/>
  <c r="Z37" i="11"/>
  <c r="AB38" i="11"/>
  <c r="Y32" i="11"/>
  <c r="AB34" i="11"/>
  <c r="Z38" i="11"/>
  <c r="AF38" i="11"/>
  <c r="AF30" i="11"/>
  <c r="AV9" i="11"/>
  <c r="AC30" i="11"/>
  <c r="AF31" i="11"/>
  <c r="AE34" i="11"/>
  <c r="AF34" i="11"/>
  <c r="AH8" i="11"/>
  <c r="AB36" i="11"/>
  <c r="AB32" i="11"/>
  <c r="Z30" i="11"/>
  <c r="Y33" i="11"/>
  <c r="Z34" i="11"/>
  <c r="AU9" i="11"/>
  <c r="AA29" i="11"/>
  <c r="AE33" i="11"/>
  <c r="AA36" i="11"/>
  <c r="Z29" i="11"/>
  <c r="AB31" i="11"/>
  <c r="Q8" i="11"/>
  <c r="Y36" i="11"/>
  <c r="AE29" i="11"/>
  <c r="AE31" i="11"/>
  <c r="AH15" i="11"/>
  <c r="Z36" i="11"/>
  <c r="AF29" i="11"/>
  <c r="AC36" i="11"/>
  <c r="AA31" i="11"/>
  <c r="Y29" i="11"/>
  <c r="BI12" i="11"/>
  <c r="BK12" i="11" s="1"/>
  <c r="BL12" i="11" s="1"/>
  <c r="BM12" i="11" s="1"/>
  <c r="AB29" i="11"/>
  <c r="AF33" i="11"/>
  <c r="AB33" i="11"/>
  <c r="AJ39" i="11"/>
  <c r="AK39" i="11" s="1"/>
  <c r="AL39" i="11" s="1"/>
  <c r="AJ29" i="11"/>
  <c r="AK29" i="11" s="1"/>
  <c r="AL29" i="11" s="1"/>
  <c r="AJ33" i="11"/>
  <c r="AK33" i="11" s="1"/>
  <c r="AL33" i="11" s="1"/>
  <c r="Q17" i="11"/>
  <c r="AU16" i="11"/>
  <c r="AI18" i="11"/>
  <c r="BJ17" i="11"/>
  <c r="R13" i="11"/>
  <c r="AH9" i="11"/>
  <c r="AJ9" i="11" s="1"/>
  <c r="AK9" i="11" s="1"/>
  <c r="AL9" i="11" s="1"/>
  <c r="R17" i="11"/>
  <c r="AI8" i="11"/>
  <c r="R15" i="11"/>
  <c r="AI15" i="11"/>
  <c r="BI16" i="11"/>
  <c r="BK16" i="11" s="1"/>
  <c r="BL16" i="11" s="1"/>
  <c r="BM16" i="11" s="1"/>
  <c r="AI12" i="11"/>
  <c r="AJ37" i="11"/>
  <c r="AK37" i="11" s="1"/>
  <c r="AL37" i="11" s="1"/>
  <c r="AJ35" i="11"/>
  <c r="AK35" i="11" s="1"/>
  <c r="AL35" i="11" s="1"/>
  <c r="R9" i="11"/>
  <c r="AJ31" i="11"/>
  <c r="AK31" i="11" s="1"/>
  <c r="AL31" i="11" s="1"/>
  <c r="BI19" i="11"/>
  <c r="R14" i="11"/>
  <c r="AJ32" i="11"/>
  <c r="AK32" i="11" s="1"/>
  <c r="AL32" i="11" s="1"/>
  <c r="AJ38" i="11"/>
  <c r="AK38" i="11" s="1"/>
  <c r="AL38" i="11" s="1"/>
  <c r="AV10" i="11"/>
  <c r="AI16" i="11"/>
  <c r="R16" i="11"/>
  <c r="AU10" i="11"/>
  <c r="AU18" i="11"/>
  <c r="Q16" i="11"/>
  <c r="Q14" i="11"/>
  <c r="AH17" i="11"/>
  <c r="AJ17" i="11" s="1"/>
  <c r="AK17" i="11" s="1"/>
  <c r="AL17" i="11" s="1"/>
  <c r="Q10" i="11"/>
  <c r="AV17" i="11"/>
  <c r="AU13" i="11"/>
  <c r="AU15" i="11"/>
  <c r="Q13" i="11"/>
  <c r="AH16" i="11"/>
  <c r="AV15" i="11"/>
  <c r="AH14" i="11"/>
  <c r="Q12" i="11"/>
  <c r="AJ30" i="11"/>
  <c r="AK30" i="11" s="1"/>
  <c r="AL30" i="11" s="1"/>
  <c r="BI18" i="11"/>
  <c r="AH11" i="11"/>
  <c r="AU12" i="11"/>
  <c r="AV18" i="11"/>
  <c r="Y39" i="11"/>
  <c r="AB39" i="11"/>
  <c r="AA39" i="11"/>
  <c r="AE39" i="11"/>
  <c r="AV13" i="11"/>
  <c r="AV19" i="11"/>
  <c r="AU14" i="11"/>
  <c r="AH12" i="11"/>
  <c r="R12" i="11"/>
  <c r="BJ18" i="11"/>
  <c r="AC39" i="11"/>
  <c r="AH13" i="11"/>
  <c r="AJ36" i="11"/>
  <c r="AK36" i="11" s="1"/>
  <c r="AL36" i="11" s="1"/>
  <c r="AI40" i="11"/>
  <c r="BJ13" i="11"/>
  <c r="AF39" i="11"/>
  <c r="BI13" i="11"/>
  <c r="Z39" i="11"/>
  <c r="BJ14" i="11"/>
  <c r="BJ19" i="11"/>
  <c r="AH18" i="11"/>
  <c r="BI14" i="11"/>
  <c r="AV14" i="11"/>
  <c r="AU19" i="11"/>
  <c r="AJ34" i="11"/>
  <c r="AK34" i="11" s="1"/>
  <c r="AL34" i="11" s="1"/>
  <c r="AH40" i="11"/>
  <c r="BH17" i="11"/>
  <c r="BH18" i="11"/>
  <c r="AT18" i="11"/>
  <c r="BH13" i="11"/>
  <c r="AT9" i="11"/>
  <c r="P14" i="11"/>
  <c r="BH15" i="11"/>
  <c r="AT14" i="11"/>
  <c r="P17" i="11"/>
  <c r="P12" i="11"/>
  <c r="I19" i="11"/>
  <c r="AT17" i="11"/>
  <c r="J19" i="11"/>
  <c r="BH12" i="11"/>
  <c r="P8" i="11"/>
  <c r="N19" i="11"/>
  <c r="L19" i="11"/>
  <c r="BH9" i="11"/>
  <c r="P11" i="11"/>
  <c r="AQ20" i="11"/>
  <c r="P10" i="11"/>
  <c r="K19" i="11"/>
  <c r="BH11" i="11"/>
  <c r="AT19" i="11"/>
  <c r="O19" i="11"/>
  <c r="P15" i="11"/>
  <c r="BH16" i="11"/>
  <c r="P18" i="11"/>
  <c r="AT13" i="11"/>
  <c r="F19" i="11"/>
  <c r="AR20" i="11"/>
  <c r="P13" i="11"/>
  <c r="AT10" i="11"/>
  <c r="P16" i="11"/>
  <c r="BH19" i="11"/>
  <c r="BD20" i="11"/>
  <c r="AT16" i="11"/>
  <c r="BG20" i="11"/>
  <c r="BE20" i="11"/>
  <c r="G19" i="11"/>
  <c r="BH14" i="11"/>
  <c r="BF20" i="11"/>
  <c r="AS20" i="11"/>
  <c r="H19" i="11"/>
  <c r="AT12" i="11"/>
  <c r="AP20" i="11"/>
  <c r="AT11" i="11"/>
  <c r="AT15" i="11"/>
  <c r="BH10" i="11"/>
  <c r="BC20" i="11"/>
  <c r="AW16" i="11" l="1"/>
  <c r="AX16" i="11" s="1"/>
  <c r="AY16" i="11" s="1"/>
  <c r="BK11" i="11"/>
  <c r="BL11" i="11" s="1"/>
  <c r="BM11" i="11" s="1"/>
  <c r="AG38" i="11"/>
  <c r="AG36" i="11"/>
  <c r="S11" i="11"/>
  <c r="T11" i="11" s="1"/>
  <c r="U11" i="11" s="1"/>
  <c r="AW11" i="11"/>
  <c r="AX11" i="11" s="1"/>
  <c r="AY11" i="11" s="1"/>
  <c r="AG35" i="11"/>
  <c r="AJ13" i="11"/>
  <c r="AK13" i="11" s="1"/>
  <c r="AL13" i="11" s="1"/>
  <c r="AJ14" i="11"/>
  <c r="AK14" i="11" s="1"/>
  <c r="AL14" i="11" s="1"/>
  <c r="AJ11" i="11"/>
  <c r="AK11" i="11" s="1"/>
  <c r="AL11" i="11" s="1"/>
  <c r="AG32" i="11"/>
  <c r="AD31" i="11"/>
  <c r="AG37" i="11"/>
  <c r="AW12" i="11"/>
  <c r="AX12" i="11" s="1"/>
  <c r="AY12" i="11" s="1"/>
  <c r="AW9" i="11"/>
  <c r="AX9" i="11" s="1"/>
  <c r="AY9" i="11" s="1"/>
  <c r="AG30" i="11"/>
  <c r="S9" i="11"/>
  <c r="T9" i="11" s="1"/>
  <c r="U9" i="11" s="1"/>
  <c r="AG11" i="11"/>
  <c r="AG31" i="11"/>
  <c r="AG15" i="11"/>
  <c r="BK10" i="11"/>
  <c r="BL10" i="11" s="1"/>
  <c r="BM10" i="11" s="1"/>
  <c r="AD38" i="11"/>
  <c r="AD32" i="11"/>
  <c r="AD29" i="11"/>
  <c r="AW17" i="11"/>
  <c r="AX17" i="11" s="1"/>
  <c r="AY17" i="11" s="1"/>
  <c r="S10" i="11"/>
  <c r="T10" i="11" s="1"/>
  <c r="U10" i="11" s="1"/>
  <c r="S15" i="11"/>
  <c r="T15" i="11" s="1"/>
  <c r="U15" i="11" s="1"/>
  <c r="AD30" i="11"/>
  <c r="BK17" i="11"/>
  <c r="BL17" i="11" s="1"/>
  <c r="BM17" i="11" s="1"/>
  <c r="Z40" i="11"/>
  <c r="AD36" i="11"/>
  <c r="AG13" i="11"/>
  <c r="AD34" i="11"/>
  <c r="AG10" i="11"/>
  <c r="S8" i="11"/>
  <c r="T8" i="11" s="1"/>
  <c r="U8" i="11" s="1"/>
  <c r="AG17" i="11"/>
  <c r="AJ16" i="11"/>
  <c r="AK16" i="11" s="1"/>
  <c r="AL16" i="11" s="1"/>
  <c r="Z19" i="11"/>
  <c r="AG9" i="11"/>
  <c r="AD37" i="11"/>
  <c r="AG33" i="11"/>
  <c r="AG12" i="11"/>
  <c r="AG8" i="11"/>
  <c r="AC40" i="11"/>
  <c r="AD35" i="11"/>
  <c r="AG34" i="11"/>
  <c r="AA40" i="11"/>
  <c r="AD33" i="11"/>
  <c r="AB19" i="11"/>
  <c r="AA19" i="11"/>
  <c r="AF40" i="11"/>
  <c r="AG14" i="11"/>
  <c r="AG29" i="11"/>
  <c r="Y19" i="11"/>
  <c r="AJ15" i="11"/>
  <c r="AK15" i="11" s="1"/>
  <c r="AL15" i="11" s="1"/>
  <c r="AC19" i="11"/>
  <c r="AJ8" i="11"/>
  <c r="AK8" i="11" s="1"/>
  <c r="AL8" i="11" s="1"/>
  <c r="AB40" i="11"/>
  <c r="Y40" i="11"/>
  <c r="AD19" i="11"/>
  <c r="S13" i="11"/>
  <c r="T13" i="11" s="1"/>
  <c r="U13" i="11" s="1"/>
  <c r="S17" i="11"/>
  <c r="T17" i="11" s="1"/>
  <c r="U17" i="11" s="1"/>
  <c r="AW10" i="11"/>
  <c r="AX10" i="11" s="1"/>
  <c r="AY10" i="11" s="1"/>
  <c r="S14" i="11"/>
  <c r="T14" i="11" s="1"/>
  <c r="U14" i="11" s="1"/>
  <c r="AJ18" i="11"/>
  <c r="AK18" i="11" s="1"/>
  <c r="AL18" i="11" s="1"/>
  <c r="AW19" i="11"/>
  <c r="AX19" i="11" s="1"/>
  <c r="AY19" i="11" s="1"/>
  <c r="S16" i="11"/>
  <c r="T16" i="11" s="1"/>
  <c r="U16" i="11" s="1"/>
  <c r="AI19" i="11"/>
  <c r="BK19" i="11"/>
  <c r="BL19" i="11" s="1"/>
  <c r="BM19" i="11" s="1"/>
  <c r="AW18" i="11"/>
  <c r="AX18" i="11" s="1"/>
  <c r="AY18" i="11" s="1"/>
  <c r="BI20" i="11"/>
  <c r="AW15" i="11"/>
  <c r="AX15" i="11" s="1"/>
  <c r="AY15" i="11" s="1"/>
  <c r="AJ12" i="11"/>
  <c r="AK12" i="11" s="1"/>
  <c r="AL12" i="11" s="1"/>
  <c r="BK14" i="11"/>
  <c r="BL14" i="11" s="1"/>
  <c r="BM14" i="11" s="1"/>
  <c r="BK18" i="11"/>
  <c r="BL18" i="11" s="1"/>
  <c r="BM18" i="11" s="1"/>
  <c r="Q19" i="11"/>
  <c r="AG16" i="11"/>
  <c r="AU20" i="11"/>
  <c r="AW13" i="11"/>
  <c r="AX13" i="11" s="1"/>
  <c r="AY13" i="11" s="1"/>
  <c r="S12" i="11"/>
  <c r="T12" i="11" s="1"/>
  <c r="U12" i="11" s="1"/>
  <c r="AF19" i="11"/>
  <c r="AG39" i="11"/>
  <c r="AD39" i="11"/>
  <c r="BJ20" i="11"/>
  <c r="AE19" i="11"/>
  <c r="AH19" i="11"/>
  <c r="AE40" i="11"/>
  <c r="AV20" i="11"/>
  <c r="R19" i="11"/>
  <c r="BK13" i="11"/>
  <c r="BL13" i="11" s="1"/>
  <c r="BM13" i="11" s="1"/>
  <c r="AW14" i="11"/>
  <c r="AX14" i="11" s="1"/>
  <c r="AY14" i="11" s="1"/>
  <c r="AG18" i="11"/>
  <c r="AJ40" i="11"/>
  <c r="AK40" i="11" s="1"/>
  <c r="AL40" i="11" s="1"/>
  <c r="AT20" i="11"/>
  <c r="BH20" i="11"/>
  <c r="AD40" i="11" l="1"/>
  <c r="AG40" i="11"/>
  <c r="AJ19" i="11"/>
  <c r="AK19" i="11" s="1"/>
  <c r="AL19" i="11" s="1"/>
  <c r="AG19" i="11"/>
  <c r="BK20" i="11"/>
  <c r="BL20" i="11" s="1"/>
  <c r="BM20" i="11" s="1"/>
  <c r="S19" i="11"/>
  <c r="T19" i="11" s="1"/>
  <c r="U19" i="11" s="1"/>
  <c r="AW20" i="11"/>
  <c r="AX20" i="11" s="1"/>
  <c r="AY20" i="11" s="1"/>
  <c r="M19" i="11" l="1"/>
  <c r="P19" i="11" s="1"/>
  <c r="P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<sst xmlns="http://schemas.openxmlformats.org/spreadsheetml/2006/main" count="394" uniqueCount="250">
  <si>
    <t>INCIDENT</t>
  </si>
  <si>
    <t>TTR CUSTOMER</t>
  </si>
  <si>
    <t>SUMMARY</t>
  </si>
  <si>
    <t>REPORTED DATE</t>
  </si>
  <si>
    <t>OWNER GROUP</t>
  </si>
  <si>
    <t>OWNER</t>
  </si>
  <si>
    <t>CUSTOMER SEGMENT</t>
  </si>
  <si>
    <t>SERVICE TYPE</t>
  </si>
  <si>
    <t>WITEL</t>
  </si>
  <si>
    <t>WORKZONE</t>
  </si>
  <si>
    <t>STATUS</t>
  </si>
  <si>
    <t>STATUS DATE</t>
  </si>
  <si>
    <t>TICKET ID GAMAS</t>
  </si>
  <si>
    <t>REPORTED BY</t>
  </si>
  <si>
    <t>CONTACT PHONE</t>
  </si>
  <si>
    <t>CONTACT NAME</t>
  </si>
  <si>
    <t>CONTACT EMAIL</t>
  </si>
  <si>
    <t>BOOKING DATE</t>
  </si>
  <si>
    <t>DESCRIPTION ASSIGMENT</t>
  </si>
  <si>
    <t>REPORTED PRIORITY</t>
  </si>
  <si>
    <t>SOURCE TICKET</t>
  </si>
  <si>
    <t>SUBSIDIARY</t>
  </si>
  <si>
    <t>EXTERNAL TICKET ID</t>
  </si>
  <si>
    <t>CHANNEL</t>
  </si>
  <si>
    <t>CUSTOMER TYPE</t>
  </si>
  <si>
    <t>CLOSED BY</t>
  </si>
  <si>
    <t>CLOSED / REOPEN by</t>
  </si>
  <si>
    <t>CUSTOMER ID</t>
  </si>
  <si>
    <t>CUSTOMER NAME</t>
  </si>
  <si>
    <t>SERVICE ID</t>
  </si>
  <si>
    <t>SERVICE NO</t>
  </si>
  <si>
    <t>SLG</t>
  </si>
  <si>
    <t>TECHNOLOGY</t>
  </si>
  <si>
    <t>LAPUL</t>
  </si>
  <si>
    <t>GAUL</t>
  </si>
  <si>
    <t>ONU RX</t>
  </si>
  <si>
    <t>PENDING REASON</t>
  </si>
  <si>
    <t>DATEMODIFIED</t>
  </si>
  <si>
    <t>INCIDENT DOMAIN</t>
  </si>
  <si>
    <t>REGION</t>
  </si>
  <si>
    <t>SYMPTOM</t>
  </si>
  <si>
    <t>HIERARCHY PATH</t>
  </si>
  <si>
    <t>SOLUTION</t>
  </si>
  <si>
    <t>DESCRIPTION ACTUAL SOLUTION</t>
  </si>
  <si>
    <t>KODE PRODUK</t>
  </si>
  <si>
    <t>PERANGKAT</t>
  </si>
  <si>
    <t>TECHNICIAN</t>
  </si>
  <si>
    <t>DEVICE NAME</t>
  </si>
  <si>
    <t>WORKLOG SUMMARY</t>
  </si>
  <si>
    <t>CLASSIFICATION FLAG</t>
  </si>
  <si>
    <t>REALM</t>
  </si>
  <si>
    <t>RELATED TO GAMAS</t>
  </si>
  <si>
    <t>TSC RESULT</t>
  </si>
  <si>
    <t>SCC RESULT</t>
  </si>
  <si>
    <t>TTR AGENT</t>
  </si>
  <si>
    <t>TTR MITRA</t>
  </si>
  <si>
    <t>TTR NASIONAL</t>
  </si>
  <si>
    <t>TTR PENDING</t>
  </si>
  <si>
    <t>TTR REGION</t>
  </si>
  <si>
    <t>TTR WITEL</t>
  </si>
  <si>
    <t>TTR END TO END</t>
  </si>
  <si>
    <t>NOTE</t>
  </si>
  <si>
    <t>GUARANTE STATUS</t>
  </si>
  <si>
    <t>RESOLVE DATE</t>
  </si>
  <si>
    <t>SN ONT</t>
  </si>
  <si>
    <t>TIPE ONT</t>
  </si>
  <si>
    <t>MANUFACTURE ONT</t>
  </si>
  <si>
    <t>IMPACTED SITE</t>
  </si>
  <si>
    <t>CAUSE</t>
  </si>
  <si>
    <t>RESOLUTION</t>
  </si>
  <si>
    <t>NOTES ESKALASI</t>
  </si>
  <si>
    <t>RK INFORMATION</t>
  </si>
  <si>
    <t>EXTERNAL TICKET TIER 3</t>
  </si>
  <si>
    <t>CUSTOMER CATEGORY</t>
  </si>
  <si>
    <t>CLASSIFICATION PATH</t>
  </si>
  <si>
    <t>TERITORY NEAR END</t>
  </si>
  <si>
    <t>TERITORY FAR END</t>
  </si>
  <si>
    <t>DURASI MANJA</t>
  </si>
  <si>
    <t>TODAY WO</t>
  </si>
  <si>
    <t>JAM MANJA</t>
  </si>
  <si>
    <t>DURASI TIKET</t>
  </si>
  <si>
    <t>REG-1</t>
  </si>
  <si>
    <t>SERVICE TYPE?</t>
  </si>
  <si>
    <t>CUST SEGMENT (PL TSEL)</t>
  </si>
  <si>
    <t>CUSTOMER ONLY</t>
  </si>
  <si>
    <t>CLASSIFICATION (TECH ONLY)</t>
  </si>
  <si>
    <t>VALID TICKET GRUP</t>
  </si>
  <si>
    <t>PDA</t>
  </si>
  <si>
    <t>NON GUARANTEE</t>
  </si>
  <si>
    <t>TIKET AKTIF</t>
  </si>
  <si>
    <t>GUARANTEE</t>
  </si>
  <si>
    <t>CLOSED</t>
  </si>
  <si>
    <t>FILTER ASSURANCE</t>
  </si>
  <si>
    <t>ASSURANCE CLOSE</t>
  </si>
  <si>
    <t>HVC DIAMOND</t>
  </si>
  <si>
    <t>GRUP DIAMOND</t>
  </si>
  <si>
    <t>HVC PLATINUM</t>
  </si>
  <si>
    <t>GRUP PLATINUM</t>
  </si>
  <si>
    <t>NON HVC</t>
  </si>
  <si>
    <t>GRUP NON HVC</t>
  </si>
  <si>
    <t xml:space="preserve">FCR </t>
  </si>
  <si>
    <t>TTR RESOLVED dari OPEN</t>
  </si>
  <si>
    <t>Manja</t>
  </si>
  <si>
    <t>TTR RESOLVED dari MANJA</t>
  </si>
  <si>
    <t>VALID CLOSED</t>
  </si>
  <si>
    <t>COMPLY TTR 3 Jam Manja</t>
  </si>
  <si>
    <t>COMPLY TTR Diamond</t>
  </si>
  <si>
    <t>COMPLY Platinum</t>
  </si>
  <si>
    <t>COMPLY Non HVC</t>
  </si>
  <si>
    <t>CLOSED HI</t>
  </si>
  <si>
    <t>IS MANJA</t>
  </si>
  <si>
    <t>SISA DURASI TTR OPEN</t>
  </si>
  <si>
    <t>GRUP DURASI  SISA ORDER TTR OPEN</t>
  </si>
  <si>
    <t>IS NOT GAMAS</t>
  </si>
  <si>
    <t>IS DUPLICATE</t>
  </si>
  <si>
    <t>INC22433425</t>
  </si>
  <si>
    <t>22:42:59</t>
  </si>
  <si>
    <t>111768103419  inet TBC, - PABX _ 6281381277878_- NoIndihome _ 111768103419 _- Nama Pelapor _ RICHARD _- Nama Pelanggan __- NIK Pelanggan __- CP pelanggan _ 6281381277878_- Email Pelanggan __- Tanggal Kejadian __- Loker __- Detail Case _ Inet TBC _- Solusi _ add case _- Jadwal Booking Teknisi __- Id Permintaan __- Capture lightshoot _ https___prnt.sc_u8riyVEB49DW</t>
  </si>
  <si>
    <t>TIER1-BDG-SLMSPTK</t>
  </si>
  <si>
    <t/>
  </si>
  <si>
    <t>PL-TSEL</t>
  </si>
  <si>
    <t>INTERNET</t>
  </si>
  <si>
    <t>SUMSEL</t>
  </si>
  <si>
    <t>MEM</t>
  </si>
  <si>
    <t>2025-01-06 07:33:10</t>
  </si>
  <si>
    <t>INC22335179</t>
  </si>
  <si>
    <t>Richard</t>
  </si>
  <si>
    <t>Reassigned By HD</t>
  </si>
  <si>
    <t>CUSTOMER</t>
  </si>
  <si>
    <t>1-LJM3M96</t>
  </si>
  <si>
    <t>GOLD</t>
  </si>
  <si>
    <t>Closed by Gamas</t>
  </si>
  <si>
    <t>36558111_111768103419_INTERNET</t>
  </si>
  <si>
    <t>SILVER</t>
  </si>
  <si>
    <t>Fiber</t>
  </si>
  <si>
    <t>null | -504</t>
  </si>
  <si>
    <t>INTERNET | TECHNICAL | Tidak Bisa Browsing - 2P / 3P Mati Total</t>
  </si>
  <si>
    <t>Auto Closed S Q M Tidak ada tindak lanjut</t>
  </si>
  <si>
    <t>FS89142197</t>
  </si>
  <si>
    <t>ODP-MEM-FK/050 FK/D04/050.01</t>
  </si>
  <si>
    <t xml:space="preserve">BANTU DORONG CLOSE </t>
  </si>
  <si>
    <t>TECHNICAL</t>
  </si>
  <si>
    <t>telkom.net</t>
  </si>
  <si>
    <t>YES</t>
  </si>
  <si>
    <t>N/A | N/A</t>
  </si>
  <si>
    <t>OTHERSOTHERS</t>
  </si>
  <si>
    <t>00:00:00</t>
  </si>
  <si>
    <t>NOT GUARANTEE</t>
  </si>
  <si>
    <t>2025-01-05 20:22:29</t>
  </si>
  <si>
    <t>ZTEGC84C3691</t>
  </si>
  <si>
    <t>ZTEG-F609</t>
  </si>
  <si>
    <t>ODC-MEM-FK ODC-MEM-FK</t>
  </si>
  <si>
    <t>INC000011571655</t>
  </si>
  <si>
    <t>RESIDENSIAL</t>
  </si>
  <si>
    <t>A_INTERNET_001_001_002</t>
  </si>
  <si>
    <t>ACEH</t>
  </si>
  <si>
    <t>RIDAR</t>
  </si>
  <si>
    <t>REGULER</t>
  </si>
  <si>
    <t>IPTV</t>
  </si>
  <si>
    <t>SUMUT</t>
  </si>
  <si>
    <t>BACKEND</t>
  </si>
  <si>
    <t>BABEL</t>
  </si>
  <si>
    <t>PLATINUM</t>
  </si>
  <si>
    <t>RIKEP</t>
  </si>
  <si>
    <t>SUMBAR</t>
  </si>
  <si>
    <t>MEDAN</t>
  </si>
  <si>
    <t>LAMPUNG</t>
  </si>
  <si>
    <t>DRAFT</t>
  </si>
  <si>
    <t>VOICE</t>
  </si>
  <si>
    <t>JAMBI</t>
  </si>
  <si>
    <t>ANALYSIS</t>
  </si>
  <si>
    <t>BENGKULU</t>
  </si>
  <si>
    <t>SALAMSIM</t>
  </si>
  <si>
    <t>DIAMOND</t>
  </si>
  <si>
    <t>MEDIACARE</t>
  </si>
  <si>
    <t>HVC_GOLD</t>
  </si>
  <si>
    <t>HVC_PLATINUM</t>
  </si>
  <si>
    <t>Target</t>
  </si>
  <si>
    <r>
      <rPr>
        <b/>
        <sz val="14"/>
        <color rgb="FF000000"/>
        <rFont val="Calibri"/>
        <charset val="134"/>
      </rPr>
      <t xml:space="preserve">MONITORING KPI </t>
    </r>
    <r>
      <rPr>
        <b/>
        <sz val="14"/>
        <color rgb="FFC00000"/>
        <rFont val="Calibri"/>
        <charset val="134"/>
      </rPr>
      <t>WSA</t>
    </r>
    <r>
      <rPr>
        <b/>
        <sz val="14"/>
        <color rgb="FF000000"/>
        <rFont val="Calibri"/>
        <charset val="134"/>
      </rPr>
      <t xml:space="preserve"> 3 JAM MANJA (TARGET : 94.79%)</t>
    </r>
  </si>
  <si>
    <r>
      <rPr>
        <b/>
        <sz val="14"/>
        <color theme="1"/>
        <rFont val="Aptos Narrow"/>
        <charset val="134"/>
        <scheme val="minor"/>
      </rPr>
      <t xml:space="preserve">MONITORING TIKET </t>
    </r>
    <r>
      <rPr>
        <b/>
        <sz val="14"/>
        <color rgb="FFC00000"/>
        <rFont val="Aptos Narrow"/>
        <charset val="134"/>
        <scheme val="minor"/>
      </rPr>
      <t>WSA</t>
    </r>
    <r>
      <rPr>
        <b/>
        <sz val="14"/>
        <color theme="1"/>
        <rFont val="Aptos Narrow"/>
        <charset val="134"/>
        <scheme val="minor"/>
      </rPr>
      <t xml:space="preserve"> 36 JAM NON HVC (TARGET: 99.04%)</t>
    </r>
  </si>
  <si>
    <r>
      <rPr>
        <b/>
        <sz val="14"/>
        <color rgb="FF000000"/>
        <rFont val="Aptos Narrow"/>
        <charset val="134"/>
        <scheme val="minor"/>
      </rPr>
      <t xml:space="preserve">MONITORING </t>
    </r>
    <r>
      <rPr>
        <b/>
        <sz val="14"/>
        <color rgb="FFFF0000"/>
        <rFont val="Aptos Narrow"/>
        <charset val="134"/>
        <scheme val="minor"/>
      </rPr>
      <t>WSA</t>
    </r>
    <r>
      <rPr>
        <b/>
        <sz val="14"/>
        <color rgb="FF000000"/>
        <rFont val="Aptos Narrow"/>
        <charset val="134"/>
        <scheme val="minor"/>
      </rPr>
      <t xml:space="preserve"> TTR </t>
    </r>
    <r>
      <rPr>
        <b/>
        <sz val="14"/>
        <color rgb="FFFF0000"/>
        <rFont val="Aptos Narrow"/>
        <charset val="134"/>
        <scheme val="minor"/>
      </rPr>
      <t>3 JAM DIAMOND</t>
    </r>
    <r>
      <rPr>
        <b/>
        <sz val="14"/>
        <color rgb="FF000000"/>
        <rFont val="Aptos Narrow"/>
        <charset val="134"/>
        <scheme val="minor"/>
      </rPr>
      <t xml:space="preserve"> (TARGET 82,24%)</t>
    </r>
  </si>
  <si>
    <r>
      <rPr>
        <b/>
        <sz val="14"/>
        <color rgb="FF000000"/>
        <rFont val="Aptos Narrow"/>
        <charset val="134"/>
        <scheme val="minor"/>
      </rPr>
      <t xml:space="preserve">MONITORING </t>
    </r>
    <r>
      <rPr>
        <b/>
        <sz val="14"/>
        <color rgb="FFFF0000"/>
        <rFont val="Aptos Narrow"/>
        <charset val="134"/>
        <scheme val="minor"/>
      </rPr>
      <t>WSA</t>
    </r>
    <r>
      <rPr>
        <b/>
        <sz val="14"/>
        <color rgb="FF000000"/>
        <rFont val="Aptos Narrow"/>
        <charset val="134"/>
        <scheme val="minor"/>
      </rPr>
      <t xml:space="preserve"> TTR </t>
    </r>
    <r>
      <rPr>
        <b/>
        <sz val="14"/>
        <color rgb="FFFF0000"/>
        <rFont val="Aptos Narrow"/>
        <charset val="134"/>
        <scheme val="minor"/>
      </rPr>
      <t>6 JAM PLATINUM</t>
    </r>
    <r>
      <rPr>
        <b/>
        <sz val="14"/>
        <color rgb="FF000000"/>
        <rFont val="Aptos Narrow"/>
        <charset val="134"/>
        <scheme val="minor"/>
      </rPr>
      <t xml:space="preserve"> (TARGET 90,58%)</t>
    </r>
  </si>
  <si>
    <t>TOTAL</t>
  </si>
  <si>
    <t>CLOSED (HI)</t>
  </si>
  <si>
    <t>TERITORY</t>
  </si>
  <si>
    <t>COMP</t>
  </si>
  <si>
    <t>NCOMP</t>
  </si>
  <si>
    <t>REAL</t>
  </si>
  <si>
    <t>ACH</t>
  </si>
  <si>
    <t>AREA</t>
  </si>
  <si>
    <t>DURASI TIKET (JAM)</t>
  </si>
  <si>
    <t>&lt; 1 Jam</t>
  </si>
  <si>
    <t>1-2 Jam</t>
  </si>
  <si>
    <t>2-3 Jam</t>
  </si>
  <si>
    <t>&gt; 3 Jam</t>
  </si>
  <si>
    <t>3-6 Jam</t>
  </si>
  <si>
    <t>&gt; 6 Jam</t>
  </si>
  <si>
    <t>Update: 06 Januari 2025 Pkl 08:00</t>
  </si>
  <si>
    <t>Source: insera.telkom.co.id</t>
  </si>
  <si>
    <r>
      <rPr>
        <sz val="11"/>
        <color indexed="8"/>
        <rFont val="Aptos Narrow"/>
        <charset val="134"/>
        <scheme val="minor"/>
      </rPr>
      <t xml:space="preserve">BOOKMARK FILTER INSERA: </t>
    </r>
    <r>
      <rPr>
        <b/>
        <sz val="11"/>
        <color rgb="FF000000"/>
        <rFont val="Aptos Narrow"/>
        <charset val="134"/>
        <scheme val="minor"/>
      </rPr>
      <t>SECURING WSA (ALL)</t>
    </r>
    <r>
      <rPr>
        <sz val="11"/>
        <color indexed="8"/>
        <rFont val="Aptos Narrow"/>
        <charset val="134"/>
        <scheme val="minor"/>
      </rPr>
      <t xml:space="preserve"> &amp; </t>
    </r>
    <r>
      <rPr>
        <b/>
        <sz val="11"/>
        <color rgb="FF000000"/>
        <rFont val="Aptos Narrow"/>
        <charset val="134"/>
        <scheme val="minor"/>
      </rPr>
      <t>SECURING WSA (CLOSED)</t>
    </r>
  </si>
  <si>
    <t>table baru, pakai ini</t>
  </si>
  <si>
    <t>REPORT SETIAP JAM (Jangan lupa ganti tanggal dan jam)</t>
  </si>
  <si>
    <r>
      <rPr>
        <b/>
        <sz val="14"/>
        <color theme="1"/>
        <rFont val="Calibri"/>
        <charset val="134"/>
      </rPr>
      <t xml:space="preserve">MONITORING TIKET </t>
    </r>
    <r>
      <rPr>
        <b/>
        <sz val="14"/>
        <color rgb="FFC00000"/>
        <rFont val="Calibri"/>
        <charset val="134"/>
      </rPr>
      <t>WSA</t>
    </r>
    <r>
      <rPr>
        <b/>
        <sz val="14"/>
        <color theme="1"/>
        <rFont val="Calibri"/>
        <charset val="134"/>
      </rPr>
      <t xml:space="preserve"> 36 JAM NON HVC (TARGET: 99.04%)</t>
    </r>
  </si>
  <si>
    <t>Berikut Tiket 3 Jam Manja posisi 06/01/2025 pukul 08.00 WIB</t>
  </si>
  <si>
    <t>SISA DURASI TTR 36 JAM</t>
  </si>
  <si>
    <t>TTR &gt; 36 JAM</t>
  </si>
  <si>
    <t>GAMAS</t>
  </si>
  <si>
    <t>Berikut Tiket 3 Jam Diamond posisi 06/01/2025 pukul 08.00 WIB</t>
  </si>
  <si>
    <t>Berikut Tiket 6 Jam Platinum posisi 06/01/2025 pukul 08.00 WIB</t>
  </si>
  <si>
    <t>Berikut Tiket 36 Jam NON HVC posisi 06/01/2025 pukul 08.00 WIB</t>
  </si>
  <si>
    <t>Close Bound</t>
  </si>
  <si>
    <t>&lt;= … Jam</t>
  </si>
  <si>
    <t>Marking 36 Jam Non HVC</t>
  </si>
  <si>
    <t>Marking Platinum</t>
  </si>
  <si>
    <t>Marking Diamond</t>
  </si>
  <si>
    <t>TYPE</t>
  </si>
  <si>
    <t>SEGMEN</t>
  </si>
  <si>
    <t>CLASSIFICATION</t>
  </si>
  <si>
    <t>Z</t>
  </si>
  <si>
    <t>STATUS CLOSED</t>
  </si>
  <si>
    <t>TTR 3 Jam Manja</t>
  </si>
  <si>
    <t>Max</t>
  </si>
  <si>
    <t>CLOSED by FCR Front Liner</t>
  </si>
  <si>
    <t>TTR Diamond</t>
  </si>
  <si>
    <t>&lt;= 3 JAM</t>
  </si>
  <si>
    <t>&lt;= 1 JAM</t>
  </si>
  <si>
    <t>TTR Platinum</t>
  </si>
  <si>
    <t>3-6 JAM</t>
  </si>
  <si>
    <t>1-2 JAM</t>
  </si>
  <si>
    <t>TTR Non HVC</t>
  </si>
  <si>
    <t>6-12 JAM</t>
  </si>
  <si>
    <t>2-3 JAM</t>
  </si>
  <si>
    <t>NEW</t>
  </si>
  <si>
    <t>12-24 JAM</t>
  </si>
  <si>
    <t>&gt;3</t>
  </si>
  <si>
    <t>&gt; 3 JAM</t>
  </si>
  <si>
    <t>24-36 JAM</t>
  </si>
  <si>
    <t>&gt;6</t>
  </si>
  <si>
    <t>&gt; 6 JAM</t>
  </si>
  <si>
    <t>36-48 JAM</t>
  </si>
  <si>
    <t>48-72 JAM</t>
  </si>
  <si>
    <t>HVC_DIAMOND</t>
  </si>
  <si>
    <t>&gt;72</t>
  </si>
  <si>
    <t>&gt;= 72 JAM</t>
  </si>
  <si>
    <t>HVC_SILVER</t>
  </si>
  <si>
    <t>&gt;= 12 JAM</t>
  </si>
  <si>
    <t>9-12 JAM</t>
  </si>
  <si>
    <t>6-9 JAM</t>
  </si>
  <si>
    <t>&lt; 0</t>
  </si>
  <si>
    <t>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</si>
</sst>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_);[Red]\(0.00\)"/>
  </numFmts>
  <fonts count="37">
    <font>
      <sz val="11"/>
      <color indexed="8"/>
      <name val="Aptos Narrow"/>
      <charset val="134"/>
      <scheme val="minor"/>
    </font>
    <font>
      <b/>
      <sz val="11"/>
      <color indexed="8"/>
      <name val="Aptos Narrow"/>
      <charset val="134"/>
      <scheme val="minor"/>
    </font>
    <font>
      <b/>
      <sz val="14"/>
      <color rgb="FF000000"/>
      <name val="Calibri"/>
      <charset val="134"/>
    </font>
    <font>
      <b/>
      <sz val="11"/>
      <color indexed="8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name val="Aptos Narrow"/>
      <charset val="134"/>
      <scheme val="minor"/>
    </font>
    <font>
      <i/>
      <sz val="10"/>
      <name val="Aptos Narrow"/>
      <charset val="134"/>
      <scheme val="minor"/>
    </font>
    <font>
      <b/>
      <sz val="12"/>
      <color indexed="8"/>
      <name val="Calibri"/>
      <charset val="134"/>
    </font>
    <font>
      <sz val="12"/>
      <color indexed="8"/>
      <name val="Calibri"/>
      <charset val="134"/>
    </font>
    <font>
      <b/>
      <sz val="14"/>
      <color theme="1"/>
      <name val="Aptos Narrow"/>
      <charset val="134"/>
      <scheme val="minor"/>
    </font>
    <font>
      <b/>
      <sz val="11"/>
      <color theme="0"/>
      <name val="Calibri"/>
      <charset val="134"/>
    </font>
    <font>
      <b/>
      <sz val="9.85"/>
      <name val="Segoe UI"/>
      <charset val="134"/>
    </font>
    <font>
      <sz val="11"/>
      <color indexed="8"/>
      <name val="Calibri"/>
      <charset val="134"/>
    </font>
    <font>
      <b/>
      <sz val="9"/>
      <name val="Segoe UI"/>
      <charset val="134"/>
    </font>
    <font>
      <b/>
      <sz val="14"/>
      <color theme="1"/>
      <name val="Calibri"/>
      <charset val="134"/>
    </font>
    <font>
      <b/>
      <sz val="9.85"/>
      <name val="Calibri"/>
      <charset val="134"/>
    </font>
    <font>
      <b/>
      <sz val="10"/>
      <name val="Calibri"/>
      <charset val="134"/>
    </font>
    <font>
      <b/>
      <sz val="9.85"/>
      <color theme="8" tint="-0.249977111117893"/>
      <name val="Segoe UI"/>
      <charset val="134"/>
    </font>
    <font>
      <b/>
      <sz val="11"/>
      <color theme="0"/>
      <name val="Aptos Narrow"/>
      <charset val="134"/>
      <scheme val="minor"/>
    </font>
    <font>
      <b/>
      <sz val="9.85"/>
      <color rgb="FFFFFFFF"/>
      <name val="Calibri"/>
      <charset val="134"/>
    </font>
    <font>
      <b/>
      <sz val="11"/>
      <color theme="1"/>
      <name val="Calibri"/>
      <charset val="134"/>
    </font>
    <font>
      <b/>
      <sz val="10"/>
      <color indexed="8"/>
      <name val="Calibri"/>
      <charset val="134"/>
    </font>
    <font>
      <b/>
      <sz val="10"/>
      <color theme="0"/>
      <name val="Calibri"/>
      <charset val="134"/>
    </font>
    <font>
      <b/>
      <sz val="14"/>
      <color rgb="FF0000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1"/>
      <color rgb="FFFF0000"/>
      <name val="Aptos Narrow"/>
      <charset val="134"/>
      <scheme val="minor"/>
    </font>
    <font>
      <b/>
      <u/>
      <sz val="9"/>
      <name val="Segoe UI"/>
      <charset val="134"/>
    </font>
    <font>
      <b/>
      <u/>
      <sz val="9"/>
      <color rgb="FFFF0000"/>
      <name val="Segoe UI"/>
      <charset val="134"/>
    </font>
    <font>
      <i/>
      <sz val="9"/>
      <color indexed="8"/>
      <name val="Aptos Narrow"/>
      <charset val="134"/>
      <scheme val="minor"/>
    </font>
    <font>
      <b/>
      <sz val="9"/>
      <color rgb="FFFF0000"/>
      <name val="Segoe UI"/>
      <charset val="134"/>
    </font>
    <font>
      <sz val="11"/>
      <color indexed="8"/>
      <name val="Aptos Narrow"/>
      <charset val="134"/>
      <scheme val="minor"/>
    </font>
    <font>
      <sz val="11"/>
      <color theme="1"/>
      <name val="Aptos Narrow"/>
      <charset val="134"/>
      <scheme val="minor"/>
    </font>
    <font>
      <b/>
      <sz val="14"/>
      <color rgb="FFC00000"/>
      <name val="Calibri"/>
      <charset val="134"/>
    </font>
    <font>
      <b/>
      <sz val="14"/>
      <color rgb="FFFF0000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b/>
      <sz val="14"/>
      <color rgb="FFC00000"/>
      <name val="Aptos Narrow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CFDD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860C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F8520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CC2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4" tint="0.7997985778374584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9" fontId="32" fillId="0" borderId="0" applyFont="0" applyFill="0" applyBorder="0" applyAlignment="0" applyProtection="0">
      <alignment vertical="center"/>
    </xf>
    <xf numFmtId="0" fontId="31" fillId="0" borderId="0"/>
    <xf numFmtId="0" fontId="31" fillId="0" borderId="0"/>
    <xf numFmtId="9" fontId="32" fillId="0" borderId="0" applyFont="0" applyFill="0" applyBorder="0" applyAlignment="0" applyProtection="0">
      <alignment vertical="center"/>
    </xf>
  </cellStyleXfs>
  <cellXfs count="124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/>
    <xf numFmtId="0" fontId="4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8" fillId="4" borderId="0" xfId="0" applyFont="1" applyFill="1"/>
    <xf numFmtId="0" fontId="0" fillId="4" borderId="0" xfId="0" applyFill="1"/>
    <xf numFmtId="0" fontId="9" fillId="0" borderId="0" xfId="0" applyFont="1"/>
    <xf numFmtId="164" fontId="0" fillId="0" borderId="0" xfId="0" applyNumberFormat="1"/>
    <xf numFmtId="0" fontId="11" fillId="5" borderId="4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13" fillId="0" borderId="4" xfId="1" applyNumberFormat="1" applyFont="1" applyBorder="1" applyAlignment="1">
      <alignment horizontal="center" vertical="center"/>
    </xf>
    <xf numFmtId="0" fontId="14" fillId="8" borderId="4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10" fontId="3" fillId="9" borderId="4" xfId="1" applyNumberFormat="1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left" vertical="center"/>
    </xf>
    <xf numFmtId="0" fontId="16" fillId="6" borderId="4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left" vertical="center"/>
    </xf>
    <xf numFmtId="0" fontId="17" fillId="10" borderId="4" xfId="0" applyFont="1" applyFill="1" applyBorder="1" applyAlignment="1">
      <alignment horizontal="left" vertical="center"/>
    </xf>
    <xf numFmtId="0" fontId="18" fillId="11" borderId="4" xfId="0" applyFont="1" applyFill="1" applyBorder="1" applyAlignment="1">
      <alignment horizontal="center" vertical="center"/>
    </xf>
    <xf numFmtId="0" fontId="19" fillId="12" borderId="0" xfId="0" applyFont="1" applyFill="1" applyAlignment="1">
      <alignment horizontal="center"/>
    </xf>
    <xf numFmtId="0" fontId="14" fillId="8" borderId="4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21" fillId="13" borderId="4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center" vertical="center"/>
    </xf>
    <xf numFmtId="0" fontId="11" fillId="14" borderId="4" xfId="0" applyFont="1" applyFill="1" applyBorder="1" applyAlignment="1">
      <alignment horizontal="center"/>
    </xf>
    <xf numFmtId="10" fontId="11" fillId="15" borderId="4" xfId="1" applyNumberFormat="1" applyFont="1" applyFill="1" applyBorder="1" applyAlignment="1">
      <alignment horizontal="center"/>
    </xf>
    <xf numFmtId="0" fontId="11" fillId="15" borderId="4" xfId="0" applyFont="1" applyFill="1" applyBorder="1" applyAlignment="1">
      <alignment horizontal="center"/>
    </xf>
    <xf numFmtId="0" fontId="3" fillId="0" borderId="4" xfId="1" applyNumberFormat="1" applyFont="1" applyBorder="1" applyAlignment="1">
      <alignment horizontal="center" vertical="center"/>
    </xf>
    <xf numFmtId="10" fontId="3" fillId="0" borderId="4" xfId="1" applyNumberFormat="1" applyFont="1" applyBorder="1" applyAlignment="1">
      <alignment horizontal="center" vertical="center"/>
    </xf>
    <xf numFmtId="0" fontId="11" fillId="14" borderId="4" xfId="0" applyFont="1" applyFill="1" applyBorder="1" applyAlignment="1">
      <alignment horizontal="center" vertical="center"/>
    </xf>
    <xf numFmtId="0" fontId="3" fillId="16" borderId="4" xfId="1" applyNumberFormat="1" applyFont="1" applyFill="1" applyBorder="1" applyAlignment="1">
      <alignment horizontal="center" vertical="center"/>
    </xf>
    <xf numFmtId="10" fontId="3" fillId="16" borderId="4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22" fillId="0" borderId="4" xfId="0" applyFont="1" applyBorder="1" applyAlignment="1">
      <alignment horizontal="center" vertical="center"/>
    </xf>
    <xf numFmtId="0" fontId="22" fillId="0" borderId="4" xfId="1" applyNumberFormat="1" applyFont="1" applyBorder="1" applyAlignment="1">
      <alignment horizontal="center" vertical="center"/>
    </xf>
    <xf numFmtId="10" fontId="22" fillId="0" borderId="4" xfId="1" applyNumberFormat="1" applyFont="1" applyBorder="1" applyAlignment="1">
      <alignment horizontal="center" vertical="center"/>
    </xf>
    <xf numFmtId="0" fontId="23" fillId="14" borderId="4" xfId="0" applyFont="1" applyFill="1" applyBorder="1" applyAlignment="1">
      <alignment horizontal="center" vertical="center"/>
    </xf>
    <xf numFmtId="0" fontId="22" fillId="16" borderId="4" xfId="1" applyNumberFormat="1" applyFont="1" applyFill="1" applyBorder="1" applyAlignment="1">
      <alignment horizontal="center" vertical="center"/>
    </xf>
    <xf numFmtId="10" fontId="22" fillId="16" borderId="4" xfId="1" applyNumberFormat="1" applyFont="1" applyFill="1" applyBorder="1" applyAlignment="1">
      <alignment horizontal="center" vertical="center"/>
    </xf>
    <xf numFmtId="0" fontId="25" fillId="17" borderId="4" xfId="0" applyFont="1" applyFill="1" applyBorder="1" applyAlignment="1">
      <alignment horizontal="center" vertical="center"/>
    </xf>
    <xf numFmtId="0" fontId="26" fillId="17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7" fillId="8" borderId="4" xfId="0" applyFont="1" applyFill="1" applyBorder="1" applyAlignment="1">
      <alignment horizontal="center" vertical="center"/>
    </xf>
    <xf numFmtId="0" fontId="28" fillId="8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9" fillId="18" borderId="4" xfId="0" applyFont="1" applyFill="1" applyBorder="1" applyAlignment="1">
      <alignment horizontal="center"/>
    </xf>
    <xf numFmtId="0" fontId="25" fillId="19" borderId="4" xfId="0" applyFont="1" applyFill="1" applyBorder="1" applyAlignment="1">
      <alignment horizontal="center" vertical="center"/>
    </xf>
    <xf numFmtId="165" fontId="3" fillId="16" borderId="4" xfId="1" applyNumberFormat="1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29" fillId="0" borderId="8" xfId="0" applyFont="1" applyBorder="1" applyAlignment="1">
      <alignment horizontal="left" vertical="center"/>
    </xf>
    <xf numFmtId="0" fontId="26" fillId="19" borderId="4" xfId="0" applyFont="1" applyFill="1" applyBorder="1" applyAlignment="1">
      <alignment horizontal="center"/>
    </xf>
    <xf numFmtId="0" fontId="30" fillId="8" borderId="4" xfId="0" applyFont="1" applyFill="1" applyBorder="1" applyAlignment="1">
      <alignment horizontal="center" vertical="center"/>
    </xf>
    <xf numFmtId="0" fontId="26" fillId="19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0" borderId="0" xfId="0" applyFill="1"/>
    <xf numFmtId="0" fontId="0" fillId="8" borderId="0" xfId="0" applyFill="1"/>
    <xf numFmtId="2" fontId="0" fillId="0" borderId="0" xfId="0" applyNumberFormat="1"/>
    <xf numFmtId="0" fontId="0" fillId="0" borderId="0" xfId="0" applyAlignment="1">
      <alignment vertical="center"/>
    </xf>
    <xf numFmtId="0" fontId="31" fillId="0" borderId="0" xfId="0" applyFont="1" applyAlignment="1">
      <alignment vertical="center"/>
    </xf>
    <xf numFmtId="0" fontId="0" fillId="21" borderId="0" xfId="0" applyFill="1"/>
    <xf numFmtId="1" fontId="0" fillId="21" borderId="0" xfId="0" applyNumberFormat="1" applyFill="1"/>
    <xf numFmtId="2" fontId="0" fillId="21" borderId="0" xfId="0" applyNumberFormat="1" applyFill="1"/>
    <xf numFmtId="0" fontId="0" fillId="22" borderId="0" xfId="0" applyFill="1"/>
    <xf numFmtId="1" fontId="0" fillId="8" borderId="0" xfId="0" applyNumberFormat="1" applyFill="1"/>
    <xf numFmtId="0" fontId="0" fillId="4" borderId="0" xfId="0" applyFill="1" applyAlignment="1">
      <alignment horizontal="center"/>
    </xf>
    <xf numFmtId="0" fontId="32" fillId="0" borderId="0" xfId="0" applyFont="1" applyAlignment="1">
      <alignment vertical="center"/>
    </xf>
    <xf numFmtId="21" fontId="32" fillId="0" borderId="0" xfId="0" applyNumberFormat="1" applyFont="1" applyAlignment="1">
      <alignment vertical="center"/>
    </xf>
    <xf numFmtId="22" fontId="32" fillId="0" borderId="0" xfId="0" applyNumberFormat="1" applyFont="1" applyAlignment="1">
      <alignment vertical="center"/>
    </xf>
    <xf numFmtId="47" fontId="32" fillId="0" borderId="0" xfId="0" applyNumberFormat="1" applyFont="1" applyAlignment="1">
      <alignment vertical="center"/>
    </xf>
    <xf numFmtId="46" fontId="32" fillId="0" borderId="0" xfId="0" applyNumberFormat="1" applyFont="1" applyAlignment="1">
      <alignment vertical="center"/>
    </xf>
    <xf numFmtId="22" fontId="31" fillId="0" borderId="0" xfId="0" applyNumberFormat="1" applyFont="1" applyAlignment="1">
      <alignment vertical="center"/>
    </xf>
    <xf numFmtId="0" fontId="25" fillId="19" borderId="3" xfId="0" applyFont="1" applyFill="1" applyBorder="1" applyAlignment="1">
      <alignment horizontal="center" vertical="center"/>
    </xf>
    <xf numFmtId="0" fontId="25" fillId="19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20" fillId="12" borderId="2" xfId="0" applyFont="1" applyFill="1" applyBorder="1" applyAlignment="1">
      <alignment horizontal="center" vertical="center"/>
    </xf>
    <xf numFmtId="0" fontId="20" fillId="12" borderId="5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/>
    </xf>
    <xf numFmtId="0" fontId="12" fillId="6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25" fillId="17" borderId="4" xfId="0" applyFont="1" applyFill="1" applyBorder="1" applyAlignment="1">
      <alignment horizontal="center" vertical="center"/>
    </xf>
    <xf numFmtId="0" fontId="11" fillId="15" borderId="4" xfId="0" applyFont="1" applyFill="1" applyBorder="1" applyAlignment="1">
      <alignment horizontal="center"/>
    </xf>
    <xf numFmtId="0" fontId="11" fillId="15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1" fillId="1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5">
    <cellStyle name="Normal" xfId="0" builtinId="0"/>
    <cellStyle name="Normal 2" xfId="2" xr:uid="{00000000-0005-0000-0000-000031000000}"/>
    <cellStyle name="Normal 2 2" xfId="3" xr:uid="{00000000-0005-0000-0000-000032000000}"/>
    <cellStyle name="Percent" xfId="1" builtinId="5"/>
    <cellStyle name="Percent 2" xfId="4" xr:uid="{00000000-0005-0000-0000-000033000000}"/>
  </cellStyles>
  <dxfs count="31">
    <dxf>
      <font>
        <color rgb="FFFF0000"/>
      </font>
      <numFmt numFmtId="0" formatCode="General"/>
    </dxf>
    <dxf>
      <font>
        <color theme="9" tint="-0.249977111117893"/>
      </font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color theme="0"/>
      </font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E9B1C"/>
      <color rgb="FFF7860C"/>
      <color rgb="FFFCFDD4"/>
      <color rgb="FFFECC2B"/>
      <color rgb="FFF9680D"/>
      <color rgb="FFF85208"/>
      <color rgb="FFFF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998"/>
  <sheetViews>
    <sheetView topLeftCell="CH1" zoomScale="85" zoomScaleNormal="85" workbookViewId="0">
      <selection activeCell="CV2" sqref="CV2"/>
    </sheetView>
  </sheetViews>
  <sheetFormatPr defaultColWidth="9" defaultRowHeight="13.5"/>
  <cols>
    <col min="1" max="1" width="12.9296875" customWidth="1"/>
    <col min="4" max="4" width="19.06640625" customWidth="1"/>
    <col min="12" max="12" width="25.46484375" customWidth="1"/>
    <col min="13" max="13" width="17.06640625" customWidth="1"/>
    <col min="18" max="18" width="17.1328125" customWidth="1"/>
    <col min="38" max="38" width="18.6640625" customWidth="1"/>
    <col min="78" max="78" width="25.796875" customWidth="1"/>
    <col min="82" max="82" width="11"/>
    <col min="84" max="84" width="13.06640625" customWidth="1"/>
    <col min="88" max="88" width="9" style="67"/>
    <col min="94" max="95" width="8.73046875" style="12"/>
    <col min="96" max="96" width="15.19921875" customWidth="1"/>
    <col min="98" max="98" width="15.59765625" customWidth="1"/>
    <col min="100" max="100" width="10" customWidth="1"/>
    <col min="101" max="101" width="8.73046875" style="68"/>
    <col min="102" max="102" width="7.265625" customWidth="1"/>
    <col min="103" max="104" width="23.06640625" style="69" customWidth="1"/>
    <col min="105" max="105" width="24.06640625" style="69" customWidth="1"/>
    <col min="106" max="106" width="15.46484375" customWidth="1"/>
    <col min="107" max="107" width="29.265625" customWidth="1"/>
    <col min="108" max="108" width="25.19921875" customWidth="1"/>
    <col min="109" max="109" width="22.06640625" customWidth="1"/>
    <col min="110" max="110" width="21.06640625" customWidth="1"/>
    <col min="113" max="113" width="11.59765625"/>
    <col min="114" max="114" width="22.73046875" customWidth="1"/>
  </cols>
  <sheetData>
    <row r="1" spans="1:116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0" t="s">
        <v>15</v>
      </c>
      <c r="Q1" s="70" t="s">
        <v>16</v>
      </c>
      <c r="R1" s="70" t="s">
        <v>17</v>
      </c>
      <c r="S1" s="70" t="s">
        <v>18</v>
      </c>
      <c r="T1" s="70" t="s">
        <v>19</v>
      </c>
      <c r="U1" s="70" t="s">
        <v>20</v>
      </c>
      <c r="V1" s="70" t="s">
        <v>21</v>
      </c>
      <c r="W1" s="70" t="s">
        <v>22</v>
      </c>
      <c r="X1" s="70" t="s">
        <v>23</v>
      </c>
      <c r="Y1" s="70" t="s">
        <v>24</v>
      </c>
      <c r="Z1" s="70" t="s">
        <v>25</v>
      </c>
      <c r="AA1" s="70" t="s">
        <v>26</v>
      </c>
      <c r="AB1" s="70" t="s">
        <v>27</v>
      </c>
      <c r="AC1" s="70" t="s">
        <v>28</v>
      </c>
      <c r="AD1" s="70" t="s">
        <v>29</v>
      </c>
      <c r="AE1" s="70" t="s">
        <v>30</v>
      </c>
      <c r="AF1" s="70" t="s">
        <v>31</v>
      </c>
      <c r="AG1" s="70" t="s">
        <v>32</v>
      </c>
      <c r="AH1" s="70" t="s">
        <v>33</v>
      </c>
      <c r="AI1" s="70" t="s">
        <v>34</v>
      </c>
      <c r="AJ1" s="70" t="s">
        <v>35</v>
      </c>
      <c r="AK1" s="70" t="s">
        <v>36</v>
      </c>
      <c r="AL1" s="70" t="s">
        <v>37</v>
      </c>
      <c r="AM1" s="70" t="s">
        <v>38</v>
      </c>
      <c r="AN1" s="70" t="s">
        <v>39</v>
      </c>
      <c r="AO1" s="70" t="s">
        <v>40</v>
      </c>
      <c r="AP1" s="70" t="s">
        <v>41</v>
      </c>
      <c r="AQ1" s="70" t="s">
        <v>42</v>
      </c>
      <c r="AR1" s="70" t="s">
        <v>43</v>
      </c>
      <c r="AS1" s="70" t="s">
        <v>44</v>
      </c>
      <c r="AT1" s="70" t="s">
        <v>45</v>
      </c>
      <c r="AU1" s="70" t="s">
        <v>46</v>
      </c>
      <c r="AV1" s="70" t="s">
        <v>47</v>
      </c>
      <c r="AW1" s="70" t="s">
        <v>48</v>
      </c>
      <c r="AX1" s="70" t="s">
        <v>49</v>
      </c>
      <c r="AY1" s="70" t="s">
        <v>50</v>
      </c>
      <c r="AZ1" s="70" t="s">
        <v>51</v>
      </c>
      <c r="BA1" s="70" t="s">
        <v>52</v>
      </c>
      <c r="BB1" s="70" t="s">
        <v>53</v>
      </c>
      <c r="BC1" s="70" t="s">
        <v>54</v>
      </c>
      <c r="BD1" s="70" t="s">
        <v>55</v>
      </c>
      <c r="BE1" s="70" t="s">
        <v>56</v>
      </c>
      <c r="BF1" s="70" t="s">
        <v>57</v>
      </c>
      <c r="BG1" s="70" t="s">
        <v>58</v>
      </c>
      <c r="BH1" s="70" t="s">
        <v>59</v>
      </c>
      <c r="BI1" s="70" t="s">
        <v>60</v>
      </c>
      <c r="BJ1" s="70" t="s">
        <v>61</v>
      </c>
      <c r="BK1" s="70" t="s">
        <v>62</v>
      </c>
      <c r="BL1" s="70" t="s">
        <v>63</v>
      </c>
      <c r="BM1" s="70" t="s">
        <v>64</v>
      </c>
      <c r="BN1" s="70" t="s">
        <v>65</v>
      </c>
      <c r="BO1" s="70" t="s">
        <v>66</v>
      </c>
      <c r="BP1" s="70" t="s">
        <v>67</v>
      </c>
      <c r="BQ1" s="70" t="s">
        <v>68</v>
      </c>
      <c r="BR1" s="70" t="s">
        <v>69</v>
      </c>
      <c r="BS1" s="70" t="s">
        <v>70</v>
      </c>
      <c r="BT1" s="70" t="s">
        <v>71</v>
      </c>
      <c r="BU1" s="70" t="s">
        <v>72</v>
      </c>
      <c r="BV1" s="70" t="s">
        <v>73</v>
      </c>
      <c r="BW1" s="70" t="s">
        <v>74</v>
      </c>
      <c r="BX1" s="70" t="s">
        <v>75</v>
      </c>
      <c r="BY1" s="70" t="s">
        <v>76</v>
      </c>
      <c r="BZ1" s="72" t="str">
        <f>R1</f>
        <v>BOOKING DATE</v>
      </c>
      <c r="CA1" s="72" t="s">
        <v>77</v>
      </c>
      <c r="CB1" s="72" t="s">
        <v>78</v>
      </c>
      <c r="CC1" s="72" t="s">
        <v>79</v>
      </c>
      <c r="CD1" s="72" t="s">
        <v>80</v>
      </c>
      <c r="CE1" s="72" t="s">
        <v>81</v>
      </c>
      <c r="CF1" t="s">
        <v>82</v>
      </c>
      <c r="CG1" t="s">
        <v>83</v>
      </c>
      <c r="CH1" t="s">
        <v>84</v>
      </c>
      <c r="CI1" t="s">
        <v>85</v>
      </c>
      <c r="CJ1" s="67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s="12" t="s">
        <v>92</v>
      </c>
      <c r="CQ1" s="12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s="68" t="s">
        <v>99</v>
      </c>
      <c r="CX1" s="75" t="s">
        <v>100</v>
      </c>
      <c r="CY1" s="69" t="s">
        <v>101</v>
      </c>
      <c r="CZ1" s="69" t="s">
        <v>102</v>
      </c>
      <c r="DA1" s="69" t="s">
        <v>103</v>
      </c>
      <c r="DB1" s="77" t="s">
        <v>104</v>
      </c>
      <c r="DC1" s="77" t="s">
        <v>105</v>
      </c>
      <c r="DD1" s="77" t="s">
        <v>106</v>
      </c>
      <c r="DE1" s="77" t="s">
        <v>107</v>
      </c>
      <c r="DF1" s="77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>
      <c r="A2" s="71" t="s">
        <v>115</v>
      </c>
      <c r="B2" s="71" t="s">
        <v>116</v>
      </c>
      <c r="C2" s="71" t="s">
        <v>117</v>
      </c>
      <c r="D2" s="83">
        <v>45679.939375000002</v>
      </c>
      <c r="E2" s="71" t="s">
        <v>118</v>
      </c>
      <c r="F2" s="71" t="s">
        <v>119</v>
      </c>
      <c r="G2" s="71" t="s">
        <v>120</v>
      </c>
      <c r="H2" s="71" t="s">
        <v>121</v>
      </c>
      <c r="I2" s="71" t="s">
        <v>122</v>
      </c>
      <c r="J2" s="71" t="s">
        <v>123</v>
      </c>
      <c r="K2" s="71" t="s">
        <v>91</v>
      </c>
      <c r="L2" s="71" t="s">
        <v>124</v>
      </c>
      <c r="M2" s="71" t="s">
        <v>125</v>
      </c>
      <c r="N2" s="71">
        <v>23255091</v>
      </c>
      <c r="O2" s="71">
        <v>6281381277878</v>
      </c>
      <c r="P2" s="71" t="s">
        <v>126</v>
      </c>
      <c r="Q2" s="71" t="s">
        <v>119</v>
      </c>
      <c r="R2" s="71" t="s">
        <v>119</v>
      </c>
      <c r="S2" s="71" t="s">
        <v>127</v>
      </c>
      <c r="T2" s="71" t="s">
        <v>119</v>
      </c>
      <c r="U2" s="71" t="s">
        <v>128</v>
      </c>
      <c r="V2" s="71" t="s">
        <v>119</v>
      </c>
      <c r="W2" s="71" t="s">
        <v>129</v>
      </c>
      <c r="X2" s="71">
        <v>21</v>
      </c>
      <c r="Y2" s="71" t="s">
        <v>130</v>
      </c>
      <c r="Z2" s="71">
        <v>19</v>
      </c>
      <c r="AA2" s="71" t="s">
        <v>131</v>
      </c>
      <c r="AB2" s="71">
        <v>36558111</v>
      </c>
      <c r="AC2" s="71" t="s">
        <v>126</v>
      </c>
      <c r="AD2" s="71" t="s">
        <v>132</v>
      </c>
      <c r="AE2" s="71">
        <v>111768103419</v>
      </c>
      <c r="AF2" s="71" t="s">
        <v>133</v>
      </c>
      <c r="AG2" s="71" t="s">
        <v>134</v>
      </c>
      <c r="AH2" s="71">
        <v>0</v>
      </c>
      <c r="AI2" s="71">
        <v>0</v>
      </c>
      <c r="AJ2" s="71" t="s">
        <v>135</v>
      </c>
      <c r="AK2" s="71" t="s">
        <v>119</v>
      </c>
      <c r="AL2" s="71" t="s">
        <v>124</v>
      </c>
      <c r="AM2" s="71" t="s">
        <v>119</v>
      </c>
      <c r="AN2" s="71" t="s">
        <v>81</v>
      </c>
      <c r="AO2" s="71" t="s">
        <v>136</v>
      </c>
      <c r="AP2" s="71" t="s">
        <v>119</v>
      </c>
      <c r="AQ2" s="71" t="s">
        <v>119</v>
      </c>
      <c r="AR2" s="71" t="s">
        <v>137</v>
      </c>
      <c r="AS2" s="71" t="s">
        <v>119</v>
      </c>
      <c r="AT2" s="71" t="s">
        <v>119</v>
      </c>
      <c r="AU2" s="71" t="s">
        <v>138</v>
      </c>
      <c r="AV2" s="71" t="s">
        <v>139</v>
      </c>
      <c r="AW2" s="71" t="s">
        <v>140</v>
      </c>
      <c r="AX2" s="71" t="s">
        <v>141</v>
      </c>
      <c r="AY2" s="71" t="s">
        <v>142</v>
      </c>
      <c r="AZ2" s="71" t="s">
        <v>143</v>
      </c>
      <c r="BA2" s="71" t="s">
        <v>144</v>
      </c>
      <c r="BB2" s="71" t="s">
        <v>145</v>
      </c>
      <c r="BC2" s="71" t="s">
        <v>146</v>
      </c>
      <c r="BD2" s="71" t="s">
        <v>146</v>
      </c>
      <c r="BE2" s="71" t="s">
        <v>116</v>
      </c>
      <c r="BF2" s="71" t="s">
        <v>146</v>
      </c>
      <c r="BG2" s="71" t="s">
        <v>116</v>
      </c>
      <c r="BH2" s="71" t="s">
        <v>116</v>
      </c>
      <c r="BI2" s="71" t="s">
        <v>116</v>
      </c>
      <c r="BJ2" s="71" t="s">
        <v>119</v>
      </c>
      <c r="BK2" s="71" t="s">
        <v>147</v>
      </c>
      <c r="BL2" s="71" t="s">
        <v>148</v>
      </c>
      <c r="BM2" s="71" t="s">
        <v>149</v>
      </c>
      <c r="BN2" s="71" t="s">
        <v>150</v>
      </c>
      <c r="BO2" s="71" t="s">
        <v>119</v>
      </c>
      <c r="BP2" s="71" t="s">
        <v>119</v>
      </c>
      <c r="BQ2" s="71" t="s">
        <v>119</v>
      </c>
      <c r="BR2" s="71" t="s">
        <v>119</v>
      </c>
      <c r="BS2" s="71" t="s">
        <v>119</v>
      </c>
      <c r="BT2" s="71" t="s">
        <v>151</v>
      </c>
      <c r="BU2" s="71" t="s">
        <v>152</v>
      </c>
      <c r="BV2" s="71" t="s">
        <v>153</v>
      </c>
      <c r="BW2" s="71" t="s">
        <v>154</v>
      </c>
      <c r="BX2" s="70"/>
      <c r="BY2" s="70"/>
      <c r="BZ2" s="72" t="str">
        <f t="shared" ref="BZ2" si="0">LEFT(R2,19)</f>
        <v/>
      </c>
      <c r="CA2" s="73" t="e">
        <f t="shared" ref="CA2" ca="1" si="1">(NOW()-R2)*24</f>
        <v>#VALUE!</v>
      </c>
      <c r="CB2" s="72" t="b">
        <f ca="1">AND(LEN(BZ2)&gt;0,TEXT(BZ2,"YYYY-MM-DD")=TEXT(Konstanta!$B$1,"YYYY-MM-DD"))</f>
        <v>0</v>
      </c>
      <c r="CC2" s="72" t="str">
        <f t="shared" ref="CC2" si="2">TEXT(BZ2,"HH")</f>
        <v/>
      </c>
      <c r="CD2" s="74">
        <f ca="1">(Konstanta!$B$2-D2)*24</f>
        <v>202.08738888893276</v>
      </c>
      <c r="CE2" t="b">
        <f t="shared" ref="CE2" si="3">AN2=$CE$1</f>
        <v>1</v>
      </c>
      <c r="CF2" t="b">
        <f>LEN(_xlfn.IFNA(VLOOKUP(H2,Konstanta!$M:$M,1,FALSE),""))&gt;0</f>
        <v>1</v>
      </c>
      <c r="CG2" t="b">
        <f>LEN(_xlfn.IFNA(VLOOKUP(G2,Konstanta!$T:$T,1,FALSE),""))&gt;0</f>
        <v>1</v>
      </c>
      <c r="CH2" t="b">
        <f>_xlfn.IFNA(VLOOKUP(U2,Konstanta!$O:$O,1,FALSE),"-")&lt;&gt;"-"</f>
        <v>1</v>
      </c>
      <c r="CI2" t="b">
        <f>LEN(_xlfn.IFNA(VLOOKUP(AX2,Konstanta!$X:$X,1,FALSE),""))&gt;0</f>
        <v>1</v>
      </c>
      <c r="CJ2" t="b">
        <f>OR(LEN(_xlfn.IFNA(VLOOKUP(Y2,Konstanta!$Q:$Q,1,FALSE),""))&gt;0,LEN(Y2)=0)</f>
        <v>1</v>
      </c>
      <c r="CK2" t="b">
        <f t="shared" ref="CK2" si="4">NOT(ISNUMBER(SEARCH($CK$1,AO2)))</f>
        <v>1</v>
      </c>
      <c r="CL2" t="b">
        <f>OR(LEN(_xlfn.IFNA(VLOOKUP(BK2,Konstanta!$Z:$Z,1,FALSE),""))&gt;0,LEN(BK2)=0)</f>
        <v>1</v>
      </c>
      <c r="CM2" t="b">
        <f t="shared" ref="CM2" si="5">NOT(CO2)</f>
        <v>0</v>
      </c>
      <c r="CN2" t="b">
        <f t="shared" ref="CN2" si="6">BK2=$CN$1</f>
        <v>0</v>
      </c>
      <c r="CO2" t="b">
        <f>LEN(_xlfn.IFNA(VLOOKUP(Data!K2,Konstanta!$AB:$AB,1,FALSE),""))&gt;0</f>
        <v>1</v>
      </c>
      <c r="CP2" s="12" t="b">
        <f>AND(CE2:CK2,CL2,CM2)</f>
        <v>0</v>
      </c>
      <c r="CQ2" s="12" t="b">
        <f>AND(CE2:CL2,CO2)</f>
        <v>1</v>
      </c>
      <c r="CR2" t="b">
        <f>ISNUMBER(SEARCH(Konstanta!$Q$5,Y2))</f>
        <v>0</v>
      </c>
      <c r="CS2">
        <f ca="1">IF(CD2&lt;=Konstanta!$J$5,Konstanta!$I$5,IF(CD2&lt;=Konstanta!$J$6,Konstanta!$I$6,IF(CD2&lt;=Konstanta!$J$7,Konstanta!$I$7,Konstanta!$I$8)))</f>
        <v>4</v>
      </c>
      <c r="CT2" t="b">
        <f>ISNUMBER(SEARCH(Konstanta!$Q$6,Y2))</f>
        <v>0</v>
      </c>
      <c r="CU2">
        <f ca="1">IF(CD2&lt;=Konstanta!$F$5,Konstanta!$E$5,IF(CD2&lt;=Konstanta!$F$6,Konstanta!$E$6,IF(CD2&lt;=Konstanta!$F$7,Konstanta!$E$7,IF(CD2&lt;=Konstanta!$F$8,Konstanta!$E$8,Konstanta!$E$9))))</f>
        <v>5</v>
      </c>
      <c r="CV2" t="b">
        <f t="shared" ref="CV2" si="7">AND(NOT(CR2),NOT(CT2))</f>
        <v>1</v>
      </c>
      <c r="CW2" s="76">
        <f ca="1">IF(CD2&lt;=Konstanta!$B$5,Konstanta!$A$5,IF(CD2&lt;=Konstanta!$B$6,Konstanta!$A$6,IF(CD2&lt;=Konstanta!$B$7,Konstanta!$A$7,IF(CD2&lt;=Konstanta!$B$8,Konstanta!$A$8,IF(CD2&lt;=Konstanta!$B$9,Konstanta!$A$9,IF(CD2&lt;=Konstanta!$B$10,Konstanta!$A$10,IF(CD2&lt;=Konstanta!$B$11,Konstanta!$A$11,Konstanta!$A$12)))))))</f>
        <v>8</v>
      </c>
      <c r="CX2" t="b">
        <f>LEN(_xlfn.IFNA(VLOOKUP(AA2,Konstanta!$AD:$AD,1,FALSE),""))=0</f>
        <v>1</v>
      </c>
      <c r="CY2" s="69">
        <f t="shared" ref="CY2" si="8">IF(LEN(BL2)&gt;0,BL2-D2,0)*24</f>
        <v>-410.17027777782641</v>
      </c>
      <c r="CZ2" s="69" t="str">
        <f t="shared" ref="CZ2" si="9">IF(LEN(R2)&gt;19,VALUE(LEFT(R2,19)),R2)</f>
        <v/>
      </c>
      <c r="DA2" s="69">
        <f t="shared" ref="DA2" si="10">(IF(LEN(BL2)&gt;0,BL2,0)-IF(LEN(CZ2)&gt;0,CZ2,0))*24</f>
        <v>1095908.3747222223</v>
      </c>
      <c r="DB2" t="b">
        <f ca="1">AND(CO2,CQ2,CX2,DG2,DL2)</f>
        <v>0</v>
      </c>
      <c r="DC2" s="69" t="b">
        <f>DA2&lt;=Konstanta!$AH$3</f>
        <v>0</v>
      </c>
      <c r="DD2" t="b">
        <f>CY2&lt;=Konstanta!$AH$4</f>
        <v>1</v>
      </c>
      <c r="DE2" t="b">
        <f>CY2&lt;=Konstanta!$AH$5</f>
        <v>1</v>
      </c>
      <c r="DF2" t="b">
        <f>CY2&lt;=Konstanta!$AH$6</f>
        <v>1</v>
      </c>
      <c r="DG2" t="b">
        <f ca="1">TEXT(BL2,"YYYYMMDD")=TEXT(Konstanta!$B$1,"YYYYMMDD")</f>
        <v>0</v>
      </c>
      <c r="DH2" t="b">
        <f t="shared" ref="DH2" si="11">LEN(R2)&gt;0</f>
        <v>0</v>
      </c>
      <c r="DI2" s="69">
        <f ca="1">Konstanta!$C$4-Data!CD2</f>
        <v>-166.08738888893276</v>
      </c>
      <c r="DJ2">
        <f ca="1">IF(Data!DI2&gt;=Konstanta!$B$14,Konstanta!$A$14,IF(Data!DI2&gt;=Konstanta!$B$15,Konstanta!$A$15,IF(Data!DI2&gt;=Konstanta!$B$16,Konstanta!$A$16,IF(Data!DI2&gt;=Konstanta!$B$17,Konstanta!$A$17,IF(Data!DI2&gt;=Konstanta!$B$18,Konstanta!$A$18,Konstanta!$A$19)))))</f>
        <v>6</v>
      </c>
      <c r="DK2" t="b">
        <f t="shared" ref="DK2" si="12">LEN(M2)&gt;0</f>
        <v>1</v>
      </c>
      <c r="DL2" t="b">
        <f>COUNTIFS(A$1:A1,A2)=0</f>
        <v>1</v>
      </c>
    </row>
    <row r="3" spans="1:116">
      <c r="A3" s="71"/>
      <c r="B3" s="71"/>
      <c r="C3" s="71"/>
      <c r="D3" s="83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0"/>
      <c r="BY3" s="70"/>
      <c r="BZ3" s="72"/>
      <c r="CA3" s="73"/>
      <c r="CB3" s="72"/>
      <c r="CC3" s="72"/>
      <c r="CD3" s="74"/>
      <c r="CJ3"/>
      <c r="CW3" s="76"/>
      <c r="DC3" s="69"/>
      <c r="DI3" s="69"/>
    </row>
    <row r="4" spans="1:116">
      <c r="A4" s="71"/>
      <c r="B4" s="71"/>
      <c r="C4" s="71"/>
      <c r="D4" s="83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0"/>
      <c r="BY4" s="70"/>
      <c r="BZ4" s="72"/>
      <c r="CA4" s="73"/>
      <c r="CB4" s="72"/>
      <c r="CC4" s="72"/>
      <c r="CD4" s="74"/>
      <c r="CJ4"/>
      <c r="CW4" s="76"/>
      <c r="DC4" s="69"/>
      <c r="DI4" s="69"/>
    </row>
    <row r="5" spans="1:116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0"/>
      <c r="BY5" s="70"/>
      <c r="BZ5" s="72"/>
      <c r="CA5" s="73"/>
      <c r="CB5" s="72"/>
      <c r="CC5" s="72"/>
      <c r="CD5" s="74"/>
      <c r="CJ5"/>
      <c r="CW5" s="76"/>
      <c r="DC5" s="69"/>
      <c r="DI5" s="69"/>
    </row>
    <row r="6" spans="1:116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0"/>
      <c r="BY6" s="70"/>
      <c r="BZ6" s="72"/>
      <c r="CA6" s="73"/>
      <c r="CB6" s="72"/>
      <c r="CC6" s="72"/>
      <c r="CD6" s="74"/>
      <c r="CJ6"/>
      <c r="CW6" s="76"/>
      <c r="DC6" s="69"/>
      <c r="DI6" s="69"/>
    </row>
    <row r="7" spans="1:116">
      <c r="A7" s="71"/>
      <c r="B7" s="71"/>
      <c r="C7" s="71"/>
      <c r="D7" s="83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0"/>
      <c r="BY7" s="70"/>
      <c r="BZ7" s="72"/>
      <c r="CA7" s="73"/>
      <c r="CB7" s="72"/>
      <c r="CC7" s="72"/>
      <c r="CD7" s="74"/>
      <c r="CJ7"/>
      <c r="CW7" s="76"/>
      <c r="DC7" s="69"/>
      <c r="DI7" s="69"/>
    </row>
    <row r="8" spans="1:116">
      <c r="A8" s="71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0"/>
      <c r="BY8" s="70"/>
      <c r="BZ8" s="72"/>
      <c r="CA8" s="73"/>
      <c r="CB8" s="72"/>
      <c r="CC8" s="72"/>
      <c r="CD8" s="74"/>
      <c r="CJ8"/>
      <c r="CW8" s="76"/>
      <c r="DC8" s="69"/>
      <c r="DI8" s="69"/>
    </row>
    <row r="9" spans="1:116">
      <c r="A9" s="71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71"/>
      <c r="BQ9" s="71"/>
      <c r="BR9" s="71"/>
      <c r="BS9" s="71"/>
      <c r="BT9" s="71"/>
      <c r="BU9" s="71"/>
      <c r="BV9" s="71"/>
      <c r="BW9" s="71"/>
      <c r="BX9" s="70"/>
      <c r="BY9" s="70"/>
      <c r="BZ9" s="72"/>
      <c r="CA9" s="73"/>
      <c r="CB9" s="72"/>
      <c r="CC9" s="72"/>
      <c r="CD9" s="74"/>
      <c r="CJ9"/>
      <c r="CW9" s="76"/>
      <c r="DC9" s="69"/>
      <c r="DI9" s="69"/>
    </row>
    <row r="10" spans="1:116">
      <c r="A10" s="71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0"/>
      <c r="BY10" s="70"/>
      <c r="BZ10" s="72"/>
      <c r="CA10" s="73"/>
      <c r="CB10" s="72"/>
      <c r="CC10" s="72"/>
      <c r="CD10" s="74"/>
      <c r="CJ10"/>
      <c r="CW10" s="76"/>
      <c r="DC10" s="69"/>
      <c r="DI10" s="69"/>
    </row>
    <row r="11" spans="1:116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83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0"/>
      <c r="BY11" s="70"/>
      <c r="BZ11" s="72"/>
      <c r="CA11" s="73"/>
      <c r="CB11" s="72"/>
      <c r="CC11" s="72"/>
      <c r="CD11" s="74"/>
      <c r="CJ11"/>
      <c r="CW11" s="76"/>
      <c r="DC11" s="69"/>
      <c r="DI11" s="69"/>
    </row>
    <row r="12" spans="1:116">
      <c r="A12" s="71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0"/>
      <c r="BY12" s="70"/>
      <c r="BZ12" s="72"/>
      <c r="CA12" s="73"/>
      <c r="CB12" s="72"/>
      <c r="CC12" s="72"/>
      <c r="CD12" s="74"/>
      <c r="CJ12"/>
      <c r="CW12" s="76"/>
      <c r="DC12" s="69"/>
      <c r="DI12" s="69"/>
    </row>
    <row r="13" spans="1:116">
      <c r="A13" s="71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0"/>
      <c r="BY13" s="70"/>
      <c r="BZ13" s="72"/>
      <c r="CA13" s="73"/>
      <c r="CB13" s="72"/>
      <c r="CC13" s="72"/>
      <c r="CD13" s="74"/>
      <c r="CJ13"/>
      <c r="CW13" s="76"/>
      <c r="DC13" s="69"/>
      <c r="DI13" s="69"/>
    </row>
    <row r="14" spans="1:116">
      <c r="A14" s="71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71"/>
      <c r="BW14" s="71"/>
      <c r="BX14" s="70"/>
      <c r="BY14" s="70"/>
      <c r="BZ14" s="72"/>
      <c r="CA14" s="73"/>
      <c r="CB14" s="72"/>
      <c r="CC14" s="72"/>
      <c r="CD14" s="74"/>
      <c r="CJ14"/>
      <c r="CW14" s="76"/>
      <c r="DC14" s="69"/>
      <c r="DI14" s="69"/>
    </row>
    <row r="15" spans="1:116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71"/>
      <c r="BT15" s="71"/>
      <c r="BU15" s="71"/>
      <c r="BV15" s="71"/>
      <c r="BW15" s="71"/>
      <c r="BX15" s="70"/>
      <c r="BY15" s="70"/>
      <c r="BZ15" s="72"/>
      <c r="CA15" s="73"/>
      <c r="CB15" s="72"/>
      <c r="CC15" s="72"/>
      <c r="CD15" s="74"/>
      <c r="CJ15"/>
      <c r="CW15" s="76"/>
      <c r="DC15" s="69"/>
      <c r="DI15" s="69"/>
    </row>
    <row r="16" spans="1:116">
      <c r="A16" s="71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71"/>
      <c r="BT16" s="71"/>
      <c r="BU16" s="71"/>
      <c r="BV16" s="71"/>
      <c r="BW16" s="71"/>
      <c r="BX16" s="70"/>
      <c r="BY16" s="70"/>
      <c r="BZ16" s="72"/>
      <c r="CA16" s="73"/>
      <c r="CB16" s="72"/>
      <c r="CC16" s="72"/>
      <c r="CD16" s="74"/>
      <c r="CJ16"/>
      <c r="CW16" s="76"/>
      <c r="DC16" s="69"/>
      <c r="DI16" s="69"/>
    </row>
    <row r="17" spans="1:113">
      <c r="A17" s="71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71"/>
      <c r="BR17" s="71"/>
      <c r="BS17" s="71"/>
      <c r="BT17" s="71"/>
      <c r="BU17" s="71"/>
      <c r="BV17" s="71"/>
      <c r="BW17" s="71"/>
      <c r="BX17" s="70"/>
      <c r="BY17" s="70"/>
      <c r="BZ17" s="72"/>
      <c r="CA17" s="73"/>
      <c r="CB17" s="72"/>
      <c r="CC17" s="72"/>
      <c r="CD17" s="74"/>
      <c r="CJ17"/>
      <c r="CW17" s="76"/>
      <c r="DC17" s="69"/>
      <c r="DI17" s="69"/>
    </row>
    <row r="18" spans="1:113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0"/>
      <c r="BY18" s="70"/>
      <c r="BZ18" s="72"/>
      <c r="CA18" s="73"/>
      <c r="CB18" s="72"/>
      <c r="CC18" s="72"/>
      <c r="CD18" s="74"/>
      <c r="CJ18"/>
      <c r="CW18" s="76"/>
      <c r="DC18" s="69"/>
      <c r="DI18" s="69"/>
    </row>
    <row r="19" spans="1:113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71"/>
      <c r="BI19" s="71"/>
      <c r="BJ19" s="71"/>
      <c r="BK19" s="71"/>
      <c r="BL19" s="71"/>
      <c r="BM19" s="71"/>
      <c r="BN19" s="71"/>
      <c r="BO19" s="71"/>
      <c r="BP19" s="71"/>
      <c r="BQ19" s="71"/>
      <c r="BR19" s="71"/>
      <c r="BS19" s="71"/>
      <c r="BT19" s="71"/>
      <c r="BU19" s="71"/>
      <c r="BV19" s="71"/>
      <c r="BW19" s="71"/>
      <c r="BX19" s="70"/>
      <c r="BY19" s="70"/>
      <c r="BZ19" s="72"/>
      <c r="CA19" s="73"/>
      <c r="CB19" s="72"/>
      <c r="CC19" s="72"/>
      <c r="CD19" s="74"/>
      <c r="CJ19"/>
      <c r="CW19" s="76"/>
      <c r="DC19" s="69"/>
      <c r="DI19" s="69"/>
    </row>
    <row r="20" spans="1:113">
      <c r="A20" s="71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71"/>
      <c r="BT20" s="71"/>
      <c r="BU20" s="71"/>
      <c r="BV20" s="71"/>
      <c r="BW20" s="71"/>
      <c r="BX20" s="70"/>
      <c r="BY20" s="70"/>
      <c r="BZ20" s="72"/>
      <c r="CA20" s="73"/>
      <c r="CB20" s="72"/>
      <c r="CC20" s="72"/>
      <c r="CD20" s="74"/>
      <c r="CJ20"/>
      <c r="CW20" s="76"/>
      <c r="DC20" s="69"/>
      <c r="DI20" s="69"/>
    </row>
    <row r="21" spans="1:113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0"/>
      <c r="BY21" s="70"/>
      <c r="BZ21" s="72"/>
      <c r="CA21" s="73"/>
      <c r="CB21" s="72"/>
      <c r="CC21" s="72"/>
      <c r="CD21" s="74"/>
      <c r="CJ21"/>
      <c r="CW21" s="76"/>
      <c r="DC21" s="69"/>
      <c r="DI21" s="69"/>
    </row>
    <row r="22" spans="1:113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71"/>
      <c r="BU22" s="71"/>
      <c r="BV22" s="71"/>
      <c r="BW22" s="71"/>
      <c r="BX22" s="70"/>
      <c r="BY22" s="70"/>
      <c r="BZ22" s="72"/>
      <c r="CA22" s="73"/>
      <c r="CB22" s="72"/>
      <c r="CC22" s="72"/>
      <c r="CD22" s="74"/>
      <c r="CJ22"/>
      <c r="CW22" s="76"/>
      <c r="DC22" s="69"/>
      <c r="DI22" s="69"/>
    </row>
    <row r="23" spans="1:113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0"/>
      <c r="BY23" s="70"/>
      <c r="BZ23" s="72"/>
      <c r="CA23" s="73"/>
      <c r="CB23" s="72"/>
      <c r="CC23" s="72"/>
      <c r="CD23" s="74"/>
      <c r="CJ23"/>
      <c r="CW23" s="76"/>
      <c r="DC23" s="69"/>
      <c r="DI23" s="69"/>
    </row>
    <row r="24" spans="1:113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71"/>
      <c r="BT24" s="71"/>
      <c r="BU24" s="71"/>
      <c r="BV24" s="71"/>
      <c r="BW24" s="71"/>
      <c r="BX24" s="70"/>
      <c r="BY24" s="70"/>
      <c r="BZ24" s="72"/>
      <c r="CA24" s="73"/>
      <c r="CB24" s="72"/>
      <c r="CC24" s="72"/>
      <c r="CD24" s="74"/>
      <c r="CJ24"/>
      <c r="CW24" s="76"/>
      <c r="DC24" s="69"/>
      <c r="DI24" s="69"/>
    </row>
    <row r="25" spans="1:113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0"/>
      <c r="BY25" s="70"/>
      <c r="BZ25" s="72"/>
      <c r="CA25" s="73"/>
      <c r="CB25" s="72"/>
      <c r="CC25" s="72"/>
      <c r="CD25" s="74"/>
      <c r="CJ25"/>
      <c r="CW25" s="76"/>
      <c r="DC25" s="69"/>
      <c r="DI25" s="69"/>
    </row>
    <row r="26" spans="1:113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71"/>
      <c r="BJ26" s="71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0"/>
      <c r="BY26" s="70"/>
      <c r="BZ26" s="72"/>
      <c r="CA26" s="73"/>
      <c r="CB26" s="72"/>
      <c r="CC26" s="72"/>
      <c r="CD26" s="74"/>
      <c r="CJ26"/>
      <c r="CW26" s="76"/>
      <c r="DC26" s="69"/>
      <c r="DI26" s="69"/>
    </row>
    <row r="27" spans="1:113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1"/>
      <c r="AS27" s="71"/>
      <c r="AT27" s="71"/>
      <c r="AU27" s="71"/>
      <c r="AV27" s="71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1"/>
      <c r="BH27" s="71"/>
      <c r="BI27" s="71"/>
      <c r="BJ27" s="71"/>
      <c r="BK27" s="71"/>
      <c r="BL27" s="71"/>
      <c r="BM27" s="71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0"/>
      <c r="BY27" s="70"/>
      <c r="BZ27" s="72"/>
      <c r="CA27" s="73"/>
      <c r="CB27" s="72"/>
      <c r="CC27" s="72"/>
      <c r="CD27" s="74"/>
      <c r="CJ27"/>
      <c r="CW27" s="76"/>
      <c r="DC27" s="69"/>
      <c r="DI27" s="69"/>
    </row>
    <row r="28" spans="1:113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0"/>
      <c r="BY28" s="70"/>
      <c r="BZ28" s="72"/>
      <c r="CA28" s="73"/>
      <c r="CB28" s="72"/>
      <c r="CC28" s="72"/>
      <c r="CD28" s="74"/>
      <c r="CJ28"/>
      <c r="CW28" s="76"/>
      <c r="DC28" s="69"/>
      <c r="DI28" s="69"/>
    </row>
    <row r="29" spans="1:113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0"/>
      <c r="BY29" s="70"/>
      <c r="BZ29" s="72"/>
      <c r="CA29" s="73"/>
      <c r="CB29" s="72"/>
      <c r="CC29" s="72"/>
      <c r="CD29" s="74"/>
      <c r="CJ29"/>
      <c r="CW29" s="76"/>
      <c r="DC29" s="69"/>
      <c r="DI29" s="69"/>
    </row>
    <row r="30" spans="1:113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0"/>
      <c r="BY30" s="70"/>
      <c r="BZ30" s="72"/>
      <c r="CA30" s="73"/>
      <c r="CB30" s="72"/>
      <c r="CC30" s="72"/>
      <c r="CD30" s="74"/>
      <c r="CJ30"/>
      <c r="CW30" s="76"/>
      <c r="DC30" s="69"/>
      <c r="DI30" s="69"/>
    </row>
    <row r="31" spans="1:113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0"/>
      <c r="BY31" s="70"/>
      <c r="BZ31" s="72"/>
      <c r="CA31" s="73"/>
      <c r="CB31" s="72"/>
      <c r="CC31" s="72"/>
      <c r="CD31" s="74"/>
      <c r="CJ31"/>
      <c r="CW31" s="76"/>
      <c r="DC31" s="69"/>
      <c r="DI31" s="69"/>
    </row>
    <row r="32" spans="1:113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0"/>
      <c r="BY32" s="70"/>
      <c r="BZ32" s="72"/>
      <c r="CA32" s="73"/>
      <c r="CB32" s="72"/>
      <c r="CC32" s="72"/>
      <c r="CD32" s="74"/>
      <c r="CJ32"/>
      <c r="CW32" s="76"/>
      <c r="DC32" s="69"/>
      <c r="DI32" s="69"/>
    </row>
    <row r="33" spans="1:113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0"/>
      <c r="BY33" s="70"/>
      <c r="BZ33" s="72"/>
      <c r="CA33" s="73"/>
      <c r="CB33" s="72"/>
      <c r="CC33" s="72"/>
      <c r="CD33" s="74"/>
      <c r="CJ33"/>
      <c r="CW33" s="76"/>
      <c r="DC33" s="69"/>
      <c r="DI33" s="69"/>
    </row>
    <row r="34" spans="1:113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0"/>
      <c r="BY34" s="70"/>
      <c r="BZ34" s="72"/>
      <c r="CA34" s="73"/>
      <c r="CB34" s="72"/>
      <c r="CC34" s="72"/>
      <c r="CD34" s="74"/>
      <c r="CJ34"/>
      <c r="CW34" s="76"/>
      <c r="DC34" s="69"/>
      <c r="DI34" s="69"/>
    </row>
    <row r="35" spans="1:113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0"/>
      <c r="BY35" s="70"/>
      <c r="BZ35" s="72"/>
      <c r="CA35" s="73"/>
      <c r="CB35" s="72"/>
      <c r="CC35" s="72"/>
      <c r="CD35" s="74"/>
      <c r="CJ35"/>
      <c r="CW35" s="76"/>
      <c r="DC35" s="69"/>
      <c r="DI35" s="69"/>
    </row>
    <row r="36" spans="1:113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71"/>
      <c r="BT36" s="71"/>
      <c r="BU36" s="71"/>
      <c r="BV36" s="71"/>
      <c r="BW36" s="71"/>
      <c r="BX36" s="70"/>
      <c r="BY36" s="70"/>
      <c r="BZ36" s="72"/>
      <c r="CA36" s="73"/>
      <c r="CB36" s="72"/>
      <c r="CC36" s="72"/>
      <c r="CD36" s="74"/>
      <c r="CJ36"/>
      <c r="CW36" s="76"/>
      <c r="DC36" s="69"/>
      <c r="DI36" s="69"/>
    </row>
    <row r="37" spans="1:113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0"/>
      <c r="BY37" s="70"/>
      <c r="BZ37" s="72"/>
      <c r="CA37" s="73"/>
      <c r="CB37" s="72"/>
      <c r="CC37" s="72"/>
      <c r="CD37" s="74"/>
      <c r="CJ37"/>
      <c r="CW37" s="76"/>
      <c r="DC37" s="69"/>
      <c r="DI37" s="69"/>
    </row>
    <row r="38" spans="1:113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1"/>
      <c r="BT38" s="71"/>
      <c r="BU38" s="71"/>
      <c r="BV38" s="71"/>
      <c r="BW38" s="71"/>
      <c r="BX38" s="70"/>
      <c r="BY38" s="70"/>
      <c r="BZ38" s="72"/>
      <c r="CA38" s="73"/>
      <c r="CB38" s="72"/>
      <c r="CC38" s="72"/>
      <c r="CD38" s="74"/>
      <c r="CJ38"/>
      <c r="CW38" s="76"/>
      <c r="DC38" s="69"/>
      <c r="DI38" s="69"/>
    </row>
    <row r="39" spans="1:113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71"/>
      <c r="BT39" s="71"/>
      <c r="BU39" s="71"/>
      <c r="BV39" s="71"/>
      <c r="BW39" s="71"/>
      <c r="BX39" s="70"/>
      <c r="BY39" s="70"/>
      <c r="BZ39" s="72"/>
      <c r="CA39" s="73"/>
      <c r="CB39" s="72"/>
      <c r="CC39" s="72"/>
      <c r="CD39" s="74"/>
      <c r="CJ39"/>
      <c r="CW39" s="76"/>
      <c r="DC39" s="69"/>
      <c r="DI39" s="69"/>
    </row>
    <row r="40" spans="1:113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71"/>
      <c r="BT40" s="71"/>
      <c r="BU40" s="71"/>
      <c r="BV40" s="71"/>
      <c r="BW40" s="71"/>
      <c r="BX40" s="70"/>
      <c r="BY40" s="70"/>
      <c r="BZ40" s="72"/>
      <c r="CA40" s="73"/>
      <c r="CB40" s="72"/>
      <c r="CC40" s="72"/>
      <c r="CD40" s="74"/>
      <c r="CJ40"/>
      <c r="CW40" s="76"/>
      <c r="DC40" s="69"/>
      <c r="DI40" s="69"/>
    </row>
    <row r="41" spans="1:113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71"/>
      <c r="BI41" s="71"/>
      <c r="BJ41" s="71"/>
      <c r="BK41" s="71"/>
      <c r="BL41" s="71"/>
      <c r="BM41" s="71"/>
      <c r="BN41" s="71"/>
      <c r="BO41" s="71"/>
      <c r="BP41" s="71"/>
      <c r="BQ41" s="71"/>
      <c r="BR41" s="71"/>
      <c r="BS41" s="71"/>
      <c r="BT41" s="71"/>
      <c r="BU41" s="71"/>
      <c r="BV41" s="71"/>
      <c r="BW41" s="71"/>
      <c r="BX41" s="70"/>
      <c r="BY41" s="70"/>
      <c r="BZ41" s="72"/>
      <c r="CA41" s="73"/>
      <c r="CB41" s="72"/>
      <c r="CC41" s="72"/>
      <c r="CD41" s="74"/>
      <c r="CJ41"/>
      <c r="CW41" s="76"/>
      <c r="DC41" s="69"/>
      <c r="DI41" s="69"/>
    </row>
    <row r="42" spans="1:113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71"/>
      <c r="BM42" s="71"/>
      <c r="BN42" s="71"/>
      <c r="BO42" s="71"/>
      <c r="BP42" s="71"/>
      <c r="BQ42" s="71"/>
      <c r="BR42" s="71"/>
      <c r="BS42" s="71"/>
      <c r="BT42" s="71"/>
      <c r="BU42" s="71"/>
      <c r="BV42" s="71"/>
      <c r="BW42" s="71"/>
      <c r="BX42" s="70"/>
      <c r="BY42" s="70"/>
      <c r="BZ42" s="72"/>
      <c r="CA42" s="73"/>
      <c r="CB42" s="72"/>
      <c r="CC42" s="72"/>
      <c r="CD42" s="74"/>
      <c r="CJ42"/>
      <c r="CW42" s="76"/>
      <c r="DC42" s="69"/>
      <c r="DI42" s="69"/>
    </row>
    <row r="43" spans="1:113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71"/>
      <c r="BL43" s="71"/>
      <c r="BM43" s="71"/>
      <c r="BN43" s="71"/>
      <c r="BO43" s="71"/>
      <c r="BP43" s="71"/>
      <c r="BQ43" s="71"/>
      <c r="BR43" s="71"/>
      <c r="BS43" s="71"/>
      <c r="BT43" s="71"/>
      <c r="BU43" s="71"/>
      <c r="BV43" s="71"/>
      <c r="BW43" s="71"/>
      <c r="BX43" s="70"/>
      <c r="BY43" s="70"/>
      <c r="BZ43" s="72"/>
      <c r="CA43" s="73"/>
      <c r="CB43" s="72"/>
      <c r="CC43" s="72"/>
      <c r="CD43" s="74"/>
      <c r="CJ43"/>
      <c r="CW43" s="76"/>
      <c r="DC43" s="69"/>
      <c r="DI43" s="69"/>
    </row>
    <row r="44" spans="1:113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71"/>
      <c r="BT44" s="71"/>
      <c r="BU44" s="71"/>
      <c r="BV44" s="71"/>
      <c r="BW44" s="71"/>
      <c r="BX44" s="70"/>
      <c r="BY44" s="70"/>
      <c r="BZ44" s="72"/>
      <c r="CA44" s="73"/>
      <c r="CB44" s="72"/>
      <c r="CC44" s="72"/>
      <c r="CD44" s="74"/>
      <c r="CJ44"/>
      <c r="CW44" s="76"/>
      <c r="DC44" s="69"/>
      <c r="DI44" s="69"/>
    </row>
    <row r="45" spans="1:113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0"/>
      <c r="BY45" s="70"/>
      <c r="BZ45" s="72"/>
      <c r="CA45" s="73"/>
      <c r="CB45" s="72"/>
      <c r="CC45" s="72"/>
      <c r="CD45" s="74"/>
      <c r="CJ45"/>
      <c r="CW45" s="76"/>
      <c r="DC45" s="69"/>
      <c r="DI45" s="69"/>
    </row>
    <row r="46" spans="1:113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0"/>
      <c r="BY46" s="70"/>
      <c r="BZ46" s="72"/>
      <c r="CA46" s="73"/>
      <c r="CB46" s="72"/>
      <c r="CC46" s="72"/>
      <c r="CD46" s="74"/>
      <c r="CJ46"/>
      <c r="CW46" s="76"/>
      <c r="DC46" s="69"/>
      <c r="DD46" s="69"/>
      <c r="DI46" s="69"/>
    </row>
    <row r="47" spans="1:113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0"/>
      <c r="BY47" s="70"/>
      <c r="BZ47" s="72"/>
      <c r="CA47" s="73"/>
      <c r="CB47" s="72"/>
      <c r="CC47" s="72"/>
      <c r="CD47" s="74"/>
      <c r="CJ47"/>
      <c r="CW47" s="76"/>
      <c r="DC47" s="69"/>
      <c r="DI47" s="69"/>
    </row>
    <row r="48" spans="1:113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0"/>
      <c r="BY48" s="70"/>
      <c r="BZ48" s="72"/>
      <c r="CA48" s="73"/>
      <c r="CB48" s="72"/>
      <c r="CC48" s="72"/>
      <c r="CD48" s="74"/>
      <c r="CJ48"/>
      <c r="CW48" s="76"/>
      <c r="DC48" s="69"/>
      <c r="DI48" s="69"/>
    </row>
    <row r="49" spans="1:113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0"/>
      <c r="BY49" s="70"/>
      <c r="BZ49" s="72"/>
      <c r="CA49" s="73"/>
      <c r="CB49" s="72"/>
      <c r="CC49" s="72"/>
      <c r="CD49" s="74"/>
      <c r="CJ49"/>
      <c r="CW49" s="76"/>
      <c r="DC49" s="69"/>
      <c r="DI49" s="69"/>
    </row>
    <row r="50" spans="1:113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0"/>
      <c r="BY50" s="70"/>
      <c r="BZ50" s="72"/>
      <c r="CA50" s="73"/>
      <c r="CB50" s="72"/>
      <c r="CC50" s="72"/>
      <c r="CD50" s="74"/>
      <c r="CJ50"/>
      <c r="CW50" s="76"/>
      <c r="DC50" s="69"/>
      <c r="DI50" s="69"/>
    </row>
    <row r="51" spans="1:113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  <c r="AJ51" s="71"/>
      <c r="AK51" s="71"/>
      <c r="AL51" s="71"/>
      <c r="AM51" s="71"/>
      <c r="AN51" s="71"/>
      <c r="AO51" s="71"/>
      <c r="AP51" s="71"/>
      <c r="AQ51" s="71"/>
      <c r="AR51" s="71"/>
      <c r="AS51" s="71"/>
      <c r="AT51" s="71"/>
      <c r="AU51" s="71"/>
      <c r="AV51" s="71"/>
      <c r="AW51" s="71"/>
      <c r="AX51" s="71"/>
      <c r="AY51" s="71"/>
      <c r="AZ51" s="71"/>
      <c r="BA51" s="71"/>
      <c r="BB51" s="71"/>
      <c r="BC51" s="71"/>
      <c r="BD51" s="71"/>
      <c r="BE51" s="71"/>
      <c r="BF51" s="71"/>
      <c r="BG51" s="71"/>
      <c r="BH51" s="71"/>
      <c r="BI51" s="71"/>
      <c r="BJ51" s="71"/>
      <c r="BK51" s="71"/>
      <c r="BL51" s="71"/>
      <c r="BM51" s="71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0"/>
      <c r="BY51" s="70"/>
      <c r="BZ51" s="72"/>
      <c r="CA51" s="73"/>
      <c r="CB51" s="72"/>
      <c r="CC51" s="72"/>
      <c r="CD51" s="74"/>
      <c r="CJ51"/>
      <c r="CW51" s="76"/>
      <c r="DC51" s="69"/>
      <c r="DD51" s="69"/>
      <c r="DI51" s="69"/>
    </row>
    <row r="52" spans="1:113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0"/>
      <c r="BY52" s="70"/>
      <c r="BZ52" s="72"/>
      <c r="CA52" s="73"/>
      <c r="CB52" s="72"/>
      <c r="CC52" s="72"/>
      <c r="CD52" s="74"/>
      <c r="CJ52"/>
      <c r="CW52" s="76"/>
      <c r="DC52" s="69"/>
      <c r="DI52" s="69"/>
    </row>
    <row r="53" spans="1:11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0"/>
      <c r="BY53" s="70"/>
      <c r="BZ53" s="72"/>
      <c r="CA53" s="73"/>
      <c r="CB53" s="72"/>
      <c r="CC53" s="72"/>
      <c r="CD53" s="74"/>
      <c r="CJ53"/>
      <c r="CW53" s="76"/>
      <c r="DC53" s="69"/>
      <c r="DI53" s="69"/>
    </row>
    <row r="54" spans="1:113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0"/>
      <c r="BY54" s="70"/>
      <c r="BZ54" s="72"/>
      <c r="CA54" s="73"/>
      <c r="CB54" s="72"/>
      <c r="CC54" s="72"/>
      <c r="CD54" s="74"/>
      <c r="CJ54"/>
      <c r="CW54" s="76"/>
      <c r="DC54" s="69"/>
      <c r="DI54" s="69"/>
    </row>
    <row r="55" spans="1:113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71"/>
      <c r="BT55" s="71"/>
      <c r="BU55" s="71"/>
      <c r="BV55" s="71"/>
      <c r="BW55" s="71"/>
      <c r="BX55" s="70"/>
      <c r="BY55" s="70"/>
      <c r="BZ55" s="72"/>
      <c r="CA55" s="73"/>
      <c r="CB55" s="72"/>
      <c r="CC55" s="72"/>
      <c r="CD55" s="74"/>
      <c r="CJ55"/>
      <c r="CW55" s="76"/>
      <c r="DC55" s="69"/>
      <c r="DI55" s="69"/>
    </row>
    <row r="56" spans="1:113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71"/>
      <c r="BT56" s="71"/>
      <c r="BU56" s="71"/>
      <c r="BV56" s="71"/>
      <c r="BW56" s="71"/>
      <c r="BX56" s="70"/>
      <c r="BY56" s="70"/>
      <c r="BZ56" s="72"/>
      <c r="CA56" s="73"/>
      <c r="CB56" s="72"/>
      <c r="CC56" s="72"/>
      <c r="CD56" s="74"/>
      <c r="CJ56"/>
      <c r="CW56" s="76"/>
      <c r="DC56" s="69"/>
      <c r="DI56" s="69"/>
    </row>
    <row r="57" spans="1:113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83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0"/>
      <c r="BY57" s="70"/>
      <c r="BZ57" s="72"/>
      <c r="CA57" s="73"/>
      <c r="CB57" s="72"/>
      <c r="CC57" s="72"/>
      <c r="CD57" s="74"/>
      <c r="CJ57"/>
      <c r="CW57" s="76"/>
      <c r="DC57" s="69"/>
      <c r="DI57" s="69"/>
    </row>
    <row r="58" spans="1:113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  <c r="BW58" s="71"/>
      <c r="BX58" s="70"/>
      <c r="BY58" s="70"/>
      <c r="BZ58" s="72"/>
      <c r="CA58" s="73"/>
      <c r="CB58" s="72"/>
      <c r="CC58" s="72"/>
      <c r="CD58" s="74"/>
      <c r="CJ58"/>
      <c r="CW58" s="76"/>
      <c r="DC58" s="69"/>
      <c r="DI58" s="69"/>
    </row>
    <row r="59" spans="1:113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0"/>
      <c r="BY59" s="70"/>
      <c r="BZ59" s="72"/>
      <c r="CA59" s="73"/>
      <c r="CB59" s="72"/>
      <c r="CC59" s="72"/>
      <c r="CD59" s="74"/>
      <c r="CJ59"/>
      <c r="CW59" s="76"/>
      <c r="DC59" s="69"/>
      <c r="DI59" s="69"/>
    </row>
    <row r="60" spans="1:113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71"/>
      <c r="BT60" s="71"/>
      <c r="BU60" s="71"/>
      <c r="BV60" s="71"/>
      <c r="BW60" s="71"/>
      <c r="BX60" s="70"/>
      <c r="BY60" s="70"/>
      <c r="BZ60" s="72"/>
      <c r="CA60" s="73"/>
      <c r="CB60" s="72"/>
      <c r="CC60" s="72"/>
      <c r="CD60" s="74"/>
      <c r="CJ60"/>
      <c r="CW60" s="76"/>
      <c r="DC60" s="69"/>
      <c r="DI60" s="69"/>
    </row>
    <row r="61" spans="1:113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0"/>
      <c r="BY61" s="70"/>
      <c r="BZ61" s="72"/>
      <c r="CA61" s="73"/>
      <c r="CB61" s="72"/>
      <c r="CC61" s="72"/>
      <c r="CD61" s="74"/>
      <c r="CJ61"/>
      <c r="CW61" s="76"/>
      <c r="DC61" s="69"/>
      <c r="DI61" s="69"/>
    </row>
    <row r="62" spans="1:113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0"/>
      <c r="BY62" s="70"/>
      <c r="BZ62" s="72"/>
      <c r="CA62" s="73"/>
      <c r="CB62" s="72"/>
      <c r="CC62" s="72"/>
      <c r="CD62" s="74"/>
      <c r="CJ62"/>
      <c r="CW62" s="76"/>
      <c r="DC62" s="69"/>
      <c r="DI62" s="69"/>
    </row>
    <row r="63" spans="1:113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0"/>
      <c r="BY63" s="70"/>
      <c r="BZ63" s="72"/>
      <c r="CA63" s="73"/>
      <c r="CB63" s="72"/>
      <c r="CC63" s="72"/>
      <c r="CD63" s="74"/>
      <c r="CJ63"/>
      <c r="CW63" s="76"/>
      <c r="DC63" s="69"/>
      <c r="DI63" s="69"/>
    </row>
    <row r="64" spans="1:113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0"/>
      <c r="BY64" s="70"/>
      <c r="BZ64" s="72"/>
      <c r="CA64" s="73"/>
      <c r="CB64" s="72"/>
      <c r="CC64" s="72"/>
      <c r="CD64" s="74"/>
      <c r="CJ64"/>
      <c r="CW64" s="76"/>
      <c r="DC64" s="69"/>
      <c r="DI64" s="69"/>
    </row>
    <row r="65" spans="1:113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0"/>
      <c r="BY65" s="70"/>
      <c r="BZ65" s="72"/>
      <c r="CA65" s="73"/>
      <c r="CB65" s="72"/>
      <c r="CC65" s="72"/>
      <c r="CD65" s="74"/>
      <c r="CJ65"/>
      <c r="CW65" s="76"/>
      <c r="DC65" s="69"/>
      <c r="DI65" s="69"/>
    </row>
    <row r="66" spans="1:113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0"/>
      <c r="BY66" s="70"/>
      <c r="BZ66" s="72"/>
      <c r="CA66" s="73"/>
      <c r="CB66" s="72"/>
      <c r="CC66" s="72"/>
      <c r="CD66" s="74"/>
      <c r="CJ66"/>
      <c r="CW66" s="76"/>
      <c r="DC66" s="69"/>
      <c r="DI66" s="69"/>
    </row>
    <row r="67" spans="1:113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71"/>
      <c r="AX67" s="71"/>
      <c r="AY67" s="71"/>
      <c r="AZ67" s="71"/>
      <c r="BA67" s="71"/>
      <c r="BB67" s="71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0"/>
      <c r="BY67" s="70"/>
      <c r="BZ67" s="72"/>
      <c r="CA67" s="73"/>
      <c r="CB67" s="72"/>
      <c r="CC67" s="72"/>
      <c r="CD67" s="74"/>
      <c r="CJ67"/>
      <c r="CW67" s="76"/>
      <c r="DC67" s="69"/>
      <c r="DI67" s="69"/>
    </row>
    <row r="68" spans="1:113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71"/>
      <c r="AS68" s="71"/>
      <c r="AT68" s="71"/>
      <c r="AU68" s="71"/>
      <c r="AV68" s="71"/>
      <c r="AW68" s="71"/>
      <c r="AX68" s="71"/>
      <c r="AY68" s="71"/>
      <c r="AZ68" s="71"/>
      <c r="BA68" s="71"/>
      <c r="BB68" s="71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0"/>
      <c r="BY68" s="70"/>
      <c r="BZ68" s="72"/>
      <c r="CA68" s="73"/>
      <c r="CB68" s="72"/>
      <c r="CC68" s="72"/>
      <c r="CD68" s="74"/>
      <c r="CJ68"/>
      <c r="CW68" s="76"/>
      <c r="DC68" s="69"/>
      <c r="DI68" s="69"/>
    </row>
    <row r="69" spans="1:113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0"/>
      <c r="BY69" s="70"/>
      <c r="BZ69" s="72"/>
      <c r="CA69" s="73"/>
      <c r="CB69" s="72"/>
      <c r="CC69" s="72"/>
      <c r="CD69" s="74"/>
      <c r="CJ69"/>
      <c r="CW69" s="76"/>
      <c r="DC69" s="69"/>
      <c r="DI69" s="69"/>
    </row>
    <row r="70" spans="1:113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0"/>
      <c r="BY70" s="70"/>
      <c r="BZ70" s="72"/>
      <c r="CA70" s="73"/>
      <c r="CB70" s="72"/>
      <c r="CC70" s="72"/>
      <c r="CD70" s="74"/>
      <c r="CJ70"/>
      <c r="CW70" s="76"/>
      <c r="DC70" s="69"/>
      <c r="DI70" s="69"/>
    </row>
    <row r="71" spans="1:113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  <c r="AR71" s="71"/>
      <c r="AS71" s="71"/>
      <c r="AT71" s="71"/>
      <c r="AU71" s="71"/>
      <c r="AV71" s="71"/>
      <c r="AW71" s="71"/>
      <c r="AX71" s="71"/>
      <c r="AY71" s="71"/>
      <c r="AZ71" s="71"/>
      <c r="BA71" s="71"/>
      <c r="BB71" s="71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0"/>
      <c r="BY71" s="70"/>
      <c r="BZ71" s="72"/>
      <c r="CA71" s="73"/>
      <c r="CB71" s="72"/>
      <c r="CC71" s="72"/>
      <c r="CD71" s="74"/>
      <c r="CJ71"/>
      <c r="CW71" s="76"/>
      <c r="DC71" s="69"/>
      <c r="DI71" s="69"/>
    </row>
    <row r="72" spans="1:113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0"/>
      <c r="BY72" s="70"/>
      <c r="BZ72" s="72"/>
      <c r="CA72" s="73"/>
      <c r="CB72" s="72"/>
      <c r="CC72" s="72"/>
      <c r="CD72" s="74"/>
      <c r="CJ72"/>
      <c r="CW72" s="76"/>
      <c r="DC72" s="69"/>
      <c r="DI72" s="69"/>
    </row>
    <row r="73" spans="1:113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0"/>
      <c r="BY73" s="70"/>
      <c r="BZ73" s="72"/>
      <c r="CA73" s="73"/>
      <c r="CB73" s="72"/>
      <c r="CC73" s="72"/>
      <c r="CD73" s="74"/>
      <c r="CJ73"/>
      <c r="CW73" s="76"/>
      <c r="DC73" s="69"/>
      <c r="DI73" s="69"/>
    </row>
    <row r="74" spans="1:113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0"/>
      <c r="BY74" s="70"/>
      <c r="BZ74" s="72"/>
      <c r="CA74" s="73"/>
      <c r="CB74" s="72"/>
      <c r="CC74" s="72"/>
      <c r="CD74" s="74"/>
      <c r="CJ74"/>
      <c r="CW74" s="76"/>
      <c r="DC74" s="69"/>
      <c r="DI74" s="69"/>
    </row>
    <row r="75" spans="1:113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0"/>
      <c r="BY75" s="70"/>
      <c r="BZ75" s="72"/>
      <c r="CA75" s="73"/>
      <c r="CB75" s="72"/>
      <c r="CC75" s="72"/>
      <c r="CD75" s="74"/>
      <c r="CJ75"/>
      <c r="CW75" s="76"/>
      <c r="DC75" s="69"/>
      <c r="DI75" s="69"/>
    </row>
    <row r="76" spans="1:113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0"/>
      <c r="BY76" s="70"/>
      <c r="BZ76" s="72"/>
      <c r="CA76" s="73"/>
      <c r="CB76" s="72"/>
      <c r="CC76" s="72"/>
      <c r="CD76" s="74"/>
      <c r="CJ76"/>
      <c r="CW76" s="76"/>
      <c r="DC76" s="69"/>
      <c r="DI76" s="69"/>
    </row>
    <row r="77" spans="1:113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0"/>
      <c r="BY77" s="70"/>
      <c r="BZ77" s="72"/>
      <c r="CA77" s="73"/>
      <c r="CB77" s="72"/>
      <c r="CC77" s="72"/>
      <c r="CD77" s="74"/>
      <c r="CJ77"/>
      <c r="CW77" s="76"/>
      <c r="DC77" s="69"/>
      <c r="DI77" s="69"/>
    </row>
    <row r="78" spans="1:113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0"/>
      <c r="BY78" s="70"/>
      <c r="BZ78" s="72"/>
      <c r="CA78" s="73"/>
      <c r="CB78" s="72"/>
      <c r="CC78" s="72"/>
      <c r="CD78" s="74"/>
      <c r="CJ78"/>
      <c r="CW78" s="76"/>
      <c r="DC78" s="69"/>
      <c r="DI78" s="69"/>
    </row>
    <row r="79" spans="1:113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0"/>
      <c r="BY79" s="70"/>
      <c r="BZ79" s="72"/>
      <c r="CA79" s="73"/>
      <c r="CB79" s="72"/>
      <c r="CC79" s="72"/>
      <c r="CD79" s="74"/>
      <c r="CJ79"/>
      <c r="CW79" s="76"/>
      <c r="DC79" s="69"/>
      <c r="DI79" s="69"/>
    </row>
    <row r="80" spans="1:113">
      <c r="A80" s="71"/>
      <c r="B80" s="71"/>
      <c r="C80" s="71"/>
      <c r="D80" s="83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0"/>
      <c r="BY80" s="70"/>
      <c r="BZ80" s="72"/>
      <c r="CA80" s="73"/>
      <c r="CB80" s="72"/>
      <c r="CC80" s="72"/>
      <c r="CD80" s="74"/>
      <c r="CJ80"/>
      <c r="CW80" s="76"/>
      <c r="DC80" s="69"/>
      <c r="DI80" s="69"/>
    </row>
    <row r="81" spans="1:113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0"/>
      <c r="BY81" s="70"/>
      <c r="BZ81" s="72"/>
      <c r="CA81" s="73"/>
      <c r="CB81" s="72"/>
      <c r="CC81" s="72"/>
      <c r="CD81" s="74"/>
      <c r="CJ81"/>
      <c r="CW81" s="76"/>
      <c r="DC81" s="69"/>
      <c r="DI81" s="69"/>
    </row>
    <row r="82" spans="1:113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0"/>
      <c r="BY82" s="70"/>
      <c r="BZ82" s="72"/>
      <c r="CA82" s="73"/>
      <c r="CB82" s="72"/>
      <c r="CC82" s="72"/>
      <c r="CD82" s="74"/>
      <c r="CJ82"/>
      <c r="CW82" s="76"/>
      <c r="DC82" s="69"/>
      <c r="DI82" s="69"/>
    </row>
    <row r="83" spans="1:113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0"/>
      <c r="BY83" s="70"/>
      <c r="BZ83" s="72"/>
      <c r="CA83" s="73"/>
      <c r="CB83" s="72"/>
      <c r="CC83" s="72"/>
      <c r="CD83" s="74"/>
      <c r="CJ83"/>
      <c r="CW83" s="76"/>
      <c r="DC83" s="69"/>
      <c r="DI83" s="69"/>
    </row>
    <row r="84" spans="1:113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0"/>
      <c r="BY84" s="70"/>
      <c r="BZ84" s="72"/>
      <c r="CA84" s="73"/>
      <c r="CB84" s="72"/>
      <c r="CC84" s="72"/>
      <c r="CD84" s="74"/>
      <c r="CJ84"/>
      <c r="CW84" s="76"/>
      <c r="DC84" s="69"/>
      <c r="DI84" s="69"/>
    </row>
    <row r="85" spans="1:113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0"/>
      <c r="BY85" s="70"/>
      <c r="BZ85" s="72"/>
      <c r="CA85" s="73"/>
      <c r="CB85" s="72"/>
      <c r="CC85" s="72"/>
      <c r="CD85" s="74"/>
      <c r="CJ85"/>
      <c r="CW85" s="76"/>
      <c r="DC85" s="69"/>
      <c r="DI85" s="69"/>
    </row>
    <row r="86" spans="1:113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83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0"/>
      <c r="BY86" s="70"/>
      <c r="BZ86" s="72"/>
      <c r="CA86" s="73"/>
      <c r="CB86" s="72"/>
      <c r="CC86" s="72"/>
      <c r="CD86" s="74"/>
      <c r="CJ86"/>
      <c r="CW86" s="76"/>
      <c r="DC86" s="69"/>
      <c r="DI86" s="69"/>
    </row>
    <row r="87" spans="1:113">
      <c r="A87" s="71"/>
      <c r="B87" s="71"/>
      <c r="C87" s="71"/>
      <c r="D87" s="83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0"/>
      <c r="BY87" s="70"/>
      <c r="BZ87" s="72"/>
      <c r="CA87" s="73"/>
      <c r="CB87" s="72"/>
      <c r="CC87" s="72"/>
      <c r="CD87" s="74"/>
      <c r="CJ87"/>
      <c r="CW87" s="76"/>
      <c r="DC87" s="69"/>
      <c r="DI87" s="69"/>
    </row>
    <row r="88" spans="1:113">
      <c r="A88" s="71"/>
      <c r="B88" s="71"/>
      <c r="C88" s="71"/>
      <c r="D88" s="83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0"/>
      <c r="BY88" s="70"/>
      <c r="BZ88" s="72"/>
      <c r="CA88" s="73"/>
      <c r="CB88" s="72"/>
      <c r="CC88" s="72"/>
      <c r="CD88" s="74"/>
      <c r="CJ88"/>
      <c r="CW88" s="76"/>
      <c r="DC88" s="69"/>
      <c r="DI88" s="69"/>
    </row>
    <row r="89" spans="1:113">
      <c r="A89" s="71"/>
      <c r="B89" s="71"/>
      <c r="C89" s="71"/>
      <c r="D89" s="83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0"/>
      <c r="BY89" s="70"/>
      <c r="BZ89" s="72"/>
      <c r="CA89" s="73"/>
      <c r="CB89" s="72"/>
      <c r="CC89" s="72"/>
      <c r="CD89" s="74"/>
      <c r="CJ89"/>
      <c r="CW89" s="76"/>
      <c r="DC89" s="69"/>
      <c r="DI89" s="69"/>
    </row>
    <row r="90" spans="1:113">
      <c r="A90" s="71"/>
      <c r="B90" s="71"/>
      <c r="C90" s="71"/>
      <c r="D90" s="83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0"/>
      <c r="BY90" s="70"/>
      <c r="BZ90" s="72"/>
      <c r="CA90" s="73"/>
      <c r="CB90" s="72"/>
      <c r="CC90" s="72"/>
      <c r="CD90" s="74"/>
      <c r="CJ90"/>
      <c r="CW90" s="76"/>
      <c r="DC90" s="69"/>
      <c r="DI90" s="69"/>
    </row>
    <row r="91" spans="1:113">
      <c r="A91" s="71"/>
      <c r="B91" s="71"/>
      <c r="C91" s="71"/>
      <c r="D91" s="83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0"/>
      <c r="BY91" s="70"/>
      <c r="BZ91" s="72"/>
      <c r="CA91" s="73"/>
      <c r="CB91" s="72"/>
      <c r="CC91" s="72"/>
      <c r="CD91" s="74"/>
      <c r="CJ91"/>
      <c r="CW91" s="76"/>
      <c r="DC91" s="69"/>
      <c r="DI91" s="69"/>
    </row>
    <row r="92" spans="1:113">
      <c r="A92" s="71"/>
      <c r="B92" s="71"/>
      <c r="C92" s="71"/>
      <c r="D92" s="83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0"/>
      <c r="BY92" s="70"/>
      <c r="BZ92" s="72"/>
      <c r="CA92" s="73"/>
      <c r="CB92" s="72"/>
      <c r="CC92" s="72"/>
      <c r="CD92" s="74"/>
      <c r="CJ92"/>
      <c r="CW92" s="76"/>
      <c r="DC92" s="69"/>
      <c r="DI92" s="69"/>
    </row>
    <row r="93" spans="1:113">
      <c r="A93" s="71"/>
      <c r="B93" s="71"/>
      <c r="C93" s="71"/>
      <c r="D93" s="83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  <c r="BC93" s="71"/>
      <c r="BD93" s="71"/>
      <c r="BE93" s="71"/>
      <c r="BF93" s="71"/>
      <c r="BG93" s="71"/>
      <c r="BH93" s="71"/>
      <c r="BI93" s="71"/>
      <c r="BJ93" s="71"/>
      <c r="BK93" s="71"/>
      <c r="BL93" s="71"/>
      <c r="BM93" s="71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0"/>
      <c r="BY93" s="70"/>
      <c r="BZ93" s="72"/>
      <c r="CA93" s="73"/>
      <c r="CB93" s="72"/>
      <c r="CC93" s="72"/>
      <c r="CD93" s="74"/>
      <c r="CJ93"/>
      <c r="CW93" s="76"/>
      <c r="DC93" s="69"/>
      <c r="DI93" s="69"/>
    </row>
    <row r="94" spans="1:113">
      <c r="A94" s="71"/>
      <c r="B94" s="71"/>
      <c r="C94" s="71"/>
      <c r="D94" s="83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71"/>
      <c r="BG94" s="71"/>
      <c r="BH94" s="71"/>
      <c r="BI94" s="71"/>
      <c r="BJ94" s="71"/>
      <c r="BK94" s="71"/>
      <c r="BL94" s="71"/>
      <c r="BM94" s="71"/>
      <c r="BN94" s="71"/>
      <c r="BO94" s="71"/>
      <c r="BP94" s="71"/>
      <c r="BQ94" s="71"/>
      <c r="BR94" s="71"/>
      <c r="BS94" s="71"/>
      <c r="BT94" s="71"/>
      <c r="BU94" s="71"/>
      <c r="BV94" s="71"/>
      <c r="BW94" s="71"/>
      <c r="BX94" s="70"/>
      <c r="BY94" s="70"/>
      <c r="BZ94" s="72"/>
      <c r="CA94" s="73"/>
      <c r="CB94" s="72"/>
      <c r="CC94" s="72"/>
      <c r="CD94" s="74"/>
      <c r="CJ94"/>
      <c r="CW94" s="76"/>
      <c r="DC94" s="69"/>
      <c r="DI94" s="69"/>
    </row>
    <row r="95" spans="1:113">
      <c r="A95" s="71"/>
      <c r="B95" s="71"/>
      <c r="C95" s="71"/>
      <c r="D95" s="83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  <c r="BC95" s="71"/>
      <c r="BD95" s="71"/>
      <c r="BE95" s="71"/>
      <c r="BF95" s="71"/>
      <c r="BG95" s="71"/>
      <c r="BH95" s="71"/>
      <c r="BI95" s="71"/>
      <c r="BJ95" s="71"/>
      <c r="BK95" s="71"/>
      <c r="BL95" s="71"/>
      <c r="BM95" s="71"/>
      <c r="BN95" s="71"/>
      <c r="BO95" s="71"/>
      <c r="BP95" s="71"/>
      <c r="BQ95" s="71"/>
      <c r="BR95" s="71"/>
      <c r="BS95" s="71"/>
      <c r="BT95" s="71"/>
      <c r="BU95" s="71"/>
      <c r="BV95" s="71"/>
      <c r="BW95" s="71"/>
      <c r="BX95" s="70"/>
      <c r="BY95" s="70"/>
      <c r="BZ95" s="72"/>
      <c r="CA95" s="73"/>
      <c r="CB95" s="72"/>
      <c r="CC95" s="72"/>
      <c r="CD95" s="74"/>
      <c r="CJ95"/>
      <c r="CW95" s="76"/>
      <c r="DC95" s="69"/>
      <c r="DI95" s="69"/>
    </row>
    <row r="96" spans="1:113">
      <c r="A96" s="71"/>
      <c r="B96" s="71"/>
      <c r="C96" s="71"/>
      <c r="D96" s="83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/>
      <c r="BK96" s="71"/>
      <c r="BL96" s="71"/>
      <c r="BM96" s="71"/>
      <c r="BN96" s="71"/>
      <c r="BO96" s="71"/>
      <c r="BP96" s="71"/>
      <c r="BQ96" s="71"/>
      <c r="BR96" s="71"/>
      <c r="BS96" s="71"/>
      <c r="BT96" s="71"/>
      <c r="BU96" s="71"/>
      <c r="BV96" s="71"/>
      <c r="BW96" s="71"/>
      <c r="BX96" s="70"/>
      <c r="BY96" s="70"/>
      <c r="BZ96" s="72"/>
      <c r="CA96" s="73"/>
      <c r="CB96" s="72"/>
      <c r="CC96" s="72"/>
      <c r="CD96" s="74"/>
      <c r="CJ96"/>
      <c r="CW96" s="76"/>
      <c r="DC96" s="69"/>
      <c r="DI96" s="69"/>
    </row>
    <row r="97" spans="1:113">
      <c r="A97" s="71"/>
      <c r="B97" s="71"/>
      <c r="C97" s="71"/>
      <c r="D97" s="83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/>
      <c r="BW97" s="71"/>
      <c r="BX97" s="70"/>
      <c r="BY97" s="70"/>
      <c r="BZ97" s="72"/>
      <c r="CA97" s="73"/>
      <c r="CB97" s="72"/>
      <c r="CC97" s="72"/>
      <c r="CD97" s="74"/>
      <c r="CJ97"/>
      <c r="CW97" s="76"/>
      <c r="DC97" s="69"/>
      <c r="DI97" s="69"/>
    </row>
    <row r="98" spans="1:113">
      <c r="A98" s="71"/>
      <c r="B98" s="71"/>
      <c r="C98" s="71"/>
      <c r="D98" s="83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  <c r="BC98" s="71"/>
      <c r="BD98" s="71"/>
      <c r="BE98" s="71"/>
      <c r="BF98" s="71"/>
      <c r="BG98" s="71"/>
      <c r="BH98" s="71"/>
      <c r="BI98" s="71"/>
      <c r="BJ98" s="71"/>
      <c r="BK98" s="71"/>
      <c r="BL98" s="71"/>
      <c r="BM98" s="71"/>
      <c r="BN98" s="71"/>
      <c r="BO98" s="71"/>
      <c r="BP98" s="71"/>
      <c r="BQ98" s="71"/>
      <c r="BR98" s="71"/>
      <c r="BS98" s="71"/>
      <c r="BT98" s="71"/>
      <c r="BU98" s="71"/>
      <c r="BV98" s="71"/>
      <c r="BW98" s="71"/>
      <c r="BX98" s="70"/>
      <c r="BY98" s="70"/>
      <c r="BZ98" s="72"/>
      <c r="CA98" s="73"/>
      <c r="CB98" s="72"/>
      <c r="CC98" s="72"/>
      <c r="CD98" s="74"/>
      <c r="CJ98"/>
      <c r="CW98" s="76"/>
      <c r="DC98" s="69"/>
      <c r="DI98" s="69"/>
    </row>
    <row r="99" spans="1:113">
      <c r="A99" s="71"/>
      <c r="B99" s="71"/>
      <c r="C99" s="71"/>
      <c r="D99" s="83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  <c r="BR99" s="71"/>
      <c r="BS99" s="71"/>
      <c r="BT99" s="71"/>
      <c r="BU99" s="71"/>
      <c r="BV99" s="71"/>
      <c r="BW99" s="71"/>
      <c r="BX99" s="70"/>
      <c r="BY99" s="70"/>
      <c r="BZ99" s="72"/>
      <c r="CA99" s="73"/>
      <c r="CB99" s="72"/>
      <c r="CC99" s="72"/>
      <c r="CD99" s="74"/>
      <c r="CJ99"/>
      <c r="CW99" s="76"/>
      <c r="DC99" s="69"/>
      <c r="DI99" s="69"/>
    </row>
    <row r="100" spans="1:113">
      <c r="A100" s="71"/>
      <c r="B100" s="71"/>
      <c r="C100" s="71"/>
      <c r="D100" s="83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  <c r="BC100" s="71"/>
      <c r="BD100" s="71"/>
      <c r="BE100" s="71"/>
      <c r="BF100" s="71"/>
      <c r="BG100" s="71"/>
      <c r="BH100" s="71"/>
      <c r="BI100" s="71"/>
      <c r="BJ100" s="71"/>
      <c r="BK100" s="71"/>
      <c r="BL100" s="71"/>
      <c r="BM100" s="71"/>
      <c r="BN100" s="71"/>
      <c r="BO100" s="71"/>
      <c r="BP100" s="71"/>
      <c r="BQ100" s="71"/>
      <c r="BR100" s="71"/>
      <c r="BS100" s="71"/>
      <c r="BT100" s="71"/>
      <c r="BU100" s="71"/>
      <c r="BV100" s="71"/>
      <c r="BW100" s="71"/>
      <c r="BX100" s="70"/>
      <c r="BY100" s="70"/>
      <c r="BZ100" s="72"/>
      <c r="CA100" s="73"/>
      <c r="CB100" s="72"/>
      <c r="CC100" s="72"/>
      <c r="CD100" s="74"/>
      <c r="CJ100"/>
      <c r="CW100" s="76"/>
      <c r="DC100" s="69"/>
      <c r="DI100" s="69"/>
    </row>
    <row r="101" spans="1:113">
      <c r="A101" s="71"/>
      <c r="B101" s="71"/>
      <c r="C101" s="71"/>
      <c r="D101" s="83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  <c r="BC101" s="71"/>
      <c r="BD101" s="71"/>
      <c r="BE101" s="71"/>
      <c r="BF101" s="71"/>
      <c r="BG101" s="71"/>
      <c r="BH101" s="71"/>
      <c r="BI101" s="71"/>
      <c r="BJ101" s="71"/>
      <c r="BK101" s="71"/>
      <c r="BL101" s="71"/>
      <c r="BM101" s="71"/>
      <c r="BN101" s="71"/>
      <c r="BO101" s="71"/>
      <c r="BP101" s="71"/>
      <c r="BQ101" s="71"/>
      <c r="BR101" s="71"/>
      <c r="BS101" s="71"/>
      <c r="BT101" s="71"/>
      <c r="BU101" s="71"/>
      <c r="BV101" s="71"/>
      <c r="BW101" s="71"/>
      <c r="BX101" s="70"/>
      <c r="BY101" s="70"/>
      <c r="BZ101" s="72"/>
      <c r="CA101" s="73"/>
      <c r="CB101" s="72"/>
      <c r="CC101" s="72"/>
      <c r="CD101" s="74"/>
      <c r="CJ101"/>
      <c r="CW101" s="76"/>
      <c r="DC101" s="69"/>
      <c r="DI101" s="69"/>
    </row>
    <row r="102" spans="1:113">
      <c r="A102" s="71"/>
      <c r="B102" s="71"/>
      <c r="C102" s="71"/>
      <c r="D102" s="83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0"/>
      <c r="BY102" s="70"/>
      <c r="BZ102" s="72"/>
      <c r="CA102" s="73"/>
      <c r="CB102" s="72"/>
      <c r="CC102" s="72"/>
      <c r="CD102" s="74"/>
      <c r="CJ102"/>
      <c r="CW102" s="76"/>
      <c r="DC102" s="69"/>
      <c r="DI102" s="69"/>
    </row>
    <row r="103" spans="1:113">
      <c r="A103" s="71"/>
      <c r="B103" s="71"/>
      <c r="C103" s="71"/>
      <c r="D103" s="83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  <c r="BC103" s="71"/>
      <c r="BD103" s="71"/>
      <c r="BE103" s="71"/>
      <c r="BF103" s="71"/>
      <c r="BG103" s="71"/>
      <c r="BH103" s="71"/>
      <c r="BI103" s="71"/>
      <c r="BJ103" s="71"/>
      <c r="BK103" s="71"/>
      <c r="BL103" s="71"/>
      <c r="BM103" s="71"/>
      <c r="BN103" s="71"/>
      <c r="BO103" s="71"/>
      <c r="BP103" s="71"/>
      <c r="BQ103" s="71"/>
      <c r="BR103" s="71"/>
      <c r="BS103" s="71"/>
      <c r="BT103" s="71"/>
      <c r="BU103" s="71"/>
      <c r="BV103" s="71"/>
      <c r="BW103" s="71"/>
      <c r="BX103" s="70"/>
      <c r="BY103" s="70"/>
      <c r="BZ103" s="72"/>
      <c r="CA103" s="73"/>
      <c r="CB103" s="72"/>
      <c r="CC103" s="72"/>
      <c r="CD103" s="74"/>
      <c r="CJ103"/>
      <c r="CW103" s="76"/>
      <c r="DC103" s="69"/>
      <c r="DI103" s="69"/>
    </row>
    <row r="104" spans="1:113">
      <c r="A104" s="71"/>
      <c r="B104" s="71"/>
      <c r="C104" s="71"/>
      <c r="D104" s="83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/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0"/>
      <c r="BY104" s="70"/>
      <c r="BZ104" s="72"/>
      <c r="CA104" s="73"/>
      <c r="CB104" s="72"/>
      <c r="CC104" s="72"/>
      <c r="CD104" s="74"/>
      <c r="CJ104"/>
      <c r="CW104" s="76"/>
      <c r="DC104" s="69"/>
      <c r="DI104" s="69"/>
    </row>
    <row r="105" spans="1:113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  <c r="BC105" s="71"/>
      <c r="BD105" s="71"/>
      <c r="BE105" s="71"/>
      <c r="BF105" s="71"/>
      <c r="BG105" s="71"/>
      <c r="BH105" s="71"/>
      <c r="BI105" s="71"/>
      <c r="BJ105" s="71"/>
      <c r="BK105" s="71"/>
      <c r="BL105" s="71"/>
      <c r="BM105" s="71"/>
      <c r="BN105" s="71"/>
      <c r="BO105" s="71"/>
      <c r="BP105" s="71"/>
      <c r="BQ105" s="71"/>
      <c r="BR105" s="71"/>
      <c r="BS105" s="71"/>
      <c r="BT105" s="71"/>
      <c r="BU105" s="71"/>
      <c r="BV105" s="71"/>
      <c r="BW105" s="71"/>
      <c r="BX105" s="70"/>
      <c r="BY105" s="70"/>
      <c r="BZ105" s="72"/>
      <c r="CA105" s="73"/>
      <c r="CB105" s="72"/>
      <c r="CC105" s="72"/>
      <c r="CD105" s="74"/>
      <c r="CJ105"/>
      <c r="CW105" s="76"/>
      <c r="DC105" s="69"/>
      <c r="DI105" s="69"/>
    </row>
    <row r="106" spans="1:113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  <c r="BC106" s="71"/>
      <c r="BD106" s="71"/>
      <c r="BE106" s="71"/>
      <c r="BF106" s="71"/>
      <c r="BG106" s="71"/>
      <c r="BH106" s="71"/>
      <c r="BI106" s="71"/>
      <c r="BJ106" s="71"/>
      <c r="BK106" s="71"/>
      <c r="BL106" s="71"/>
      <c r="BM106" s="71"/>
      <c r="BN106" s="71"/>
      <c r="BO106" s="71"/>
      <c r="BP106" s="71"/>
      <c r="BQ106" s="71"/>
      <c r="BR106" s="71"/>
      <c r="BS106" s="71"/>
      <c r="BT106" s="71"/>
      <c r="BU106" s="71"/>
      <c r="BV106" s="71"/>
      <c r="BW106" s="71"/>
      <c r="BX106" s="70"/>
      <c r="BY106" s="70"/>
      <c r="BZ106" s="72"/>
      <c r="CA106" s="73"/>
      <c r="CB106" s="72"/>
      <c r="CC106" s="72"/>
      <c r="CD106" s="74"/>
      <c r="CJ106"/>
      <c r="CW106" s="76"/>
      <c r="DC106" s="69"/>
      <c r="DI106" s="69"/>
    </row>
    <row r="107" spans="1:113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  <c r="BC107" s="71"/>
      <c r="BD107" s="71"/>
      <c r="BE107" s="71"/>
      <c r="BF107" s="71"/>
      <c r="BG107" s="71"/>
      <c r="BH107" s="71"/>
      <c r="BI107" s="71"/>
      <c r="BJ107" s="71"/>
      <c r="BK107" s="71"/>
      <c r="BL107" s="71"/>
      <c r="BM107" s="71"/>
      <c r="BN107" s="71"/>
      <c r="BO107" s="71"/>
      <c r="BP107" s="71"/>
      <c r="BQ107" s="71"/>
      <c r="BR107" s="71"/>
      <c r="BS107" s="71"/>
      <c r="BT107" s="71"/>
      <c r="BU107" s="71"/>
      <c r="BV107" s="71"/>
      <c r="BW107" s="71"/>
      <c r="BX107" s="70"/>
      <c r="BY107" s="70"/>
      <c r="BZ107" s="72"/>
      <c r="CA107" s="73"/>
      <c r="CB107" s="72"/>
      <c r="CC107" s="72"/>
      <c r="CD107" s="74"/>
      <c r="CJ107"/>
      <c r="CW107" s="76"/>
      <c r="DC107" s="69"/>
      <c r="DI107" s="69"/>
    </row>
    <row r="108" spans="1:113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  <c r="BC108" s="71"/>
      <c r="BD108" s="71"/>
      <c r="BE108" s="71"/>
      <c r="BF108" s="71"/>
      <c r="BG108" s="71"/>
      <c r="BH108" s="71"/>
      <c r="BI108" s="71"/>
      <c r="BJ108" s="71"/>
      <c r="BK108" s="71"/>
      <c r="BL108" s="71"/>
      <c r="BM108" s="71"/>
      <c r="BN108" s="71"/>
      <c r="BO108" s="71"/>
      <c r="BP108" s="71"/>
      <c r="BQ108" s="71"/>
      <c r="BR108" s="71"/>
      <c r="BS108" s="71"/>
      <c r="BT108" s="71"/>
      <c r="BU108" s="71"/>
      <c r="BV108" s="71"/>
      <c r="BW108" s="71"/>
      <c r="BX108" s="70"/>
      <c r="BY108" s="70"/>
      <c r="BZ108" s="72"/>
      <c r="CA108" s="73"/>
      <c r="CB108" s="72"/>
      <c r="CC108" s="72"/>
      <c r="CD108" s="74"/>
      <c r="CJ108"/>
      <c r="CW108" s="76"/>
      <c r="DC108" s="69"/>
      <c r="DI108" s="69"/>
    </row>
    <row r="109" spans="1:113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  <c r="BC109" s="71"/>
      <c r="BD109" s="71"/>
      <c r="BE109" s="71"/>
      <c r="BF109" s="71"/>
      <c r="BG109" s="71"/>
      <c r="BH109" s="71"/>
      <c r="BI109" s="71"/>
      <c r="BJ109" s="71"/>
      <c r="BK109" s="71"/>
      <c r="BL109" s="71"/>
      <c r="BM109" s="71"/>
      <c r="BN109" s="71"/>
      <c r="BO109" s="71"/>
      <c r="BP109" s="71"/>
      <c r="BQ109" s="71"/>
      <c r="BR109" s="71"/>
      <c r="BS109" s="71"/>
      <c r="BT109" s="71"/>
      <c r="BU109" s="71"/>
      <c r="BV109" s="71"/>
      <c r="BW109" s="71"/>
      <c r="BX109" s="70"/>
      <c r="BY109" s="70"/>
      <c r="BZ109" s="72"/>
      <c r="CA109" s="73"/>
      <c r="CB109" s="72"/>
      <c r="CC109" s="72"/>
      <c r="CD109" s="74"/>
      <c r="CJ109"/>
      <c r="CW109" s="76"/>
      <c r="DC109" s="69"/>
      <c r="DI109" s="69"/>
    </row>
    <row r="110" spans="1:113">
      <c r="A110" s="71"/>
      <c r="B110" s="71"/>
      <c r="C110" s="71"/>
      <c r="D110" s="83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  <c r="BC110" s="71"/>
      <c r="BD110" s="71"/>
      <c r="BE110" s="71"/>
      <c r="BF110" s="71"/>
      <c r="BG110" s="71"/>
      <c r="BH110" s="71"/>
      <c r="BI110" s="71"/>
      <c r="BJ110" s="71"/>
      <c r="BK110" s="71"/>
      <c r="BL110" s="71"/>
      <c r="BM110" s="71"/>
      <c r="BN110" s="71"/>
      <c r="BO110" s="71"/>
      <c r="BP110" s="71"/>
      <c r="BQ110" s="71"/>
      <c r="BR110" s="71"/>
      <c r="BS110" s="71"/>
      <c r="BT110" s="71"/>
      <c r="BU110" s="71"/>
      <c r="BV110" s="71"/>
      <c r="BW110" s="71"/>
      <c r="BX110" s="70"/>
      <c r="BY110" s="70"/>
      <c r="BZ110" s="72"/>
      <c r="CA110" s="73"/>
      <c r="CB110" s="72"/>
      <c r="CC110" s="72"/>
      <c r="CD110" s="74"/>
      <c r="CJ110"/>
      <c r="CW110" s="76"/>
      <c r="DC110" s="69"/>
      <c r="DI110" s="69"/>
    </row>
    <row r="111" spans="1:113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1"/>
      <c r="BA111" s="71"/>
      <c r="BB111" s="71"/>
      <c r="BC111" s="71"/>
      <c r="BD111" s="71"/>
      <c r="BE111" s="71"/>
      <c r="BF111" s="71"/>
      <c r="BG111" s="71"/>
      <c r="BH111" s="71"/>
      <c r="BI111" s="71"/>
      <c r="BJ111" s="71"/>
      <c r="BK111" s="71"/>
      <c r="BL111" s="71"/>
      <c r="BM111" s="71"/>
      <c r="BN111" s="71"/>
      <c r="BO111" s="71"/>
      <c r="BP111" s="71"/>
      <c r="BQ111" s="71"/>
      <c r="BR111" s="71"/>
      <c r="BS111" s="71"/>
      <c r="BT111" s="71"/>
      <c r="BU111" s="71"/>
      <c r="BV111" s="71"/>
      <c r="BW111" s="71"/>
      <c r="BX111" s="70"/>
      <c r="BY111" s="70"/>
      <c r="BZ111" s="72"/>
      <c r="CA111" s="73"/>
      <c r="CB111" s="72"/>
      <c r="CC111" s="72"/>
      <c r="CD111" s="74"/>
      <c r="CJ111"/>
      <c r="CW111" s="76"/>
      <c r="DC111" s="69"/>
      <c r="DI111" s="69"/>
    </row>
    <row r="112" spans="1:113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1"/>
      <c r="BA112" s="71"/>
      <c r="BB112" s="71"/>
      <c r="BC112" s="71"/>
      <c r="BD112" s="71"/>
      <c r="BE112" s="71"/>
      <c r="BF112" s="71"/>
      <c r="BG112" s="71"/>
      <c r="BH112" s="71"/>
      <c r="BI112" s="71"/>
      <c r="BJ112" s="71"/>
      <c r="BK112" s="71"/>
      <c r="BL112" s="71"/>
      <c r="BM112" s="71"/>
      <c r="BN112" s="71"/>
      <c r="BO112" s="71"/>
      <c r="BP112" s="71"/>
      <c r="BQ112" s="71"/>
      <c r="BR112" s="71"/>
      <c r="BS112" s="71"/>
      <c r="BT112" s="71"/>
      <c r="BU112" s="71"/>
      <c r="BV112" s="71"/>
      <c r="BW112" s="71"/>
      <c r="BX112" s="70"/>
      <c r="BY112" s="70"/>
      <c r="BZ112" s="72"/>
      <c r="CA112" s="73"/>
      <c r="CB112" s="72"/>
      <c r="CC112" s="72"/>
      <c r="CD112" s="74"/>
      <c r="CJ112"/>
      <c r="CW112" s="76"/>
      <c r="DC112" s="69"/>
      <c r="DI112" s="69"/>
    </row>
    <row r="113" spans="1:113">
      <c r="A113" s="71"/>
      <c r="B113" s="71"/>
      <c r="C113" s="71"/>
      <c r="D113" s="83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1"/>
      <c r="BA113" s="71"/>
      <c r="BB113" s="71"/>
      <c r="BC113" s="71"/>
      <c r="BD113" s="71"/>
      <c r="BE113" s="71"/>
      <c r="BF113" s="71"/>
      <c r="BG113" s="71"/>
      <c r="BH113" s="71"/>
      <c r="BI113" s="71"/>
      <c r="BJ113" s="71"/>
      <c r="BK113" s="71"/>
      <c r="BL113" s="71"/>
      <c r="BM113" s="71"/>
      <c r="BN113" s="71"/>
      <c r="BO113" s="71"/>
      <c r="BP113" s="71"/>
      <c r="BQ113" s="71"/>
      <c r="BR113" s="71"/>
      <c r="BS113" s="71"/>
      <c r="BT113" s="71"/>
      <c r="BU113" s="71"/>
      <c r="BV113" s="71"/>
      <c r="BW113" s="71"/>
      <c r="BX113" s="70"/>
      <c r="BY113" s="70"/>
      <c r="BZ113" s="72"/>
      <c r="CA113" s="73"/>
      <c r="CB113" s="72"/>
      <c r="CC113" s="72"/>
      <c r="CD113" s="74"/>
      <c r="CJ113"/>
      <c r="CW113" s="76"/>
      <c r="DC113" s="69"/>
      <c r="DI113" s="69"/>
    </row>
    <row r="114" spans="1:113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  <c r="BR114" s="71"/>
      <c r="BS114" s="71"/>
      <c r="BT114" s="71"/>
      <c r="BU114" s="71"/>
      <c r="BV114" s="71"/>
      <c r="BW114" s="71"/>
      <c r="BX114" s="70"/>
      <c r="BY114" s="70"/>
      <c r="BZ114" s="72"/>
      <c r="CA114" s="73"/>
      <c r="CB114" s="72"/>
      <c r="CC114" s="72"/>
      <c r="CD114" s="74"/>
      <c r="CJ114"/>
      <c r="CW114" s="76"/>
      <c r="DC114" s="69"/>
      <c r="DI114" s="69"/>
    </row>
    <row r="115" spans="1:113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  <c r="BR115" s="71"/>
      <c r="BS115" s="71"/>
      <c r="BT115" s="71"/>
      <c r="BU115" s="71"/>
      <c r="BV115" s="71"/>
      <c r="BW115" s="71"/>
      <c r="BX115" s="70"/>
      <c r="BY115" s="70"/>
      <c r="BZ115" s="72"/>
      <c r="CA115" s="73"/>
      <c r="CB115" s="72"/>
      <c r="CC115" s="72"/>
      <c r="CD115" s="74"/>
      <c r="CJ115"/>
      <c r="CW115" s="76"/>
      <c r="DC115" s="69"/>
      <c r="DI115" s="69"/>
    </row>
    <row r="116" spans="1:113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  <c r="BR116" s="71"/>
      <c r="BS116" s="71"/>
      <c r="BT116" s="71"/>
      <c r="BU116" s="71"/>
      <c r="BV116" s="71"/>
      <c r="BW116" s="71"/>
      <c r="BX116" s="70"/>
      <c r="BY116" s="70"/>
      <c r="BZ116" s="72"/>
      <c r="CA116" s="73"/>
      <c r="CB116" s="72"/>
      <c r="CC116" s="72"/>
      <c r="CD116" s="74"/>
      <c r="CJ116"/>
      <c r="CW116" s="76"/>
      <c r="DC116" s="69"/>
      <c r="DI116" s="69"/>
    </row>
    <row r="117" spans="1:113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1"/>
      <c r="BU117" s="71"/>
      <c r="BV117" s="71"/>
      <c r="BW117" s="71"/>
      <c r="BX117" s="70"/>
      <c r="BY117" s="70"/>
      <c r="BZ117" s="72"/>
      <c r="CA117" s="73"/>
      <c r="CB117" s="72"/>
      <c r="CC117" s="72"/>
      <c r="CD117" s="74"/>
      <c r="CJ117"/>
      <c r="CW117" s="76"/>
      <c r="DC117" s="69"/>
      <c r="DI117" s="69"/>
    </row>
    <row r="118" spans="1:113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71"/>
      <c r="BS118" s="71"/>
      <c r="BT118" s="71"/>
      <c r="BU118" s="71"/>
      <c r="BV118" s="71"/>
      <c r="BW118" s="71"/>
      <c r="BX118" s="70"/>
      <c r="BY118" s="70"/>
      <c r="BZ118" s="72"/>
      <c r="CA118" s="73"/>
      <c r="CB118" s="72"/>
      <c r="CC118" s="72"/>
      <c r="CD118" s="74"/>
      <c r="CJ118"/>
      <c r="CW118" s="76"/>
      <c r="DC118" s="69"/>
      <c r="DI118" s="69"/>
    </row>
    <row r="119" spans="1:113">
      <c r="A119" s="71"/>
      <c r="B119" s="71"/>
      <c r="C119" s="71"/>
      <c r="D119" s="83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71"/>
      <c r="BS119" s="71"/>
      <c r="BT119" s="71"/>
      <c r="BU119" s="71"/>
      <c r="BV119" s="71"/>
      <c r="BW119" s="71"/>
      <c r="BX119" s="70"/>
      <c r="BY119" s="70"/>
      <c r="BZ119" s="72"/>
      <c r="CA119" s="73"/>
      <c r="CB119" s="72"/>
      <c r="CC119" s="72"/>
      <c r="CD119" s="74"/>
      <c r="CJ119"/>
      <c r="CW119" s="76"/>
      <c r="DC119" s="69"/>
      <c r="DI119" s="69"/>
    </row>
    <row r="120" spans="1:113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71"/>
      <c r="BT120" s="71"/>
      <c r="BU120" s="71"/>
      <c r="BV120" s="71"/>
      <c r="BW120" s="71"/>
      <c r="BX120" s="70"/>
      <c r="BY120" s="70"/>
      <c r="BZ120" s="72"/>
      <c r="CA120" s="73"/>
      <c r="CB120" s="72"/>
      <c r="CC120" s="72"/>
      <c r="CD120" s="74"/>
      <c r="CJ120"/>
      <c r="CW120" s="76"/>
      <c r="DC120" s="69"/>
      <c r="DI120" s="69"/>
    </row>
    <row r="121" spans="1:113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71"/>
      <c r="BN121" s="71"/>
      <c r="BO121" s="71"/>
      <c r="BP121" s="71"/>
      <c r="BQ121" s="71"/>
      <c r="BR121" s="71"/>
      <c r="BS121" s="71"/>
      <c r="BT121" s="71"/>
      <c r="BU121" s="71"/>
      <c r="BV121" s="71"/>
      <c r="BW121" s="71"/>
      <c r="BX121" s="70"/>
      <c r="BY121" s="70"/>
      <c r="BZ121" s="72"/>
      <c r="CA121" s="73"/>
      <c r="CB121" s="72"/>
      <c r="CC121" s="72"/>
      <c r="CD121" s="74"/>
      <c r="CJ121"/>
      <c r="CW121" s="76"/>
      <c r="DC121" s="69"/>
      <c r="DI121" s="69"/>
    </row>
    <row r="122" spans="1:113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0"/>
      <c r="BY122" s="70"/>
      <c r="BZ122" s="72"/>
      <c r="CA122" s="73"/>
      <c r="CB122" s="72"/>
      <c r="CC122" s="72"/>
      <c r="CD122" s="74"/>
      <c r="CJ122"/>
      <c r="CW122" s="76"/>
      <c r="DC122" s="69"/>
      <c r="DI122" s="69"/>
    </row>
    <row r="123" spans="1:113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71"/>
      <c r="BN123" s="71"/>
      <c r="BO123" s="71"/>
      <c r="BP123" s="71"/>
      <c r="BQ123" s="71"/>
      <c r="BR123" s="71"/>
      <c r="BS123" s="71"/>
      <c r="BT123" s="71"/>
      <c r="BU123" s="71"/>
      <c r="BV123" s="71"/>
      <c r="BW123" s="71"/>
      <c r="BX123" s="70"/>
      <c r="BY123" s="70"/>
      <c r="BZ123" s="72"/>
      <c r="CA123" s="73"/>
      <c r="CB123" s="72"/>
      <c r="CC123" s="72"/>
      <c r="CD123" s="74"/>
      <c r="CJ123"/>
      <c r="CW123" s="76"/>
      <c r="DC123" s="69"/>
      <c r="DI123" s="69"/>
    </row>
    <row r="124" spans="1:113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  <c r="BR124" s="71"/>
      <c r="BS124" s="71"/>
      <c r="BT124" s="71"/>
      <c r="BU124" s="71"/>
      <c r="BV124" s="71"/>
      <c r="BW124" s="71"/>
      <c r="BX124" s="70"/>
      <c r="BY124" s="70"/>
      <c r="BZ124" s="72"/>
      <c r="CA124" s="73"/>
      <c r="CB124" s="72"/>
      <c r="CC124" s="72"/>
      <c r="CD124" s="74"/>
      <c r="CJ124"/>
      <c r="CW124" s="76"/>
      <c r="DC124" s="69"/>
      <c r="DI124" s="69"/>
    </row>
    <row r="125" spans="1:113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71"/>
      <c r="BN125" s="71"/>
      <c r="BO125" s="71"/>
      <c r="BP125" s="71"/>
      <c r="BQ125" s="71"/>
      <c r="BR125" s="71"/>
      <c r="BS125" s="71"/>
      <c r="BT125" s="71"/>
      <c r="BU125" s="71"/>
      <c r="BV125" s="71"/>
      <c r="BW125" s="71"/>
      <c r="BX125" s="70"/>
      <c r="BY125" s="70"/>
      <c r="BZ125" s="72"/>
      <c r="CA125" s="73"/>
      <c r="CB125" s="72"/>
      <c r="CC125" s="72"/>
      <c r="CD125" s="74"/>
      <c r="CJ125"/>
      <c r="CW125" s="76"/>
      <c r="DC125" s="69"/>
      <c r="DI125" s="69"/>
    </row>
    <row r="126" spans="1:113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0"/>
      <c r="BY126" s="70"/>
      <c r="BZ126" s="72"/>
      <c r="CA126" s="73"/>
      <c r="CB126" s="72"/>
      <c r="CC126" s="72"/>
      <c r="CD126" s="74"/>
      <c r="CJ126"/>
      <c r="CW126" s="76"/>
      <c r="DC126" s="69"/>
      <c r="DI126" s="69"/>
    </row>
    <row r="127" spans="1:113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  <c r="BR127" s="71"/>
      <c r="BS127" s="71"/>
      <c r="BT127" s="71"/>
      <c r="BU127" s="71"/>
      <c r="BV127" s="71"/>
      <c r="BW127" s="71"/>
      <c r="BX127" s="70"/>
      <c r="BY127" s="70"/>
      <c r="BZ127" s="72"/>
      <c r="CA127" s="73"/>
      <c r="CB127" s="72"/>
      <c r="CC127" s="72"/>
      <c r="CD127" s="74"/>
      <c r="CJ127"/>
      <c r="CW127" s="76"/>
      <c r="DC127" s="69"/>
      <c r="DI127" s="69"/>
    </row>
    <row r="128" spans="1:113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  <c r="BR128" s="71"/>
      <c r="BS128" s="71"/>
      <c r="BT128" s="71"/>
      <c r="BU128" s="71"/>
      <c r="BV128" s="71"/>
      <c r="BW128" s="71"/>
      <c r="BX128" s="70"/>
      <c r="BY128" s="70"/>
      <c r="BZ128" s="72"/>
      <c r="CA128" s="73"/>
      <c r="CB128" s="72"/>
      <c r="CC128" s="72"/>
      <c r="CD128" s="74"/>
      <c r="CJ128"/>
      <c r="CW128" s="76"/>
      <c r="DC128" s="69"/>
      <c r="DI128" s="69"/>
    </row>
    <row r="129" spans="1:113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  <c r="BR129" s="71"/>
      <c r="BS129" s="71"/>
      <c r="BT129" s="71"/>
      <c r="BU129" s="71"/>
      <c r="BV129" s="71"/>
      <c r="BW129" s="71"/>
      <c r="BX129" s="70"/>
      <c r="BY129" s="70"/>
      <c r="BZ129" s="72"/>
      <c r="CA129" s="73"/>
      <c r="CB129" s="72"/>
      <c r="CC129" s="72"/>
      <c r="CD129" s="74"/>
      <c r="CJ129"/>
      <c r="CW129" s="76"/>
      <c r="DC129" s="69"/>
      <c r="DI129" s="69"/>
    </row>
    <row r="130" spans="1:113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  <c r="BR130" s="71"/>
      <c r="BS130" s="71"/>
      <c r="BT130" s="71"/>
      <c r="BU130" s="71"/>
      <c r="BV130" s="71"/>
      <c r="BW130" s="71"/>
      <c r="BX130" s="70"/>
      <c r="BY130" s="70"/>
      <c r="BZ130" s="72"/>
      <c r="CA130" s="73"/>
      <c r="CB130" s="72"/>
      <c r="CC130" s="72"/>
      <c r="CD130" s="74"/>
      <c r="CJ130"/>
      <c r="CW130" s="76"/>
      <c r="DC130" s="69"/>
      <c r="DI130" s="69"/>
    </row>
    <row r="131" spans="1:113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0"/>
      <c r="BY131" s="70"/>
      <c r="BZ131" s="72"/>
      <c r="CA131" s="73"/>
      <c r="CB131" s="72"/>
      <c r="CC131" s="72"/>
      <c r="CD131" s="74"/>
      <c r="CJ131"/>
      <c r="CW131" s="76"/>
      <c r="DC131" s="69"/>
      <c r="DI131" s="69"/>
    </row>
    <row r="132" spans="1:113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  <c r="BR132" s="71"/>
      <c r="BS132" s="71"/>
      <c r="BT132" s="71"/>
      <c r="BU132" s="71"/>
      <c r="BV132" s="71"/>
      <c r="BW132" s="71"/>
      <c r="BX132" s="70"/>
      <c r="BY132" s="70"/>
      <c r="BZ132" s="72"/>
      <c r="CA132" s="73"/>
      <c r="CB132" s="72"/>
      <c r="CC132" s="72"/>
      <c r="CD132" s="74"/>
      <c r="CJ132"/>
      <c r="CW132" s="76"/>
      <c r="DC132" s="69"/>
      <c r="DI132" s="69"/>
    </row>
    <row r="133" spans="1:113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70"/>
      <c r="BY133" s="70"/>
      <c r="BZ133" s="72"/>
      <c r="CA133" s="73"/>
      <c r="CB133" s="72"/>
      <c r="CC133" s="72"/>
      <c r="CD133" s="74"/>
      <c r="CJ133"/>
      <c r="CW133" s="76"/>
      <c r="DC133" s="69"/>
      <c r="DI133" s="69"/>
    </row>
    <row r="134" spans="1:113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  <c r="BC134" s="71"/>
      <c r="BD134" s="71"/>
      <c r="BE134" s="71"/>
      <c r="BF134" s="71"/>
      <c r="BG134" s="71"/>
      <c r="BH134" s="71"/>
      <c r="BI134" s="71"/>
      <c r="BJ134" s="71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71"/>
      <c r="BX134" s="70"/>
      <c r="BY134" s="70"/>
      <c r="BZ134" s="72"/>
      <c r="CA134" s="73"/>
      <c r="CB134" s="72"/>
      <c r="CC134" s="72"/>
      <c r="CD134" s="74"/>
      <c r="CJ134"/>
      <c r="CW134" s="76"/>
      <c r="DC134" s="69"/>
      <c r="DI134" s="69"/>
    </row>
    <row r="135" spans="1:113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1"/>
      <c r="BQ135" s="71"/>
      <c r="BR135" s="71"/>
      <c r="BS135" s="71"/>
      <c r="BT135" s="71"/>
      <c r="BU135" s="71"/>
      <c r="BV135" s="71"/>
      <c r="BW135" s="71"/>
      <c r="BX135" s="70"/>
      <c r="BY135" s="70"/>
      <c r="BZ135" s="72"/>
      <c r="CA135" s="73"/>
      <c r="CB135" s="72"/>
      <c r="CC135" s="72"/>
      <c r="CD135" s="74"/>
      <c r="CJ135"/>
      <c r="CW135" s="76"/>
      <c r="DC135" s="69"/>
      <c r="DI135" s="69"/>
    </row>
    <row r="136" spans="1:113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  <c r="BR136" s="71"/>
      <c r="BS136" s="71"/>
      <c r="BT136" s="71"/>
      <c r="BU136" s="71"/>
      <c r="BV136" s="71"/>
      <c r="BW136" s="71"/>
      <c r="BX136" s="70"/>
      <c r="BY136" s="70"/>
      <c r="BZ136" s="72"/>
      <c r="CA136" s="73"/>
      <c r="CB136" s="72"/>
      <c r="CC136" s="72"/>
      <c r="CD136" s="74"/>
      <c r="CJ136"/>
      <c r="CW136" s="76"/>
      <c r="DC136" s="69"/>
      <c r="DI136" s="69"/>
    </row>
    <row r="137" spans="1:113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71"/>
      <c r="BN137" s="71"/>
      <c r="BO137" s="71"/>
      <c r="BP137" s="71"/>
      <c r="BQ137" s="71"/>
      <c r="BR137" s="71"/>
      <c r="BS137" s="71"/>
      <c r="BT137" s="71"/>
      <c r="BU137" s="71"/>
      <c r="BV137" s="71"/>
      <c r="BW137" s="71"/>
      <c r="BX137" s="70"/>
      <c r="BY137" s="70"/>
      <c r="BZ137" s="72"/>
      <c r="CA137" s="73"/>
      <c r="CB137" s="72"/>
      <c r="CC137" s="72"/>
      <c r="CD137" s="74"/>
      <c r="CJ137"/>
      <c r="CW137" s="76"/>
      <c r="DC137" s="69"/>
      <c r="DI137" s="69"/>
    </row>
    <row r="138" spans="1:113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  <c r="BA138" s="71"/>
      <c r="BB138" s="71"/>
      <c r="BC138" s="71"/>
      <c r="BD138" s="71"/>
      <c r="BE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  <c r="BR138" s="71"/>
      <c r="BS138" s="71"/>
      <c r="BT138" s="71"/>
      <c r="BU138" s="71"/>
      <c r="BV138" s="71"/>
      <c r="BW138" s="71"/>
      <c r="BX138" s="70"/>
      <c r="BY138" s="70"/>
      <c r="BZ138" s="72"/>
      <c r="CA138" s="73"/>
      <c r="CB138" s="72"/>
      <c r="CC138" s="72"/>
      <c r="CD138" s="74"/>
      <c r="CJ138"/>
      <c r="CW138" s="76"/>
      <c r="DC138" s="69"/>
      <c r="DI138" s="69"/>
    </row>
    <row r="139" spans="1:113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  <c r="BS139" s="71"/>
      <c r="BT139" s="71"/>
      <c r="BU139" s="71"/>
      <c r="BV139" s="71"/>
      <c r="BW139" s="71"/>
      <c r="BX139" s="70"/>
      <c r="BY139" s="70"/>
      <c r="BZ139" s="72"/>
      <c r="CA139" s="73"/>
      <c r="CB139" s="72"/>
      <c r="CC139" s="72"/>
      <c r="CD139" s="74"/>
      <c r="CJ139"/>
      <c r="CW139" s="76"/>
      <c r="DC139" s="69"/>
      <c r="DI139" s="69"/>
    </row>
    <row r="140" spans="1:113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71"/>
      <c r="BN140" s="71"/>
      <c r="BO140" s="71"/>
      <c r="BP140" s="71"/>
      <c r="BQ140" s="71"/>
      <c r="BR140" s="71"/>
      <c r="BS140" s="71"/>
      <c r="BT140" s="71"/>
      <c r="BU140" s="71"/>
      <c r="BV140" s="71"/>
      <c r="BW140" s="71"/>
      <c r="BX140" s="70"/>
      <c r="BY140" s="70"/>
      <c r="BZ140" s="72"/>
      <c r="CA140" s="73"/>
      <c r="CB140" s="72"/>
      <c r="CC140" s="72"/>
      <c r="CD140" s="74"/>
      <c r="CJ140"/>
      <c r="CW140" s="76"/>
      <c r="DC140" s="69"/>
      <c r="DI140" s="69"/>
    </row>
    <row r="141" spans="1:113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71"/>
      <c r="BN141" s="71"/>
      <c r="BO141" s="71"/>
      <c r="BP141" s="71"/>
      <c r="BQ141" s="71"/>
      <c r="BR141" s="71"/>
      <c r="BS141" s="71"/>
      <c r="BT141" s="71"/>
      <c r="BU141" s="71"/>
      <c r="BV141" s="71"/>
      <c r="BW141" s="71"/>
      <c r="BX141" s="70"/>
      <c r="BY141" s="70"/>
      <c r="BZ141" s="72"/>
      <c r="CA141" s="73"/>
      <c r="CB141" s="72"/>
      <c r="CC141" s="72"/>
      <c r="CD141" s="74"/>
      <c r="CJ141"/>
      <c r="CW141" s="76"/>
      <c r="DC141" s="69"/>
      <c r="DI141" s="69"/>
    </row>
    <row r="142" spans="1:113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71"/>
      <c r="BN142" s="71"/>
      <c r="BO142" s="71"/>
      <c r="BP142" s="71"/>
      <c r="BQ142" s="71"/>
      <c r="BR142" s="71"/>
      <c r="BS142" s="71"/>
      <c r="BT142" s="71"/>
      <c r="BU142" s="71"/>
      <c r="BV142" s="71"/>
      <c r="BW142" s="71"/>
      <c r="BX142" s="70"/>
      <c r="BY142" s="70"/>
      <c r="BZ142" s="72"/>
      <c r="CA142" s="73"/>
      <c r="CB142" s="72"/>
      <c r="CC142" s="72"/>
      <c r="CD142" s="74"/>
      <c r="CJ142"/>
      <c r="CW142" s="76"/>
      <c r="DC142" s="69"/>
      <c r="DI142" s="69"/>
    </row>
    <row r="143" spans="1:113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71"/>
      <c r="BQ143" s="71"/>
      <c r="BR143" s="71"/>
      <c r="BS143" s="71"/>
      <c r="BT143" s="71"/>
      <c r="BU143" s="71"/>
      <c r="BV143" s="71"/>
      <c r="BW143" s="71"/>
      <c r="BX143" s="70"/>
      <c r="BY143" s="70"/>
      <c r="BZ143" s="72"/>
      <c r="CA143" s="73"/>
      <c r="CB143" s="72"/>
      <c r="CC143" s="72"/>
      <c r="CD143" s="74"/>
      <c r="CJ143"/>
      <c r="CW143" s="76"/>
      <c r="DC143" s="69"/>
      <c r="DI143" s="69"/>
    </row>
    <row r="144" spans="1:113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  <c r="BS144" s="71"/>
      <c r="BT144" s="71"/>
      <c r="BU144" s="71"/>
      <c r="BV144" s="71"/>
      <c r="BW144" s="71"/>
      <c r="BX144" s="70"/>
      <c r="BY144" s="70"/>
      <c r="BZ144" s="72"/>
      <c r="CA144" s="73"/>
      <c r="CB144" s="72"/>
      <c r="CC144" s="72"/>
      <c r="CD144" s="74"/>
      <c r="CJ144"/>
      <c r="CW144" s="76"/>
      <c r="DC144" s="69"/>
      <c r="DI144" s="69"/>
    </row>
    <row r="145" spans="1:113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71"/>
      <c r="BN145" s="71"/>
      <c r="BO145" s="71"/>
      <c r="BP145" s="71"/>
      <c r="BQ145" s="71"/>
      <c r="BR145" s="71"/>
      <c r="BS145" s="71"/>
      <c r="BT145" s="71"/>
      <c r="BU145" s="71"/>
      <c r="BV145" s="71"/>
      <c r="BW145" s="71"/>
      <c r="BX145" s="70"/>
      <c r="BY145" s="70"/>
      <c r="BZ145" s="72"/>
      <c r="CA145" s="73"/>
      <c r="CB145" s="72"/>
      <c r="CC145" s="72"/>
      <c r="CD145" s="74"/>
      <c r="CJ145"/>
      <c r="CW145" s="76"/>
      <c r="DC145" s="69"/>
      <c r="DI145" s="69"/>
    </row>
    <row r="146" spans="1:113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71"/>
      <c r="BN146" s="71"/>
      <c r="BO146" s="71"/>
      <c r="BP146" s="71"/>
      <c r="BQ146" s="71"/>
      <c r="BR146" s="71"/>
      <c r="BS146" s="71"/>
      <c r="BT146" s="71"/>
      <c r="BU146" s="71"/>
      <c r="BV146" s="71"/>
      <c r="BW146" s="71"/>
      <c r="BX146" s="70"/>
      <c r="BY146" s="70"/>
      <c r="BZ146" s="72"/>
      <c r="CA146" s="73"/>
      <c r="CB146" s="72"/>
      <c r="CC146" s="72"/>
      <c r="CD146" s="74"/>
      <c r="CJ146"/>
      <c r="CW146" s="76"/>
      <c r="DC146" s="69"/>
      <c r="DI146" s="69"/>
    </row>
    <row r="147" spans="1:113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71"/>
      <c r="BN147" s="71"/>
      <c r="BO147" s="71"/>
      <c r="BP147" s="71"/>
      <c r="BQ147" s="71"/>
      <c r="BR147" s="71"/>
      <c r="BS147" s="71"/>
      <c r="BT147" s="71"/>
      <c r="BU147" s="71"/>
      <c r="BV147" s="71"/>
      <c r="BW147" s="71"/>
      <c r="BX147" s="70"/>
      <c r="BY147" s="70"/>
      <c r="BZ147" s="72"/>
      <c r="CA147" s="73"/>
      <c r="CB147" s="72"/>
      <c r="CC147" s="72"/>
      <c r="CD147" s="74"/>
      <c r="CJ147"/>
      <c r="CW147" s="76"/>
      <c r="DC147" s="69"/>
      <c r="DI147" s="69"/>
    </row>
    <row r="148" spans="1:113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71"/>
      <c r="BN148" s="71"/>
      <c r="BO148" s="71"/>
      <c r="BP148" s="71"/>
      <c r="BQ148" s="71"/>
      <c r="BR148" s="71"/>
      <c r="BS148" s="71"/>
      <c r="BT148" s="71"/>
      <c r="BU148" s="71"/>
      <c r="BV148" s="71"/>
      <c r="BW148" s="71"/>
      <c r="BX148" s="70"/>
      <c r="BY148" s="70"/>
      <c r="BZ148" s="72"/>
      <c r="CA148" s="73"/>
      <c r="CB148" s="72"/>
      <c r="CC148" s="72"/>
      <c r="CD148" s="74"/>
      <c r="CJ148"/>
      <c r="CW148" s="76"/>
      <c r="DC148" s="69"/>
      <c r="DI148" s="69"/>
    </row>
    <row r="149" spans="1:113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71"/>
      <c r="BN149" s="71"/>
      <c r="BO149" s="71"/>
      <c r="BP149" s="71"/>
      <c r="BQ149" s="71"/>
      <c r="BR149" s="71"/>
      <c r="BS149" s="71"/>
      <c r="BT149" s="71"/>
      <c r="BU149" s="71"/>
      <c r="BV149" s="71"/>
      <c r="BW149" s="71"/>
      <c r="BX149" s="70"/>
      <c r="BY149" s="70"/>
      <c r="BZ149" s="72"/>
      <c r="CA149" s="73"/>
      <c r="CB149" s="72"/>
      <c r="CC149" s="72"/>
      <c r="CD149" s="74"/>
      <c r="CJ149"/>
      <c r="CW149" s="76"/>
      <c r="DC149" s="69"/>
      <c r="DI149" s="69"/>
    </row>
    <row r="150" spans="1:113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71"/>
      <c r="BN150" s="71"/>
      <c r="BO150" s="71"/>
      <c r="BP150" s="71"/>
      <c r="BQ150" s="71"/>
      <c r="BR150" s="71"/>
      <c r="BS150" s="71"/>
      <c r="BT150" s="71"/>
      <c r="BU150" s="71"/>
      <c r="BV150" s="71"/>
      <c r="BW150" s="71"/>
      <c r="BX150" s="70"/>
      <c r="BY150" s="70"/>
      <c r="BZ150" s="72"/>
      <c r="CA150" s="73"/>
      <c r="CB150" s="72"/>
      <c r="CC150" s="72"/>
      <c r="CD150" s="74"/>
      <c r="CJ150"/>
      <c r="CW150" s="76"/>
      <c r="DC150" s="69"/>
      <c r="DI150" s="69"/>
    </row>
    <row r="151" spans="1:113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71"/>
      <c r="BN151" s="71"/>
      <c r="BO151" s="71"/>
      <c r="BP151" s="71"/>
      <c r="BQ151" s="71"/>
      <c r="BR151" s="71"/>
      <c r="BS151" s="71"/>
      <c r="BT151" s="71"/>
      <c r="BU151" s="71"/>
      <c r="BV151" s="71"/>
      <c r="BW151" s="71"/>
      <c r="BX151" s="70"/>
      <c r="BY151" s="70"/>
      <c r="BZ151" s="72"/>
      <c r="CA151" s="73"/>
      <c r="CB151" s="72"/>
      <c r="CC151" s="72"/>
      <c r="CD151" s="74"/>
      <c r="CJ151"/>
      <c r="CW151" s="76"/>
      <c r="DC151" s="69"/>
      <c r="DI151" s="69"/>
    </row>
    <row r="152" spans="1:113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  <c r="BS152" s="71"/>
      <c r="BT152" s="71"/>
      <c r="BU152" s="71"/>
      <c r="BV152" s="71"/>
      <c r="BW152" s="71"/>
      <c r="BX152" s="70"/>
      <c r="BY152" s="70"/>
      <c r="BZ152" s="72"/>
      <c r="CA152" s="73"/>
      <c r="CB152" s="72"/>
      <c r="CC152" s="72"/>
      <c r="CD152" s="74"/>
      <c r="CJ152"/>
      <c r="CW152" s="76"/>
      <c r="DC152" s="69"/>
      <c r="DI152" s="69"/>
    </row>
    <row r="153" spans="1:113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71"/>
      <c r="BN153" s="71"/>
      <c r="BO153" s="71"/>
      <c r="BP153" s="71"/>
      <c r="BQ153" s="71"/>
      <c r="BR153" s="71"/>
      <c r="BS153" s="71"/>
      <c r="BT153" s="71"/>
      <c r="BU153" s="71"/>
      <c r="BV153" s="71"/>
      <c r="BW153" s="71"/>
      <c r="BX153" s="70"/>
      <c r="BY153" s="70"/>
      <c r="BZ153" s="72"/>
      <c r="CA153" s="73"/>
      <c r="CB153" s="72"/>
      <c r="CC153" s="72"/>
      <c r="CD153" s="74"/>
      <c r="CJ153"/>
      <c r="CW153" s="76"/>
      <c r="DC153" s="69"/>
      <c r="DI153" s="69"/>
    </row>
    <row r="154" spans="1:113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71"/>
      <c r="BN154" s="71"/>
      <c r="BO154" s="71"/>
      <c r="BP154" s="71"/>
      <c r="BQ154" s="71"/>
      <c r="BR154" s="71"/>
      <c r="BS154" s="71"/>
      <c r="BT154" s="71"/>
      <c r="BU154" s="71"/>
      <c r="BV154" s="71"/>
      <c r="BW154" s="71"/>
      <c r="BX154" s="70"/>
      <c r="BY154" s="70"/>
      <c r="BZ154" s="72"/>
      <c r="CA154" s="73"/>
      <c r="CB154" s="72"/>
      <c r="CC154" s="72"/>
      <c r="CD154" s="74"/>
      <c r="CJ154"/>
      <c r="CW154" s="76"/>
      <c r="DC154" s="69"/>
      <c r="DI154" s="69"/>
    </row>
    <row r="155" spans="1:113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1"/>
      <c r="AU155" s="71"/>
      <c r="AV155" s="71"/>
      <c r="AW155" s="71"/>
      <c r="AX155" s="71"/>
      <c r="AY155" s="71"/>
      <c r="AZ155" s="71"/>
      <c r="BA155" s="71"/>
      <c r="BB155" s="71"/>
      <c r="BC155" s="71"/>
      <c r="BD155" s="71"/>
      <c r="BE155" s="71"/>
      <c r="BF155" s="71"/>
      <c r="BG155" s="71"/>
      <c r="BH155" s="71"/>
      <c r="BI155" s="71"/>
      <c r="BJ155" s="71"/>
      <c r="BK155" s="71"/>
      <c r="BL155" s="71"/>
      <c r="BM155" s="71"/>
      <c r="BN155" s="71"/>
      <c r="BO155" s="71"/>
      <c r="BP155" s="71"/>
      <c r="BQ155" s="71"/>
      <c r="BR155" s="71"/>
      <c r="BS155" s="71"/>
      <c r="BT155" s="71"/>
      <c r="BU155" s="71"/>
      <c r="BV155" s="71"/>
      <c r="BW155" s="71"/>
      <c r="BX155" s="70"/>
      <c r="BY155" s="70"/>
      <c r="BZ155" s="72"/>
      <c r="CA155" s="73"/>
      <c r="CB155" s="72"/>
      <c r="CC155" s="72"/>
      <c r="CD155" s="74"/>
      <c r="CJ155"/>
      <c r="CW155" s="76"/>
      <c r="DC155" s="69"/>
      <c r="DI155" s="69"/>
    </row>
    <row r="156" spans="1:113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  <c r="AE156" s="71"/>
      <c r="AF156" s="71"/>
      <c r="AG156" s="71"/>
      <c r="AH156" s="71"/>
      <c r="AI156" s="71"/>
      <c r="AJ156" s="71"/>
      <c r="AK156" s="71"/>
      <c r="AL156" s="71"/>
      <c r="AM156" s="71"/>
      <c r="AN156" s="71"/>
      <c r="AO156" s="71"/>
      <c r="AP156" s="71"/>
      <c r="AQ156" s="71"/>
      <c r="AR156" s="71"/>
      <c r="AS156" s="71"/>
      <c r="AT156" s="71"/>
      <c r="AU156" s="71"/>
      <c r="AV156" s="71"/>
      <c r="AW156" s="71"/>
      <c r="AX156" s="71"/>
      <c r="AY156" s="71"/>
      <c r="AZ156" s="71"/>
      <c r="BA156" s="71"/>
      <c r="BB156" s="71"/>
      <c r="BC156" s="71"/>
      <c r="BD156" s="71"/>
      <c r="BE156" s="71"/>
      <c r="BF156" s="71"/>
      <c r="BG156" s="71"/>
      <c r="BH156" s="71"/>
      <c r="BI156" s="71"/>
      <c r="BJ156" s="71"/>
      <c r="BK156" s="71"/>
      <c r="BL156" s="71"/>
      <c r="BM156" s="71"/>
      <c r="BN156" s="71"/>
      <c r="BO156" s="71"/>
      <c r="BP156" s="71"/>
      <c r="BQ156" s="71"/>
      <c r="BR156" s="71"/>
      <c r="BS156" s="71"/>
      <c r="BT156" s="71"/>
      <c r="BU156" s="71"/>
      <c r="BV156" s="71"/>
      <c r="BW156" s="71"/>
      <c r="BX156" s="70"/>
      <c r="BY156" s="70"/>
      <c r="BZ156" s="72"/>
      <c r="CA156" s="73"/>
      <c r="CB156" s="72"/>
      <c r="CC156" s="72"/>
      <c r="CD156" s="74"/>
      <c r="CJ156"/>
      <c r="CW156" s="76"/>
      <c r="DC156" s="69"/>
      <c r="DI156" s="69"/>
    </row>
    <row r="157" spans="1:113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71"/>
      <c r="AF157" s="71"/>
      <c r="AG157" s="71"/>
      <c r="AH157" s="71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71"/>
      <c r="AU157" s="71"/>
      <c r="AV157" s="71"/>
      <c r="AW157" s="71"/>
      <c r="AX157" s="71"/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71"/>
      <c r="BJ157" s="71"/>
      <c r="BK157" s="71"/>
      <c r="BL157" s="71"/>
      <c r="BM157" s="71"/>
      <c r="BN157" s="71"/>
      <c r="BO157" s="71"/>
      <c r="BP157" s="71"/>
      <c r="BQ157" s="71"/>
      <c r="BR157" s="71"/>
      <c r="BS157" s="71"/>
      <c r="BT157" s="71"/>
      <c r="BU157" s="71"/>
      <c r="BV157" s="71"/>
      <c r="BW157" s="71"/>
      <c r="BX157" s="70"/>
      <c r="BY157" s="70"/>
      <c r="BZ157" s="72"/>
      <c r="CA157" s="73"/>
      <c r="CB157" s="72"/>
      <c r="CC157" s="72"/>
      <c r="CD157" s="74"/>
      <c r="CJ157"/>
      <c r="CW157" s="76"/>
      <c r="DC157" s="69"/>
      <c r="DI157" s="69"/>
    </row>
    <row r="158" spans="1:113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  <c r="AQ158" s="71"/>
      <c r="AR158" s="71"/>
      <c r="AS158" s="71"/>
      <c r="AT158" s="71"/>
      <c r="AU158" s="71"/>
      <c r="AV158" s="71"/>
      <c r="AW158" s="71"/>
      <c r="AX158" s="71"/>
      <c r="AY158" s="71"/>
      <c r="AZ158" s="71"/>
      <c r="BA158" s="71"/>
      <c r="BB158" s="71"/>
      <c r="BC158" s="71"/>
      <c r="BD158" s="71"/>
      <c r="BE158" s="71"/>
      <c r="BF158" s="71"/>
      <c r="BG158" s="71"/>
      <c r="BH158" s="71"/>
      <c r="BI158" s="71"/>
      <c r="BJ158" s="71"/>
      <c r="BK158" s="71"/>
      <c r="BL158" s="71"/>
      <c r="BM158" s="71"/>
      <c r="BN158" s="71"/>
      <c r="BO158" s="71"/>
      <c r="BP158" s="71"/>
      <c r="BQ158" s="71"/>
      <c r="BR158" s="71"/>
      <c r="BS158" s="71"/>
      <c r="BT158" s="71"/>
      <c r="BU158" s="71"/>
      <c r="BV158" s="71"/>
      <c r="BW158" s="71"/>
      <c r="BX158" s="70"/>
      <c r="BY158" s="70"/>
      <c r="BZ158" s="72"/>
      <c r="CA158" s="73"/>
      <c r="CB158" s="72"/>
      <c r="CC158" s="72"/>
      <c r="CD158" s="74"/>
      <c r="CJ158"/>
      <c r="CW158" s="76"/>
      <c r="DC158" s="69"/>
      <c r="DI158" s="69"/>
    </row>
    <row r="159" spans="1:113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  <c r="AE159" s="71"/>
      <c r="AF159" s="71"/>
      <c r="AG159" s="71"/>
      <c r="AH159" s="71"/>
      <c r="AI159" s="71"/>
      <c r="AJ159" s="71"/>
      <c r="AK159" s="71"/>
      <c r="AL159" s="71"/>
      <c r="AM159" s="71"/>
      <c r="AN159" s="71"/>
      <c r="AO159" s="71"/>
      <c r="AP159" s="71"/>
      <c r="AQ159" s="71"/>
      <c r="AR159" s="71"/>
      <c r="AS159" s="71"/>
      <c r="AT159" s="71"/>
      <c r="AU159" s="71"/>
      <c r="AV159" s="71"/>
      <c r="AW159" s="71"/>
      <c r="AX159" s="71"/>
      <c r="AY159" s="71"/>
      <c r="AZ159" s="71"/>
      <c r="BA159" s="71"/>
      <c r="BB159" s="71"/>
      <c r="BC159" s="71"/>
      <c r="BD159" s="71"/>
      <c r="BE159" s="71"/>
      <c r="BF159" s="71"/>
      <c r="BG159" s="71"/>
      <c r="BH159" s="71"/>
      <c r="BI159" s="71"/>
      <c r="BJ159" s="71"/>
      <c r="BK159" s="71"/>
      <c r="BL159" s="71"/>
      <c r="BM159" s="71"/>
      <c r="BN159" s="71"/>
      <c r="BO159" s="71"/>
      <c r="BP159" s="71"/>
      <c r="BQ159" s="71"/>
      <c r="BR159" s="71"/>
      <c r="BS159" s="71"/>
      <c r="BT159" s="71"/>
      <c r="BU159" s="71"/>
      <c r="BV159" s="71"/>
      <c r="BW159" s="71"/>
      <c r="BX159" s="70"/>
      <c r="BY159" s="70"/>
      <c r="BZ159" s="72"/>
      <c r="CA159" s="73"/>
      <c r="CB159" s="72"/>
      <c r="CC159" s="72"/>
      <c r="CD159" s="74"/>
      <c r="CJ159"/>
      <c r="CW159" s="76"/>
      <c r="DC159" s="69"/>
      <c r="DI159" s="69"/>
    </row>
    <row r="160" spans="1:113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  <c r="AJ160" s="71"/>
      <c r="AK160" s="71"/>
      <c r="AL160" s="71"/>
      <c r="AM160" s="71"/>
      <c r="AN160" s="71"/>
      <c r="AO160" s="71"/>
      <c r="AP160" s="71"/>
      <c r="AQ160" s="71"/>
      <c r="AR160" s="71"/>
      <c r="AS160" s="71"/>
      <c r="AT160" s="71"/>
      <c r="AU160" s="71"/>
      <c r="AV160" s="71"/>
      <c r="AW160" s="71"/>
      <c r="AX160" s="71"/>
      <c r="AY160" s="71"/>
      <c r="AZ160" s="71"/>
      <c r="BA160" s="71"/>
      <c r="BB160" s="71"/>
      <c r="BC160" s="71"/>
      <c r="BD160" s="71"/>
      <c r="BE160" s="71"/>
      <c r="BF160" s="71"/>
      <c r="BG160" s="71"/>
      <c r="BH160" s="71"/>
      <c r="BI160" s="71"/>
      <c r="BJ160" s="71"/>
      <c r="BK160" s="71"/>
      <c r="BL160" s="71"/>
      <c r="BM160" s="71"/>
      <c r="BN160" s="71"/>
      <c r="BO160" s="71"/>
      <c r="BP160" s="71"/>
      <c r="BQ160" s="71"/>
      <c r="BR160" s="71"/>
      <c r="BS160" s="71"/>
      <c r="BT160" s="71"/>
      <c r="BU160" s="71"/>
      <c r="BV160" s="71"/>
      <c r="BW160" s="71"/>
      <c r="BX160" s="70"/>
      <c r="BY160" s="70"/>
      <c r="BZ160" s="72"/>
      <c r="CA160" s="73"/>
      <c r="CB160" s="72"/>
      <c r="CC160" s="72"/>
      <c r="CD160" s="74"/>
      <c r="CJ160"/>
      <c r="CW160" s="76"/>
      <c r="DC160" s="69"/>
      <c r="DI160" s="69"/>
    </row>
    <row r="161" spans="1:113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  <c r="AQ161" s="71"/>
      <c r="AR161" s="71"/>
      <c r="AS161" s="71"/>
      <c r="AT161" s="71"/>
      <c r="AU161" s="71"/>
      <c r="AV161" s="71"/>
      <c r="AW161" s="71"/>
      <c r="AX161" s="71"/>
      <c r="AY161" s="71"/>
      <c r="AZ161" s="71"/>
      <c r="BA161" s="71"/>
      <c r="BB161" s="71"/>
      <c r="BC161" s="71"/>
      <c r="BD161" s="71"/>
      <c r="BE161" s="71"/>
      <c r="BF161" s="71"/>
      <c r="BG161" s="71"/>
      <c r="BH161" s="71"/>
      <c r="BI161" s="71"/>
      <c r="BJ161" s="71"/>
      <c r="BK161" s="71"/>
      <c r="BL161" s="71"/>
      <c r="BM161" s="71"/>
      <c r="BN161" s="71"/>
      <c r="BO161" s="71"/>
      <c r="BP161" s="71"/>
      <c r="BQ161" s="71"/>
      <c r="BR161" s="71"/>
      <c r="BS161" s="71"/>
      <c r="BT161" s="71"/>
      <c r="BU161" s="71"/>
      <c r="BV161" s="71"/>
      <c r="BW161" s="71"/>
      <c r="BX161" s="70"/>
      <c r="BY161" s="70"/>
      <c r="BZ161" s="72"/>
      <c r="CA161" s="73"/>
      <c r="CB161" s="72"/>
      <c r="CC161" s="72"/>
      <c r="CD161" s="74"/>
      <c r="CJ161"/>
      <c r="CW161" s="76"/>
      <c r="DC161" s="69"/>
      <c r="DI161" s="69"/>
    </row>
    <row r="162" spans="1:113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  <c r="AQ162" s="71"/>
      <c r="AR162" s="71"/>
      <c r="AS162" s="71"/>
      <c r="AT162" s="71"/>
      <c r="AU162" s="71"/>
      <c r="AV162" s="71"/>
      <c r="AW162" s="71"/>
      <c r="AX162" s="71"/>
      <c r="AY162" s="71"/>
      <c r="AZ162" s="71"/>
      <c r="BA162" s="71"/>
      <c r="BB162" s="71"/>
      <c r="BC162" s="71"/>
      <c r="BD162" s="71"/>
      <c r="BE162" s="71"/>
      <c r="BF162" s="71"/>
      <c r="BG162" s="71"/>
      <c r="BH162" s="71"/>
      <c r="BI162" s="71"/>
      <c r="BJ162" s="71"/>
      <c r="BK162" s="71"/>
      <c r="BL162" s="71"/>
      <c r="BM162" s="71"/>
      <c r="BN162" s="71"/>
      <c r="BO162" s="71"/>
      <c r="BP162" s="71"/>
      <c r="BQ162" s="71"/>
      <c r="BR162" s="71"/>
      <c r="BS162" s="71"/>
      <c r="BT162" s="71"/>
      <c r="BU162" s="71"/>
      <c r="BV162" s="71"/>
      <c r="BW162" s="71"/>
      <c r="BX162" s="70"/>
      <c r="BY162" s="70"/>
      <c r="BZ162" s="72"/>
      <c r="CA162" s="73"/>
      <c r="CB162" s="72"/>
      <c r="CC162" s="72"/>
      <c r="CD162" s="74"/>
      <c r="CJ162"/>
      <c r="CW162" s="76"/>
      <c r="DC162" s="69"/>
      <c r="DI162" s="69"/>
    </row>
    <row r="163" spans="1:113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  <c r="AJ163" s="71"/>
      <c r="AK163" s="71"/>
      <c r="AL163" s="71"/>
      <c r="AM163" s="71"/>
      <c r="AN163" s="71"/>
      <c r="AO163" s="71"/>
      <c r="AP163" s="71"/>
      <c r="AQ163" s="71"/>
      <c r="AR163" s="71"/>
      <c r="AS163" s="71"/>
      <c r="AT163" s="71"/>
      <c r="AU163" s="71"/>
      <c r="AV163" s="71"/>
      <c r="AW163" s="71"/>
      <c r="AX163" s="71"/>
      <c r="AY163" s="71"/>
      <c r="AZ163" s="71"/>
      <c r="BA163" s="71"/>
      <c r="BB163" s="71"/>
      <c r="BC163" s="71"/>
      <c r="BD163" s="71"/>
      <c r="BE163" s="71"/>
      <c r="BF163" s="71"/>
      <c r="BG163" s="71"/>
      <c r="BH163" s="71"/>
      <c r="BI163" s="71"/>
      <c r="BJ163" s="71"/>
      <c r="BK163" s="71"/>
      <c r="BL163" s="71"/>
      <c r="BM163" s="71"/>
      <c r="BN163" s="71"/>
      <c r="BO163" s="71"/>
      <c r="BP163" s="71"/>
      <c r="BQ163" s="71"/>
      <c r="BR163" s="71"/>
      <c r="BS163" s="71"/>
      <c r="BT163" s="71"/>
      <c r="BU163" s="71"/>
      <c r="BV163" s="71"/>
      <c r="BW163" s="71"/>
      <c r="BX163" s="70"/>
      <c r="BY163" s="70"/>
      <c r="BZ163" s="72"/>
      <c r="CA163" s="73"/>
      <c r="CB163" s="72"/>
      <c r="CC163" s="72"/>
      <c r="CD163" s="74"/>
      <c r="CJ163"/>
      <c r="CW163" s="76"/>
      <c r="DC163" s="69"/>
      <c r="DI163" s="69"/>
    </row>
    <row r="164" spans="1:113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71"/>
      <c r="AI164" s="71"/>
      <c r="AJ164" s="71"/>
      <c r="AK164" s="71"/>
      <c r="AL164" s="71"/>
      <c r="AM164" s="71"/>
      <c r="AN164" s="71"/>
      <c r="AO164" s="71"/>
      <c r="AP164" s="71"/>
      <c r="AQ164" s="71"/>
      <c r="AR164" s="71"/>
      <c r="AS164" s="71"/>
      <c r="AT164" s="71"/>
      <c r="AU164" s="71"/>
      <c r="AV164" s="71"/>
      <c r="AW164" s="71"/>
      <c r="AX164" s="71"/>
      <c r="AY164" s="71"/>
      <c r="AZ164" s="71"/>
      <c r="BA164" s="71"/>
      <c r="BB164" s="71"/>
      <c r="BC164" s="71"/>
      <c r="BD164" s="71"/>
      <c r="BE164" s="71"/>
      <c r="BF164" s="71"/>
      <c r="BG164" s="71"/>
      <c r="BH164" s="71"/>
      <c r="BI164" s="71"/>
      <c r="BJ164" s="71"/>
      <c r="BK164" s="71"/>
      <c r="BL164" s="71"/>
      <c r="BM164" s="71"/>
      <c r="BN164" s="71"/>
      <c r="BO164" s="71"/>
      <c r="BP164" s="71"/>
      <c r="BQ164" s="71"/>
      <c r="BR164" s="71"/>
      <c r="BS164" s="71"/>
      <c r="BT164" s="71"/>
      <c r="BU164" s="71"/>
      <c r="BV164" s="71"/>
      <c r="BW164" s="71"/>
      <c r="BX164" s="70"/>
      <c r="BY164" s="70"/>
      <c r="BZ164" s="72"/>
      <c r="CA164" s="73"/>
      <c r="CB164" s="72"/>
      <c r="CC164" s="72"/>
      <c r="CD164" s="74"/>
      <c r="CJ164"/>
      <c r="CW164" s="76"/>
      <c r="DC164" s="69"/>
      <c r="DI164" s="69"/>
    </row>
    <row r="165" spans="1:113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71"/>
      <c r="AI165" s="71"/>
      <c r="AJ165" s="71"/>
      <c r="AK165" s="71"/>
      <c r="AL165" s="71"/>
      <c r="AM165" s="71"/>
      <c r="AN165" s="71"/>
      <c r="AO165" s="71"/>
      <c r="AP165" s="71"/>
      <c r="AQ165" s="71"/>
      <c r="AR165" s="71"/>
      <c r="AS165" s="71"/>
      <c r="AT165" s="71"/>
      <c r="AU165" s="71"/>
      <c r="AV165" s="71"/>
      <c r="AW165" s="71"/>
      <c r="AX165" s="71"/>
      <c r="AY165" s="71"/>
      <c r="AZ165" s="71"/>
      <c r="BA165" s="71"/>
      <c r="BB165" s="71"/>
      <c r="BC165" s="71"/>
      <c r="BD165" s="71"/>
      <c r="BE165" s="71"/>
      <c r="BF165" s="71"/>
      <c r="BG165" s="71"/>
      <c r="BH165" s="71"/>
      <c r="BI165" s="71"/>
      <c r="BJ165" s="71"/>
      <c r="BK165" s="71"/>
      <c r="BL165" s="71"/>
      <c r="BM165" s="71"/>
      <c r="BN165" s="71"/>
      <c r="BO165" s="71"/>
      <c r="BP165" s="71"/>
      <c r="BQ165" s="71"/>
      <c r="BR165" s="71"/>
      <c r="BS165" s="71"/>
      <c r="BT165" s="71"/>
      <c r="BU165" s="71"/>
      <c r="BV165" s="71"/>
      <c r="BW165" s="71"/>
      <c r="BX165" s="70"/>
      <c r="BY165" s="70"/>
      <c r="BZ165" s="72"/>
      <c r="CA165" s="73"/>
      <c r="CB165" s="72"/>
      <c r="CC165" s="72"/>
      <c r="CD165" s="74"/>
      <c r="CJ165"/>
      <c r="CW165" s="76"/>
      <c r="DC165" s="69"/>
      <c r="DI165" s="69"/>
    </row>
    <row r="166" spans="1:113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1"/>
      <c r="AL166" s="71"/>
      <c r="AM166" s="71"/>
      <c r="AN166" s="71"/>
      <c r="AO166" s="71"/>
      <c r="AP166" s="71"/>
      <c r="AQ166" s="71"/>
      <c r="AR166" s="71"/>
      <c r="AS166" s="71"/>
      <c r="AT166" s="71"/>
      <c r="AU166" s="71"/>
      <c r="AV166" s="71"/>
      <c r="AW166" s="71"/>
      <c r="AX166" s="71"/>
      <c r="AY166" s="71"/>
      <c r="AZ166" s="71"/>
      <c r="BA166" s="71"/>
      <c r="BB166" s="71"/>
      <c r="BC166" s="71"/>
      <c r="BD166" s="71"/>
      <c r="BE166" s="71"/>
      <c r="BF166" s="71"/>
      <c r="BG166" s="71"/>
      <c r="BH166" s="71"/>
      <c r="BI166" s="71"/>
      <c r="BJ166" s="71"/>
      <c r="BK166" s="71"/>
      <c r="BL166" s="71"/>
      <c r="BM166" s="71"/>
      <c r="BN166" s="71"/>
      <c r="BO166" s="71"/>
      <c r="BP166" s="71"/>
      <c r="BQ166" s="71"/>
      <c r="BR166" s="71"/>
      <c r="BS166" s="71"/>
      <c r="BT166" s="71"/>
      <c r="BU166" s="71"/>
      <c r="BV166" s="71"/>
      <c r="BW166" s="71"/>
      <c r="BX166" s="70"/>
      <c r="BY166" s="70"/>
      <c r="BZ166" s="72"/>
      <c r="CA166" s="73"/>
      <c r="CB166" s="72"/>
      <c r="CC166" s="72"/>
      <c r="CD166" s="74"/>
      <c r="CJ166"/>
      <c r="CW166" s="76"/>
      <c r="DC166" s="69"/>
      <c r="DI166" s="69"/>
    </row>
    <row r="167" spans="1:113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  <c r="AJ167" s="71"/>
      <c r="AK167" s="71"/>
      <c r="AL167" s="71"/>
      <c r="AM167" s="71"/>
      <c r="AN167" s="71"/>
      <c r="AO167" s="71"/>
      <c r="AP167" s="71"/>
      <c r="AQ167" s="71"/>
      <c r="AR167" s="71"/>
      <c r="AS167" s="71"/>
      <c r="AT167" s="71"/>
      <c r="AU167" s="71"/>
      <c r="AV167" s="71"/>
      <c r="AW167" s="71"/>
      <c r="AX167" s="71"/>
      <c r="AY167" s="71"/>
      <c r="AZ167" s="71"/>
      <c r="BA167" s="71"/>
      <c r="BB167" s="71"/>
      <c r="BC167" s="71"/>
      <c r="BD167" s="71"/>
      <c r="BE167" s="71"/>
      <c r="BF167" s="71"/>
      <c r="BG167" s="71"/>
      <c r="BH167" s="71"/>
      <c r="BI167" s="71"/>
      <c r="BJ167" s="71"/>
      <c r="BK167" s="71"/>
      <c r="BL167" s="71"/>
      <c r="BM167" s="71"/>
      <c r="BN167" s="71"/>
      <c r="BO167" s="71"/>
      <c r="BP167" s="71"/>
      <c r="BQ167" s="71"/>
      <c r="BR167" s="71"/>
      <c r="BS167" s="71"/>
      <c r="BT167" s="71"/>
      <c r="BU167" s="71"/>
      <c r="BV167" s="71"/>
      <c r="BW167" s="71"/>
      <c r="BX167" s="70"/>
      <c r="BY167" s="70"/>
      <c r="BZ167" s="72"/>
      <c r="CA167" s="73"/>
      <c r="CB167" s="72"/>
      <c r="CC167" s="72"/>
      <c r="CD167" s="74"/>
      <c r="CJ167"/>
      <c r="CW167" s="76"/>
      <c r="DC167" s="69"/>
      <c r="DI167" s="69"/>
    </row>
    <row r="168" spans="1:113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  <c r="AJ168" s="71"/>
      <c r="AK168" s="71"/>
      <c r="AL168" s="71"/>
      <c r="AM168" s="71"/>
      <c r="AN168" s="71"/>
      <c r="AO168" s="71"/>
      <c r="AP168" s="71"/>
      <c r="AQ168" s="71"/>
      <c r="AR168" s="71"/>
      <c r="AS168" s="71"/>
      <c r="AT168" s="71"/>
      <c r="AU168" s="71"/>
      <c r="AV168" s="71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  <c r="BM168" s="71"/>
      <c r="BN168" s="71"/>
      <c r="BO168" s="71"/>
      <c r="BP168" s="71"/>
      <c r="BQ168" s="71"/>
      <c r="BR168" s="71"/>
      <c r="BS168" s="71"/>
      <c r="BT168" s="71"/>
      <c r="BU168" s="71"/>
      <c r="BV168" s="71"/>
      <c r="BW168" s="71"/>
      <c r="BX168" s="70"/>
      <c r="BY168" s="70"/>
      <c r="BZ168" s="72"/>
      <c r="CA168" s="73"/>
      <c r="CB168" s="72"/>
      <c r="CC168" s="72"/>
      <c r="CD168" s="74"/>
      <c r="CJ168"/>
      <c r="CW168" s="76"/>
      <c r="DC168" s="69"/>
      <c r="DI168" s="69"/>
    </row>
    <row r="169" spans="1:113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  <c r="AI169" s="71"/>
      <c r="AJ169" s="71"/>
      <c r="AK169" s="71"/>
      <c r="AL169" s="71"/>
      <c r="AM169" s="71"/>
      <c r="AN169" s="71"/>
      <c r="AO169" s="71"/>
      <c r="AP169" s="71"/>
      <c r="AQ169" s="71"/>
      <c r="AR169" s="71"/>
      <c r="AS169" s="71"/>
      <c r="AT169" s="71"/>
      <c r="AU169" s="71"/>
      <c r="AV169" s="71"/>
      <c r="AW169" s="71"/>
      <c r="AX169" s="71"/>
      <c r="AY169" s="71"/>
      <c r="AZ169" s="71"/>
      <c r="BA169" s="71"/>
      <c r="BB169" s="71"/>
      <c r="BC169" s="71"/>
      <c r="BD169" s="71"/>
      <c r="BE169" s="71"/>
      <c r="BF169" s="71"/>
      <c r="BG169" s="71"/>
      <c r="BH169" s="71"/>
      <c r="BI169" s="71"/>
      <c r="BJ169" s="71"/>
      <c r="BK169" s="71"/>
      <c r="BL169" s="71"/>
      <c r="BM169" s="71"/>
      <c r="BN169" s="71"/>
      <c r="BO169" s="71"/>
      <c r="BP169" s="71"/>
      <c r="BQ169" s="71"/>
      <c r="BR169" s="71"/>
      <c r="BS169" s="71"/>
      <c r="BT169" s="71"/>
      <c r="BU169" s="71"/>
      <c r="BV169" s="71"/>
      <c r="BW169" s="71"/>
      <c r="BX169" s="70"/>
      <c r="BY169" s="70"/>
      <c r="BZ169" s="72"/>
      <c r="CA169" s="73"/>
      <c r="CB169" s="72"/>
      <c r="CC169" s="72"/>
      <c r="CD169" s="74"/>
      <c r="CJ169"/>
      <c r="CW169" s="76"/>
      <c r="DC169" s="69"/>
      <c r="DI169" s="69"/>
    </row>
    <row r="170" spans="1:113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  <c r="AU170" s="71"/>
      <c r="AV170" s="71"/>
      <c r="AW170" s="71"/>
      <c r="AX170" s="71"/>
      <c r="AY170" s="71"/>
      <c r="AZ170" s="71"/>
      <c r="BA170" s="71"/>
      <c r="BB170" s="71"/>
      <c r="BC170" s="71"/>
      <c r="BD170" s="71"/>
      <c r="BE170" s="71"/>
      <c r="BF170" s="71"/>
      <c r="BG170" s="71"/>
      <c r="BH170" s="71"/>
      <c r="BI170" s="71"/>
      <c r="BJ170" s="71"/>
      <c r="BK170" s="71"/>
      <c r="BL170" s="71"/>
      <c r="BM170" s="71"/>
      <c r="BN170" s="71"/>
      <c r="BO170" s="71"/>
      <c r="BP170" s="71"/>
      <c r="BQ170" s="71"/>
      <c r="BR170" s="71"/>
      <c r="BS170" s="71"/>
      <c r="BT170" s="71"/>
      <c r="BU170" s="71"/>
      <c r="BV170" s="71"/>
      <c r="BW170" s="71"/>
      <c r="BX170" s="70"/>
      <c r="BY170" s="70"/>
      <c r="BZ170" s="72"/>
      <c r="CA170" s="73"/>
      <c r="CB170" s="72"/>
      <c r="CC170" s="72"/>
      <c r="CD170" s="74"/>
      <c r="CJ170"/>
      <c r="CW170" s="76"/>
      <c r="DC170" s="69"/>
      <c r="DI170" s="69"/>
    </row>
    <row r="171" spans="1:113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/>
      <c r="AJ171" s="71"/>
      <c r="AK171" s="71"/>
      <c r="AL171" s="71"/>
      <c r="AM171" s="71"/>
      <c r="AN171" s="71"/>
      <c r="AO171" s="71"/>
      <c r="AP171" s="71"/>
      <c r="AQ171" s="71"/>
      <c r="AR171" s="71"/>
      <c r="AS171" s="71"/>
      <c r="AT171" s="71"/>
      <c r="AU171" s="71"/>
      <c r="AV171" s="71"/>
      <c r="AW171" s="71"/>
      <c r="AX171" s="71"/>
      <c r="AY171" s="71"/>
      <c r="AZ171" s="71"/>
      <c r="BA171" s="71"/>
      <c r="BB171" s="71"/>
      <c r="BC171" s="71"/>
      <c r="BD171" s="71"/>
      <c r="BE171" s="71"/>
      <c r="BF171" s="71"/>
      <c r="BG171" s="71"/>
      <c r="BH171" s="71"/>
      <c r="BI171" s="71"/>
      <c r="BJ171" s="71"/>
      <c r="BK171" s="71"/>
      <c r="BL171" s="71"/>
      <c r="BM171" s="71"/>
      <c r="BN171" s="71"/>
      <c r="BO171" s="71"/>
      <c r="BP171" s="71"/>
      <c r="BQ171" s="71"/>
      <c r="BR171" s="71"/>
      <c r="BS171" s="71"/>
      <c r="BT171" s="71"/>
      <c r="BU171" s="71"/>
      <c r="BV171" s="71"/>
      <c r="BW171" s="71"/>
      <c r="BX171" s="70"/>
      <c r="BY171" s="70"/>
      <c r="BZ171" s="72"/>
      <c r="CA171" s="73"/>
      <c r="CB171" s="72"/>
      <c r="CC171" s="72"/>
      <c r="CD171" s="74"/>
      <c r="CJ171"/>
      <c r="CW171" s="76"/>
      <c r="DC171" s="69"/>
      <c r="DI171" s="69"/>
    </row>
    <row r="172" spans="1:113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71"/>
      <c r="AI172" s="71"/>
      <c r="AJ172" s="71"/>
      <c r="AK172" s="71"/>
      <c r="AL172" s="71"/>
      <c r="AM172" s="71"/>
      <c r="AN172" s="71"/>
      <c r="AO172" s="71"/>
      <c r="AP172" s="71"/>
      <c r="AQ172" s="71"/>
      <c r="AR172" s="71"/>
      <c r="AS172" s="71"/>
      <c r="AT172" s="71"/>
      <c r="AU172" s="71"/>
      <c r="AV172" s="71"/>
      <c r="AW172" s="71"/>
      <c r="AX172" s="71"/>
      <c r="AY172" s="71"/>
      <c r="AZ172" s="71"/>
      <c r="BA172" s="71"/>
      <c r="BB172" s="71"/>
      <c r="BC172" s="71"/>
      <c r="BD172" s="71"/>
      <c r="BE172" s="71"/>
      <c r="BF172" s="71"/>
      <c r="BG172" s="71"/>
      <c r="BH172" s="71"/>
      <c r="BI172" s="71"/>
      <c r="BJ172" s="71"/>
      <c r="BK172" s="71"/>
      <c r="BL172" s="71"/>
      <c r="BM172" s="71"/>
      <c r="BN172" s="71"/>
      <c r="BO172" s="71"/>
      <c r="BP172" s="71"/>
      <c r="BQ172" s="71"/>
      <c r="BR172" s="71"/>
      <c r="BS172" s="71"/>
      <c r="BT172" s="71"/>
      <c r="BU172" s="71"/>
      <c r="BV172" s="71"/>
      <c r="BW172" s="71"/>
      <c r="BX172" s="70"/>
      <c r="BY172" s="70"/>
      <c r="BZ172" s="72"/>
      <c r="CA172" s="73"/>
      <c r="CB172" s="72"/>
      <c r="CC172" s="72"/>
      <c r="CD172" s="74"/>
      <c r="CJ172"/>
      <c r="CW172" s="76"/>
      <c r="DC172" s="69"/>
      <c r="DI172" s="69"/>
    </row>
    <row r="173" spans="1:113">
      <c r="A173" s="71"/>
      <c r="B173" s="71"/>
      <c r="C173" s="71"/>
      <c r="D173" s="83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71"/>
      <c r="AI173" s="71"/>
      <c r="AJ173" s="71"/>
      <c r="AK173" s="71"/>
      <c r="AL173" s="71"/>
      <c r="AM173" s="71"/>
      <c r="AN173" s="71"/>
      <c r="AO173" s="71"/>
      <c r="AP173" s="71"/>
      <c r="AQ173" s="71"/>
      <c r="AR173" s="71"/>
      <c r="AS173" s="71"/>
      <c r="AT173" s="71"/>
      <c r="AU173" s="71"/>
      <c r="AV173" s="71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71"/>
      <c r="BV173" s="71"/>
      <c r="BW173" s="71"/>
      <c r="BX173" s="70"/>
      <c r="BY173" s="70"/>
      <c r="BZ173" s="72"/>
      <c r="CA173" s="73"/>
      <c r="CB173" s="72"/>
      <c r="CC173" s="72"/>
      <c r="CD173" s="74"/>
      <c r="CJ173"/>
      <c r="CW173" s="76"/>
      <c r="DC173" s="69"/>
      <c r="DI173" s="69"/>
    </row>
    <row r="174" spans="1:113">
      <c r="A174" s="71"/>
      <c r="B174" s="71"/>
      <c r="C174" s="71"/>
      <c r="D174" s="83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  <c r="AH174" s="71"/>
      <c r="AI174" s="71"/>
      <c r="AJ174" s="71"/>
      <c r="AK174" s="71"/>
      <c r="AL174" s="71"/>
      <c r="AM174" s="71"/>
      <c r="AN174" s="71"/>
      <c r="AO174" s="71"/>
      <c r="AP174" s="71"/>
      <c r="AQ174" s="71"/>
      <c r="AR174" s="71"/>
      <c r="AS174" s="71"/>
      <c r="AT174" s="71"/>
      <c r="AU174" s="71"/>
      <c r="AV174" s="71"/>
      <c r="AW174" s="71"/>
      <c r="AX174" s="71"/>
      <c r="AY174" s="71"/>
      <c r="AZ174" s="71"/>
      <c r="BA174" s="71"/>
      <c r="BB174" s="71"/>
      <c r="BC174" s="71"/>
      <c r="BD174" s="71"/>
      <c r="BE174" s="71"/>
      <c r="BF174" s="71"/>
      <c r="BG174" s="71"/>
      <c r="BH174" s="71"/>
      <c r="BI174" s="71"/>
      <c r="BJ174" s="71"/>
      <c r="BK174" s="71"/>
      <c r="BL174" s="71"/>
      <c r="BM174" s="71"/>
      <c r="BN174" s="71"/>
      <c r="BO174" s="71"/>
      <c r="BP174" s="71"/>
      <c r="BQ174" s="71"/>
      <c r="BR174" s="71"/>
      <c r="BS174" s="71"/>
      <c r="BT174" s="71"/>
      <c r="BU174" s="71"/>
      <c r="BV174" s="71"/>
      <c r="BW174" s="71"/>
      <c r="BX174" s="70"/>
      <c r="BY174" s="70"/>
      <c r="BZ174" s="72"/>
      <c r="CA174" s="73"/>
      <c r="CB174" s="72"/>
      <c r="CC174" s="72"/>
      <c r="CD174" s="74"/>
      <c r="CJ174"/>
      <c r="CW174" s="76"/>
      <c r="DC174" s="69"/>
      <c r="DI174" s="69"/>
    </row>
    <row r="175" spans="1:113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  <c r="AH175" s="71"/>
      <c r="AI175" s="71"/>
      <c r="AJ175" s="71"/>
      <c r="AK175" s="71"/>
      <c r="AL175" s="71"/>
      <c r="AM175" s="71"/>
      <c r="AN175" s="71"/>
      <c r="AO175" s="71"/>
      <c r="AP175" s="71"/>
      <c r="AQ175" s="71"/>
      <c r="AR175" s="71"/>
      <c r="AS175" s="71"/>
      <c r="AT175" s="71"/>
      <c r="AU175" s="71"/>
      <c r="AV175" s="71"/>
      <c r="AW175" s="71"/>
      <c r="AX175" s="71"/>
      <c r="AY175" s="71"/>
      <c r="AZ175" s="71"/>
      <c r="BA175" s="71"/>
      <c r="BB175" s="71"/>
      <c r="BC175" s="71"/>
      <c r="BD175" s="71"/>
      <c r="BE175" s="71"/>
      <c r="BF175" s="71"/>
      <c r="BG175" s="71"/>
      <c r="BH175" s="71"/>
      <c r="BI175" s="71"/>
      <c r="BJ175" s="71"/>
      <c r="BK175" s="71"/>
      <c r="BL175" s="71"/>
      <c r="BM175" s="71"/>
      <c r="BN175" s="71"/>
      <c r="BO175" s="71"/>
      <c r="BP175" s="71"/>
      <c r="BQ175" s="71"/>
      <c r="BR175" s="71"/>
      <c r="BS175" s="71"/>
      <c r="BT175" s="71"/>
      <c r="BU175" s="71"/>
      <c r="BV175" s="71"/>
      <c r="BW175" s="71"/>
      <c r="BX175" s="70"/>
      <c r="BY175" s="70"/>
      <c r="BZ175" s="72"/>
      <c r="CA175" s="73"/>
      <c r="CB175" s="72"/>
      <c r="CC175" s="72"/>
      <c r="CD175" s="74"/>
      <c r="CJ175"/>
      <c r="CW175" s="76"/>
      <c r="DC175" s="69"/>
      <c r="DI175" s="69"/>
    </row>
    <row r="176" spans="1:113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  <c r="AE176" s="71"/>
      <c r="AF176" s="71"/>
      <c r="AG176" s="71"/>
      <c r="AH176" s="71"/>
      <c r="AI176" s="71"/>
      <c r="AJ176" s="71"/>
      <c r="AK176" s="71"/>
      <c r="AL176" s="71"/>
      <c r="AM176" s="71"/>
      <c r="AN176" s="71"/>
      <c r="AO176" s="71"/>
      <c r="AP176" s="71"/>
      <c r="AQ176" s="71"/>
      <c r="AR176" s="71"/>
      <c r="AS176" s="71"/>
      <c r="AT176" s="71"/>
      <c r="AU176" s="71"/>
      <c r="AV176" s="71"/>
      <c r="AW176" s="71"/>
      <c r="AX176" s="71"/>
      <c r="AY176" s="71"/>
      <c r="AZ176" s="71"/>
      <c r="BA176" s="71"/>
      <c r="BB176" s="71"/>
      <c r="BC176" s="71"/>
      <c r="BD176" s="71"/>
      <c r="BE176" s="71"/>
      <c r="BF176" s="71"/>
      <c r="BG176" s="71"/>
      <c r="BH176" s="71"/>
      <c r="BI176" s="71"/>
      <c r="BJ176" s="71"/>
      <c r="BK176" s="71"/>
      <c r="BL176" s="71"/>
      <c r="BM176" s="71"/>
      <c r="BN176" s="71"/>
      <c r="BO176" s="71"/>
      <c r="BP176" s="71"/>
      <c r="BQ176" s="71"/>
      <c r="BR176" s="71"/>
      <c r="BS176" s="71"/>
      <c r="BT176" s="71"/>
      <c r="BU176" s="71"/>
      <c r="BV176" s="71"/>
      <c r="BW176" s="71"/>
      <c r="BX176" s="70"/>
      <c r="BY176" s="70"/>
      <c r="BZ176" s="72"/>
      <c r="CA176" s="73"/>
      <c r="CB176" s="72"/>
      <c r="CC176" s="72"/>
      <c r="CD176" s="74"/>
      <c r="CJ176"/>
      <c r="CW176" s="76"/>
      <c r="DC176" s="69"/>
      <c r="DI176" s="69"/>
    </row>
    <row r="177" spans="1:113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  <c r="AE177" s="71"/>
      <c r="AF177" s="71"/>
      <c r="AG177" s="71"/>
      <c r="AH177" s="71"/>
      <c r="AI177" s="71"/>
      <c r="AJ177" s="71"/>
      <c r="AK177" s="71"/>
      <c r="AL177" s="71"/>
      <c r="AM177" s="71"/>
      <c r="AN177" s="71"/>
      <c r="AO177" s="71"/>
      <c r="AP177" s="71"/>
      <c r="AQ177" s="71"/>
      <c r="AR177" s="71"/>
      <c r="AS177" s="71"/>
      <c r="AT177" s="71"/>
      <c r="AU177" s="71"/>
      <c r="AV177" s="71"/>
      <c r="AW177" s="71"/>
      <c r="AX177" s="71"/>
      <c r="AY177" s="71"/>
      <c r="AZ177" s="71"/>
      <c r="BA177" s="71"/>
      <c r="BB177" s="71"/>
      <c r="BC177" s="71"/>
      <c r="BD177" s="71"/>
      <c r="BE177" s="71"/>
      <c r="BF177" s="71"/>
      <c r="BG177" s="71"/>
      <c r="BH177" s="71"/>
      <c r="BI177" s="71"/>
      <c r="BJ177" s="71"/>
      <c r="BK177" s="71"/>
      <c r="BL177" s="71"/>
      <c r="BM177" s="71"/>
      <c r="BN177" s="71"/>
      <c r="BO177" s="71"/>
      <c r="BP177" s="71"/>
      <c r="BQ177" s="71"/>
      <c r="BR177" s="71"/>
      <c r="BS177" s="71"/>
      <c r="BT177" s="71"/>
      <c r="BU177" s="71"/>
      <c r="BV177" s="71"/>
      <c r="BW177" s="71"/>
      <c r="BX177" s="70"/>
      <c r="BY177" s="70"/>
      <c r="BZ177" s="72"/>
      <c r="CA177" s="73"/>
      <c r="CB177" s="72"/>
      <c r="CC177" s="72"/>
      <c r="CD177" s="74"/>
      <c r="CJ177"/>
      <c r="CW177" s="76"/>
      <c r="DC177" s="69"/>
      <c r="DI177" s="69"/>
    </row>
    <row r="178" spans="1:113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71"/>
      <c r="AH178" s="71"/>
      <c r="AI178" s="71"/>
      <c r="AJ178" s="71"/>
      <c r="AK178" s="71"/>
      <c r="AL178" s="71"/>
      <c r="AM178" s="71"/>
      <c r="AN178" s="71"/>
      <c r="AO178" s="71"/>
      <c r="AP178" s="71"/>
      <c r="AQ178" s="71"/>
      <c r="AR178" s="71"/>
      <c r="AS178" s="71"/>
      <c r="AT178" s="71"/>
      <c r="AU178" s="71"/>
      <c r="AV178" s="71"/>
      <c r="AW178" s="71"/>
      <c r="AX178" s="71"/>
      <c r="AY178" s="71"/>
      <c r="AZ178" s="71"/>
      <c r="BA178" s="71"/>
      <c r="BB178" s="71"/>
      <c r="BC178" s="71"/>
      <c r="BD178" s="71"/>
      <c r="BE178" s="71"/>
      <c r="BF178" s="71"/>
      <c r="BG178" s="71"/>
      <c r="BH178" s="71"/>
      <c r="BI178" s="71"/>
      <c r="BJ178" s="71"/>
      <c r="BK178" s="71"/>
      <c r="BL178" s="71"/>
      <c r="BM178" s="71"/>
      <c r="BN178" s="71"/>
      <c r="BO178" s="71"/>
      <c r="BP178" s="71"/>
      <c r="BQ178" s="71"/>
      <c r="BR178" s="71"/>
      <c r="BS178" s="71"/>
      <c r="BT178" s="71"/>
      <c r="BU178" s="71"/>
      <c r="BV178" s="71"/>
      <c r="BW178" s="71"/>
      <c r="BX178" s="70"/>
      <c r="BY178" s="70"/>
      <c r="BZ178" s="72"/>
      <c r="CA178" s="73"/>
      <c r="CB178" s="72"/>
      <c r="CC178" s="72"/>
      <c r="CD178" s="74"/>
      <c r="CJ178"/>
      <c r="CW178" s="76"/>
      <c r="DC178" s="69"/>
      <c r="DI178" s="69"/>
    </row>
    <row r="179" spans="1:113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71"/>
      <c r="AI179" s="71"/>
      <c r="AJ179" s="71"/>
      <c r="AK179" s="71"/>
      <c r="AL179" s="71"/>
      <c r="AM179" s="71"/>
      <c r="AN179" s="71"/>
      <c r="AO179" s="71"/>
      <c r="AP179" s="71"/>
      <c r="AQ179" s="71"/>
      <c r="AR179" s="71"/>
      <c r="AS179" s="71"/>
      <c r="AT179" s="71"/>
      <c r="AU179" s="71"/>
      <c r="AV179" s="71"/>
      <c r="AW179" s="71"/>
      <c r="AX179" s="71"/>
      <c r="AY179" s="71"/>
      <c r="AZ179" s="71"/>
      <c r="BA179" s="71"/>
      <c r="BB179" s="71"/>
      <c r="BC179" s="71"/>
      <c r="BD179" s="71"/>
      <c r="BE179" s="71"/>
      <c r="BF179" s="71"/>
      <c r="BG179" s="71"/>
      <c r="BH179" s="71"/>
      <c r="BI179" s="71"/>
      <c r="BJ179" s="71"/>
      <c r="BK179" s="71"/>
      <c r="BL179" s="71"/>
      <c r="BM179" s="71"/>
      <c r="BN179" s="71"/>
      <c r="BO179" s="71"/>
      <c r="BP179" s="71"/>
      <c r="BQ179" s="71"/>
      <c r="BR179" s="71"/>
      <c r="BS179" s="71"/>
      <c r="BT179" s="71"/>
      <c r="BU179" s="71"/>
      <c r="BV179" s="71"/>
      <c r="BW179" s="71"/>
      <c r="BX179" s="70"/>
      <c r="BY179" s="70"/>
      <c r="BZ179" s="72"/>
      <c r="CA179" s="73"/>
      <c r="CB179" s="72"/>
      <c r="CC179" s="72"/>
      <c r="CD179" s="74"/>
      <c r="CJ179"/>
      <c r="CW179" s="76"/>
      <c r="DC179" s="69"/>
      <c r="DI179" s="69"/>
    </row>
    <row r="180" spans="1:113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  <c r="AH180" s="71"/>
      <c r="AI180" s="71"/>
      <c r="AJ180" s="71"/>
      <c r="AK180" s="71"/>
      <c r="AL180" s="71"/>
      <c r="AM180" s="71"/>
      <c r="AN180" s="71"/>
      <c r="AO180" s="71"/>
      <c r="AP180" s="71"/>
      <c r="AQ180" s="71"/>
      <c r="AR180" s="71"/>
      <c r="AS180" s="71"/>
      <c r="AT180" s="71"/>
      <c r="AU180" s="71"/>
      <c r="AV180" s="71"/>
      <c r="AW180" s="71"/>
      <c r="AX180" s="71"/>
      <c r="AY180" s="71"/>
      <c r="AZ180" s="71"/>
      <c r="BA180" s="71"/>
      <c r="BB180" s="71"/>
      <c r="BC180" s="71"/>
      <c r="BD180" s="71"/>
      <c r="BE180" s="71"/>
      <c r="BF180" s="71"/>
      <c r="BG180" s="71"/>
      <c r="BH180" s="71"/>
      <c r="BI180" s="71"/>
      <c r="BJ180" s="71"/>
      <c r="BK180" s="71"/>
      <c r="BL180" s="71"/>
      <c r="BM180" s="71"/>
      <c r="BN180" s="71"/>
      <c r="BO180" s="71"/>
      <c r="BP180" s="71"/>
      <c r="BQ180" s="71"/>
      <c r="BR180" s="71"/>
      <c r="BS180" s="71"/>
      <c r="BT180" s="71"/>
      <c r="BU180" s="71"/>
      <c r="BV180" s="71"/>
      <c r="BW180" s="71"/>
      <c r="BX180" s="70"/>
      <c r="BY180" s="70"/>
      <c r="BZ180" s="72"/>
      <c r="CA180" s="73"/>
      <c r="CB180" s="72"/>
      <c r="CC180" s="72"/>
      <c r="CD180" s="74"/>
      <c r="CJ180"/>
      <c r="CW180" s="76"/>
      <c r="DC180" s="69"/>
      <c r="DI180" s="69"/>
    </row>
    <row r="181" spans="1:113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71"/>
      <c r="AI181" s="71"/>
      <c r="AJ181" s="71"/>
      <c r="AK181" s="71"/>
      <c r="AL181" s="71"/>
      <c r="AM181" s="71"/>
      <c r="AN181" s="71"/>
      <c r="AO181" s="71"/>
      <c r="AP181" s="71"/>
      <c r="AQ181" s="71"/>
      <c r="AR181" s="71"/>
      <c r="AS181" s="71"/>
      <c r="AT181" s="71"/>
      <c r="AU181" s="71"/>
      <c r="AV181" s="71"/>
      <c r="AW181" s="71"/>
      <c r="AX181" s="71"/>
      <c r="AY181" s="71"/>
      <c r="AZ181" s="71"/>
      <c r="BA181" s="71"/>
      <c r="BB181" s="71"/>
      <c r="BC181" s="71"/>
      <c r="BD181" s="71"/>
      <c r="BE181" s="71"/>
      <c r="BF181" s="71"/>
      <c r="BG181" s="71"/>
      <c r="BH181" s="71"/>
      <c r="BI181" s="71"/>
      <c r="BJ181" s="71"/>
      <c r="BK181" s="71"/>
      <c r="BL181" s="71"/>
      <c r="BM181" s="71"/>
      <c r="BN181" s="71"/>
      <c r="BO181" s="71"/>
      <c r="BP181" s="71"/>
      <c r="BQ181" s="71"/>
      <c r="BR181" s="71"/>
      <c r="BS181" s="71"/>
      <c r="BT181" s="71"/>
      <c r="BU181" s="71"/>
      <c r="BV181" s="71"/>
      <c r="BW181" s="71"/>
      <c r="BX181" s="70"/>
      <c r="BY181" s="70"/>
      <c r="BZ181" s="72"/>
      <c r="CA181" s="73"/>
      <c r="CB181" s="72"/>
      <c r="CC181" s="72"/>
      <c r="CD181" s="74"/>
      <c r="CJ181"/>
      <c r="CW181" s="76"/>
      <c r="DC181" s="69"/>
      <c r="DI181" s="69"/>
    </row>
    <row r="182" spans="1:113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71"/>
      <c r="AI182" s="71"/>
      <c r="AJ182" s="71"/>
      <c r="AK182" s="71"/>
      <c r="AL182" s="71"/>
      <c r="AM182" s="71"/>
      <c r="AN182" s="71"/>
      <c r="AO182" s="71"/>
      <c r="AP182" s="71"/>
      <c r="AQ182" s="71"/>
      <c r="AR182" s="71"/>
      <c r="AS182" s="71"/>
      <c r="AT182" s="71"/>
      <c r="AU182" s="71"/>
      <c r="AV182" s="71"/>
      <c r="AW182" s="71"/>
      <c r="AX182" s="71"/>
      <c r="AY182" s="71"/>
      <c r="AZ182" s="71"/>
      <c r="BA182" s="71"/>
      <c r="BB182" s="71"/>
      <c r="BC182" s="71"/>
      <c r="BD182" s="71"/>
      <c r="BE182" s="71"/>
      <c r="BF182" s="71"/>
      <c r="BG182" s="71"/>
      <c r="BH182" s="71"/>
      <c r="BI182" s="71"/>
      <c r="BJ182" s="71"/>
      <c r="BK182" s="71"/>
      <c r="BL182" s="71"/>
      <c r="BM182" s="71"/>
      <c r="BN182" s="71"/>
      <c r="BO182" s="71"/>
      <c r="BP182" s="71"/>
      <c r="BQ182" s="71"/>
      <c r="BR182" s="71"/>
      <c r="BS182" s="71"/>
      <c r="BT182" s="71"/>
      <c r="BU182" s="71"/>
      <c r="BV182" s="71"/>
      <c r="BW182" s="71"/>
      <c r="BX182" s="70"/>
      <c r="BY182" s="70"/>
      <c r="BZ182" s="72"/>
      <c r="CA182" s="73"/>
      <c r="CB182" s="72"/>
      <c r="CC182" s="72"/>
      <c r="CD182" s="74"/>
      <c r="CJ182"/>
      <c r="CW182" s="76"/>
      <c r="DC182" s="69"/>
      <c r="DI182" s="69"/>
    </row>
    <row r="183" spans="1:113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1"/>
      <c r="AI183" s="71"/>
      <c r="AJ183" s="71"/>
      <c r="AK183" s="71"/>
      <c r="AL183" s="71"/>
      <c r="AM183" s="71"/>
      <c r="AN183" s="71"/>
      <c r="AO183" s="71"/>
      <c r="AP183" s="71"/>
      <c r="AQ183" s="71"/>
      <c r="AR183" s="71"/>
      <c r="AS183" s="71"/>
      <c r="AT183" s="71"/>
      <c r="AU183" s="71"/>
      <c r="AV183" s="71"/>
      <c r="AW183" s="71"/>
      <c r="AX183" s="71"/>
      <c r="AY183" s="71"/>
      <c r="AZ183" s="71"/>
      <c r="BA183" s="71"/>
      <c r="BB183" s="71"/>
      <c r="BC183" s="71"/>
      <c r="BD183" s="71"/>
      <c r="BE183" s="71"/>
      <c r="BF183" s="71"/>
      <c r="BG183" s="71"/>
      <c r="BH183" s="71"/>
      <c r="BI183" s="71"/>
      <c r="BJ183" s="71"/>
      <c r="BK183" s="71"/>
      <c r="BL183" s="71"/>
      <c r="BM183" s="71"/>
      <c r="BN183" s="71"/>
      <c r="BO183" s="71"/>
      <c r="BP183" s="71"/>
      <c r="BQ183" s="71"/>
      <c r="BR183" s="71"/>
      <c r="BS183" s="71"/>
      <c r="BT183" s="71"/>
      <c r="BU183" s="71"/>
      <c r="BV183" s="71"/>
      <c r="BW183" s="71"/>
      <c r="BX183" s="70"/>
      <c r="BY183" s="70"/>
      <c r="BZ183" s="72"/>
      <c r="CA183" s="73"/>
      <c r="CB183" s="72"/>
      <c r="CC183" s="72"/>
      <c r="CD183" s="74"/>
      <c r="CJ183"/>
      <c r="CW183" s="76"/>
      <c r="DC183" s="69"/>
      <c r="DI183" s="69"/>
    </row>
    <row r="184" spans="1:113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  <c r="AH184" s="71"/>
      <c r="AI184" s="71"/>
      <c r="AJ184" s="71"/>
      <c r="AK184" s="71"/>
      <c r="AL184" s="71"/>
      <c r="AM184" s="71"/>
      <c r="AN184" s="71"/>
      <c r="AO184" s="71"/>
      <c r="AP184" s="71"/>
      <c r="AQ184" s="71"/>
      <c r="AR184" s="71"/>
      <c r="AS184" s="71"/>
      <c r="AT184" s="71"/>
      <c r="AU184" s="71"/>
      <c r="AV184" s="71"/>
      <c r="AW184" s="71"/>
      <c r="AX184" s="71"/>
      <c r="AY184" s="71"/>
      <c r="AZ184" s="71"/>
      <c r="BA184" s="71"/>
      <c r="BB184" s="71"/>
      <c r="BC184" s="71"/>
      <c r="BD184" s="71"/>
      <c r="BE184" s="71"/>
      <c r="BF184" s="71"/>
      <c r="BG184" s="71"/>
      <c r="BH184" s="71"/>
      <c r="BI184" s="71"/>
      <c r="BJ184" s="71"/>
      <c r="BK184" s="71"/>
      <c r="BL184" s="71"/>
      <c r="BM184" s="71"/>
      <c r="BN184" s="71"/>
      <c r="BO184" s="71"/>
      <c r="BP184" s="71"/>
      <c r="BQ184" s="71"/>
      <c r="BR184" s="71"/>
      <c r="BS184" s="71"/>
      <c r="BT184" s="71"/>
      <c r="BU184" s="71"/>
      <c r="BV184" s="71"/>
      <c r="BW184" s="71"/>
      <c r="BX184" s="70"/>
      <c r="BY184" s="70"/>
      <c r="BZ184" s="72"/>
      <c r="CA184" s="73"/>
      <c r="CB184" s="72"/>
      <c r="CC184" s="72"/>
      <c r="CD184" s="74"/>
      <c r="CJ184"/>
      <c r="CW184" s="76"/>
      <c r="DC184" s="69"/>
      <c r="DI184" s="69"/>
    </row>
    <row r="185" spans="1:113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1"/>
      <c r="AG185" s="71"/>
      <c r="AH185" s="71"/>
      <c r="AI185" s="71"/>
      <c r="AJ185" s="71"/>
      <c r="AK185" s="71"/>
      <c r="AL185" s="71"/>
      <c r="AM185" s="71"/>
      <c r="AN185" s="71"/>
      <c r="AO185" s="71"/>
      <c r="AP185" s="71"/>
      <c r="AQ185" s="71"/>
      <c r="AR185" s="71"/>
      <c r="AS185" s="71"/>
      <c r="AT185" s="71"/>
      <c r="AU185" s="71"/>
      <c r="AV185" s="71"/>
      <c r="AW185" s="71"/>
      <c r="AX185" s="71"/>
      <c r="AY185" s="71"/>
      <c r="AZ185" s="71"/>
      <c r="BA185" s="71"/>
      <c r="BB185" s="71"/>
      <c r="BC185" s="71"/>
      <c r="BD185" s="71"/>
      <c r="BE185" s="71"/>
      <c r="BF185" s="71"/>
      <c r="BG185" s="71"/>
      <c r="BH185" s="71"/>
      <c r="BI185" s="71"/>
      <c r="BJ185" s="71"/>
      <c r="BK185" s="71"/>
      <c r="BL185" s="71"/>
      <c r="BM185" s="71"/>
      <c r="BN185" s="71"/>
      <c r="BO185" s="71"/>
      <c r="BP185" s="71"/>
      <c r="BQ185" s="71"/>
      <c r="BR185" s="71"/>
      <c r="BS185" s="71"/>
      <c r="BT185" s="71"/>
      <c r="BU185" s="71"/>
      <c r="BV185" s="71"/>
      <c r="BW185" s="71"/>
      <c r="BX185" s="70"/>
      <c r="BY185" s="70"/>
      <c r="BZ185" s="72"/>
      <c r="CA185" s="73"/>
      <c r="CB185" s="72"/>
      <c r="CC185" s="72"/>
      <c r="CD185" s="74"/>
      <c r="CJ185"/>
      <c r="CW185" s="76"/>
      <c r="DC185" s="69"/>
      <c r="DI185" s="69"/>
    </row>
    <row r="186" spans="1:113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  <c r="AE186" s="71"/>
      <c r="AF186" s="71"/>
      <c r="AG186" s="71"/>
      <c r="AH186" s="71"/>
      <c r="AI186" s="71"/>
      <c r="AJ186" s="71"/>
      <c r="AK186" s="71"/>
      <c r="AL186" s="71"/>
      <c r="AM186" s="71"/>
      <c r="AN186" s="71"/>
      <c r="AO186" s="71"/>
      <c r="AP186" s="71"/>
      <c r="AQ186" s="71"/>
      <c r="AR186" s="71"/>
      <c r="AS186" s="71"/>
      <c r="AT186" s="71"/>
      <c r="AU186" s="71"/>
      <c r="AV186" s="71"/>
      <c r="AW186" s="71"/>
      <c r="AX186" s="71"/>
      <c r="AY186" s="71"/>
      <c r="AZ186" s="71"/>
      <c r="BA186" s="71"/>
      <c r="BB186" s="71"/>
      <c r="BC186" s="71"/>
      <c r="BD186" s="71"/>
      <c r="BE186" s="71"/>
      <c r="BF186" s="71"/>
      <c r="BG186" s="71"/>
      <c r="BH186" s="71"/>
      <c r="BI186" s="71"/>
      <c r="BJ186" s="71"/>
      <c r="BK186" s="71"/>
      <c r="BL186" s="71"/>
      <c r="BM186" s="71"/>
      <c r="BN186" s="71"/>
      <c r="BO186" s="71"/>
      <c r="BP186" s="71"/>
      <c r="BQ186" s="71"/>
      <c r="BR186" s="71"/>
      <c r="BS186" s="71"/>
      <c r="BT186" s="71"/>
      <c r="BU186" s="71"/>
      <c r="BV186" s="71"/>
      <c r="BW186" s="71"/>
      <c r="BX186" s="70"/>
      <c r="BY186" s="70"/>
      <c r="BZ186" s="72"/>
      <c r="CA186" s="73"/>
      <c r="CB186" s="72"/>
      <c r="CC186" s="72"/>
      <c r="CD186" s="74"/>
      <c r="CJ186"/>
      <c r="CW186" s="76"/>
      <c r="DC186" s="69"/>
      <c r="DI186" s="69"/>
    </row>
    <row r="187" spans="1:113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  <c r="AE187" s="71"/>
      <c r="AF187" s="71"/>
      <c r="AG187" s="71"/>
      <c r="AH187" s="71"/>
      <c r="AI187" s="71"/>
      <c r="AJ187" s="71"/>
      <c r="AK187" s="71"/>
      <c r="AL187" s="71"/>
      <c r="AM187" s="71"/>
      <c r="AN187" s="71"/>
      <c r="AO187" s="71"/>
      <c r="AP187" s="71"/>
      <c r="AQ187" s="71"/>
      <c r="AR187" s="71"/>
      <c r="AS187" s="71"/>
      <c r="AT187" s="71"/>
      <c r="AU187" s="71"/>
      <c r="AV187" s="71"/>
      <c r="AW187" s="71"/>
      <c r="AX187" s="71"/>
      <c r="AY187" s="71"/>
      <c r="AZ187" s="71"/>
      <c r="BA187" s="71"/>
      <c r="BB187" s="71"/>
      <c r="BC187" s="71"/>
      <c r="BD187" s="71"/>
      <c r="BE187" s="71"/>
      <c r="BF187" s="71"/>
      <c r="BG187" s="71"/>
      <c r="BH187" s="71"/>
      <c r="BI187" s="71"/>
      <c r="BJ187" s="71"/>
      <c r="BK187" s="71"/>
      <c r="BL187" s="71"/>
      <c r="BM187" s="71"/>
      <c r="BN187" s="71"/>
      <c r="BO187" s="71"/>
      <c r="BP187" s="71"/>
      <c r="BQ187" s="71"/>
      <c r="BR187" s="71"/>
      <c r="BS187" s="71"/>
      <c r="BT187" s="71"/>
      <c r="BU187" s="71"/>
      <c r="BV187" s="71"/>
      <c r="BW187" s="71"/>
      <c r="BX187" s="70"/>
      <c r="BY187" s="70"/>
      <c r="BZ187" s="72"/>
      <c r="CA187" s="73"/>
      <c r="CB187" s="72"/>
      <c r="CC187" s="72"/>
      <c r="CD187" s="74"/>
      <c r="CJ187"/>
      <c r="CW187" s="76"/>
      <c r="DC187" s="69"/>
      <c r="DI187" s="69"/>
    </row>
    <row r="188" spans="1:113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  <c r="AE188" s="71"/>
      <c r="AF188" s="71"/>
      <c r="AG188" s="71"/>
      <c r="AH188" s="71"/>
      <c r="AI188" s="71"/>
      <c r="AJ188" s="71"/>
      <c r="AK188" s="71"/>
      <c r="AL188" s="71"/>
      <c r="AM188" s="71"/>
      <c r="AN188" s="71"/>
      <c r="AO188" s="71"/>
      <c r="AP188" s="71"/>
      <c r="AQ188" s="71"/>
      <c r="AR188" s="71"/>
      <c r="AS188" s="71"/>
      <c r="AT188" s="71"/>
      <c r="AU188" s="71"/>
      <c r="AV188" s="71"/>
      <c r="AW188" s="71"/>
      <c r="AX188" s="71"/>
      <c r="AY188" s="71"/>
      <c r="AZ188" s="71"/>
      <c r="BA188" s="71"/>
      <c r="BB188" s="71"/>
      <c r="BC188" s="71"/>
      <c r="BD188" s="71"/>
      <c r="BE188" s="71"/>
      <c r="BF188" s="71"/>
      <c r="BG188" s="71"/>
      <c r="BH188" s="71"/>
      <c r="BI188" s="71"/>
      <c r="BJ188" s="71"/>
      <c r="BK188" s="71"/>
      <c r="BL188" s="71"/>
      <c r="BM188" s="71"/>
      <c r="BN188" s="71"/>
      <c r="BO188" s="71"/>
      <c r="BP188" s="71"/>
      <c r="BQ188" s="71"/>
      <c r="BR188" s="71"/>
      <c r="BS188" s="71"/>
      <c r="BT188" s="71"/>
      <c r="BU188" s="71"/>
      <c r="BV188" s="71"/>
      <c r="BW188" s="71"/>
      <c r="BX188" s="70"/>
      <c r="BY188" s="70"/>
      <c r="BZ188" s="72"/>
      <c r="CA188" s="73"/>
      <c r="CB188" s="72"/>
      <c r="CC188" s="72"/>
      <c r="CD188" s="74"/>
      <c r="CJ188"/>
      <c r="CW188" s="76"/>
      <c r="DC188" s="69"/>
      <c r="DI188" s="69"/>
    </row>
    <row r="189" spans="1:113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  <c r="AE189" s="71"/>
      <c r="AF189" s="71"/>
      <c r="AG189" s="71"/>
      <c r="AH189" s="71"/>
      <c r="AI189" s="71"/>
      <c r="AJ189" s="71"/>
      <c r="AK189" s="71"/>
      <c r="AL189" s="71"/>
      <c r="AM189" s="71"/>
      <c r="AN189" s="71"/>
      <c r="AO189" s="71"/>
      <c r="AP189" s="71"/>
      <c r="AQ189" s="71"/>
      <c r="AR189" s="71"/>
      <c r="AS189" s="71"/>
      <c r="AT189" s="71"/>
      <c r="AU189" s="71"/>
      <c r="AV189" s="71"/>
      <c r="AW189" s="71"/>
      <c r="AX189" s="71"/>
      <c r="AY189" s="71"/>
      <c r="AZ189" s="71"/>
      <c r="BA189" s="71"/>
      <c r="BB189" s="71"/>
      <c r="BC189" s="71"/>
      <c r="BD189" s="71"/>
      <c r="BE189" s="71"/>
      <c r="BF189" s="71"/>
      <c r="BG189" s="71"/>
      <c r="BH189" s="71"/>
      <c r="BI189" s="71"/>
      <c r="BJ189" s="71"/>
      <c r="BK189" s="71"/>
      <c r="BL189" s="71"/>
      <c r="BM189" s="71"/>
      <c r="BN189" s="71"/>
      <c r="BO189" s="71"/>
      <c r="BP189" s="71"/>
      <c r="BQ189" s="71"/>
      <c r="BR189" s="71"/>
      <c r="BS189" s="71"/>
      <c r="BT189" s="71"/>
      <c r="BU189" s="71"/>
      <c r="BV189" s="71"/>
      <c r="BW189" s="71"/>
      <c r="BX189" s="70"/>
      <c r="BY189" s="70"/>
      <c r="BZ189" s="72"/>
      <c r="CA189" s="73"/>
      <c r="CB189" s="72"/>
      <c r="CC189" s="72"/>
      <c r="CD189" s="74"/>
      <c r="CJ189"/>
      <c r="CW189" s="76"/>
      <c r="DC189" s="69"/>
      <c r="DI189" s="69"/>
    </row>
    <row r="190" spans="1:113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  <c r="AE190" s="71"/>
      <c r="AF190" s="71"/>
      <c r="AG190" s="71"/>
      <c r="AH190" s="71"/>
      <c r="AI190" s="71"/>
      <c r="AJ190" s="71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71"/>
      <c r="BV190" s="71"/>
      <c r="BW190" s="71"/>
      <c r="BX190" s="70"/>
      <c r="BY190" s="70"/>
      <c r="BZ190" s="72"/>
      <c r="CA190" s="73"/>
      <c r="CB190" s="72"/>
      <c r="CC190" s="72"/>
      <c r="CD190" s="74"/>
      <c r="CJ190"/>
      <c r="CW190" s="76"/>
      <c r="DC190" s="69"/>
      <c r="DI190" s="69"/>
    </row>
    <row r="191" spans="1:113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  <c r="AE191" s="71"/>
      <c r="AF191" s="71"/>
      <c r="AG191" s="71"/>
      <c r="AH191" s="71"/>
      <c r="AI191" s="71"/>
      <c r="AJ191" s="71"/>
      <c r="AK191" s="71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71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71"/>
      <c r="BV191" s="71"/>
      <c r="BW191" s="71"/>
      <c r="BX191" s="70"/>
      <c r="BY191" s="70"/>
      <c r="BZ191" s="72"/>
      <c r="CA191" s="73"/>
      <c r="CB191" s="72"/>
      <c r="CC191" s="72"/>
      <c r="CD191" s="74"/>
      <c r="CJ191"/>
      <c r="CW191" s="76"/>
      <c r="DC191" s="69"/>
      <c r="DI191" s="69"/>
    </row>
    <row r="192" spans="1:113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  <c r="AE192" s="71"/>
      <c r="AF192" s="71"/>
      <c r="AG192" s="71"/>
      <c r="AH192" s="71"/>
      <c r="AI192" s="71"/>
      <c r="AJ192" s="71"/>
      <c r="AK192" s="71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71"/>
      <c r="BK192" s="71"/>
      <c r="BL192" s="71"/>
      <c r="BM192" s="71"/>
      <c r="BN192" s="71"/>
      <c r="BO192" s="71"/>
      <c r="BP192" s="71"/>
      <c r="BQ192" s="71"/>
      <c r="BR192" s="71"/>
      <c r="BS192" s="71"/>
      <c r="BT192" s="71"/>
      <c r="BU192" s="71"/>
      <c r="BV192" s="71"/>
      <c r="BW192" s="71"/>
      <c r="BX192" s="70"/>
      <c r="BY192" s="70"/>
      <c r="BZ192" s="72"/>
      <c r="CA192" s="73"/>
      <c r="CB192" s="72"/>
      <c r="CC192" s="72"/>
      <c r="CD192" s="74"/>
      <c r="CJ192"/>
      <c r="CW192" s="76"/>
      <c r="DC192" s="69"/>
      <c r="DI192" s="69"/>
    </row>
    <row r="193" spans="1:113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  <c r="AE193" s="71"/>
      <c r="AF193" s="71"/>
      <c r="AG193" s="71"/>
      <c r="AH193" s="71"/>
      <c r="AI193" s="71"/>
      <c r="AJ193" s="71"/>
      <c r="AK193" s="71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71"/>
      <c r="BK193" s="71"/>
      <c r="BL193" s="71"/>
      <c r="BM193" s="71"/>
      <c r="BN193" s="71"/>
      <c r="BO193" s="71"/>
      <c r="BP193" s="71"/>
      <c r="BQ193" s="71"/>
      <c r="BR193" s="71"/>
      <c r="BS193" s="71"/>
      <c r="BT193" s="71"/>
      <c r="BU193" s="71"/>
      <c r="BV193" s="71"/>
      <c r="BW193" s="71"/>
      <c r="BX193" s="70"/>
      <c r="BY193" s="70"/>
      <c r="BZ193" s="72"/>
      <c r="CA193" s="73"/>
      <c r="CB193" s="72"/>
      <c r="CC193" s="72"/>
      <c r="CD193" s="74"/>
      <c r="CJ193"/>
      <c r="CW193" s="76"/>
      <c r="DC193" s="69"/>
      <c r="DI193" s="69"/>
    </row>
    <row r="194" spans="1:113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  <c r="AE194" s="71"/>
      <c r="AF194" s="71"/>
      <c r="AG194" s="71"/>
      <c r="AH194" s="71"/>
      <c r="AI194" s="71"/>
      <c r="AJ194" s="71"/>
      <c r="AK194" s="71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71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71"/>
      <c r="BV194" s="71"/>
      <c r="BW194" s="71"/>
      <c r="BX194" s="70"/>
      <c r="BY194" s="70"/>
      <c r="BZ194" s="72"/>
      <c r="CA194" s="73"/>
      <c r="CB194" s="72"/>
      <c r="CC194" s="72"/>
      <c r="CD194" s="74"/>
      <c r="CJ194"/>
      <c r="CW194" s="76"/>
      <c r="DC194" s="69"/>
      <c r="DI194" s="69"/>
    </row>
    <row r="195" spans="1:113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71"/>
      <c r="AK195" s="71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71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71"/>
      <c r="BV195" s="71"/>
      <c r="BW195" s="71"/>
      <c r="BX195" s="70"/>
      <c r="BY195" s="70"/>
      <c r="BZ195" s="72"/>
      <c r="CA195" s="73"/>
      <c r="CB195" s="72"/>
      <c r="CC195" s="72"/>
      <c r="CD195" s="74"/>
      <c r="CJ195"/>
      <c r="CW195" s="76"/>
      <c r="DC195" s="69"/>
      <c r="DI195" s="69"/>
    </row>
    <row r="196" spans="1:113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  <c r="AE196" s="71"/>
      <c r="AF196" s="71"/>
      <c r="AG196" s="71"/>
      <c r="AH196" s="71"/>
      <c r="AI196" s="71"/>
      <c r="AJ196" s="71"/>
      <c r="AK196" s="71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71"/>
      <c r="BK196" s="71"/>
      <c r="BL196" s="71"/>
      <c r="BM196" s="71"/>
      <c r="BN196" s="71"/>
      <c r="BO196" s="71"/>
      <c r="BP196" s="71"/>
      <c r="BQ196" s="71"/>
      <c r="BR196" s="71"/>
      <c r="BS196" s="71"/>
      <c r="BT196" s="71"/>
      <c r="BU196" s="71"/>
      <c r="BV196" s="71"/>
      <c r="BW196" s="71"/>
      <c r="BX196" s="70"/>
      <c r="BY196" s="70"/>
      <c r="BZ196" s="72"/>
      <c r="CA196" s="73"/>
      <c r="CB196" s="72"/>
      <c r="CC196" s="72"/>
      <c r="CD196" s="74"/>
      <c r="CJ196"/>
      <c r="CW196" s="76"/>
      <c r="DC196" s="69"/>
      <c r="DI196" s="69"/>
    </row>
    <row r="197" spans="1:113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  <c r="AE197" s="71"/>
      <c r="AF197" s="71"/>
      <c r="AG197" s="71"/>
      <c r="AH197" s="71"/>
      <c r="AI197" s="71"/>
      <c r="AJ197" s="71"/>
      <c r="AK197" s="71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71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71"/>
      <c r="BV197" s="71"/>
      <c r="BW197" s="71"/>
      <c r="BX197" s="70"/>
      <c r="BY197" s="70"/>
      <c r="BZ197" s="72"/>
      <c r="CA197" s="73"/>
      <c r="CB197" s="72"/>
      <c r="CC197" s="72"/>
      <c r="CD197" s="74"/>
      <c r="CJ197"/>
      <c r="CW197" s="76"/>
      <c r="DC197" s="69"/>
      <c r="DI197" s="69"/>
    </row>
    <row r="198" spans="1:113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  <c r="AE198" s="71"/>
      <c r="AF198" s="71"/>
      <c r="AG198" s="71"/>
      <c r="AH198" s="71"/>
      <c r="AI198" s="71"/>
      <c r="AJ198" s="71"/>
      <c r="AK198" s="71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71"/>
      <c r="BK198" s="71"/>
      <c r="BL198" s="71"/>
      <c r="BM198" s="71"/>
      <c r="BN198" s="71"/>
      <c r="BO198" s="71"/>
      <c r="BP198" s="71"/>
      <c r="BQ198" s="71"/>
      <c r="BR198" s="71"/>
      <c r="BS198" s="71"/>
      <c r="BT198" s="71"/>
      <c r="BU198" s="71"/>
      <c r="BV198" s="71"/>
      <c r="BW198" s="71"/>
      <c r="BX198" s="70"/>
      <c r="BY198" s="70"/>
      <c r="BZ198" s="72"/>
      <c r="CA198" s="73"/>
      <c r="CB198" s="72"/>
      <c r="CC198" s="72"/>
      <c r="CD198" s="74"/>
      <c r="CJ198"/>
      <c r="CW198" s="76"/>
      <c r="DC198" s="69"/>
      <c r="DI198" s="69"/>
    </row>
    <row r="199" spans="1:113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  <c r="AE199" s="71"/>
      <c r="AF199" s="71"/>
      <c r="AG199" s="71"/>
      <c r="AH199" s="71"/>
      <c r="AI199" s="71"/>
      <c r="AJ199" s="71"/>
      <c r="AK199" s="71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71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71"/>
      <c r="BV199" s="71"/>
      <c r="BW199" s="71"/>
      <c r="BX199" s="70"/>
      <c r="BY199" s="70"/>
      <c r="BZ199" s="72"/>
      <c r="CA199" s="73"/>
      <c r="CB199" s="72"/>
      <c r="CC199" s="72"/>
      <c r="CD199" s="74"/>
      <c r="CJ199"/>
      <c r="CW199" s="76"/>
      <c r="DC199" s="69"/>
      <c r="DI199" s="69"/>
    </row>
    <row r="200" spans="1:113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  <c r="AE200" s="71"/>
      <c r="AF200" s="71"/>
      <c r="AG200" s="71"/>
      <c r="AH200" s="71"/>
      <c r="AI200" s="71"/>
      <c r="AJ200" s="71"/>
      <c r="AK200" s="71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71"/>
      <c r="BK200" s="71"/>
      <c r="BL200" s="71"/>
      <c r="BM200" s="71"/>
      <c r="BN200" s="71"/>
      <c r="BO200" s="71"/>
      <c r="BP200" s="71"/>
      <c r="BQ200" s="71"/>
      <c r="BR200" s="71"/>
      <c r="BS200" s="71"/>
      <c r="BT200" s="71"/>
      <c r="BU200" s="71"/>
      <c r="BV200" s="71"/>
      <c r="BW200" s="71"/>
      <c r="BX200" s="70"/>
      <c r="BY200" s="70"/>
      <c r="BZ200" s="72"/>
      <c r="CA200" s="73"/>
      <c r="CB200" s="72"/>
      <c r="CC200" s="72"/>
      <c r="CD200" s="74"/>
      <c r="CJ200"/>
      <c r="CW200" s="76"/>
      <c r="DC200" s="69"/>
      <c r="DI200" s="69"/>
    </row>
    <row r="201" spans="1:113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  <c r="AE201" s="71"/>
      <c r="AF201" s="71"/>
      <c r="AG201" s="71"/>
      <c r="AH201" s="71"/>
      <c r="AI201" s="71"/>
      <c r="AJ201" s="71"/>
      <c r="AK201" s="71"/>
      <c r="AL201" s="71"/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71"/>
      <c r="AZ201" s="71"/>
      <c r="BA201" s="71"/>
      <c r="BB201" s="71"/>
      <c r="BC201" s="71"/>
      <c r="BD201" s="71"/>
      <c r="BE201" s="71"/>
      <c r="BF201" s="71"/>
      <c r="BG201" s="71"/>
      <c r="BH201" s="71"/>
      <c r="BI201" s="71"/>
      <c r="BJ201" s="71"/>
      <c r="BK201" s="71"/>
      <c r="BL201" s="71"/>
      <c r="BM201" s="71"/>
      <c r="BN201" s="71"/>
      <c r="BO201" s="71"/>
      <c r="BP201" s="71"/>
      <c r="BQ201" s="71"/>
      <c r="BR201" s="71"/>
      <c r="BS201" s="71"/>
      <c r="BT201" s="71"/>
      <c r="BU201" s="71"/>
      <c r="BV201" s="71"/>
      <c r="BW201" s="71"/>
      <c r="BX201" s="70"/>
      <c r="BY201" s="70"/>
      <c r="BZ201" s="72"/>
      <c r="CA201" s="73"/>
      <c r="CB201" s="72"/>
      <c r="CC201" s="72"/>
      <c r="CD201" s="74"/>
      <c r="CJ201"/>
      <c r="CW201" s="76"/>
      <c r="DC201" s="69"/>
      <c r="DI201" s="69"/>
    </row>
    <row r="202" spans="1:113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  <c r="AE202" s="71"/>
      <c r="AF202" s="71"/>
      <c r="AG202" s="71"/>
      <c r="AH202" s="71"/>
      <c r="AI202" s="71"/>
      <c r="AJ202" s="71"/>
      <c r="AK202" s="71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71"/>
      <c r="BK202" s="71"/>
      <c r="BL202" s="71"/>
      <c r="BM202" s="71"/>
      <c r="BN202" s="71"/>
      <c r="BO202" s="71"/>
      <c r="BP202" s="71"/>
      <c r="BQ202" s="71"/>
      <c r="BR202" s="71"/>
      <c r="BS202" s="71"/>
      <c r="BT202" s="71"/>
      <c r="BU202" s="71"/>
      <c r="BV202" s="71"/>
      <c r="BW202" s="71"/>
      <c r="BX202" s="70"/>
      <c r="BY202" s="70"/>
      <c r="BZ202" s="72"/>
      <c r="CA202" s="73"/>
      <c r="CB202" s="72"/>
      <c r="CC202" s="72"/>
      <c r="CD202" s="74"/>
      <c r="CJ202"/>
      <c r="CW202" s="76"/>
      <c r="DC202" s="69"/>
      <c r="DI202" s="69"/>
    </row>
    <row r="203" spans="1:113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  <c r="AE203" s="71"/>
      <c r="AF203" s="71"/>
      <c r="AG203" s="71"/>
      <c r="AH203" s="71"/>
      <c r="AI203" s="71"/>
      <c r="AJ203" s="71"/>
      <c r="AK203" s="71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71"/>
      <c r="BK203" s="71"/>
      <c r="BL203" s="71"/>
      <c r="BM203" s="71"/>
      <c r="BN203" s="71"/>
      <c r="BO203" s="71"/>
      <c r="BP203" s="71"/>
      <c r="BQ203" s="71"/>
      <c r="BR203" s="71"/>
      <c r="BS203" s="71"/>
      <c r="BT203" s="71"/>
      <c r="BU203" s="71"/>
      <c r="BV203" s="71"/>
      <c r="BW203" s="71"/>
      <c r="BX203" s="70"/>
      <c r="BY203" s="70"/>
      <c r="BZ203" s="72"/>
      <c r="CA203" s="73"/>
      <c r="CB203" s="72"/>
      <c r="CC203" s="72"/>
      <c r="CD203" s="74"/>
      <c r="CJ203"/>
      <c r="CW203" s="76"/>
      <c r="DC203" s="69"/>
      <c r="DI203" s="69"/>
    </row>
    <row r="204" spans="1:113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  <c r="AE204" s="71"/>
      <c r="AF204" s="71"/>
      <c r="AG204" s="71"/>
      <c r="AH204" s="71"/>
      <c r="AI204" s="71"/>
      <c r="AJ204" s="71"/>
      <c r="AK204" s="71"/>
      <c r="AL204" s="71"/>
      <c r="AM204" s="71"/>
      <c r="AN204" s="71"/>
      <c r="AO204" s="71"/>
      <c r="AP204" s="71"/>
      <c r="AQ204" s="71"/>
      <c r="AR204" s="71"/>
      <c r="AS204" s="71"/>
      <c r="AT204" s="71"/>
      <c r="AU204" s="71"/>
      <c r="AV204" s="71"/>
      <c r="AW204" s="71"/>
      <c r="AX204" s="71"/>
      <c r="AY204" s="71"/>
      <c r="AZ204" s="71"/>
      <c r="BA204" s="71"/>
      <c r="BB204" s="71"/>
      <c r="BC204" s="71"/>
      <c r="BD204" s="71"/>
      <c r="BE204" s="71"/>
      <c r="BF204" s="71"/>
      <c r="BG204" s="71"/>
      <c r="BH204" s="71"/>
      <c r="BI204" s="71"/>
      <c r="BJ204" s="71"/>
      <c r="BK204" s="71"/>
      <c r="BL204" s="71"/>
      <c r="BM204" s="71"/>
      <c r="BN204" s="71"/>
      <c r="BO204" s="71"/>
      <c r="BP204" s="71"/>
      <c r="BQ204" s="71"/>
      <c r="BR204" s="71"/>
      <c r="BS204" s="71"/>
      <c r="BT204" s="71"/>
      <c r="BU204" s="71"/>
      <c r="BV204" s="71"/>
      <c r="BW204" s="71"/>
      <c r="BX204" s="70"/>
      <c r="BY204" s="70"/>
      <c r="BZ204" s="72"/>
      <c r="CA204" s="73"/>
      <c r="CB204" s="72"/>
      <c r="CC204" s="72"/>
      <c r="CD204" s="74"/>
      <c r="CJ204"/>
      <c r="CW204" s="76"/>
      <c r="DC204" s="69"/>
      <c r="DI204" s="69"/>
    </row>
    <row r="205" spans="1:113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  <c r="AE205" s="71"/>
      <c r="AF205" s="71"/>
      <c r="AG205" s="71"/>
      <c r="AH205" s="71"/>
      <c r="AI205" s="71"/>
      <c r="AJ205" s="71"/>
      <c r="AK205" s="71"/>
      <c r="AL205" s="71"/>
      <c r="AM205" s="71"/>
      <c r="AN205" s="71"/>
      <c r="AO205" s="71"/>
      <c r="AP205" s="71"/>
      <c r="AQ205" s="71"/>
      <c r="AR205" s="71"/>
      <c r="AS205" s="71"/>
      <c r="AT205" s="71"/>
      <c r="AU205" s="71"/>
      <c r="AV205" s="71"/>
      <c r="AW205" s="71"/>
      <c r="AX205" s="71"/>
      <c r="AY205" s="71"/>
      <c r="AZ205" s="71"/>
      <c r="BA205" s="71"/>
      <c r="BB205" s="71"/>
      <c r="BC205" s="71"/>
      <c r="BD205" s="71"/>
      <c r="BE205" s="71"/>
      <c r="BF205" s="71"/>
      <c r="BG205" s="71"/>
      <c r="BH205" s="71"/>
      <c r="BI205" s="71"/>
      <c r="BJ205" s="71"/>
      <c r="BK205" s="71"/>
      <c r="BL205" s="71"/>
      <c r="BM205" s="71"/>
      <c r="BN205" s="71"/>
      <c r="BO205" s="71"/>
      <c r="BP205" s="71"/>
      <c r="BQ205" s="71"/>
      <c r="BR205" s="71"/>
      <c r="BS205" s="71"/>
      <c r="BT205" s="71"/>
      <c r="BU205" s="71"/>
      <c r="BV205" s="71"/>
      <c r="BW205" s="71"/>
      <c r="BX205" s="70"/>
      <c r="BY205" s="70"/>
      <c r="BZ205" s="72"/>
      <c r="CA205" s="73"/>
      <c r="CB205" s="72"/>
      <c r="CC205" s="72"/>
      <c r="CD205" s="74"/>
      <c r="CJ205"/>
      <c r="CW205" s="76"/>
      <c r="DC205" s="69"/>
      <c r="DI205" s="69"/>
    </row>
    <row r="206" spans="1:113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1"/>
      <c r="AH206" s="71"/>
      <c r="AI206" s="71"/>
      <c r="AJ206" s="71"/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1"/>
      <c r="BI206" s="71"/>
      <c r="BJ206" s="71"/>
      <c r="BK206" s="71"/>
      <c r="BL206" s="71"/>
      <c r="BM206" s="71"/>
      <c r="BN206" s="71"/>
      <c r="BO206" s="71"/>
      <c r="BP206" s="71"/>
      <c r="BQ206" s="71"/>
      <c r="BR206" s="71"/>
      <c r="BS206" s="71"/>
      <c r="BT206" s="71"/>
      <c r="BU206" s="71"/>
      <c r="BV206" s="71"/>
      <c r="BW206" s="71"/>
      <c r="BX206" s="70"/>
      <c r="BY206" s="70"/>
      <c r="BZ206" s="72"/>
      <c r="CA206" s="73"/>
      <c r="CB206" s="72"/>
      <c r="CC206" s="72"/>
      <c r="CD206" s="74"/>
      <c r="CJ206"/>
      <c r="CW206" s="76"/>
      <c r="DC206" s="69"/>
      <c r="DI206" s="69"/>
    </row>
    <row r="207" spans="1:113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  <c r="AE207" s="71"/>
      <c r="AF207" s="71"/>
      <c r="AG207" s="71"/>
      <c r="AH207" s="71"/>
      <c r="AI207" s="71"/>
      <c r="AJ207" s="71"/>
      <c r="AK207" s="71"/>
      <c r="AL207" s="71"/>
      <c r="AM207" s="71"/>
      <c r="AN207" s="71"/>
      <c r="AO207" s="71"/>
      <c r="AP207" s="71"/>
      <c r="AQ207" s="71"/>
      <c r="AR207" s="71"/>
      <c r="AS207" s="71"/>
      <c r="AT207" s="71"/>
      <c r="AU207" s="71"/>
      <c r="AV207" s="71"/>
      <c r="AW207" s="71"/>
      <c r="AX207" s="71"/>
      <c r="AY207" s="71"/>
      <c r="AZ207" s="71"/>
      <c r="BA207" s="71"/>
      <c r="BB207" s="71"/>
      <c r="BC207" s="71"/>
      <c r="BD207" s="71"/>
      <c r="BE207" s="71"/>
      <c r="BF207" s="71"/>
      <c r="BG207" s="71"/>
      <c r="BH207" s="71"/>
      <c r="BI207" s="71"/>
      <c r="BJ207" s="71"/>
      <c r="BK207" s="71"/>
      <c r="BL207" s="71"/>
      <c r="BM207" s="71"/>
      <c r="BN207" s="71"/>
      <c r="BO207" s="71"/>
      <c r="BP207" s="71"/>
      <c r="BQ207" s="71"/>
      <c r="BR207" s="71"/>
      <c r="BS207" s="71"/>
      <c r="BT207" s="71"/>
      <c r="BU207" s="71"/>
      <c r="BV207" s="71"/>
      <c r="BW207" s="71"/>
      <c r="BX207" s="70"/>
      <c r="BY207" s="70"/>
      <c r="BZ207" s="72"/>
      <c r="CA207" s="73"/>
      <c r="CB207" s="72"/>
      <c r="CC207" s="72"/>
      <c r="CD207" s="74"/>
      <c r="CJ207"/>
      <c r="CW207" s="76"/>
      <c r="DC207" s="69"/>
      <c r="DI207" s="69"/>
    </row>
    <row r="208" spans="1:113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  <c r="AE208" s="71"/>
      <c r="AF208" s="71"/>
      <c r="AG208" s="71"/>
      <c r="AH208" s="71"/>
      <c r="AI208" s="71"/>
      <c r="AJ208" s="71"/>
      <c r="AK208" s="71"/>
      <c r="AL208" s="71"/>
      <c r="AM208" s="71"/>
      <c r="AN208" s="71"/>
      <c r="AO208" s="71"/>
      <c r="AP208" s="71"/>
      <c r="AQ208" s="71"/>
      <c r="AR208" s="71"/>
      <c r="AS208" s="71"/>
      <c r="AT208" s="71"/>
      <c r="AU208" s="71"/>
      <c r="AV208" s="71"/>
      <c r="AW208" s="71"/>
      <c r="AX208" s="71"/>
      <c r="AY208" s="71"/>
      <c r="AZ208" s="71"/>
      <c r="BA208" s="71"/>
      <c r="BB208" s="71"/>
      <c r="BC208" s="71"/>
      <c r="BD208" s="71"/>
      <c r="BE208" s="71"/>
      <c r="BF208" s="71"/>
      <c r="BG208" s="71"/>
      <c r="BH208" s="71"/>
      <c r="BI208" s="71"/>
      <c r="BJ208" s="71"/>
      <c r="BK208" s="71"/>
      <c r="BL208" s="71"/>
      <c r="BM208" s="71"/>
      <c r="BN208" s="71"/>
      <c r="BO208" s="71"/>
      <c r="BP208" s="71"/>
      <c r="BQ208" s="71"/>
      <c r="BR208" s="71"/>
      <c r="BS208" s="71"/>
      <c r="BT208" s="71"/>
      <c r="BU208" s="71"/>
      <c r="BV208" s="71"/>
      <c r="BW208" s="71"/>
      <c r="BX208" s="70"/>
      <c r="BY208" s="70"/>
      <c r="BZ208" s="72"/>
      <c r="CA208" s="73"/>
      <c r="CB208" s="72"/>
      <c r="CC208" s="72"/>
      <c r="CD208" s="74"/>
      <c r="CJ208"/>
      <c r="CW208" s="76"/>
      <c r="DC208" s="69"/>
      <c r="DI208" s="69"/>
    </row>
    <row r="209" spans="1:113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  <c r="AE209" s="71"/>
      <c r="AF209" s="71"/>
      <c r="AG209" s="71"/>
      <c r="AH209" s="71"/>
      <c r="AI209" s="71"/>
      <c r="AJ209" s="71"/>
      <c r="AK209" s="71"/>
      <c r="AL209" s="71"/>
      <c r="AM209" s="71"/>
      <c r="AN209" s="71"/>
      <c r="AO209" s="71"/>
      <c r="AP209" s="71"/>
      <c r="AQ209" s="71"/>
      <c r="AR209" s="71"/>
      <c r="AS209" s="71"/>
      <c r="AT209" s="71"/>
      <c r="AU209" s="71"/>
      <c r="AV209" s="71"/>
      <c r="AW209" s="71"/>
      <c r="AX209" s="71"/>
      <c r="AY209" s="71"/>
      <c r="AZ209" s="71"/>
      <c r="BA209" s="71"/>
      <c r="BB209" s="71"/>
      <c r="BC209" s="71"/>
      <c r="BD209" s="71"/>
      <c r="BE209" s="71"/>
      <c r="BF209" s="71"/>
      <c r="BG209" s="71"/>
      <c r="BH209" s="71"/>
      <c r="BI209" s="71"/>
      <c r="BJ209" s="71"/>
      <c r="BK209" s="71"/>
      <c r="BL209" s="71"/>
      <c r="BM209" s="71"/>
      <c r="BN209" s="71"/>
      <c r="BO209" s="71"/>
      <c r="BP209" s="71"/>
      <c r="BQ209" s="71"/>
      <c r="BR209" s="71"/>
      <c r="BS209" s="71"/>
      <c r="BT209" s="71"/>
      <c r="BU209" s="71"/>
      <c r="BV209" s="71"/>
      <c r="BW209" s="71"/>
      <c r="BX209" s="70"/>
      <c r="BY209" s="70"/>
      <c r="BZ209" s="72"/>
      <c r="CA209" s="73"/>
      <c r="CB209" s="72"/>
      <c r="CC209" s="72"/>
      <c r="CD209" s="74"/>
      <c r="CJ209"/>
      <c r="CW209" s="76"/>
      <c r="DC209" s="69"/>
      <c r="DI209" s="69"/>
    </row>
    <row r="210" spans="1:113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  <c r="AH210" s="71"/>
      <c r="AI210" s="71"/>
      <c r="AJ210" s="71"/>
      <c r="AK210" s="71"/>
      <c r="AL210" s="71"/>
      <c r="AM210" s="71"/>
      <c r="AN210" s="71"/>
      <c r="AO210" s="71"/>
      <c r="AP210" s="71"/>
      <c r="AQ210" s="71"/>
      <c r="AR210" s="71"/>
      <c r="AS210" s="71"/>
      <c r="AT210" s="71"/>
      <c r="AU210" s="71"/>
      <c r="AV210" s="71"/>
      <c r="AW210" s="71"/>
      <c r="AX210" s="71"/>
      <c r="AY210" s="71"/>
      <c r="AZ210" s="71"/>
      <c r="BA210" s="71"/>
      <c r="BB210" s="71"/>
      <c r="BC210" s="71"/>
      <c r="BD210" s="71"/>
      <c r="BE210" s="71"/>
      <c r="BF210" s="71"/>
      <c r="BG210" s="71"/>
      <c r="BH210" s="71"/>
      <c r="BI210" s="71"/>
      <c r="BJ210" s="71"/>
      <c r="BK210" s="71"/>
      <c r="BL210" s="71"/>
      <c r="BM210" s="71"/>
      <c r="BN210" s="71"/>
      <c r="BO210" s="71"/>
      <c r="BP210" s="71"/>
      <c r="BQ210" s="71"/>
      <c r="BR210" s="71"/>
      <c r="BS210" s="71"/>
      <c r="BT210" s="71"/>
      <c r="BU210" s="71"/>
      <c r="BV210" s="71"/>
      <c r="BW210" s="71"/>
      <c r="BX210" s="70"/>
      <c r="BY210" s="70"/>
      <c r="BZ210" s="72"/>
      <c r="CA210" s="73"/>
      <c r="CB210" s="72"/>
      <c r="CC210" s="72"/>
      <c r="CD210" s="74"/>
      <c r="CJ210"/>
      <c r="CW210" s="76"/>
      <c r="DC210" s="69"/>
      <c r="DI210" s="69"/>
    </row>
    <row r="211" spans="1:113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  <c r="AE211" s="71"/>
      <c r="AF211" s="71"/>
      <c r="AG211" s="71"/>
      <c r="AH211" s="71"/>
      <c r="AI211" s="71"/>
      <c r="AJ211" s="71"/>
      <c r="AK211" s="71"/>
      <c r="AL211" s="71"/>
      <c r="AM211" s="71"/>
      <c r="AN211" s="71"/>
      <c r="AO211" s="71"/>
      <c r="AP211" s="71"/>
      <c r="AQ211" s="71"/>
      <c r="AR211" s="71"/>
      <c r="AS211" s="71"/>
      <c r="AT211" s="71"/>
      <c r="AU211" s="71"/>
      <c r="AV211" s="71"/>
      <c r="AW211" s="71"/>
      <c r="AX211" s="71"/>
      <c r="AY211" s="71"/>
      <c r="AZ211" s="71"/>
      <c r="BA211" s="71"/>
      <c r="BB211" s="71"/>
      <c r="BC211" s="71"/>
      <c r="BD211" s="71"/>
      <c r="BE211" s="71"/>
      <c r="BF211" s="71"/>
      <c r="BG211" s="71"/>
      <c r="BH211" s="71"/>
      <c r="BI211" s="71"/>
      <c r="BJ211" s="71"/>
      <c r="BK211" s="71"/>
      <c r="BL211" s="71"/>
      <c r="BM211" s="71"/>
      <c r="BN211" s="71"/>
      <c r="BO211" s="71"/>
      <c r="BP211" s="71"/>
      <c r="BQ211" s="71"/>
      <c r="BR211" s="71"/>
      <c r="BS211" s="71"/>
      <c r="BT211" s="71"/>
      <c r="BU211" s="71"/>
      <c r="BV211" s="71"/>
      <c r="BW211" s="71"/>
      <c r="BX211" s="70"/>
      <c r="BY211" s="70"/>
      <c r="BZ211" s="72"/>
      <c r="CA211" s="73"/>
      <c r="CB211" s="72"/>
      <c r="CC211" s="72"/>
      <c r="CD211" s="74"/>
      <c r="CJ211"/>
      <c r="CW211" s="76"/>
      <c r="DC211" s="69"/>
      <c r="DI211" s="69"/>
    </row>
    <row r="212" spans="1:113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  <c r="AE212" s="71"/>
      <c r="AF212" s="71"/>
      <c r="AG212" s="71"/>
      <c r="AH212" s="71"/>
      <c r="AI212" s="71"/>
      <c r="AJ212" s="71"/>
      <c r="AK212" s="71"/>
      <c r="AL212" s="71"/>
      <c r="AM212" s="71"/>
      <c r="AN212" s="71"/>
      <c r="AO212" s="71"/>
      <c r="AP212" s="71"/>
      <c r="AQ212" s="71"/>
      <c r="AR212" s="71"/>
      <c r="AS212" s="71"/>
      <c r="AT212" s="71"/>
      <c r="AU212" s="71"/>
      <c r="AV212" s="71"/>
      <c r="AW212" s="71"/>
      <c r="AX212" s="71"/>
      <c r="AY212" s="71"/>
      <c r="AZ212" s="71"/>
      <c r="BA212" s="71"/>
      <c r="BB212" s="71"/>
      <c r="BC212" s="71"/>
      <c r="BD212" s="71"/>
      <c r="BE212" s="71"/>
      <c r="BF212" s="71"/>
      <c r="BG212" s="71"/>
      <c r="BH212" s="71"/>
      <c r="BI212" s="71"/>
      <c r="BJ212" s="71"/>
      <c r="BK212" s="71"/>
      <c r="BL212" s="71"/>
      <c r="BM212" s="71"/>
      <c r="BN212" s="71"/>
      <c r="BO212" s="71"/>
      <c r="BP212" s="71"/>
      <c r="BQ212" s="71"/>
      <c r="BR212" s="71"/>
      <c r="BS212" s="71"/>
      <c r="BT212" s="71"/>
      <c r="BU212" s="71"/>
      <c r="BV212" s="71"/>
      <c r="BW212" s="71"/>
      <c r="BX212" s="70"/>
      <c r="BY212" s="70"/>
      <c r="BZ212" s="72"/>
      <c r="CA212" s="73"/>
      <c r="CB212" s="72"/>
      <c r="CC212" s="72"/>
      <c r="CD212" s="74"/>
      <c r="CJ212"/>
      <c r="CW212" s="76"/>
      <c r="DC212" s="69"/>
      <c r="DI212" s="69"/>
    </row>
    <row r="213" spans="1:113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  <c r="AF213" s="71"/>
      <c r="AG213" s="71"/>
      <c r="AH213" s="71"/>
      <c r="AI213" s="71"/>
      <c r="AJ213" s="71"/>
      <c r="AK213" s="71"/>
      <c r="AL213" s="71"/>
      <c r="AM213" s="71"/>
      <c r="AN213" s="71"/>
      <c r="AO213" s="71"/>
      <c r="AP213" s="71"/>
      <c r="AQ213" s="71"/>
      <c r="AR213" s="71"/>
      <c r="AS213" s="71"/>
      <c r="AT213" s="71"/>
      <c r="AU213" s="71"/>
      <c r="AV213" s="71"/>
      <c r="AW213" s="71"/>
      <c r="AX213" s="71"/>
      <c r="AY213" s="71"/>
      <c r="AZ213" s="71"/>
      <c r="BA213" s="71"/>
      <c r="BB213" s="71"/>
      <c r="BC213" s="71"/>
      <c r="BD213" s="71"/>
      <c r="BE213" s="71"/>
      <c r="BF213" s="71"/>
      <c r="BG213" s="71"/>
      <c r="BH213" s="71"/>
      <c r="BI213" s="71"/>
      <c r="BJ213" s="71"/>
      <c r="BK213" s="71"/>
      <c r="BL213" s="71"/>
      <c r="BM213" s="71"/>
      <c r="BN213" s="71"/>
      <c r="BO213" s="71"/>
      <c r="BP213" s="71"/>
      <c r="BQ213" s="71"/>
      <c r="BR213" s="71"/>
      <c r="BS213" s="71"/>
      <c r="BT213" s="71"/>
      <c r="BU213" s="71"/>
      <c r="BV213" s="71"/>
      <c r="BW213" s="71"/>
      <c r="BX213" s="70"/>
      <c r="BY213" s="70"/>
      <c r="BZ213" s="72"/>
      <c r="CA213" s="73"/>
      <c r="CB213" s="72"/>
      <c r="CC213" s="72"/>
      <c r="CD213" s="74"/>
      <c r="CJ213"/>
      <c r="CW213" s="76"/>
      <c r="DC213" s="69"/>
      <c r="DI213" s="69"/>
    </row>
    <row r="214" spans="1:113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1"/>
      <c r="AG214" s="71"/>
      <c r="AH214" s="71"/>
      <c r="AI214" s="71"/>
      <c r="AJ214" s="71"/>
      <c r="AK214" s="71"/>
      <c r="AL214" s="71"/>
      <c r="AM214" s="71"/>
      <c r="AN214" s="71"/>
      <c r="AO214" s="71"/>
      <c r="AP214" s="71"/>
      <c r="AQ214" s="71"/>
      <c r="AR214" s="71"/>
      <c r="AS214" s="71"/>
      <c r="AT214" s="71"/>
      <c r="AU214" s="71"/>
      <c r="AV214" s="71"/>
      <c r="AW214" s="71"/>
      <c r="AX214" s="71"/>
      <c r="AY214" s="71"/>
      <c r="AZ214" s="71"/>
      <c r="BA214" s="71"/>
      <c r="BB214" s="71"/>
      <c r="BC214" s="71"/>
      <c r="BD214" s="71"/>
      <c r="BE214" s="71"/>
      <c r="BF214" s="71"/>
      <c r="BG214" s="71"/>
      <c r="BH214" s="71"/>
      <c r="BI214" s="71"/>
      <c r="BJ214" s="71"/>
      <c r="BK214" s="71"/>
      <c r="BL214" s="71"/>
      <c r="BM214" s="71"/>
      <c r="BN214" s="71"/>
      <c r="BO214" s="71"/>
      <c r="BP214" s="71"/>
      <c r="BQ214" s="71"/>
      <c r="BR214" s="71"/>
      <c r="BS214" s="71"/>
      <c r="BT214" s="71"/>
      <c r="BU214" s="71"/>
      <c r="BV214" s="71"/>
      <c r="BW214" s="71"/>
      <c r="BX214" s="70"/>
      <c r="BY214" s="70"/>
      <c r="BZ214" s="72"/>
      <c r="CA214" s="73"/>
      <c r="CB214" s="72"/>
      <c r="CC214" s="72"/>
      <c r="CD214" s="74"/>
      <c r="CJ214"/>
      <c r="CW214" s="76"/>
      <c r="DC214" s="69"/>
      <c r="DI214" s="69"/>
    </row>
    <row r="215" spans="1:113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  <c r="AF215" s="71"/>
      <c r="AG215" s="71"/>
      <c r="AH215" s="71"/>
      <c r="AI215" s="71"/>
      <c r="AJ215" s="71"/>
      <c r="AK215" s="71"/>
      <c r="AL215" s="71"/>
      <c r="AM215" s="71"/>
      <c r="AN215" s="71"/>
      <c r="AO215" s="71"/>
      <c r="AP215" s="71"/>
      <c r="AQ215" s="71"/>
      <c r="AR215" s="71"/>
      <c r="AS215" s="71"/>
      <c r="AT215" s="71"/>
      <c r="AU215" s="71"/>
      <c r="AV215" s="71"/>
      <c r="AW215" s="71"/>
      <c r="AX215" s="71"/>
      <c r="AY215" s="71"/>
      <c r="AZ215" s="71"/>
      <c r="BA215" s="71"/>
      <c r="BB215" s="71"/>
      <c r="BC215" s="71"/>
      <c r="BD215" s="71"/>
      <c r="BE215" s="71"/>
      <c r="BF215" s="71"/>
      <c r="BG215" s="71"/>
      <c r="BH215" s="71"/>
      <c r="BI215" s="71"/>
      <c r="BJ215" s="71"/>
      <c r="BK215" s="71"/>
      <c r="BL215" s="71"/>
      <c r="BM215" s="71"/>
      <c r="BN215" s="71"/>
      <c r="BO215" s="71"/>
      <c r="BP215" s="71"/>
      <c r="BQ215" s="71"/>
      <c r="BR215" s="71"/>
      <c r="BS215" s="71"/>
      <c r="BT215" s="71"/>
      <c r="BU215" s="71"/>
      <c r="BV215" s="71"/>
      <c r="BW215" s="71"/>
      <c r="BX215" s="70"/>
      <c r="BY215" s="70"/>
      <c r="BZ215" s="72"/>
      <c r="CA215" s="73"/>
      <c r="CB215" s="72"/>
      <c r="CC215" s="72"/>
      <c r="CD215" s="74"/>
      <c r="CJ215"/>
      <c r="CW215" s="76"/>
      <c r="DC215" s="69"/>
      <c r="DI215" s="69"/>
    </row>
    <row r="216" spans="1:113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  <c r="AE216" s="71"/>
      <c r="AF216" s="71"/>
      <c r="AG216" s="71"/>
      <c r="AH216" s="71"/>
      <c r="AI216" s="71"/>
      <c r="AJ216" s="71"/>
      <c r="AK216" s="71"/>
      <c r="AL216" s="71"/>
      <c r="AM216" s="71"/>
      <c r="AN216" s="71"/>
      <c r="AO216" s="71"/>
      <c r="AP216" s="71"/>
      <c r="AQ216" s="71"/>
      <c r="AR216" s="71"/>
      <c r="AS216" s="71"/>
      <c r="AT216" s="71"/>
      <c r="AU216" s="71"/>
      <c r="AV216" s="71"/>
      <c r="AW216" s="71"/>
      <c r="AX216" s="71"/>
      <c r="AY216" s="71"/>
      <c r="AZ216" s="71"/>
      <c r="BA216" s="71"/>
      <c r="BB216" s="71"/>
      <c r="BC216" s="71"/>
      <c r="BD216" s="71"/>
      <c r="BE216" s="71"/>
      <c r="BF216" s="71"/>
      <c r="BG216" s="71"/>
      <c r="BH216" s="71"/>
      <c r="BI216" s="71"/>
      <c r="BJ216" s="71"/>
      <c r="BK216" s="71"/>
      <c r="BL216" s="71"/>
      <c r="BM216" s="71"/>
      <c r="BN216" s="71"/>
      <c r="BO216" s="71"/>
      <c r="BP216" s="71"/>
      <c r="BQ216" s="71"/>
      <c r="BR216" s="71"/>
      <c r="BS216" s="71"/>
      <c r="BT216" s="71"/>
      <c r="BU216" s="71"/>
      <c r="BV216" s="71"/>
      <c r="BW216" s="71"/>
      <c r="BX216" s="70"/>
      <c r="BY216" s="70"/>
      <c r="BZ216" s="72"/>
      <c r="CA216" s="73"/>
      <c r="CB216" s="72"/>
      <c r="CC216" s="72"/>
      <c r="CD216" s="74"/>
      <c r="CJ216"/>
      <c r="CW216" s="76"/>
      <c r="DC216" s="69"/>
      <c r="DI216" s="69"/>
    </row>
    <row r="217" spans="1:113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  <c r="AE217" s="71"/>
      <c r="AF217" s="71"/>
      <c r="AG217" s="71"/>
      <c r="AH217" s="71"/>
      <c r="AI217" s="71"/>
      <c r="AJ217" s="71"/>
      <c r="AK217" s="71"/>
      <c r="AL217" s="71"/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1"/>
      <c r="AY217" s="71"/>
      <c r="AZ217" s="71"/>
      <c r="BA217" s="71"/>
      <c r="BB217" s="71"/>
      <c r="BC217" s="71"/>
      <c r="BD217" s="71"/>
      <c r="BE217" s="71"/>
      <c r="BF217" s="71"/>
      <c r="BG217" s="71"/>
      <c r="BH217" s="71"/>
      <c r="BI217" s="71"/>
      <c r="BJ217" s="71"/>
      <c r="BK217" s="71"/>
      <c r="BL217" s="71"/>
      <c r="BM217" s="71"/>
      <c r="BN217" s="71"/>
      <c r="BO217" s="71"/>
      <c r="BP217" s="71"/>
      <c r="BQ217" s="71"/>
      <c r="BR217" s="71"/>
      <c r="BS217" s="71"/>
      <c r="BT217" s="71"/>
      <c r="BU217" s="71"/>
      <c r="BV217" s="71"/>
      <c r="BW217" s="71"/>
      <c r="BX217" s="70"/>
      <c r="BY217" s="70"/>
      <c r="BZ217" s="72"/>
      <c r="CA217" s="73"/>
      <c r="CB217" s="72"/>
      <c r="CC217" s="72"/>
      <c r="CD217" s="74"/>
      <c r="CJ217"/>
      <c r="CW217" s="76"/>
      <c r="DC217" s="69"/>
      <c r="DI217" s="69"/>
    </row>
    <row r="218" spans="1:113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  <c r="AE218" s="71"/>
      <c r="AF218" s="71"/>
      <c r="AG218" s="71"/>
      <c r="AH218" s="71"/>
      <c r="AI218" s="71"/>
      <c r="AJ218" s="71"/>
      <c r="AK218" s="71"/>
      <c r="AL218" s="71"/>
      <c r="AM218" s="71"/>
      <c r="AN218" s="71"/>
      <c r="AO218" s="71"/>
      <c r="AP218" s="71"/>
      <c r="AQ218" s="71"/>
      <c r="AR218" s="71"/>
      <c r="AS218" s="71"/>
      <c r="AT218" s="71"/>
      <c r="AU218" s="71"/>
      <c r="AV218" s="71"/>
      <c r="AW218" s="71"/>
      <c r="AX218" s="71"/>
      <c r="AY218" s="71"/>
      <c r="AZ218" s="71"/>
      <c r="BA218" s="71"/>
      <c r="BB218" s="71"/>
      <c r="BC218" s="71"/>
      <c r="BD218" s="71"/>
      <c r="BE218" s="71"/>
      <c r="BF218" s="71"/>
      <c r="BG218" s="71"/>
      <c r="BH218" s="71"/>
      <c r="BI218" s="71"/>
      <c r="BJ218" s="71"/>
      <c r="BK218" s="71"/>
      <c r="BL218" s="71"/>
      <c r="BM218" s="71"/>
      <c r="BN218" s="71"/>
      <c r="BO218" s="71"/>
      <c r="BP218" s="71"/>
      <c r="BQ218" s="71"/>
      <c r="BR218" s="71"/>
      <c r="BS218" s="71"/>
      <c r="BT218" s="71"/>
      <c r="BU218" s="71"/>
      <c r="BV218" s="71"/>
      <c r="BW218" s="71"/>
      <c r="BX218" s="70"/>
      <c r="BY218" s="70"/>
      <c r="BZ218" s="72"/>
      <c r="CA218" s="73"/>
      <c r="CB218" s="72"/>
      <c r="CC218" s="72"/>
      <c r="CD218" s="74"/>
      <c r="CJ218"/>
      <c r="CW218" s="76"/>
      <c r="DC218" s="69"/>
      <c r="DI218" s="69"/>
    </row>
    <row r="219" spans="1:113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  <c r="AE219" s="71"/>
      <c r="AF219" s="71"/>
      <c r="AG219" s="71"/>
      <c r="AH219" s="71"/>
      <c r="AI219" s="71"/>
      <c r="AJ219" s="71"/>
      <c r="AK219" s="71"/>
      <c r="AL219" s="71"/>
      <c r="AM219" s="71"/>
      <c r="AN219" s="71"/>
      <c r="AO219" s="71"/>
      <c r="AP219" s="71"/>
      <c r="AQ219" s="71"/>
      <c r="AR219" s="71"/>
      <c r="AS219" s="71"/>
      <c r="AT219" s="71"/>
      <c r="AU219" s="71"/>
      <c r="AV219" s="71"/>
      <c r="AW219" s="71"/>
      <c r="AX219" s="71"/>
      <c r="AY219" s="71"/>
      <c r="AZ219" s="71"/>
      <c r="BA219" s="71"/>
      <c r="BB219" s="71"/>
      <c r="BC219" s="71"/>
      <c r="BD219" s="71"/>
      <c r="BE219" s="71"/>
      <c r="BF219" s="71"/>
      <c r="BG219" s="71"/>
      <c r="BH219" s="71"/>
      <c r="BI219" s="71"/>
      <c r="BJ219" s="71"/>
      <c r="BK219" s="71"/>
      <c r="BL219" s="71"/>
      <c r="BM219" s="71"/>
      <c r="BN219" s="71"/>
      <c r="BO219" s="71"/>
      <c r="BP219" s="71"/>
      <c r="BQ219" s="71"/>
      <c r="BR219" s="71"/>
      <c r="BS219" s="71"/>
      <c r="BT219" s="71"/>
      <c r="BU219" s="71"/>
      <c r="BV219" s="71"/>
      <c r="BW219" s="71"/>
      <c r="BX219" s="70"/>
      <c r="BY219" s="70"/>
      <c r="BZ219" s="72"/>
      <c r="CA219" s="73"/>
      <c r="CB219" s="72"/>
      <c r="CC219" s="72"/>
      <c r="CD219" s="74"/>
      <c r="CJ219"/>
      <c r="CW219" s="76"/>
      <c r="DC219" s="69"/>
      <c r="DI219" s="69"/>
    </row>
    <row r="220" spans="1:113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  <c r="AE220" s="71"/>
      <c r="AF220" s="71"/>
      <c r="AG220" s="71"/>
      <c r="AH220" s="71"/>
      <c r="AI220" s="71"/>
      <c r="AJ220" s="71"/>
      <c r="AK220" s="71"/>
      <c r="AL220" s="71"/>
      <c r="AM220" s="71"/>
      <c r="AN220" s="71"/>
      <c r="AO220" s="71"/>
      <c r="AP220" s="71"/>
      <c r="AQ220" s="71"/>
      <c r="AR220" s="71"/>
      <c r="AS220" s="71"/>
      <c r="AT220" s="71"/>
      <c r="AU220" s="71"/>
      <c r="AV220" s="71"/>
      <c r="AW220" s="71"/>
      <c r="AX220" s="71"/>
      <c r="AY220" s="71"/>
      <c r="AZ220" s="71"/>
      <c r="BA220" s="71"/>
      <c r="BB220" s="71"/>
      <c r="BC220" s="71"/>
      <c r="BD220" s="71"/>
      <c r="BE220" s="71"/>
      <c r="BF220" s="71"/>
      <c r="BG220" s="71"/>
      <c r="BH220" s="71"/>
      <c r="BI220" s="71"/>
      <c r="BJ220" s="71"/>
      <c r="BK220" s="71"/>
      <c r="BL220" s="71"/>
      <c r="BM220" s="71"/>
      <c r="BN220" s="71"/>
      <c r="BO220" s="71"/>
      <c r="BP220" s="71"/>
      <c r="BQ220" s="71"/>
      <c r="BR220" s="71"/>
      <c r="BS220" s="71"/>
      <c r="BT220" s="71"/>
      <c r="BU220" s="71"/>
      <c r="BV220" s="71"/>
      <c r="BW220" s="71"/>
      <c r="BX220" s="70"/>
      <c r="BY220" s="70"/>
      <c r="BZ220" s="72"/>
      <c r="CA220" s="73"/>
      <c r="CB220" s="72"/>
      <c r="CC220" s="72"/>
      <c r="CD220" s="74"/>
      <c r="CJ220"/>
      <c r="CW220" s="76"/>
      <c r="DC220" s="69"/>
      <c r="DI220" s="69"/>
    </row>
    <row r="221" spans="1:113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  <c r="AE221" s="71"/>
      <c r="AF221" s="71"/>
      <c r="AG221" s="71"/>
      <c r="AH221" s="71"/>
      <c r="AI221" s="71"/>
      <c r="AJ221" s="71"/>
      <c r="AK221" s="71"/>
      <c r="AL221" s="71"/>
      <c r="AM221" s="71"/>
      <c r="AN221" s="71"/>
      <c r="AO221" s="71"/>
      <c r="AP221" s="71"/>
      <c r="AQ221" s="71"/>
      <c r="AR221" s="71"/>
      <c r="AS221" s="71"/>
      <c r="AT221" s="71"/>
      <c r="AU221" s="71"/>
      <c r="AV221" s="71"/>
      <c r="AW221" s="71"/>
      <c r="AX221" s="71"/>
      <c r="AY221" s="71"/>
      <c r="AZ221" s="71"/>
      <c r="BA221" s="71"/>
      <c r="BB221" s="71"/>
      <c r="BC221" s="71"/>
      <c r="BD221" s="71"/>
      <c r="BE221" s="71"/>
      <c r="BF221" s="71"/>
      <c r="BG221" s="71"/>
      <c r="BH221" s="71"/>
      <c r="BI221" s="71"/>
      <c r="BJ221" s="71"/>
      <c r="BK221" s="71"/>
      <c r="BL221" s="71"/>
      <c r="BM221" s="71"/>
      <c r="BN221" s="71"/>
      <c r="BO221" s="71"/>
      <c r="BP221" s="71"/>
      <c r="BQ221" s="71"/>
      <c r="BR221" s="71"/>
      <c r="BS221" s="71"/>
      <c r="BT221" s="71"/>
      <c r="BU221" s="71"/>
      <c r="BV221" s="71"/>
      <c r="BW221" s="71"/>
      <c r="BX221" s="70"/>
      <c r="BY221" s="70"/>
      <c r="BZ221" s="72"/>
      <c r="CA221" s="73"/>
      <c r="CB221" s="72"/>
      <c r="CC221" s="72"/>
      <c r="CD221" s="74"/>
      <c r="CJ221"/>
      <c r="CW221" s="76"/>
      <c r="DC221" s="69"/>
      <c r="DI221" s="69"/>
    </row>
    <row r="222" spans="1:113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71"/>
      <c r="AH222" s="71"/>
      <c r="AI222" s="71"/>
      <c r="AJ222" s="71"/>
      <c r="AK222" s="71"/>
      <c r="AL222" s="71"/>
      <c r="AM222" s="71"/>
      <c r="AN222" s="71"/>
      <c r="AO222" s="71"/>
      <c r="AP222" s="71"/>
      <c r="AQ222" s="71"/>
      <c r="AR222" s="71"/>
      <c r="AS222" s="71"/>
      <c r="AT222" s="71"/>
      <c r="AU222" s="71"/>
      <c r="AV222" s="71"/>
      <c r="AW222" s="71"/>
      <c r="AX222" s="71"/>
      <c r="AY222" s="71"/>
      <c r="AZ222" s="71"/>
      <c r="BA222" s="71"/>
      <c r="BB222" s="71"/>
      <c r="BC222" s="71"/>
      <c r="BD222" s="71"/>
      <c r="BE222" s="71"/>
      <c r="BF222" s="71"/>
      <c r="BG222" s="71"/>
      <c r="BH222" s="71"/>
      <c r="BI222" s="71"/>
      <c r="BJ222" s="71"/>
      <c r="BK222" s="71"/>
      <c r="BL222" s="71"/>
      <c r="BM222" s="71"/>
      <c r="BN222" s="71"/>
      <c r="BO222" s="71"/>
      <c r="BP222" s="71"/>
      <c r="BQ222" s="71"/>
      <c r="BR222" s="71"/>
      <c r="BS222" s="71"/>
      <c r="BT222" s="71"/>
      <c r="BU222" s="71"/>
      <c r="BV222" s="71"/>
      <c r="BW222" s="71"/>
      <c r="BX222" s="70"/>
      <c r="BY222" s="70"/>
      <c r="BZ222" s="72"/>
      <c r="CA222" s="73"/>
      <c r="CB222" s="72"/>
      <c r="CC222" s="72"/>
      <c r="CD222" s="74"/>
      <c r="CJ222"/>
      <c r="CW222" s="76"/>
      <c r="DC222" s="69"/>
      <c r="DI222" s="69"/>
    </row>
    <row r="223" spans="1:113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  <c r="AE223" s="71"/>
      <c r="AF223" s="71"/>
      <c r="AG223" s="71"/>
      <c r="AH223" s="71"/>
      <c r="AI223" s="71"/>
      <c r="AJ223" s="71"/>
      <c r="AK223" s="71"/>
      <c r="AL223" s="71"/>
      <c r="AM223" s="71"/>
      <c r="AN223" s="71"/>
      <c r="AO223" s="71"/>
      <c r="AP223" s="71"/>
      <c r="AQ223" s="71"/>
      <c r="AR223" s="71"/>
      <c r="AS223" s="71"/>
      <c r="AT223" s="71"/>
      <c r="AU223" s="71"/>
      <c r="AV223" s="71"/>
      <c r="AW223" s="71"/>
      <c r="AX223" s="71"/>
      <c r="AY223" s="71"/>
      <c r="AZ223" s="71"/>
      <c r="BA223" s="71"/>
      <c r="BB223" s="71"/>
      <c r="BC223" s="71"/>
      <c r="BD223" s="71"/>
      <c r="BE223" s="71"/>
      <c r="BF223" s="71"/>
      <c r="BG223" s="71"/>
      <c r="BH223" s="71"/>
      <c r="BI223" s="71"/>
      <c r="BJ223" s="71"/>
      <c r="BK223" s="71"/>
      <c r="BL223" s="71"/>
      <c r="BM223" s="71"/>
      <c r="BN223" s="71"/>
      <c r="BO223" s="71"/>
      <c r="BP223" s="71"/>
      <c r="BQ223" s="71"/>
      <c r="BR223" s="71"/>
      <c r="BS223" s="71"/>
      <c r="BT223" s="71"/>
      <c r="BU223" s="71"/>
      <c r="BV223" s="71"/>
      <c r="BW223" s="71"/>
      <c r="BX223" s="70"/>
      <c r="BY223" s="70"/>
      <c r="BZ223" s="72"/>
      <c r="CA223" s="73"/>
      <c r="CB223" s="72"/>
      <c r="CC223" s="72"/>
      <c r="CD223" s="74"/>
      <c r="CJ223"/>
      <c r="CW223" s="76"/>
      <c r="DC223" s="69"/>
      <c r="DI223" s="69"/>
    </row>
    <row r="224" spans="1:113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  <c r="AE224" s="71"/>
      <c r="AF224" s="71"/>
      <c r="AG224" s="71"/>
      <c r="AH224" s="71"/>
      <c r="AI224" s="71"/>
      <c r="AJ224" s="71"/>
      <c r="AK224" s="71"/>
      <c r="AL224" s="71"/>
      <c r="AM224" s="71"/>
      <c r="AN224" s="71"/>
      <c r="AO224" s="71"/>
      <c r="AP224" s="71"/>
      <c r="AQ224" s="71"/>
      <c r="AR224" s="71"/>
      <c r="AS224" s="71"/>
      <c r="AT224" s="71"/>
      <c r="AU224" s="71"/>
      <c r="AV224" s="71"/>
      <c r="AW224" s="71"/>
      <c r="AX224" s="71"/>
      <c r="AY224" s="71"/>
      <c r="AZ224" s="71"/>
      <c r="BA224" s="71"/>
      <c r="BB224" s="71"/>
      <c r="BC224" s="71"/>
      <c r="BD224" s="71"/>
      <c r="BE224" s="71"/>
      <c r="BF224" s="71"/>
      <c r="BG224" s="71"/>
      <c r="BH224" s="71"/>
      <c r="BI224" s="71"/>
      <c r="BJ224" s="71"/>
      <c r="BK224" s="71"/>
      <c r="BL224" s="71"/>
      <c r="BM224" s="71"/>
      <c r="BN224" s="71"/>
      <c r="BO224" s="71"/>
      <c r="BP224" s="71"/>
      <c r="BQ224" s="71"/>
      <c r="BR224" s="71"/>
      <c r="BS224" s="71"/>
      <c r="BT224" s="71"/>
      <c r="BU224" s="71"/>
      <c r="BV224" s="71"/>
      <c r="BW224" s="71"/>
      <c r="BX224" s="70"/>
      <c r="BY224" s="70"/>
      <c r="BZ224" s="72"/>
      <c r="CA224" s="73"/>
      <c r="CB224" s="72"/>
      <c r="CC224" s="72"/>
      <c r="CD224" s="74"/>
      <c r="CJ224"/>
      <c r="CW224" s="76"/>
      <c r="DC224" s="69"/>
      <c r="DI224" s="69"/>
    </row>
    <row r="225" spans="1:113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  <c r="AE225" s="71"/>
      <c r="AF225" s="71"/>
      <c r="AG225" s="71"/>
      <c r="AH225" s="71"/>
      <c r="AI225" s="71"/>
      <c r="AJ225" s="71"/>
      <c r="AK225" s="71"/>
      <c r="AL225" s="71"/>
      <c r="AM225" s="71"/>
      <c r="AN225" s="71"/>
      <c r="AO225" s="71"/>
      <c r="AP225" s="71"/>
      <c r="AQ225" s="71"/>
      <c r="AR225" s="71"/>
      <c r="AS225" s="71"/>
      <c r="AT225" s="71"/>
      <c r="AU225" s="71"/>
      <c r="AV225" s="71"/>
      <c r="AW225" s="71"/>
      <c r="AX225" s="71"/>
      <c r="AY225" s="71"/>
      <c r="AZ225" s="71"/>
      <c r="BA225" s="71"/>
      <c r="BB225" s="71"/>
      <c r="BC225" s="71"/>
      <c r="BD225" s="71"/>
      <c r="BE225" s="71"/>
      <c r="BF225" s="71"/>
      <c r="BG225" s="71"/>
      <c r="BH225" s="71"/>
      <c r="BI225" s="71"/>
      <c r="BJ225" s="71"/>
      <c r="BK225" s="71"/>
      <c r="BL225" s="71"/>
      <c r="BM225" s="71"/>
      <c r="BN225" s="71"/>
      <c r="BO225" s="71"/>
      <c r="BP225" s="71"/>
      <c r="BQ225" s="71"/>
      <c r="BR225" s="71"/>
      <c r="BS225" s="71"/>
      <c r="BT225" s="71"/>
      <c r="BU225" s="71"/>
      <c r="BV225" s="71"/>
      <c r="BW225" s="71"/>
      <c r="BX225" s="70"/>
      <c r="BY225" s="70"/>
      <c r="BZ225" s="72"/>
      <c r="CA225" s="73"/>
      <c r="CB225" s="72"/>
      <c r="CC225" s="72"/>
      <c r="CD225" s="74"/>
      <c r="CJ225"/>
      <c r="CW225" s="76"/>
      <c r="DC225" s="69"/>
      <c r="DI225" s="69"/>
    </row>
    <row r="226" spans="1:113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  <c r="AE226" s="71"/>
      <c r="AF226" s="71"/>
      <c r="AG226" s="71"/>
      <c r="AH226" s="71"/>
      <c r="AI226" s="71"/>
      <c r="AJ226" s="71"/>
      <c r="AK226" s="71"/>
      <c r="AL226" s="71"/>
      <c r="AM226" s="71"/>
      <c r="AN226" s="71"/>
      <c r="AO226" s="71"/>
      <c r="AP226" s="71"/>
      <c r="AQ226" s="71"/>
      <c r="AR226" s="71"/>
      <c r="AS226" s="71"/>
      <c r="AT226" s="71"/>
      <c r="AU226" s="71"/>
      <c r="AV226" s="71"/>
      <c r="AW226" s="71"/>
      <c r="AX226" s="71"/>
      <c r="AY226" s="71"/>
      <c r="AZ226" s="71"/>
      <c r="BA226" s="71"/>
      <c r="BB226" s="71"/>
      <c r="BC226" s="71"/>
      <c r="BD226" s="71"/>
      <c r="BE226" s="71"/>
      <c r="BF226" s="71"/>
      <c r="BG226" s="71"/>
      <c r="BH226" s="71"/>
      <c r="BI226" s="71"/>
      <c r="BJ226" s="71"/>
      <c r="BK226" s="71"/>
      <c r="BL226" s="71"/>
      <c r="BM226" s="71"/>
      <c r="BN226" s="71"/>
      <c r="BO226" s="71"/>
      <c r="BP226" s="71"/>
      <c r="BQ226" s="71"/>
      <c r="BR226" s="71"/>
      <c r="BS226" s="71"/>
      <c r="BT226" s="71"/>
      <c r="BU226" s="71"/>
      <c r="BV226" s="71"/>
      <c r="BW226" s="71"/>
      <c r="BX226" s="70"/>
      <c r="BY226" s="70"/>
      <c r="BZ226" s="72"/>
      <c r="CA226" s="73"/>
      <c r="CB226" s="72"/>
      <c r="CC226" s="72"/>
      <c r="CD226" s="74"/>
      <c r="CJ226"/>
      <c r="CW226" s="76"/>
      <c r="DC226" s="69"/>
      <c r="DI226" s="69"/>
    </row>
    <row r="227" spans="1:113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  <c r="AE227" s="71"/>
      <c r="AF227" s="71"/>
      <c r="AG227" s="71"/>
      <c r="AH227" s="71"/>
      <c r="AI227" s="71"/>
      <c r="AJ227" s="71"/>
      <c r="AK227" s="71"/>
      <c r="AL227" s="71"/>
      <c r="AM227" s="71"/>
      <c r="AN227" s="71"/>
      <c r="AO227" s="71"/>
      <c r="AP227" s="71"/>
      <c r="AQ227" s="71"/>
      <c r="AR227" s="71"/>
      <c r="AS227" s="71"/>
      <c r="AT227" s="71"/>
      <c r="AU227" s="71"/>
      <c r="AV227" s="71"/>
      <c r="AW227" s="71"/>
      <c r="AX227" s="71"/>
      <c r="AY227" s="71"/>
      <c r="AZ227" s="71"/>
      <c r="BA227" s="71"/>
      <c r="BB227" s="71"/>
      <c r="BC227" s="71"/>
      <c r="BD227" s="71"/>
      <c r="BE227" s="71"/>
      <c r="BF227" s="71"/>
      <c r="BG227" s="71"/>
      <c r="BH227" s="71"/>
      <c r="BI227" s="71"/>
      <c r="BJ227" s="71"/>
      <c r="BK227" s="71"/>
      <c r="BL227" s="71"/>
      <c r="BM227" s="71"/>
      <c r="BN227" s="71"/>
      <c r="BO227" s="71"/>
      <c r="BP227" s="71"/>
      <c r="BQ227" s="71"/>
      <c r="BR227" s="71"/>
      <c r="BS227" s="71"/>
      <c r="BT227" s="71"/>
      <c r="BU227" s="71"/>
      <c r="BV227" s="71"/>
      <c r="BW227" s="71"/>
      <c r="BX227" s="70"/>
      <c r="BY227" s="70"/>
      <c r="BZ227" s="72"/>
      <c r="CA227" s="73"/>
      <c r="CB227" s="72"/>
      <c r="CC227" s="72"/>
      <c r="CD227" s="74"/>
      <c r="CJ227"/>
      <c r="CW227" s="76"/>
      <c r="DC227" s="69"/>
      <c r="DI227" s="69"/>
    </row>
    <row r="228" spans="1:113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  <c r="AE228" s="71"/>
      <c r="AF228" s="71"/>
      <c r="AG228" s="71"/>
      <c r="AH228" s="71"/>
      <c r="AI228" s="71"/>
      <c r="AJ228" s="71"/>
      <c r="AK228" s="71"/>
      <c r="AL228" s="71"/>
      <c r="AM228" s="71"/>
      <c r="AN228" s="71"/>
      <c r="AO228" s="71"/>
      <c r="AP228" s="71"/>
      <c r="AQ228" s="71"/>
      <c r="AR228" s="71"/>
      <c r="AS228" s="71"/>
      <c r="AT228" s="71"/>
      <c r="AU228" s="71"/>
      <c r="AV228" s="71"/>
      <c r="AW228" s="71"/>
      <c r="AX228" s="71"/>
      <c r="AY228" s="71"/>
      <c r="AZ228" s="71"/>
      <c r="BA228" s="71"/>
      <c r="BB228" s="71"/>
      <c r="BC228" s="71"/>
      <c r="BD228" s="71"/>
      <c r="BE228" s="71"/>
      <c r="BF228" s="71"/>
      <c r="BG228" s="71"/>
      <c r="BH228" s="71"/>
      <c r="BI228" s="71"/>
      <c r="BJ228" s="71"/>
      <c r="BK228" s="71"/>
      <c r="BL228" s="71"/>
      <c r="BM228" s="71"/>
      <c r="BN228" s="71"/>
      <c r="BO228" s="71"/>
      <c r="BP228" s="71"/>
      <c r="BQ228" s="71"/>
      <c r="BR228" s="71"/>
      <c r="BS228" s="71"/>
      <c r="BT228" s="71"/>
      <c r="BU228" s="71"/>
      <c r="BV228" s="71"/>
      <c r="BW228" s="71"/>
      <c r="BX228" s="70"/>
      <c r="BY228" s="70"/>
      <c r="BZ228" s="72"/>
      <c r="CA228" s="73"/>
      <c r="CB228" s="72"/>
      <c r="CC228" s="72"/>
      <c r="CD228" s="74"/>
      <c r="CJ228"/>
      <c r="CW228" s="76"/>
      <c r="DC228" s="69"/>
      <c r="DI228" s="69"/>
    </row>
    <row r="229" spans="1:113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  <c r="AE229" s="71"/>
      <c r="AF229" s="71"/>
      <c r="AG229" s="71"/>
      <c r="AH229" s="71"/>
      <c r="AI229" s="71"/>
      <c r="AJ229" s="71"/>
      <c r="AK229" s="71"/>
      <c r="AL229" s="71"/>
      <c r="AM229" s="71"/>
      <c r="AN229" s="71"/>
      <c r="AO229" s="71"/>
      <c r="AP229" s="71"/>
      <c r="AQ229" s="71"/>
      <c r="AR229" s="71"/>
      <c r="AS229" s="71"/>
      <c r="AT229" s="71"/>
      <c r="AU229" s="71"/>
      <c r="AV229" s="71"/>
      <c r="AW229" s="71"/>
      <c r="AX229" s="71"/>
      <c r="AY229" s="71"/>
      <c r="AZ229" s="71"/>
      <c r="BA229" s="71"/>
      <c r="BB229" s="71"/>
      <c r="BC229" s="71"/>
      <c r="BD229" s="71"/>
      <c r="BE229" s="71"/>
      <c r="BF229" s="71"/>
      <c r="BG229" s="71"/>
      <c r="BH229" s="71"/>
      <c r="BI229" s="71"/>
      <c r="BJ229" s="71"/>
      <c r="BK229" s="71"/>
      <c r="BL229" s="71"/>
      <c r="BM229" s="71"/>
      <c r="BN229" s="71"/>
      <c r="BO229" s="71"/>
      <c r="BP229" s="71"/>
      <c r="BQ229" s="71"/>
      <c r="BR229" s="71"/>
      <c r="BS229" s="71"/>
      <c r="BT229" s="71"/>
      <c r="BU229" s="71"/>
      <c r="BV229" s="71"/>
      <c r="BW229" s="71"/>
      <c r="BX229" s="70"/>
      <c r="BY229" s="70"/>
      <c r="BZ229" s="72"/>
      <c r="CA229" s="73"/>
      <c r="CB229" s="72"/>
      <c r="CC229" s="72"/>
      <c r="CD229" s="74"/>
      <c r="CJ229"/>
      <c r="CW229" s="76"/>
      <c r="DC229" s="69"/>
      <c r="DI229" s="69"/>
    </row>
    <row r="230" spans="1:113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  <c r="AE230" s="71"/>
      <c r="AF230" s="71"/>
      <c r="AG230" s="71"/>
      <c r="AH230" s="71"/>
      <c r="AI230" s="71"/>
      <c r="AJ230" s="71"/>
      <c r="AK230" s="71"/>
      <c r="AL230" s="71"/>
      <c r="AM230" s="71"/>
      <c r="AN230" s="71"/>
      <c r="AO230" s="71"/>
      <c r="AP230" s="71"/>
      <c r="AQ230" s="71"/>
      <c r="AR230" s="71"/>
      <c r="AS230" s="71"/>
      <c r="AT230" s="71"/>
      <c r="AU230" s="71"/>
      <c r="AV230" s="71"/>
      <c r="AW230" s="71"/>
      <c r="AX230" s="71"/>
      <c r="AY230" s="71"/>
      <c r="AZ230" s="71"/>
      <c r="BA230" s="71"/>
      <c r="BB230" s="71"/>
      <c r="BC230" s="71"/>
      <c r="BD230" s="71"/>
      <c r="BE230" s="71"/>
      <c r="BF230" s="71"/>
      <c r="BG230" s="71"/>
      <c r="BH230" s="71"/>
      <c r="BI230" s="71"/>
      <c r="BJ230" s="71"/>
      <c r="BK230" s="71"/>
      <c r="BL230" s="71"/>
      <c r="BM230" s="71"/>
      <c r="BN230" s="71"/>
      <c r="BO230" s="71"/>
      <c r="BP230" s="71"/>
      <c r="BQ230" s="71"/>
      <c r="BR230" s="71"/>
      <c r="BS230" s="71"/>
      <c r="BT230" s="71"/>
      <c r="BU230" s="71"/>
      <c r="BV230" s="71"/>
      <c r="BW230" s="71"/>
      <c r="BX230" s="70"/>
      <c r="BY230" s="70"/>
      <c r="BZ230" s="72"/>
      <c r="CA230" s="73"/>
      <c r="CB230" s="72"/>
      <c r="CC230" s="72"/>
      <c r="CD230" s="74"/>
      <c r="CJ230"/>
      <c r="CW230" s="76"/>
      <c r="DC230" s="69"/>
      <c r="DI230" s="69"/>
    </row>
    <row r="231" spans="1:113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  <c r="AE231" s="71"/>
      <c r="AF231" s="71"/>
      <c r="AG231" s="71"/>
      <c r="AH231" s="71"/>
      <c r="AI231" s="71"/>
      <c r="AJ231" s="71"/>
      <c r="AK231" s="71"/>
      <c r="AL231" s="71"/>
      <c r="AM231" s="71"/>
      <c r="AN231" s="71"/>
      <c r="AO231" s="71"/>
      <c r="AP231" s="71"/>
      <c r="AQ231" s="71"/>
      <c r="AR231" s="71"/>
      <c r="AS231" s="71"/>
      <c r="AT231" s="71"/>
      <c r="AU231" s="71"/>
      <c r="AV231" s="71"/>
      <c r="AW231" s="71"/>
      <c r="AX231" s="71"/>
      <c r="AY231" s="71"/>
      <c r="AZ231" s="71"/>
      <c r="BA231" s="71"/>
      <c r="BB231" s="71"/>
      <c r="BC231" s="71"/>
      <c r="BD231" s="71"/>
      <c r="BE231" s="71"/>
      <c r="BF231" s="71"/>
      <c r="BG231" s="71"/>
      <c r="BH231" s="71"/>
      <c r="BI231" s="71"/>
      <c r="BJ231" s="71"/>
      <c r="BK231" s="71"/>
      <c r="BL231" s="71"/>
      <c r="BM231" s="71"/>
      <c r="BN231" s="71"/>
      <c r="BO231" s="71"/>
      <c r="BP231" s="71"/>
      <c r="BQ231" s="71"/>
      <c r="BR231" s="71"/>
      <c r="BS231" s="71"/>
      <c r="BT231" s="71"/>
      <c r="BU231" s="71"/>
      <c r="BV231" s="71"/>
      <c r="BW231" s="71"/>
      <c r="BX231" s="70"/>
      <c r="BY231" s="70"/>
      <c r="BZ231" s="72"/>
      <c r="CA231" s="73"/>
      <c r="CB231" s="72"/>
      <c r="CC231" s="72"/>
      <c r="CD231" s="74"/>
      <c r="CJ231"/>
      <c r="CW231" s="76"/>
      <c r="DC231" s="69"/>
      <c r="DI231" s="69"/>
    </row>
    <row r="232" spans="1:113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  <c r="AE232" s="71"/>
      <c r="AF232" s="71"/>
      <c r="AG232" s="71"/>
      <c r="AH232" s="71"/>
      <c r="AI232" s="71"/>
      <c r="AJ232" s="71"/>
      <c r="AK232" s="71"/>
      <c r="AL232" s="71"/>
      <c r="AM232" s="71"/>
      <c r="AN232" s="71"/>
      <c r="AO232" s="71"/>
      <c r="AP232" s="71"/>
      <c r="AQ232" s="71"/>
      <c r="AR232" s="71"/>
      <c r="AS232" s="71"/>
      <c r="AT232" s="71"/>
      <c r="AU232" s="71"/>
      <c r="AV232" s="71"/>
      <c r="AW232" s="71"/>
      <c r="AX232" s="71"/>
      <c r="AY232" s="71"/>
      <c r="AZ232" s="71"/>
      <c r="BA232" s="71"/>
      <c r="BB232" s="71"/>
      <c r="BC232" s="71"/>
      <c r="BD232" s="71"/>
      <c r="BE232" s="71"/>
      <c r="BF232" s="71"/>
      <c r="BG232" s="71"/>
      <c r="BH232" s="71"/>
      <c r="BI232" s="71"/>
      <c r="BJ232" s="71"/>
      <c r="BK232" s="71"/>
      <c r="BL232" s="71"/>
      <c r="BM232" s="71"/>
      <c r="BN232" s="71"/>
      <c r="BO232" s="71"/>
      <c r="BP232" s="71"/>
      <c r="BQ232" s="71"/>
      <c r="BR232" s="71"/>
      <c r="BS232" s="71"/>
      <c r="BT232" s="71"/>
      <c r="BU232" s="71"/>
      <c r="BV232" s="71"/>
      <c r="BW232" s="71"/>
      <c r="BX232" s="70"/>
      <c r="BY232" s="70"/>
      <c r="BZ232" s="72"/>
      <c r="CA232" s="73"/>
      <c r="CB232" s="72"/>
      <c r="CC232" s="72"/>
      <c r="CD232" s="74"/>
      <c r="CJ232"/>
      <c r="CW232" s="76"/>
      <c r="DC232" s="69"/>
      <c r="DI232" s="69"/>
    </row>
    <row r="233" spans="1:113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  <c r="AE233" s="71"/>
      <c r="AF233" s="71"/>
      <c r="AG233" s="71"/>
      <c r="AH233" s="71"/>
      <c r="AI233" s="71"/>
      <c r="AJ233" s="71"/>
      <c r="AK233" s="71"/>
      <c r="AL233" s="71"/>
      <c r="AM233" s="71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1"/>
      <c r="AY233" s="71"/>
      <c r="AZ233" s="71"/>
      <c r="BA233" s="71"/>
      <c r="BB233" s="71"/>
      <c r="BC233" s="71"/>
      <c r="BD233" s="71"/>
      <c r="BE233" s="71"/>
      <c r="BF233" s="71"/>
      <c r="BG233" s="71"/>
      <c r="BH233" s="71"/>
      <c r="BI233" s="71"/>
      <c r="BJ233" s="71"/>
      <c r="BK233" s="71"/>
      <c r="BL233" s="71"/>
      <c r="BM233" s="71"/>
      <c r="BN233" s="71"/>
      <c r="BO233" s="71"/>
      <c r="BP233" s="71"/>
      <c r="BQ233" s="71"/>
      <c r="BR233" s="71"/>
      <c r="BS233" s="71"/>
      <c r="BT233" s="71"/>
      <c r="BU233" s="71"/>
      <c r="BV233" s="71"/>
      <c r="BW233" s="71"/>
      <c r="BX233" s="70"/>
      <c r="BY233" s="70"/>
      <c r="BZ233" s="72"/>
      <c r="CA233" s="73"/>
      <c r="CB233" s="72"/>
      <c r="CC233" s="72"/>
      <c r="CD233" s="74"/>
      <c r="CJ233"/>
      <c r="CW233" s="76"/>
      <c r="DC233" s="69"/>
      <c r="DI233" s="69"/>
    </row>
    <row r="234" spans="1:113">
      <c r="A234" s="71"/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  <c r="AE234" s="71"/>
      <c r="AF234" s="71"/>
      <c r="AG234" s="71"/>
      <c r="AH234" s="71"/>
      <c r="AI234" s="71"/>
      <c r="AJ234" s="71"/>
      <c r="AK234" s="71"/>
      <c r="AL234" s="71"/>
      <c r="AM234" s="71"/>
      <c r="AN234" s="71"/>
      <c r="AO234" s="71"/>
      <c r="AP234" s="71"/>
      <c r="AQ234" s="71"/>
      <c r="AR234" s="71"/>
      <c r="AS234" s="71"/>
      <c r="AT234" s="71"/>
      <c r="AU234" s="71"/>
      <c r="AV234" s="71"/>
      <c r="AW234" s="71"/>
      <c r="AX234" s="71"/>
      <c r="AY234" s="71"/>
      <c r="AZ234" s="71"/>
      <c r="BA234" s="71"/>
      <c r="BB234" s="71"/>
      <c r="BC234" s="71"/>
      <c r="BD234" s="71"/>
      <c r="BE234" s="71"/>
      <c r="BF234" s="71"/>
      <c r="BG234" s="71"/>
      <c r="BH234" s="71"/>
      <c r="BI234" s="71"/>
      <c r="BJ234" s="71"/>
      <c r="BK234" s="71"/>
      <c r="BL234" s="71"/>
      <c r="BM234" s="71"/>
      <c r="BN234" s="71"/>
      <c r="BO234" s="71"/>
      <c r="BP234" s="71"/>
      <c r="BQ234" s="71"/>
      <c r="BR234" s="71"/>
      <c r="BS234" s="71"/>
      <c r="BT234" s="71"/>
      <c r="BU234" s="71"/>
      <c r="BV234" s="71"/>
      <c r="BW234" s="71"/>
      <c r="BX234" s="70"/>
      <c r="BY234" s="70"/>
      <c r="BZ234" s="72"/>
      <c r="CA234" s="73"/>
      <c r="CB234" s="72"/>
      <c r="CC234" s="72"/>
      <c r="CD234" s="74"/>
      <c r="CJ234"/>
      <c r="CW234" s="76"/>
      <c r="DC234" s="69"/>
      <c r="DI234" s="69"/>
    </row>
    <row r="235" spans="1:113">
      <c r="A235" s="71"/>
      <c r="B235" s="71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  <c r="AH235" s="71"/>
      <c r="AI235" s="71"/>
      <c r="AJ235" s="71"/>
      <c r="AK235" s="71"/>
      <c r="AL235" s="71"/>
      <c r="AM235" s="71"/>
      <c r="AN235" s="71"/>
      <c r="AO235" s="71"/>
      <c r="AP235" s="71"/>
      <c r="AQ235" s="71"/>
      <c r="AR235" s="71"/>
      <c r="AS235" s="71"/>
      <c r="AT235" s="71"/>
      <c r="AU235" s="71"/>
      <c r="AV235" s="71"/>
      <c r="AW235" s="71"/>
      <c r="AX235" s="71"/>
      <c r="AY235" s="71"/>
      <c r="AZ235" s="71"/>
      <c r="BA235" s="71"/>
      <c r="BB235" s="71"/>
      <c r="BC235" s="71"/>
      <c r="BD235" s="71"/>
      <c r="BE235" s="71"/>
      <c r="BF235" s="71"/>
      <c r="BG235" s="71"/>
      <c r="BH235" s="71"/>
      <c r="BI235" s="71"/>
      <c r="BJ235" s="71"/>
      <c r="BK235" s="71"/>
      <c r="BL235" s="71"/>
      <c r="BM235" s="71"/>
      <c r="BN235" s="71"/>
      <c r="BO235" s="71"/>
      <c r="BP235" s="71"/>
      <c r="BQ235" s="71"/>
      <c r="BR235" s="71"/>
      <c r="BS235" s="71"/>
      <c r="BT235" s="71"/>
      <c r="BU235" s="71"/>
      <c r="BV235" s="71"/>
      <c r="BW235" s="71"/>
      <c r="BX235" s="70"/>
      <c r="BY235" s="70"/>
      <c r="BZ235" s="72"/>
      <c r="CA235" s="73"/>
      <c r="CB235" s="72"/>
      <c r="CC235" s="72"/>
      <c r="CD235" s="74"/>
      <c r="CJ235"/>
      <c r="CW235" s="76"/>
      <c r="DC235" s="69"/>
      <c r="DI235" s="69"/>
    </row>
    <row r="236" spans="1:113">
      <c r="A236" s="71"/>
      <c r="B236" s="71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  <c r="AE236" s="71"/>
      <c r="AF236" s="71"/>
      <c r="AG236" s="71"/>
      <c r="AH236" s="71"/>
      <c r="AI236" s="71"/>
      <c r="AJ236" s="71"/>
      <c r="AK236" s="71"/>
      <c r="AL236" s="71"/>
      <c r="AM236" s="71"/>
      <c r="AN236" s="71"/>
      <c r="AO236" s="71"/>
      <c r="AP236" s="71"/>
      <c r="AQ236" s="71"/>
      <c r="AR236" s="71"/>
      <c r="AS236" s="71"/>
      <c r="AT236" s="71"/>
      <c r="AU236" s="71"/>
      <c r="AV236" s="71"/>
      <c r="AW236" s="71"/>
      <c r="AX236" s="71"/>
      <c r="AY236" s="71"/>
      <c r="AZ236" s="71"/>
      <c r="BA236" s="71"/>
      <c r="BB236" s="71"/>
      <c r="BC236" s="71"/>
      <c r="BD236" s="71"/>
      <c r="BE236" s="71"/>
      <c r="BF236" s="71"/>
      <c r="BG236" s="71"/>
      <c r="BH236" s="71"/>
      <c r="BI236" s="71"/>
      <c r="BJ236" s="71"/>
      <c r="BK236" s="71"/>
      <c r="BL236" s="71"/>
      <c r="BM236" s="71"/>
      <c r="BN236" s="71"/>
      <c r="BO236" s="71"/>
      <c r="BP236" s="71"/>
      <c r="BQ236" s="71"/>
      <c r="BR236" s="71"/>
      <c r="BS236" s="71"/>
      <c r="BT236" s="71"/>
      <c r="BU236" s="71"/>
      <c r="BV236" s="71"/>
      <c r="BW236" s="71"/>
      <c r="BX236" s="70"/>
      <c r="BY236" s="70"/>
      <c r="BZ236" s="72"/>
      <c r="CA236" s="73"/>
      <c r="CB236" s="72"/>
      <c r="CC236" s="72"/>
      <c r="CD236" s="74"/>
      <c r="CJ236"/>
      <c r="CW236" s="76"/>
      <c r="DC236" s="69"/>
      <c r="DI236" s="69"/>
    </row>
    <row r="237" spans="1:113">
      <c r="A237" s="71"/>
      <c r="B237" s="71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  <c r="AE237" s="71"/>
      <c r="AF237" s="71"/>
      <c r="AG237" s="71"/>
      <c r="AH237" s="71"/>
      <c r="AI237" s="71"/>
      <c r="AJ237" s="71"/>
      <c r="AK237" s="71"/>
      <c r="AL237" s="71"/>
      <c r="AM237" s="71"/>
      <c r="AN237" s="71"/>
      <c r="AO237" s="71"/>
      <c r="AP237" s="71"/>
      <c r="AQ237" s="71"/>
      <c r="AR237" s="71"/>
      <c r="AS237" s="71"/>
      <c r="AT237" s="71"/>
      <c r="AU237" s="71"/>
      <c r="AV237" s="71"/>
      <c r="AW237" s="71"/>
      <c r="AX237" s="71"/>
      <c r="AY237" s="71"/>
      <c r="AZ237" s="71"/>
      <c r="BA237" s="71"/>
      <c r="BB237" s="71"/>
      <c r="BC237" s="71"/>
      <c r="BD237" s="71"/>
      <c r="BE237" s="71"/>
      <c r="BF237" s="71"/>
      <c r="BG237" s="71"/>
      <c r="BH237" s="71"/>
      <c r="BI237" s="71"/>
      <c r="BJ237" s="71"/>
      <c r="BK237" s="71"/>
      <c r="BL237" s="71"/>
      <c r="BM237" s="71"/>
      <c r="BN237" s="71"/>
      <c r="BO237" s="71"/>
      <c r="BP237" s="71"/>
      <c r="BQ237" s="71"/>
      <c r="BR237" s="71"/>
      <c r="BS237" s="71"/>
      <c r="BT237" s="71"/>
      <c r="BU237" s="71"/>
      <c r="BV237" s="71"/>
      <c r="BW237" s="71"/>
      <c r="BX237" s="70"/>
      <c r="BY237" s="70"/>
      <c r="BZ237" s="72"/>
      <c r="CA237" s="73"/>
      <c r="CB237" s="72"/>
      <c r="CC237" s="72"/>
      <c r="CD237" s="74"/>
      <c r="CJ237"/>
      <c r="CW237" s="76"/>
      <c r="DC237" s="69"/>
      <c r="DI237" s="69"/>
    </row>
    <row r="238" spans="1:113">
      <c r="A238" s="71"/>
      <c r="B238" s="71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  <c r="BF238" s="71"/>
      <c r="BG238" s="71"/>
      <c r="BH238" s="71"/>
      <c r="BI238" s="71"/>
      <c r="BJ238" s="71"/>
      <c r="BK238" s="71"/>
      <c r="BL238" s="71"/>
      <c r="BM238" s="71"/>
      <c r="BN238" s="71"/>
      <c r="BO238" s="71"/>
      <c r="BP238" s="71"/>
      <c r="BQ238" s="71"/>
      <c r="BR238" s="71"/>
      <c r="BS238" s="71"/>
      <c r="BT238" s="71"/>
      <c r="BU238" s="71"/>
      <c r="BV238" s="71"/>
      <c r="BW238" s="71"/>
      <c r="BX238" s="70"/>
      <c r="BY238" s="70"/>
      <c r="BZ238" s="72"/>
      <c r="CA238" s="73"/>
      <c r="CB238" s="72"/>
      <c r="CC238" s="72"/>
      <c r="CD238" s="74"/>
      <c r="CJ238"/>
      <c r="CW238" s="76"/>
      <c r="DC238" s="69"/>
      <c r="DI238" s="69"/>
    </row>
    <row r="239" spans="1:113">
      <c r="A239" s="71"/>
      <c r="B239" s="71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  <c r="BF239" s="71"/>
      <c r="BG239" s="71"/>
      <c r="BH239" s="71"/>
      <c r="BI239" s="71"/>
      <c r="BJ239" s="71"/>
      <c r="BK239" s="71"/>
      <c r="BL239" s="71"/>
      <c r="BM239" s="71"/>
      <c r="BN239" s="71"/>
      <c r="BO239" s="71"/>
      <c r="BP239" s="71"/>
      <c r="BQ239" s="71"/>
      <c r="BR239" s="71"/>
      <c r="BS239" s="71"/>
      <c r="BT239" s="71"/>
      <c r="BU239" s="71"/>
      <c r="BV239" s="71"/>
      <c r="BW239" s="71"/>
      <c r="BX239" s="70"/>
      <c r="BY239" s="70"/>
      <c r="BZ239" s="72"/>
      <c r="CA239" s="73"/>
      <c r="CB239" s="72"/>
      <c r="CC239" s="72"/>
      <c r="CD239" s="74"/>
      <c r="CJ239"/>
      <c r="CW239" s="76"/>
      <c r="DC239" s="69"/>
      <c r="DI239" s="69"/>
    </row>
    <row r="240" spans="1:113">
      <c r="A240" s="71"/>
      <c r="B240" s="71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  <c r="BF240" s="71"/>
      <c r="BG240" s="71"/>
      <c r="BH240" s="71"/>
      <c r="BI240" s="71"/>
      <c r="BJ240" s="71"/>
      <c r="BK240" s="71"/>
      <c r="BL240" s="71"/>
      <c r="BM240" s="71"/>
      <c r="BN240" s="71"/>
      <c r="BO240" s="71"/>
      <c r="BP240" s="71"/>
      <c r="BQ240" s="71"/>
      <c r="BR240" s="71"/>
      <c r="BS240" s="71"/>
      <c r="BT240" s="71"/>
      <c r="BU240" s="71"/>
      <c r="BV240" s="71"/>
      <c r="BW240" s="71"/>
      <c r="BX240" s="70"/>
      <c r="BY240" s="70"/>
      <c r="BZ240" s="72"/>
      <c r="CA240" s="73"/>
      <c r="CB240" s="72"/>
      <c r="CC240" s="72"/>
      <c r="CD240" s="74"/>
      <c r="CJ240"/>
      <c r="CW240" s="76"/>
      <c r="DC240" s="69"/>
      <c r="DI240" s="69"/>
    </row>
    <row r="241" spans="1:113">
      <c r="A241" s="71"/>
      <c r="B241" s="71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  <c r="BF241" s="71"/>
      <c r="BG241" s="71"/>
      <c r="BH241" s="71"/>
      <c r="BI241" s="71"/>
      <c r="BJ241" s="71"/>
      <c r="BK241" s="71"/>
      <c r="BL241" s="71"/>
      <c r="BM241" s="71"/>
      <c r="BN241" s="71"/>
      <c r="BO241" s="71"/>
      <c r="BP241" s="71"/>
      <c r="BQ241" s="71"/>
      <c r="BR241" s="71"/>
      <c r="BS241" s="71"/>
      <c r="BT241" s="71"/>
      <c r="BU241" s="71"/>
      <c r="BV241" s="71"/>
      <c r="BW241" s="71"/>
      <c r="BX241" s="70"/>
      <c r="BY241" s="70"/>
      <c r="BZ241" s="72"/>
      <c r="CA241" s="73"/>
      <c r="CB241" s="72"/>
      <c r="CC241" s="72"/>
      <c r="CD241" s="74"/>
      <c r="CJ241"/>
      <c r="CW241" s="76"/>
      <c r="DC241" s="69"/>
      <c r="DI241" s="69"/>
    </row>
    <row r="242" spans="1:113">
      <c r="A242" s="71"/>
      <c r="B242" s="71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  <c r="BF242" s="71"/>
      <c r="BG242" s="71"/>
      <c r="BH242" s="71"/>
      <c r="BI242" s="71"/>
      <c r="BJ242" s="71"/>
      <c r="BK242" s="71"/>
      <c r="BL242" s="71"/>
      <c r="BM242" s="71"/>
      <c r="BN242" s="71"/>
      <c r="BO242" s="71"/>
      <c r="BP242" s="71"/>
      <c r="BQ242" s="71"/>
      <c r="BR242" s="71"/>
      <c r="BS242" s="71"/>
      <c r="BT242" s="71"/>
      <c r="BU242" s="71"/>
      <c r="BV242" s="71"/>
      <c r="BW242" s="71"/>
      <c r="BX242" s="70"/>
      <c r="BY242" s="70"/>
      <c r="BZ242" s="72"/>
      <c r="CA242" s="73"/>
      <c r="CB242" s="72"/>
      <c r="CC242" s="72"/>
      <c r="CD242" s="74"/>
      <c r="CJ242"/>
      <c r="CW242" s="76"/>
      <c r="DC242" s="69"/>
      <c r="DI242" s="69"/>
    </row>
    <row r="243" spans="1:113">
      <c r="A243" s="71"/>
      <c r="B243" s="71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  <c r="BF243" s="71"/>
      <c r="BG243" s="71"/>
      <c r="BH243" s="71"/>
      <c r="BI243" s="71"/>
      <c r="BJ243" s="71"/>
      <c r="BK243" s="71"/>
      <c r="BL243" s="71"/>
      <c r="BM243" s="71"/>
      <c r="BN243" s="71"/>
      <c r="BO243" s="71"/>
      <c r="BP243" s="71"/>
      <c r="BQ243" s="71"/>
      <c r="BR243" s="71"/>
      <c r="BS243" s="71"/>
      <c r="BT243" s="71"/>
      <c r="BU243" s="71"/>
      <c r="BV243" s="71"/>
      <c r="BW243" s="71"/>
      <c r="BX243" s="70"/>
      <c r="BY243" s="70"/>
      <c r="BZ243" s="72"/>
      <c r="CA243" s="73"/>
      <c r="CB243" s="72"/>
      <c r="CC243" s="72"/>
      <c r="CD243" s="74"/>
      <c r="CJ243"/>
      <c r="CW243" s="76"/>
      <c r="DC243" s="69"/>
      <c r="DI243" s="69"/>
    </row>
    <row r="244" spans="1:113">
      <c r="A244" s="71"/>
      <c r="B244" s="71"/>
      <c r="C244" s="71"/>
      <c r="D244" s="83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  <c r="AH244" s="71"/>
      <c r="AI244" s="71"/>
      <c r="AJ244" s="71"/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  <c r="BF244" s="71"/>
      <c r="BG244" s="71"/>
      <c r="BH244" s="71"/>
      <c r="BI244" s="71"/>
      <c r="BJ244" s="71"/>
      <c r="BK244" s="71"/>
      <c r="BL244" s="71"/>
      <c r="BM244" s="71"/>
      <c r="BN244" s="71"/>
      <c r="BO244" s="71"/>
      <c r="BP244" s="71"/>
      <c r="BQ244" s="71"/>
      <c r="BR244" s="71"/>
      <c r="BS244" s="71"/>
      <c r="BT244" s="71"/>
      <c r="BU244" s="71"/>
      <c r="BV244" s="71"/>
      <c r="BW244" s="71"/>
      <c r="BX244" s="70"/>
      <c r="BY244" s="70"/>
      <c r="BZ244" s="72"/>
      <c r="CA244" s="73"/>
      <c r="CB244" s="72"/>
      <c r="CC244" s="72"/>
      <c r="CD244" s="74"/>
      <c r="CJ244"/>
      <c r="CW244" s="76"/>
      <c r="DC244" s="69"/>
      <c r="DI244" s="69"/>
    </row>
    <row r="245" spans="1:113">
      <c r="A245" s="71"/>
      <c r="B245" s="71"/>
      <c r="C245" s="71"/>
      <c r="D245" s="83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  <c r="AH245" s="71"/>
      <c r="AI245" s="71"/>
      <c r="AJ245" s="71"/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  <c r="BF245" s="71"/>
      <c r="BG245" s="71"/>
      <c r="BH245" s="71"/>
      <c r="BI245" s="71"/>
      <c r="BJ245" s="71"/>
      <c r="BK245" s="71"/>
      <c r="BL245" s="71"/>
      <c r="BM245" s="71"/>
      <c r="BN245" s="71"/>
      <c r="BO245" s="71"/>
      <c r="BP245" s="71"/>
      <c r="BQ245" s="71"/>
      <c r="BR245" s="71"/>
      <c r="BS245" s="71"/>
      <c r="BT245" s="71"/>
      <c r="BU245" s="71"/>
      <c r="BV245" s="71"/>
      <c r="BW245" s="71"/>
      <c r="BX245" s="70"/>
      <c r="BY245" s="70"/>
      <c r="BZ245" s="72"/>
      <c r="CA245" s="73"/>
      <c r="CB245" s="72"/>
      <c r="CC245" s="72"/>
      <c r="CD245" s="74"/>
      <c r="CJ245"/>
      <c r="CW245" s="76"/>
      <c r="DC245" s="69"/>
      <c r="DI245" s="69"/>
    </row>
    <row r="246" spans="1:113">
      <c r="A246" s="71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  <c r="AH246" s="71"/>
      <c r="AI246" s="71"/>
      <c r="AJ246" s="71"/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  <c r="BF246" s="71"/>
      <c r="BG246" s="71"/>
      <c r="BH246" s="71"/>
      <c r="BI246" s="71"/>
      <c r="BJ246" s="71"/>
      <c r="BK246" s="71"/>
      <c r="BL246" s="71"/>
      <c r="BM246" s="71"/>
      <c r="BN246" s="71"/>
      <c r="BO246" s="71"/>
      <c r="BP246" s="71"/>
      <c r="BQ246" s="71"/>
      <c r="BR246" s="71"/>
      <c r="BS246" s="71"/>
      <c r="BT246" s="71"/>
      <c r="BU246" s="71"/>
      <c r="BV246" s="71"/>
      <c r="BW246" s="71"/>
      <c r="BX246" s="70"/>
      <c r="BY246" s="70"/>
      <c r="BZ246" s="72"/>
      <c r="CA246" s="73"/>
      <c r="CB246" s="72"/>
      <c r="CC246" s="72"/>
      <c r="CD246" s="74"/>
      <c r="CJ246"/>
      <c r="CW246" s="76"/>
      <c r="DC246" s="69"/>
      <c r="DI246" s="69"/>
    </row>
    <row r="247" spans="1:113">
      <c r="A247" s="71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  <c r="BF247" s="71"/>
      <c r="BG247" s="71"/>
      <c r="BH247" s="71"/>
      <c r="BI247" s="71"/>
      <c r="BJ247" s="71"/>
      <c r="BK247" s="71"/>
      <c r="BL247" s="71"/>
      <c r="BM247" s="71"/>
      <c r="BN247" s="71"/>
      <c r="BO247" s="71"/>
      <c r="BP247" s="71"/>
      <c r="BQ247" s="71"/>
      <c r="BR247" s="71"/>
      <c r="BS247" s="71"/>
      <c r="BT247" s="71"/>
      <c r="BU247" s="71"/>
      <c r="BV247" s="71"/>
      <c r="BW247" s="71"/>
      <c r="BX247" s="70"/>
      <c r="BY247" s="70"/>
      <c r="BZ247" s="72"/>
      <c r="CA247" s="73"/>
      <c r="CB247" s="72"/>
      <c r="CC247" s="72"/>
      <c r="CD247" s="74"/>
      <c r="CJ247"/>
      <c r="CW247" s="76"/>
      <c r="DC247" s="69"/>
      <c r="DI247" s="69"/>
    </row>
    <row r="248" spans="1:113">
      <c r="A248" s="71"/>
      <c r="B248" s="71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  <c r="BF248" s="71"/>
      <c r="BG248" s="71"/>
      <c r="BH248" s="71"/>
      <c r="BI248" s="71"/>
      <c r="BJ248" s="71"/>
      <c r="BK248" s="71"/>
      <c r="BL248" s="71"/>
      <c r="BM248" s="71"/>
      <c r="BN248" s="71"/>
      <c r="BO248" s="71"/>
      <c r="BP248" s="71"/>
      <c r="BQ248" s="71"/>
      <c r="BR248" s="71"/>
      <c r="BS248" s="71"/>
      <c r="BT248" s="71"/>
      <c r="BU248" s="71"/>
      <c r="BV248" s="71"/>
      <c r="BW248" s="71"/>
      <c r="BX248" s="70"/>
      <c r="BY248" s="70"/>
      <c r="BZ248" s="72"/>
      <c r="CA248" s="73"/>
      <c r="CB248" s="72"/>
      <c r="CC248" s="72"/>
      <c r="CD248" s="74"/>
      <c r="CJ248"/>
      <c r="CW248" s="76"/>
      <c r="DC248" s="69"/>
      <c r="DI248" s="69"/>
    </row>
    <row r="249" spans="1:113">
      <c r="A249" s="71"/>
      <c r="B249" s="71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  <c r="BF249" s="71"/>
      <c r="BG249" s="71"/>
      <c r="BH249" s="71"/>
      <c r="BI249" s="71"/>
      <c r="BJ249" s="71"/>
      <c r="BK249" s="71"/>
      <c r="BL249" s="71"/>
      <c r="BM249" s="71"/>
      <c r="BN249" s="71"/>
      <c r="BO249" s="71"/>
      <c r="BP249" s="71"/>
      <c r="BQ249" s="71"/>
      <c r="BR249" s="71"/>
      <c r="BS249" s="71"/>
      <c r="BT249" s="71"/>
      <c r="BU249" s="71"/>
      <c r="BV249" s="71"/>
      <c r="BW249" s="71"/>
      <c r="BX249" s="70"/>
      <c r="BY249" s="70"/>
      <c r="BZ249" s="72"/>
      <c r="CA249" s="73"/>
      <c r="CB249" s="72"/>
      <c r="CC249" s="72"/>
      <c r="CD249" s="74"/>
      <c r="CJ249"/>
      <c r="CW249" s="76"/>
      <c r="DC249" s="69"/>
      <c r="DI249" s="69"/>
    </row>
    <row r="250" spans="1:113">
      <c r="A250" s="71"/>
      <c r="B250" s="71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  <c r="BF250" s="71"/>
      <c r="BG250" s="71"/>
      <c r="BH250" s="71"/>
      <c r="BI250" s="71"/>
      <c r="BJ250" s="71"/>
      <c r="BK250" s="71"/>
      <c r="BL250" s="71"/>
      <c r="BM250" s="71"/>
      <c r="BN250" s="71"/>
      <c r="BO250" s="71"/>
      <c r="BP250" s="71"/>
      <c r="BQ250" s="71"/>
      <c r="BR250" s="71"/>
      <c r="BS250" s="71"/>
      <c r="BT250" s="71"/>
      <c r="BU250" s="71"/>
      <c r="BV250" s="71"/>
      <c r="BW250" s="71"/>
      <c r="BX250" s="70"/>
      <c r="BY250" s="70"/>
      <c r="BZ250" s="72"/>
      <c r="CA250" s="73"/>
      <c r="CB250" s="72"/>
      <c r="CC250" s="72"/>
      <c r="CD250" s="74"/>
      <c r="CJ250"/>
      <c r="CW250" s="76"/>
      <c r="DC250" s="69"/>
      <c r="DI250" s="69"/>
    </row>
    <row r="251" spans="1:113">
      <c r="A251" s="71"/>
      <c r="B251" s="71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  <c r="BF251" s="71"/>
      <c r="BG251" s="71"/>
      <c r="BH251" s="71"/>
      <c r="BI251" s="71"/>
      <c r="BJ251" s="71"/>
      <c r="BK251" s="71"/>
      <c r="BL251" s="71"/>
      <c r="BM251" s="71"/>
      <c r="BN251" s="71"/>
      <c r="BO251" s="71"/>
      <c r="BP251" s="71"/>
      <c r="BQ251" s="71"/>
      <c r="BR251" s="71"/>
      <c r="BS251" s="71"/>
      <c r="BT251" s="71"/>
      <c r="BU251" s="71"/>
      <c r="BV251" s="71"/>
      <c r="BW251" s="71"/>
      <c r="BX251" s="70"/>
      <c r="BY251" s="70"/>
      <c r="BZ251" s="72"/>
      <c r="CA251" s="73"/>
      <c r="CB251" s="72"/>
      <c r="CC251" s="72"/>
      <c r="CD251" s="74"/>
      <c r="CJ251"/>
      <c r="CW251" s="76"/>
      <c r="DC251" s="69"/>
      <c r="DI251" s="69"/>
    </row>
    <row r="252" spans="1:113">
      <c r="A252" s="71"/>
      <c r="B252" s="71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  <c r="BF252" s="71"/>
      <c r="BG252" s="71"/>
      <c r="BH252" s="71"/>
      <c r="BI252" s="71"/>
      <c r="BJ252" s="71"/>
      <c r="BK252" s="71"/>
      <c r="BL252" s="71"/>
      <c r="BM252" s="71"/>
      <c r="BN252" s="71"/>
      <c r="BO252" s="71"/>
      <c r="BP252" s="71"/>
      <c r="BQ252" s="71"/>
      <c r="BR252" s="71"/>
      <c r="BS252" s="71"/>
      <c r="BT252" s="71"/>
      <c r="BU252" s="71"/>
      <c r="BV252" s="71"/>
      <c r="BW252" s="71"/>
      <c r="BX252" s="70"/>
      <c r="BY252" s="70"/>
      <c r="BZ252" s="72"/>
      <c r="CA252" s="73"/>
      <c r="CB252" s="72"/>
      <c r="CC252" s="72"/>
      <c r="CD252" s="74"/>
      <c r="CJ252"/>
      <c r="CW252" s="76"/>
      <c r="DC252" s="69"/>
      <c r="DI252" s="69"/>
    </row>
    <row r="253" spans="1:113">
      <c r="A253" s="71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  <c r="BF253" s="71"/>
      <c r="BG253" s="71"/>
      <c r="BH253" s="71"/>
      <c r="BI253" s="71"/>
      <c r="BJ253" s="71"/>
      <c r="BK253" s="71"/>
      <c r="BL253" s="71"/>
      <c r="BM253" s="71"/>
      <c r="BN253" s="71"/>
      <c r="BO253" s="71"/>
      <c r="BP253" s="71"/>
      <c r="BQ253" s="71"/>
      <c r="BR253" s="71"/>
      <c r="BS253" s="71"/>
      <c r="BT253" s="71"/>
      <c r="BU253" s="71"/>
      <c r="BV253" s="71"/>
      <c r="BW253" s="71"/>
      <c r="BX253" s="70"/>
      <c r="BY253" s="70"/>
      <c r="BZ253" s="72"/>
      <c r="CA253" s="73"/>
      <c r="CB253" s="72"/>
      <c r="CC253" s="72"/>
      <c r="CD253" s="74"/>
      <c r="CJ253"/>
      <c r="CW253" s="76"/>
      <c r="DC253" s="69"/>
      <c r="DI253" s="69"/>
    </row>
    <row r="254" spans="1:113">
      <c r="A254" s="71"/>
      <c r="B254" s="71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  <c r="BF254" s="71"/>
      <c r="BG254" s="71"/>
      <c r="BH254" s="71"/>
      <c r="BI254" s="71"/>
      <c r="BJ254" s="71"/>
      <c r="BK254" s="71"/>
      <c r="BL254" s="71"/>
      <c r="BM254" s="71"/>
      <c r="BN254" s="71"/>
      <c r="BO254" s="71"/>
      <c r="BP254" s="71"/>
      <c r="BQ254" s="71"/>
      <c r="BR254" s="71"/>
      <c r="BS254" s="71"/>
      <c r="BT254" s="71"/>
      <c r="BU254" s="71"/>
      <c r="BV254" s="71"/>
      <c r="BW254" s="71"/>
      <c r="BX254" s="70"/>
      <c r="BY254" s="70"/>
      <c r="BZ254" s="72"/>
      <c r="CA254" s="73"/>
      <c r="CB254" s="72"/>
      <c r="CC254" s="72"/>
      <c r="CD254" s="74"/>
      <c r="CJ254"/>
      <c r="CW254" s="76"/>
      <c r="DC254" s="69"/>
      <c r="DI254" s="69"/>
    </row>
    <row r="255" spans="1:113">
      <c r="A255" s="71"/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  <c r="BF255" s="71"/>
      <c r="BG255" s="71"/>
      <c r="BH255" s="71"/>
      <c r="BI255" s="71"/>
      <c r="BJ255" s="71"/>
      <c r="BK255" s="71"/>
      <c r="BL255" s="71"/>
      <c r="BM255" s="71"/>
      <c r="BN255" s="71"/>
      <c r="BO255" s="71"/>
      <c r="BP255" s="71"/>
      <c r="BQ255" s="71"/>
      <c r="BR255" s="71"/>
      <c r="BS255" s="71"/>
      <c r="BT255" s="71"/>
      <c r="BU255" s="71"/>
      <c r="BV255" s="71"/>
      <c r="BW255" s="71"/>
      <c r="BX255" s="70"/>
      <c r="BY255" s="70"/>
      <c r="BZ255" s="72"/>
      <c r="CA255" s="73"/>
      <c r="CB255" s="72"/>
      <c r="CC255" s="72"/>
      <c r="CD255" s="74"/>
      <c r="CJ255"/>
      <c r="CW255" s="76"/>
      <c r="DC255" s="69"/>
      <c r="DI255" s="69"/>
    </row>
    <row r="256" spans="1:113">
      <c r="A256" s="71"/>
      <c r="B256" s="71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  <c r="BF256" s="71"/>
      <c r="BG256" s="71"/>
      <c r="BH256" s="71"/>
      <c r="BI256" s="71"/>
      <c r="BJ256" s="71"/>
      <c r="BK256" s="71"/>
      <c r="BL256" s="71"/>
      <c r="BM256" s="71"/>
      <c r="BN256" s="71"/>
      <c r="BO256" s="71"/>
      <c r="BP256" s="71"/>
      <c r="BQ256" s="71"/>
      <c r="BR256" s="71"/>
      <c r="BS256" s="71"/>
      <c r="BT256" s="71"/>
      <c r="BU256" s="71"/>
      <c r="BV256" s="71"/>
      <c r="BW256" s="71"/>
      <c r="BX256" s="70"/>
      <c r="BY256" s="70"/>
      <c r="BZ256" s="72"/>
      <c r="CA256" s="73"/>
      <c r="CB256" s="72"/>
      <c r="CC256" s="72"/>
      <c r="CD256" s="74"/>
      <c r="CJ256"/>
      <c r="CW256" s="76"/>
      <c r="DC256" s="69"/>
      <c r="DI256" s="69"/>
    </row>
    <row r="257" spans="1:113">
      <c r="A257" s="71"/>
      <c r="B257" s="71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1"/>
      <c r="AH257" s="71"/>
      <c r="AI257" s="71"/>
      <c r="AJ257" s="71"/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  <c r="BF257" s="71"/>
      <c r="BG257" s="71"/>
      <c r="BH257" s="71"/>
      <c r="BI257" s="71"/>
      <c r="BJ257" s="71"/>
      <c r="BK257" s="71"/>
      <c r="BL257" s="71"/>
      <c r="BM257" s="71"/>
      <c r="BN257" s="71"/>
      <c r="BO257" s="71"/>
      <c r="BP257" s="71"/>
      <c r="BQ257" s="71"/>
      <c r="BR257" s="71"/>
      <c r="BS257" s="71"/>
      <c r="BT257" s="71"/>
      <c r="BU257" s="71"/>
      <c r="BV257" s="71"/>
      <c r="BW257" s="71"/>
      <c r="BX257" s="70"/>
      <c r="BY257" s="70"/>
      <c r="BZ257" s="72"/>
      <c r="CA257" s="73"/>
      <c r="CB257" s="72"/>
      <c r="CC257" s="72"/>
      <c r="CD257" s="74"/>
      <c r="CJ257"/>
      <c r="CW257" s="76"/>
      <c r="DC257" s="69"/>
      <c r="DI257" s="69"/>
    </row>
    <row r="258" spans="1:113">
      <c r="A258" s="71"/>
      <c r="B258" s="71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1"/>
      <c r="AH258" s="71"/>
      <c r="AI258" s="71"/>
      <c r="AJ258" s="71"/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  <c r="BF258" s="71"/>
      <c r="BG258" s="71"/>
      <c r="BH258" s="71"/>
      <c r="BI258" s="71"/>
      <c r="BJ258" s="71"/>
      <c r="BK258" s="71"/>
      <c r="BL258" s="71"/>
      <c r="BM258" s="71"/>
      <c r="BN258" s="71"/>
      <c r="BO258" s="71"/>
      <c r="BP258" s="71"/>
      <c r="BQ258" s="71"/>
      <c r="BR258" s="71"/>
      <c r="BS258" s="71"/>
      <c r="BT258" s="71"/>
      <c r="BU258" s="71"/>
      <c r="BV258" s="71"/>
      <c r="BW258" s="71"/>
      <c r="BX258" s="70"/>
      <c r="BY258" s="70"/>
      <c r="BZ258" s="72"/>
      <c r="CA258" s="73"/>
      <c r="CB258" s="72"/>
      <c r="CC258" s="72"/>
      <c r="CD258" s="74"/>
      <c r="CJ258"/>
      <c r="CW258" s="76"/>
      <c r="DC258" s="69"/>
      <c r="DI258" s="69"/>
    </row>
    <row r="259" spans="1:113">
      <c r="A259" s="71"/>
      <c r="B259" s="71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  <c r="AI259" s="71"/>
      <c r="AJ259" s="71"/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  <c r="BF259" s="71"/>
      <c r="BG259" s="71"/>
      <c r="BH259" s="71"/>
      <c r="BI259" s="71"/>
      <c r="BJ259" s="71"/>
      <c r="BK259" s="71"/>
      <c r="BL259" s="71"/>
      <c r="BM259" s="71"/>
      <c r="BN259" s="71"/>
      <c r="BO259" s="71"/>
      <c r="BP259" s="71"/>
      <c r="BQ259" s="71"/>
      <c r="BR259" s="71"/>
      <c r="BS259" s="71"/>
      <c r="BT259" s="71"/>
      <c r="BU259" s="71"/>
      <c r="BV259" s="71"/>
      <c r="BW259" s="71"/>
      <c r="BX259" s="70"/>
      <c r="BY259" s="70"/>
      <c r="BZ259" s="72"/>
      <c r="CA259" s="73"/>
      <c r="CB259" s="72"/>
      <c r="CC259" s="72"/>
      <c r="CD259" s="74"/>
      <c r="CJ259"/>
      <c r="CW259" s="76"/>
      <c r="DC259" s="69"/>
      <c r="DI259" s="69"/>
    </row>
    <row r="260" spans="1:113">
      <c r="A260" s="71"/>
      <c r="B260" s="71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  <c r="AI260" s="71"/>
      <c r="AJ260" s="71"/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  <c r="BF260" s="71"/>
      <c r="BG260" s="71"/>
      <c r="BH260" s="71"/>
      <c r="BI260" s="71"/>
      <c r="BJ260" s="71"/>
      <c r="BK260" s="71"/>
      <c r="BL260" s="71"/>
      <c r="BM260" s="71"/>
      <c r="BN260" s="71"/>
      <c r="BO260" s="71"/>
      <c r="BP260" s="71"/>
      <c r="BQ260" s="71"/>
      <c r="BR260" s="71"/>
      <c r="BS260" s="71"/>
      <c r="BT260" s="71"/>
      <c r="BU260" s="71"/>
      <c r="BV260" s="71"/>
      <c r="BW260" s="71"/>
      <c r="BX260" s="70"/>
      <c r="BY260" s="70"/>
      <c r="BZ260" s="72"/>
      <c r="CA260" s="73"/>
      <c r="CB260" s="72"/>
      <c r="CC260" s="72"/>
      <c r="CD260" s="74"/>
      <c r="CJ260"/>
      <c r="CW260" s="76"/>
      <c r="DC260" s="69"/>
      <c r="DI260" s="69"/>
    </row>
    <row r="261" spans="1:113">
      <c r="A261" s="71"/>
      <c r="B261" s="71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  <c r="BF261" s="71"/>
      <c r="BG261" s="71"/>
      <c r="BH261" s="71"/>
      <c r="BI261" s="71"/>
      <c r="BJ261" s="71"/>
      <c r="BK261" s="71"/>
      <c r="BL261" s="71"/>
      <c r="BM261" s="71"/>
      <c r="BN261" s="71"/>
      <c r="BO261" s="71"/>
      <c r="BP261" s="71"/>
      <c r="BQ261" s="71"/>
      <c r="BR261" s="71"/>
      <c r="BS261" s="71"/>
      <c r="BT261" s="71"/>
      <c r="BU261" s="71"/>
      <c r="BV261" s="71"/>
      <c r="BW261" s="71"/>
      <c r="BX261" s="70"/>
      <c r="BY261" s="70"/>
      <c r="BZ261" s="72"/>
      <c r="CA261" s="73"/>
      <c r="CB261" s="72"/>
      <c r="CC261" s="72"/>
      <c r="CD261" s="74"/>
      <c r="CJ261"/>
      <c r="CW261" s="76"/>
      <c r="DC261" s="69"/>
      <c r="DI261" s="69"/>
    </row>
    <row r="262" spans="1:113">
      <c r="A262" s="71"/>
      <c r="B262" s="71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  <c r="BF262" s="71"/>
      <c r="BG262" s="71"/>
      <c r="BH262" s="71"/>
      <c r="BI262" s="71"/>
      <c r="BJ262" s="71"/>
      <c r="BK262" s="71"/>
      <c r="BL262" s="71"/>
      <c r="BM262" s="71"/>
      <c r="BN262" s="71"/>
      <c r="BO262" s="71"/>
      <c r="BP262" s="71"/>
      <c r="BQ262" s="71"/>
      <c r="BR262" s="71"/>
      <c r="BS262" s="71"/>
      <c r="BT262" s="71"/>
      <c r="BU262" s="71"/>
      <c r="BV262" s="71"/>
      <c r="BW262" s="71"/>
      <c r="BX262" s="70"/>
      <c r="BY262" s="70"/>
      <c r="BZ262" s="72"/>
      <c r="CA262" s="73"/>
      <c r="CB262" s="72"/>
      <c r="CC262" s="72"/>
      <c r="CD262" s="74"/>
      <c r="CJ262"/>
      <c r="CW262" s="76"/>
      <c r="DC262" s="69"/>
      <c r="DI262" s="69"/>
    </row>
    <row r="263" spans="1:113">
      <c r="A263" s="71"/>
      <c r="B263" s="71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  <c r="BF263" s="71"/>
      <c r="BG263" s="71"/>
      <c r="BH263" s="71"/>
      <c r="BI263" s="71"/>
      <c r="BJ263" s="71"/>
      <c r="BK263" s="71"/>
      <c r="BL263" s="71"/>
      <c r="BM263" s="71"/>
      <c r="BN263" s="71"/>
      <c r="BO263" s="71"/>
      <c r="BP263" s="71"/>
      <c r="BQ263" s="71"/>
      <c r="BR263" s="71"/>
      <c r="BS263" s="71"/>
      <c r="BT263" s="71"/>
      <c r="BU263" s="71"/>
      <c r="BV263" s="71"/>
      <c r="BW263" s="71"/>
      <c r="BX263" s="70"/>
      <c r="BY263" s="70"/>
      <c r="BZ263" s="72"/>
      <c r="CA263" s="73"/>
      <c r="CB263" s="72"/>
      <c r="CC263" s="72"/>
      <c r="CD263" s="74"/>
      <c r="CJ263"/>
      <c r="CW263" s="76"/>
      <c r="DC263" s="69"/>
      <c r="DI263" s="69"/>
    </row>
    <row r="264" spans="1:113">
      <c r="A264" s="71"/>
      <c r="B264" s="71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  <c r="BF264" s="71"/>
      <c r="BG264" s="71"/>
      <c r="BH264" s="71"/>
      <c r="BI264" s="71"/>
      <c r="BJ264" s="71"/>
      <c r="BK264" s="71"/>
      <c r="BL264" s="71"/>
      <c r="BM264" s="71"/>
      <c r="BN264" s="71"/>
      <c r="BO264" s="71"/>
      <c r="BP264" s="71"/>
      <c r="BQ264" s="71"/>
      <c r="BR264" s="71"/>
      <c r="BS264" s="71"/>
      <c r="BT264" s="71"/>
      <c r="BU264" s="71"/>
      <c r="BV264" s="71"/>
      <c r="BW264" s="71"/>
      <c r="BX264" s="70"/>
      <c r="BY264" s="70"/>
      <c r="BZ264" s="72"/>
      <c r="CA264" s="73"/>
      <c r="CB264" s="72"/>
      <c r="CC264" s="72"/>
      <c r="CD264" s="74"/>
      <c r="CJ264"/>
      <c r="CW264" s="76"/>
      <c r="DC264" s="69"/>
      <c r="DI264" s="69"/>
    </row>
    <row r="265" spans="1:113">
      <c r="A265" s="71"/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  <c r="AI265" s="71"/>
      <c r="AJ265" s="71"/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  <c r="BF265" s="71"/>
      <c r="BG265" s="71"/>
      <c r="BH265" s="71"/>
      <c r="BI265" s="71"/>
      <c r="BJ265" s="71"/>
      <c r="BK265" s="71"/>
      <c r="BL265" s="71"/>
      <c r="BM265" s="71"/>
      <c r="BN265" s="71"/>
      <c r="BO265" s="71"/>
      <c r="BP265" s="71"/>
      <c r="BQ265" s="71"/>
      <c r="BR265" s="71"/>
      <c r="BS265" s="71"/>
      <c r="BT265" s="71"/>
      <c r="BU265" s="71"/>
      <c r="BV265" s="71"/>
      <c r="BW265" s="71"/>
      <c r="BX265" s="70"/>
      <c r="BY265" s="70"/>
      <c r="BZ265" s="72"/>
      <c r="CA265" s="73"/>
      <c r="CB265" s="72"/>
      <c r="CC265" s="72"/>
      <c r="CD265" s="74"/>
      <c r="CJ265"/>
      <c r="CW265" s="76"/>
      <c r="DC265" s="69"/>
      <c r="DI265" s="69"/>
    </row>
    <row r="266" spans="1:113">
      <c r="A266" s="71"/>
      <c r="B266" s="71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1"/>
      <c r="AJ266" s="71"/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  <c r="BF266" s="71"/>
      <c r="BG266" s="71"/>
      <c r="BH266" s="71"/>
      <c r="BI266" s="71"/>
      <c r="BJ266" s="71"/>
      <c r="BK266" s="71"/>
      <c r="BL266" s="71"/>
      <c r="BM266" s="71"/>
      <c r="BN266" s="71"/>
      <c r="BO266" s="71"/>
      <c r="BP266" s="71"/>
      <c r="BQ266" s="71"/>
      <c r="BR266" s="71"/>
      <c r="BS266" s="71"/>
      <c r="BT266" s="71"/>
      <c r="BU266" s="71"/>
      <c r="BV266" s="71"/>
      <c r="BW266" s="71"/>
      <c r="BX266" s="70"/>
      <c r="BY266" s="70"/>
      <c r="BZ266" s="72"/>
      <c r="CA266" s="73"/>
      <c r="CB266" s="72"/>
      <c r="CC266" s="72"/>
      <c r="CD266" s="74"/>
      <c r="CJ266"/>
      <c r="CW266" s="76"/>
      <c r="DC266" s="69"/>
      <c r="DI266" s="69"/>
    </row>
    <row r="267" spans="1:113">
      <c r="A267" s="71"/>
      <c r="B267" s="71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  <c r="BF267" s="71"/>
      <c r="BG267" s="71"/>
      <c r="BH267" s="71"/>
      <c r="BI267" s="71"/>
      <c r="BJ267" s="71"/>
      <c r="BK267" s="71"/>
      <c r="BL267" s="71"/>
      <c r="BM267" s="71"/>
      <c r="BN267" s="71"/>
      <c r="BO267" s="71"/>
      <c r="BP267" s="71"/>
      <c r="BQ267" s="71"/>
      <c r="BR267" s="71"/>
      <c r="BS267" s="71"/>
      <c r="BT267" s="71"/>
      <c r="BU267" s="71"/>
      <c r="BV267" s="71"/>
      <c r="BW267" s="71"/>
      <c r="BX267" s="70"/>
      <c r="BY267" s="70"/>
      <c r="BZ267" s="72"/>
      <c r="CA267" s="73"/>
      <c r="CB267" s="72"/>
      <c r="CC267" s="72"/>
      <c r="CD267" s="74"/>
      <c r="CJ267"/>
      <c r="CW267" s="76"/>
      <c r="DC267" s="69"/>
      <c r="DI267" s="69"/>
    </row>
    <row r="268" spans="1:113">
      <c r="A268" s="71"/>
      <c r="B268" s="71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  <c r="BF268" s="71"/>
      <c r="BG268" s="71"/>
      <c r="BH268" s="71"/>
      <c r="BI268" s="71"/>
      <c r="BJ268" s="71"/>
      <c r="BK268" s="71"/>
      <c r="BL268" s="71"/>
      <c r="BM268" s="71"/>
      <c r="BN268" s="71"/>
      <c r="BO268" s="71"/>
      <c r="BP268" s="71"/>
      <c r="BQ268" s="71"/>
      <c r="BR268" s="71"/>
      <c r="BS268" s="71"/>
      <c r="BT268" s="71"/>
      <c r="BU268" s="71"/>
      <c r="BV268" s="71"/>
      <c r="BW268" s="71"/>
      <c r="BX268" s="70"/>
      <c r="BY268" s="70"/>
      <c r="BZ268" s="72"/>
      <c r="CA268" s="73"/>
      <c r="CB268" s="72"/>
      <c r="CC268" s="72"/>
      <c r="CD268" s="74"/>
      <c r="CJ268"/>
      <c r="CW268" s="76"/>
      <c r="DC268" s="69"/>
      <c r="DI268" s="69"/>
    </row>
    <row r="269" spans="1:113">
      <c r="A269" s="71"/>
      <c r="B269" s="71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  <c r="BF269" s="71"/>
      <c r="BG269" s="71"/>
      <c r="BH269" s="71"/>
      <c r="BI269" s="71"/>
      <c r="BJ269" s="71"/>
      <c r="BK269" s="71"/>
      <c r="BL269" s="71"/>
      <c r="BM269" s="71"/>
      <c r="BN269" s="71"/>
      <c r="BO269" s="71"/>
      <c r="BP269" s="71"/>
      <c r="BQ269" s="71"/>
      <c r="BR269" s="71"/>
      <c r="BS269" s="71"/>
      <c r="BT269" s="71"/>
      <c r="BU269" s="71"/>
      <c r="BV269" s="71"/>
      <c r="BW269" s="71"/>
      <c r="BX269" s="70"/>
      <c r="BY269" s="70"/>
      <c r="BZ269" s="72"/>
      <c r="CA269" s="73"/>
      <c r="CB269" s="72"/>
      <c r="CC269" s="72"/>
      <c r="CD269" s="74"/>
      <c r="CJ269"/>
      <c r="CW269" s="76"/>
      <c r="DC269" s="69"/>
      <c r="DI269" s="69"/>
    </row>
    <row r="270" spans="1:113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  <c r="BF270" s="71"/>
      <c r="BG270" s="71"/>
      <c r="BH270" s="71"/>
      <c r="BI270" s="71"/>
      <c r="BJ270" s="71"/>
      <c r="BK270" s="71"/>
      <c r="BL270" s="71"/>
      <c r="BM270" s="71"/>
      <c r="BN270" s="71"/>
      <c r="BO270" s="71"/>
      <c r="BP270" s="71"/>
      <c r="BQ270" s="71"/>
      <c r="BR270" s="71"/>
      <c r="BS270" s="71"/>
      <c r="BT270" s="71"/>
      <c r="BU270" s="71"/>
      <c r="BV270" s="71"/>
      <c r="BW270" s="71"/>
      <c r="BX270" s="70"/>
      <c r="BY270" s="70"/>
      <c r="BZ270" s="72"/>
      <c r="CA270" s="73"/>
      <c r="CB270" s="72"/>
      <c r="CC270" s="72"/>
      <c r="CD270" s="74"/>
      <c r="CJ270"/>
      <c r="CW270" s="76"/>
      <c r="DC270" s="69"/>
      <c r="DI270" s="69"/>
    </row>
    <row r="271" spans="1:113">
      <c r="A271" s="71"/>
      <c r="B271" s="71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  <c r="AI271" s="71"/>
      <c r="AJ271" s="71"/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  <c r="BF271" s="71"/>
      <c r="BG271" s="71"/>
      <c r="BH271" s="71"/>
      <c r="BI271" s="71"/>
      <c r="BJ271" s="71"/>
      <c r="BK271" s="71"/>
      <c r="BL271" s="71"/>
      <c r="BM271" s="71"/>
      <c r="BN271" s="71"/>
      <c r="BO271" s="71"/>
      <c r="BP271" s="71"/>
      <c r="BQ271" s="71"/>
      <c r="BR271" s="71"/>
      <c r="BS271" s="71"/>
      <c r="BT271" s="71"/>
      <c r="BU271" s="71"/>
      <c r="BV271" s="71"/>
      <c r="BW271" s="71"/>
      <c r="BX271" s="70"/>
      <c r="BY271" s="70"/>
      <c r="BZ271" s="72"/>
      <c r="CA271" s="73"/>
      <c r="CB271" s="72"/>
      <c r="CC271" s="72"/>
      <c r="CD271" s="74"/>
      <c r="CJ271"/>
      <c r="CW271" s="76"/>
      <c r="DC271" s="69"/>
      <c r="DI271" s="69"/>
    </row>
    <row r="272" spans="1:113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  <c r="AI272" s="71"/>
      <c r="AJ272" s="71"/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  <c r="BF272" s="71"/>
      <c r="BG272" s="71"/>
      <c r="BH272" s="71"/>
      <c r="BI272" s="71"/>
      <c r="BJ272" s="71"/>
      <c r="BK272" s="71"/>
      <c r="BL272" s="71"/>
      <c r="BM272" s="71"/>
      <c r="BN272" s="71"/>
      <c r="BO272" s="71"/>
      <c r="BP272" s="71"/>
      <c r="BQ272" s="71"/>
      <c r="BR272" s="71"/>
      <c r="BS272" s="71"/>
      <c r="BT272" s="71"/>
      <c r="BU272" s="71"/>
      <c r="BV272" s="71"/>
      <c r="BW272" s="71"/>
      <c r="BX272" s="70"/>
      <c r="BY272" s="70"/>
      <c r="BZ272" s="72"/>
      <c r="CA272" s="73"/>
      <c r="CB272" s="72"/>
      <c r="CC272" s="72"/>
      <c r="CD272" s="74"/>
      <c r="CJ272"/>
      <c r="CW272" s="76"/>
      <c r="DC272" s="69"/>
      <c r="DI272" s="69"/>
    </row>
    <row r="273" spans="1:113">
      <c r="A273" s="71"/>
      <c r="B273" s="71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  <c r="BF273" s="71"/>
      <c r="BG273" s="71"/>
      <c r="BH273" s="71"/>
      <c r="BI273" s="71"/>
      <c r="BJ273" s="71"/>
      <c r="BK273" s="71"/>
      <c r="BL273" s="71"/>
      <c r="BM273" s="71"/>
      <c r="BN273" s="71"/>
      <c r="BO273" s="71"/>
      <c r="BP273" s="71"/>
      <c r="BQ273" s="71"/>
      <c r="BR273" s="71"/>
      <c r="BS273" s="71"/>
      <c r="BT273" s="71"/>
      <c r="BU273" s="71"/>
      <c r="BV273" s="71"/>
      <c r="BW273" s="71"/>
      <c r="BX273" s="70"/>
      <c r="BY273" s="70"/>
      <c r="BZ273" s="72"/>
      <c r="CA273" s="73"/>
      <c r="CB273" s="72"/>
      <c r="CC273" s="72"/>
      <c r="CD273" s="74"/>
      <c r="CJ273"/>
      <c r="CW273" s="76"/>
      <c r="DC273" s="69"/>
      <c r="DI273" s="69"/>
    </row>
    <row r="274" spans="1:113">
      <c r="A274" s="71"/>
      <c r="B274" s="71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  <c r="AI274" s="71"/>
      <c r="AJ274" s="71"/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  <c r="BF274" s="71"/>
      <c r="BG274" s="71"/>
      <c r="BH274" s="71"/>
      <c r="BI274" s="71"/>
      <c r="BJ274" s="71"/>
      <c r="BK274" s="71"/>
      <c r="BL274" s="71"/>
      <c r="BM274" s="71"/>
      <c r="BN274" s="71"/>
      <c r="BO274" s="71"/>
      <c r="BP274" s="71"/>
      <c r="BQ274" s="71"/>
      <c r="BR274" s="71"/>
      <c r="BS274" s="71"/>
      <c r="BT274" s="71"/>
      <c r="BU274" s="71"/>
      <c r="BV274" s="71"/>
      <c r="BW274" s="71"/>
      <c r="BX274" s="70"/>
      <c r="BY274" s="70"/>
      <c r="BZ274" s="72"/>
      <c r="CA274" s="73"/>
      <c r="CB274" s="72"/>
      <c r="CC274" s="72"/>
      <c r="CD274" s="74"/>
      <c r="CJ274"/>
      <c r="CW274" s="76"/>
      <c r="DC274" s="69"/>
      <c r="DI274" s="69"/>
    </row>
    <row r="275" spans="1:113">
      <c r="A275" s="71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  <c r="AI275" s="71"/>
      <c r="AJ275" s="71"/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  <c r="BF275" s="71"/>
      <c r="BG275" s="71"/>
      <c r="BH275" s="71"/>
      <c r="BI275" s="71"/>
      <c r="BJ275" s="71"/>
      <c r="BK275" s="71"/>
      <c r="BL275" s="71"/>
      <c r="BM275" s="71"/>
      <c r="BN275" s="71"/>
      <c r="BO275" s="71"/>
      <c r="BP275" s="71"/>
      <c r="BQ275" s="71"/>
      <c r="BR275" s="71"/>
      <c r="BS275" s="71"/>
      <c r="BT275" s="71"/>
      <c r="BU275" s="71"/>
      <c r="BV275" s="71"/>
      <c r="BW275" s="71"/>
      <c r="BX275" s="70"/>
      <c r="BY275" s="70"/>
      <c r="BZ275" s="72"/>
      <c r="CA275" s="73"/>
      <c r="CB275" s="72"/>
      <c r="CC275" s="72"/>
      <c r="CD275" s="74"/>
      <c r="CJ275"/>
      <c r="CW275" s="76"/>
      <c r="DC275" s="69"/>
      <c r="DI275" s="69"/>
    </row>
    <row r="276" spans="1:113">
      <c r="A276" s="71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  <c r="BF276" s="71"/>
      <c r="BG276" s="71"/>
      <c r="BH276" s="71"/>
      <c r="BI276" s="71"/>
      <c r="BJ276" s="71"/>
      <c r="BK276" s="71"/>
      <c r="BL276" s="71"/>
      <c r="BM276" s="71"/>
      <c r="BN276" s="71"/>
      <c r="BO276" s="71"/>
      <c r="BP276" s="71"/>
      <c r="BQ276" s="71"/>
      <c r="BR276" s="71"/>
      <c r="BS276" s="71"/>
      <c r="BT276" s="71"/>
      <c r="BU276" s="71"/>
      <c r="BV276" s="71"/>
      <c r="BW276" s="71"/>
      <c r="BX276" s="70"/>
      <c r="BY276" s="70"/>
      <c r="BZ276" s="72"/>
      <c r="CA276" s="73"/>
      <c r="CB276" s="72"/>
      <c r="CC276" s="72"/>
      <c r="CD276" s="74"/>
      <c r="CJ276"/>
      <c r="CW276" s="76"/>
      <c r="DC276" s="69"/>
      <c r="DI276" s="69"/>
    </row>
    <row r="277" spans="1:113">
      <c r="A277" s="71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  <c r="BF277" s="71"/>
      <c r="BG277" s="71"/>
      <c r="BH277" s="71"/>
      <c r="BI277" s="71"/>
      <c r="BJ277" s="71"/>
      <c r="BK277" s="71"/>
      <c r="BL277" s="71"/>
      <c r="BM277" s="71"/>
      <c r="BN277" s="71"/>
      <c r="BO277" s="71"/>
      <c r="BP277" s="71"/>
      <c r="BQ277" s="71"/>
      <c r="BR277" s="71"/>
      <c r="BS277" s="71"/>
      <c r="BT277" s="71"/>
      <c r="BU277" s="71"/>
      <c r="BV277" s="71"/>
      <c r="BW277" s="71"/>
      <c r="BX277" s="70"/>
      <c r="BY277" s="70"/>
      <c r="BZ277" s="72"/>
      <c r="CA277" s="73"/>
      <c r="CB277" s="72"/>
      <c r="CC277" s="72"/>
      <c r="CD277" s="74"/>
      <c r="CJ277"/>
      <c r="CW277" s="76"/>
      <c r="DC277" s="69"/>
      <c r="DI277" s="69"/>
    </row>
    <row r="278" spans="1:113">
      <c r="A278" s="71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  <c r="BF278" s="71"/>
      <c r="BG278" s="71"/>
      <c r="BH278" s="71"/>
      <c r="BI278" s="71"/>
      <c r="BJ278" s="71"/>
      <c r="BK278" s="71"/>
      <c r="BL278" s="71"/>
      <c r="BM278" s="71"/>
      <c r="BN278" s="71"/>
      <c r="BO278" s="71"/>
      <c r="BP278" s="71"/>
      <c r="BQ278" s="71"/>
      <c r="BR278" s="71"/>
      <c r="BS278" s="71"/>
      <c r="BT278" s="71"/>
      <c r="BU278" s="71"/>
      <c r="BV278" s="71"/>
      <c r="BW278" s="71"/>
      <c r="BX278" s="70"/>
      <c r="BY278" s="70"/>
      <c r="BZ278" s="72"/>
      <c r="CA278" s="73"/>
      <c r="CB278" s="72"/>
      <c r="CC278" s="72"/>
      <c r="CD278" s="74"/>
      <c r="CJ278"/>
      <c r="CW278" s="76"/>
      <c r="DC278" s="69"/>
      <c r="DI278" s="69"/>
    </row>
    <row r="279" spans="1:113">
      <c r="A279" s="71"/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  <c r="BF279" s="71"/>
      <c r="BG279" s="71"/>
      <c r="BH279" s="71"/>
      <c r="BI279" s="71"/>
      <c r="BJ279" s="71"/>
      <c r="BK279" s="71"/>
      <c r="BL279" s="71"/>
      <c r="BM279" s="71"/>
      <c r="BN279" s="71"/>
      <c r="BO279" s="71"/>
      <c r="BP279" s="71"/>
      <c r="BQ279" s="71"/>
      <c r="BR279" s="71"/>
      <c r="BS279" s="71"/>
      <c r="BT279" s="71"/>
      <c r="BU279" s="71"/>
      <c r="BV279" s="71"/>
      <c r="BW279" s="71"/>
      <c r="BX279" s="70"/>
      <c r="BY279" s="70"/>
      <c r="BZ279" s="72"/>
      <c r="CA279" s="73"/>
      <c r="CB279" s="72"/>
      <c r="CC279" s="72"/>
      <c r="CD279" s="74"/>
      <c r="CJ279"/>
      <c r="CW279" s="76"/>
      <c r="DC279" s="69"/>
      <c r="DI279" s="69"/>
    </row>
    <row r="280" spans="1:113">
      <c r="A280" s="71"/>
      <c r="B280" s="71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  <c r="BF280" s="71"/>
      <c r="BG280" s="71"/>
      <c r="BH280" s="71"/>
      <c r="BI280" s="71"/>
      <c r="BJ280" s="71"/>
      <c r="BK280" s="71"/>
      <c r="BL280" s="71"/>
      <c r="BM280" s="71"/>
      <c r="BN280" s="71"/>
      <c r="BO280" s="71"/>
      <c r="BP280" s="71"/>
      <c r="BQ280" s="71"/>
      <c r="BR280" s="71"/>
      <c r="BS280" s="71"/>
      <c r="BT280" s="71"/>
      <c r="BU280" s="71"/>
      <c r="BV280" s="71"/>
      <c r="BW280" s="71"/>
      <c r="BX280" s="70"/>
      <c r="BY280" s="70"/>
      <c r="BZ280" s="72"/>
      <c r="CA280" s="73"/>
      <c r="CB280" s="72"/>
      <c r="CC280" s="72"/>
      <c r="CD280" s="74"/>
      <c r="CJ280"/>
      <c r="CW280" s="76"/>
      <c r="DC280" s="69"/>
      <c r="DI280" s="69"/>
    </row>
    <row r="281" spans="1:113">
      <c r="A281" s="71"/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  <c r="BF281" s="71"/>
      <c r="BG281" s="71"/>
      <c r="BH281" s="71"/>
      <c r="BI281" s="71"/>
      <c r="BJ281" s="71"/>
      <c r="BK281" s="71"/>
      <c r="BL281" s="71"/>
      <c r="BM281" s="71"/>
      <c r="BN281" s="71"/>
      <c r="BO281" s="71"/>
      <c r="BP281" s="71"/>
      <c r="BQ281" s="71"/>
      <c r="BR281" s="71"/>
      <c r="BS281" s="71"/>
      <c r="BT281" s="71"/>
      <c r="BU281" s="71"/>
      <c r="BV281" s="71"/>
      <c r="BW281" s="71"/>
      <c r="BX281" s="70"/>
      <c r="BY281" s="70"/>
      <c r="BZ281" s="72"/>
      <c r="CA281" s="73"/>
      <c r="CB281" s="72"/>
      <c r="CC281" s="72"/>
      <c r="CD281" s="74"/>
      <c r="CJ281"/>
      <c r="CW281" s="76"/>
      <c r="DC281" s="69"/>
      <c r="DI281" s="69"/>
    </row>
    <row r="282" spans="1:113">
      <c r="A282" s="71"/>
      <c r="B282" s="71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  <c r="BF282" s="71"/>
      <c r="BG282" s="71"/>
      <c r="BH282" s="71"/>
      <c r="BI282" s="71"/>
      <c r="BJ282" s="71"/>
      <c r="BK282" s="71"/>
      <c r="BL282" s="71"/>
      <c r="BM282" s="71"/>
      <c r="BN282" s="71"/>
      <c r="BO282" s="71"/>
      <c r="BP282" s="71"/>
      <c r="BQ282" s="71"/>
      <c r="BR282" s="71"/>
      <c r="BS282" s="71"/>
      <c r="BT282" s="71"/>
      <c r="BU282" s="71"/>
      <c r="BV282" s="71"/>
      <c r="BW282" s="71"/>
      <c r="BX282" s="70"/>
      <c r="BY282" s="70"/>
      <c r="BZ282" s="72"/>
      <c r="CA282" s="73"/>
      <c r="CB282" s="72"/>
      <c r="CC282" s="72"/>
      <c r="CD282" s="74"/>
      <c r="CJ282"/>
      <c r="CW282" s="76"/>
      <c r="DC282" s="69"/>
      <c r="DI282" s="69"/>
    </row>
    <row r="283" spans="1:113">
      <c r="A283" s="71"/>
      <c r="B283" s="71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  <c r="BF283" s="71"/>
      <c r="BG283" s="71"/>
      <c r="BH283" s="71"/>
      <c r="BI283" s="71"/>
      <c r="BJ283" s="71"/>
      <c r="BK283" s="71"/>
      <c r="BL283" s="71"/>
      <c r="BM283" s="71"/>
      <c r="BN283" s="71"/>
      <c r="BO283" s="71"/>
      <c r="BP283" s="71"/>
      <c r="BQ283" s="71"/>
      <c r="BR283" s="71"/>
      <c r="BS283" s="71"/>
      <c r="BT283" s="71"/>
      <c r="BU283" s="71"/>
      <c r="BV283" s="71"/>
      <c r="BW283" s="71"/>
      <c r="BX283" s="70"/>
      <c r="BY283" s="70"/>
      <c r="BZ283" s="72"/>
      <c r="CA283" s="73"/>
      <c r="CB283" s="72"/>
      <c r="CC283" s="72"/>
      <c r="CD283" s="74"/>
      <c r="CJ283"/>
      <c r="CW283" s="76"/>
      <c r="DC283" s="69"/>
      <c r="DI283" s="69"/>
    </row>
    <row r="284" spans="1:113">
      <c r="A284" s="71"/>
      <c r="B284" s="71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1"/>
      <c r="AJ284" s="71"/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  <c r="BF284" s="71"/>
      <c r="BG284" s="71"/>
      <c r="BH284" s="71"/>
      <c r="BI284" s="71"/>
      <c r="BJ284" s="71"/>
      <c r="BK284" s="71"/>
      <c r="BL284" s="71"/>
      <c r="BM284" s="71"/>
      <c r="BN284" s="71"/>
      <c r="BO284" s="71"/>
      <c r="BP284" s="71"/>
      <c r="BQ284" s="71"/>
      <c r="BR284" s="71"/>
      <c r="BS284" s="71"/>
      <c r="BT284" s="71"/>
      <c r="BU284" s="71"/>
      <c r="BV284" s="71"/>
      <c r="BW284" s="71"/>
      <c r="BX284" s="70"/>
      <c r="BY284" s="70"/>
      <c r="BZ284" s="72"/>
      <c r="CA284" s="73"/>
      <c r="CB284" s="72"/>
      <c r="CC284" s="72"/>
      <c r="CD284" s="74"/>
      <c r="CJ284"/>
      <c r="CW284" s="76"/>
      <c r="DC284" s="69"/>
      <c r="DI284" s="69"/>
    </row>
    <row r="285" spans="1:113">
      <c r="A285" s="71"/>
      <c r="B285" s="71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  <c r="AI285" s="71"/>
      <c r="AJ285" s="71"/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  <c r="BF285" s="71"/>
      <c r="BG285" s="71"/>
      <c r="BH285" s="71"/>
      <c r="BI285" s="71"/>
      <c r="BJ285" s="71"/>
      <c r="BK285" s="71"/>
      <c r="BL285" s="71"/>
      <c r="BM285" s="71"/>
      <c r="BN285" s="71"/>
      <c r="BO285" s="71"/>
      <c r="BP285" s="71"/>
      <c r="BQ285" s="71"/>
      <c r="BR285" s="71"/>
      <c r="BS285" s="71"/>
      <c r="BT285" s="71"/>
      <c r="BU285" s="71"/>
      <c r="BV285" s="71"/>
      <c r="BW285" s="71"/>
      <c r="BX285" s="70"/>
      <c r="BY285" s="70"/>
      <c r="BZ285" s="72"/>
      <c r="CA285" s="73"/>
      <c r="CB285" s="72"/>
      <c r="CC285" s="72"/>
      <c r="CD285" s="74"/>
      <c r="CJ285"/>
      <c r="CW285" s="76"/>
      <c r="DC285" s="69"/>
      <c r="DI285" s="69"/>
    </row>
    <row r="286" spans="1:113">
      <c r="A286" s="71"/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  <c r="BF286" s="71"/>
      <c r="BG286" s="71"/>
      <c r="BH286" s="71"/>
      <c r="BI286" s="71"/>
      <c r="BJ286" s="71"/>
      <c r="BK286" s="71"/>
      <c r="BL286" s="71"/>
      <c r="BM286" s="71"/>
      <c r="BN286" s="71"/>
      <c r="BO286" s="71"/>
      <c r="BP286" s="71"/>
      <c r="BQ286" s="71"/>
      <c r="BR286" s="71"/>
      <c r="BS286" s="71"/>
      <c r="BT286" s="71"/>
      <c r="BU286" s="71"/>
      <c r="BV286" s="71"/>
      <c r="BW286" s="71"/>
      <c r="BX286" s="70"/>
      <c r="BY286" s="70"/>
      <c r="BZ286" s="72"/>
      <c r="CA286" s="73"/>
      <c r="CB286" s="72"/>
      <c r="CC286" s="72"/>
      <c r="CD286" s="74"/>
      <c r="CJ286"/>
      <c r="CW286" s="76"/>
      <c r="DC286" s="69"/>
      <c r="DI286" s="69"/>
    </row>
    <row r="287" spans="1:113">
      <c r="A287" s="71"/>
      <c r="B287" s="71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  <c r="BF287" s="71"/>
      <c r="BG287" s="71"/>
      <c r="BH287" s="71"/>
      <c r="BI287" s="71"/>
      <c r="BJ287" s="71"/>
      <c r="BK287" s="71"/>
      <c r="BL287" s="71"/>
      <c r="BM287" s="71"/>
      <c r="BN287" s="71"/>
      <c r="BO287" s="71"/>
      <c r="BP287" s="71"/>
      <c r="BQ287" s="71"/>
      <c r="BR287" s="71"/>
      <c r="BS287" s="71"/>
      <c r="BT287" s="71"/>
      <c r="BU287" s="71"/>
      <c r="BV287" s="71"/>
      <c r="BW287" s="71"/>
      <c r="BX287" s="70"/>
      <c r="BY287" s="70"/>
      <c r="BZ287" s="72"/>
      <c r="CA287" s="73"/>
      <c r="CB287" s="72"/>
      <c r="CC287" s="72"/>
      <c r="CD287" s="74"/>
      <c r="CJ287"/>
      <c r="CW287" s="76"/>
      <c r="DC287" s="69"/>
      <c r="DI287" s="69"/>
    </row>
    <row r="288" spans="1:113">
      <c r="A288" s="71"/>
      <c r="B288" s="71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  <c r="BF288" s="71"/>
      <c r="BG288" s="71"/>
      <c r="BH288" s="71"/>
      <c r="BI288" s="71"/>
      <c r="BJ288" s="71"/>
      <c r="BK288" s="71"/>
      <c r="BL288" s="71"/>
      <c r="BM288" s="71"/>
      <c r="BN288" s="71"/>
      <c r="BO288" s="71"/>
      <c r="BP288" s="71"/>
      <c r="BQ288" s="71"/>
      <c r="BR288" s="71"/>
      <c r="BS288" s="71"/>
      <c r="BT288" s="71"/>
      <c r="BU288" s="71"/>
      <c r="BV288" s="71"/>
      <c r="BW288" s="71"/>
      <c r="BX288" s="70"/>
      <c r="BY288" s="70"/>
      <c r="BZ288" s="72"/>
      <c r="CA288" s="73"/>
      <c r="CB288" s="72"/>
      <c r="CC288" s="72"/>
      <c r="CD288" s="74"/>
      <c r="CJ288"/>
      <c r="CW288" s="76"/>
      <c r="DC288" s="69"/>
      <c r="DI288" s="69"/>
    </row>
    <row r="289" spans="1:113">
      <c r="A289" s="71"/>
      <c r="B289" s="71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  <c r="BF289" s="71"/>
      <c r="BG289" s="71"/>
      <c r="BH289" s="71"/>
      <c r="BI289" s="71"/>
      <c r="BJ289" s="71"/>
      <c r="BK289" s="71"/>
      <c r="BL289" s="71"/>
      <c r="BM289" s="71"/>
      <c r="BN289" s="71"/>
      <c r="BO289" s="71"/>
      <c r="BP289" s="71"/>
      <c r="BQ289" s="71"/>
      <c r="BR289" s="71"/>
      <c r="BS289" s="71"/>
      <c r="BT289" s="71"/>
      <c r="BU289" s="71"/>
      <c r="BV289" s="71"/>
      <c r="BW289" s="71"/>
      <c r="BX289" s="70"/>
      <c r="BY289" s="70"/>
      <c r="BZ289" s="72"/>
      <c r="CA289" s="73"/>
      <c r="CB289" s="72"/>
      <c r="CC289" s="72"/>
      <c r="CD289" s="74"/>
      <c r="CJ289"/>
      <c r="CW289" s="76"/>
      <c r="DC289" s="69"/>
      <c r="DI289" s="69"/>
    </row>
    <row r="290" spans="1:113">
      <c r="A290" s="71"/>
      <c r="B290" s="71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  <c r="BF290" s="71"/>
      <c r="BG290" s="71"/>
      <c r="BH290" s="71"/>
      <c r="BI290" s="71"/>
      <c r="BJ290" s="71"/>
      <c r="BK290" s="71"/>
      <c r="BL290" s="71"/>
      <c r="BM290" s="71"/>
      <c r="BN290" s="71"/>
      <c r="BO290" s="71"/>
      <c r="BP290" s="71"/>
      <c r="BQ290" s="71"/>
      <c r="BR290" s="71"/>
      <c r="BS290" s="71"/>
      <c r="BT290" s="71"/>
      <c r="BU290" s="71"/>
      <c r="BV290" s="71"/>
      <c r="BW290" s="71"/>
      <c r="BX290" s="70"/>
      <c r="BY290" s="70"/>
      <c r="BZ290" s="72"/>
      <c r="CA290" s="73"/>
      <c r="CB290" s="72"/>
      <c r="CC290" s="72"/>
      <c r="CD290" s="74"/>
      <c r="CJ290"/>
      <c r="CW290" s="76"/>
      <c r="DC290" s="69"/>
      <c r="DI290" s="69"/>
    </row>
    <row r="291" spans="1:113">
      <c r="A291" s="71"/>
      <c r="B291" s="71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  <c r="BF291" s="71"/>
      <c r="BG291" s="71"/>
      <c r="BH291" s="71"/>
      <c r="BI291" s="71"/>
      <c r="BJ291" s="71"/>
      <c r="BK291" s="71"/>
      <c r="BL291" s="71"/>
      <c r="BM291" s="71"/>
      <c r="BN291" s="71"/>
      <c r="BO291" s="71"/>
      <c r="BP291" s="71"/>
      <c r="BQ291" s="71"/>
      <c r="BR291" s="71"/>
      <c r="BS291" s="71"/>
      <c r="BT291" s="71"/>
      <c r="BU291" s="71"/>
      <c r="BV291" s="71"/>
      <c r="BW291" s="71"/>
      <c r="BX291" s="70"/>
      <c r="BY291" s="70"/>
      <c r="BZ291" s="72"/>
      <c r="CA291" s="73"/>
      <c r="CB291" s="72"/>
      <c r="CC291" s="72"/>
      <c r="CD291" s="74"/>
      <c r="CJ291"/>
      <c r="CW291" s="76"/>
      <c r="DC291" s="69"/>
      <c r="DI291" s="69"/>
    </row>
    <row r="292" spans="1:113">
      <c r="A292" s="71"/>
      <c r="B292" s="71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  <c r="BF292" s="71"/>
      <c r="BG292" s="71"/>
      <c r="BH292" s="71"/>
      <c r="BI292" s="71"/>
      <c r="BJ292" s="71"/>
      <c r="BK292" s="71"/>
      <c r="BL292" s="71"/>
      <c r="BM292" s="71"/>
      <c r="BN292" s="71"/>
      <c r="BO292" s="71"/>
      <c r="BP292" s="71"/>
      <c r="BQ292" s="71"/>
      <c r="BR292" s="71"/>
      <c r="BS292" s="71"/>
      <c r="BT292" s="71"/>
      <c r="BU292" s="71"/>
      <c r="BV292" s="71"/>
      <c r="BW292" s="71"/>
      <c r="BX292" s="70"/>
      <c r="BY292" s="70"/>
      <c r="BZ292" s="72"/>
      <c r="CA292" s="73"/>
      <c r="CB292" s="72"/>
      <c r="CC292" s="72"/>
      <c r="CD292" s="74"/>
      <c r="CJ292"/>
      <c r="CW292" s="76"/>
      <c r="DC292" s="69"/>
      <c r="DI292" s="69"/>
    </row>
    <row r="293" spans="1:113">
      <c r="A293" s="71"/>
      <c r="B293" s="71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  <c r="BF293" s="71"/>
      <c r="BG293" s="71"/>
      <c r="BH293" s="71"/>
      <c r="BI293" s="71"/>
      <c r="BJ293" s="71"/>
      <c r="BK293" s="71"/>
      <c r="BL293" s="71"/>
      <c r="BM293" s="71"/>
      <c r="BN293" s="71"/>
      <c r="BO293" s="71"/>
      <c r="BP293" s="71"/>
      <c r="BQ293" s="71"/>
      <c r="BR293" s="71"/>
      <c r="BS293" s="71"/>
      <c r="BT293" s="71"/>
      <c r="BU293" s="71"/>
      <c r="BV293" s="71"/>
      <c r="BW293" s="71"/>
      <c r="BX293" s="70"/>
      <c r="BY293" s="70"/>
      <c r="BZ293" s="72"/>
      <c r="CA293" s="73"/>
      <c r="CB293" s="72"/>
      <c r="CC293" s="72"/>
      <c r="CD293" s="74"/>
      <c r="CJ293"/>
      <c r="CW293" s="76"/>
      <c r="DC293" s="69"/>
      <c r="DI293" s="69"/>
    </row>
    <row r="294" spans="1:113">
      <c r="A294" s="71"/>
      <c r="B294" s="71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  <c r="BF294" s="71"/>
      <c r="BG294" s="71"/>
      <c r="BH294" s="71"/>
      <c r="BI294" s="71"/>
      <c r="BJ294" s="71"/>
      <c r="BK294" s="71"/>
      <c r="BL294" s="71"/>
      <c r="BM294" s="71"/>
      <c r="BN294" s="71"/>
      <c r="BO294" s="71"/>
      <c r="BP294" s="71"/>
      <c r="BQ294" s="71"/>
      <c r="BR294" s="71"/>
      <c r="BS294" s="71"/>
      <c r="BT294" s="71"/>
      <c r="BU294" s="71"/>
      <c r="BV294" s="71"/>
      <c r="BW294" s="71"/>
      <c r="BX294" s="70"/>
      <c r="BY294" s="70"/>
      <c r="BZ294" s="72"/>
      <c r="CA294" s="73"/>
      <c r="CB294" s="72"/>
      <c r="CC294" s="72"/>
      <c r="CD294" s="74"/>
      <c r="CJ294"/>
      <c r="CW294" s="76"/>
      <c r="DC294" s="69"/>
      <c r="DI294" s="69"/>
    </row>
    <row r="295" spans="1:113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  <c r="BF295" s="71"/>
      <c r="BG295" s="71"/>
      <c r="BH295" s="71"/>
      <c r="BI295" s="71"/>
      <c r="BJ295" s="71"/>
      <c r="BK295" s="71"/>
      <c r="BL295" s="71"/>
      <c r="BM295" s="71"/>
      <c r="BN295" s="71"/>
      <c r="BO295" s="71"/>
      <c r="BP295" s="71"/>
      <c r="BQ295" s="71"/>
      <c r="BR295" s="71"/>
      <c r="BS295" s="71"/>
      <c r="BT295" s="71"/>
      <c r="BU295" s="71"/>
      <c r="BV295" s="71"/>
      <c r="BW295" s="71"/>
      <c r="BX295" s="70"/>
      <c r="BY295" s="70"/>
      <c r="BZ295" s="72"/>
      <c r="CA295" s="73"/>
      <c r="CB295" s="72"/>
      <c r="CC295" s="72"/>
      <c r="CD295" s="74"/>
      <c r="CJ295"/>
      <c r="CW295" s="76"/>
      <c r="DC295" s="69"/>
      <c r="DI295" s="69"/>
    </row>
    <row r="296" spans="1:113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  <c r="BF296" s="71"/>
      <c r="BG296" s="71"/>
      <c r="BH296" s="71"/>
      <c r="BI296" s="71"/>
      <c r="BJ296" s="71"/>
      <c r="BK296" s="71"/>
      <c r="BL296" s="71"/>
      <c r="BM296" s="71"/>
      <c r="BN296" s="71"/>
      <c r="BO296" s="71"/>
      <c r="BP296" s="71"/>
      <c r="BQ296" s="71"/>
      <c r="BR296" s="71"/>
      <c r="BS296" s="71"/>
      <c r="BT296" s="71"/>
      <c r="BU296" s="71"/>
      <c r="BV296" s="71"/>
      <c r="BW296" s="71"/>
      <c r="BX296" s="70"/>
      <c r="BY296" s="70"/>
      <c r="BZ296" s="72"/>
      <c r="CA296" s="73"/>
      <c r="CB296" s="72"/>
      <c r="CC296" s="72"/>
      <c r="CD296" s="74"/>
      <c r="CJ296"/>
      <c r="CW296" s="76"/>
      <c r="DC296" s="69"/>
      <c r="DI296" s="69"/>
    </row>
    <row r="297" spans="1:113">
      <c r="A297" s="71"/>
      <c r="B297" s="71"/>
      <c r="C297" s="71"/>
      <c r="D297" s="83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  <c r="BF297" s="71"/>
      <c r="BG297" s="71"/>
      <c r="BH297" s="71"/>
      <c r="BI297" s="71"/>
      <c r="BJ297" s="71"/>
      <c r="BK297" s="71"/>
      <c r="BL297" s="71"/>
      <c r="BM297" s="71"/>
      <c r="BN297" s="71"/>
      <c r="BO297" s="71"/>
      <c r="BP297" s="71"/>
      <c r="BQ297" s="71"/>
      <c r="BR297" s="71"/>
      <c r="BS297" s="71"/>
      <c r="BT297" s="71"/>
      <c r="BU297" s="71"/>
      <c r="BV297" s="71"/>
      <c r="BW297" s="71"/>
      <c r="BX297" s="70"/>
      <c r="BY297" s="70"/>
      <c r="BZ297" s="72"/>
      <c r="CA297" s="73"/>
      <c r="CB297" s="72"/>
      <c r="CC297" s="72"/>
      <c r="CD297" s="74"/>
      <c r="CJ297"/>
      <c r="CW297" s="76"/>
      <c r="DC297" s="69"/>
      <c r="DI297" s="69"/>
    </row>
    <row r="298" spans="1:113">
      <c r="A298" s="71"/>
      <c r="B298" s="71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  <c r="BF298" s="71"/>
      <c r="BG298" s="71"/>
      <c r="BH298" s="71"/>
      <c r="BI298" s="71"/>
      <c r="BJ298" s="71"/>
      <c r="BK298" s="71"/>
      <c r="BL298" s="71"/>
      <c r="BM298" s="71"/>
      <c r="BN298" s="71"/>
      <c r="BO298" s="71"/>
      <c r="BP298" s="71"/>
      <c r="BQ298" s="71"/>
      <c r="BR298" s="71"/>
      <c r="BS298" s="71"/>
      <c r="BT298" s="71"/>
      <c r="BU298" s="71"/>
      <c r="BV298" s="71"/>
      <c r="BW298" s="71"/>
      <c r="BX298" s="70"/>
      <c r="BY298" s="70"/>
      <c r="BZ298" s="72"/>
      <c r="CA298" s="73"/>
      <c r="CB298" s="72"/>
      <c r="CC298" s="72"/>
      <c r="CD298" s="74"/>
      <c r="CJ298"/>
      <c r="CW298" s="76"/>
      <c r="DC298" s="69"/>
      <c r="DI298" s="69"/>
    </row>
    <row r="299" spans="1:113">
      <c r="A299" s="71"/>
      <c r="B299" s="71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  <c r="BF299" s="71"/>
      <c r="BG299" s="71"/>
      <c r="BH299" s="71"/>
      <c r="BI299" s="71"/>
      <c r="BJ299" s="71"/>
      <c r="BK299" s="71"/>
      <c r="BL299" s="71"/>
      <c r="BM299" s="71"/>
      <c r="BN299" s="71"/>
      <c r="BO299" s="71"/>
      <c r="BP299" s="71"/>
      <c r="BQ299" s="71"/>
      <c r="BR299" s="71"/>
      <c r="BS299" s="71"/>
      <c r="BT299" s="71"/>
      <c r="BU299" s="71"/>
      <c r="BV299" s="71"/>
      <c r="BW299" s="71"/>
      <c r="BX299" s="70"/>
      <c r="BY299" s="70"/>
      <c r="BZ299" s="72"/>
      <c r="CA299" s="73"/>
      <c r="CB299" s="72"/>
      <c r="CC299" s="72"/>
      <c r="CD299" s="74"/>
      <c r="CJ299"/>
      <c r="CW299" s="76"/>
      <c r="DC299" s="69"/>
      <c r="DI299" s="69"/>
    </row>
    <row r="300" spans="1:113">
      <c r="A300" s="71"/>
      <c r="B300" s="71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  <c r="BF300" s="71"/>
      <c r="BG300" s="71"/>
      <c r="BH300" s="71"/>
      <c r="BI300" s="71"/>
      <c r="BJ300" s="71"/>
      <c r="BK300" s="71"/>
      <c r="BL300" s="71"/>
      <c r="BM300" s="71"/>
      <c r="BN300" s="71"/>
      <c r="BO300" s="71"/>
      <c r="BP300" s="71"/>
      <c r="BQ300" s="71"/>
      <c r="BR300" s="71"/>
      <c r="BS300" s="71"/>
      <c r="BT300" s="71"/>
      <c r="BU300" s="71"/>
      <c r="BV300" s="71"/>
      <c r="BW300" s="71"/>
      <c r="BX300" s="70"/>
      <c r="BY300" s="70"/>
      <c r="BZ300" s="72"/>
      <c r="CA300" s="73"/>
      <c r="CB300" s="72"/>
      <c r="CC300" s="72"/>
      <c r="CD300" s="74"/>
      <c r="CJ300"/>
      <c r="CW300" s="76"/>
      <c r="DC300" s="69"/>
      <c r="DI300" s="69"/>
    </row>
    <row r="301" spans="1:113">
      <c r="A301" s="71"/>
      <c r="B301" s="71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  <c r="BF301" s="71"/>
      <c r="BG301" s="71"/>
      <c r="BH301" s="71"/>
      <c r="BI301" s="71"/>
      <c r="BJ301" s="71"/>
      <c r="BK301" s="71"/>
      <c r="BL301" s="71"/>
      <c r="BM301" s="71"/>
      <c r="BN301" s="71"/>
      <c r="BO301" s="71"/>
      <c r="BP301" s="71"/>
      <c r="BQ301" s="71"/>
      <c r="BR301" s="71"/>
      <c r="BS301" s="71"/>
      <c r="BT301" s="71"/>
      <c r="BU301" s="71"/>
      <c r="BV301" s="71"/>
      <c r="BW301" s="71"/>
      <c r="BX301" s="70"/>
      <c r="BY301" s="70"/>
      <c r="BZ301" s="72"/>
      <c r="CA301" s="73"/>
      <c r="CB301" s="72"/>
      <c r="CC301" s="72"/>
      <c r="CD301" s="74"/>
      <c r="CJ301"/>
      <c r="CW301" s="76"/>
      <c r="DC301" s="69"/>
      <c r="DI301" s="69"/>
    </row>
    <row r="302" spans="1:113">
      <c r="A302" s="71"/>
      <c r="B302" s="71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  <c r="BF302" s="71"/>
      <c r="BG302" s="71"/>
      <c r="BH302" s="71"/>
      <c r="BI302" s="71"/>
      <c r="BJ302" s="71"/>
      <c r="BK302" s="71"/>
      <c r="BL302" s="71"/>
      <c r="BM302" s="71"/>
      <c r="BN302" s="71"/>
      <c r="BO302" s="71"/>
      <c r="BP302" s="71"/>
      <c r="BQ302" s="71"/>
      <c r="BR302" s="71"/>
      <c r="BS302" s="71"/>
      <c r="BT302" s="71"/>
      <c r="BU302" s="71"/>
      <c r="BV302" s="71"/>
      <c r="BW302" s="71"/>
      <c r="BX302" s="70"/>
      <c r="BY302" s="70"/>
      <c r="BZ302" s="72"/>
      <c r="CA302" s="73"/>
      <c r="CB302" s="72"/>
      <c r="CC302" s="72"/>
      <c r="CD302" s="74"/>
      <c r="CJ302"/>
      <c r="CW302" s="76"/>
      <c r="DC302" s="69"/>
      <c r="DI302" s="69"/>
    </row>
    <row r="303" spans="1:113">
      <c r="A303" s="71"/>
      <c r="B303" s="71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  <c r="BF303" s="71"/>
      <c r="BG303" s="71"/>
      <c r="BH303" s="71"/>
      <c r="BI303" s="71"/>
      <c r="BJ303" s="71"/>
      <c r="BK303" s="71"/>
      <c r="BL303" s="71"/>
      <c r="BM303" s="71"/>
      <c r="BN303" s="71"/>
      <c r="BO303" s="71"/>
      <c r="BP303" s="71"/>
      <c r="BQ303" s="71"/>
      <c r="BR303" s="71"/>
      <c r="BS303" s="71"/>
      <c r="BT303" s="71"/>
      <c r="BU303" s="71"/>
      <c r="BV303" s="71"/>
      <c r="BW303" s="71"/>
      <c r="BX303" s="70"/>
      <c r="BY303" s="70"/>
      <c r="BZ303" s="72"/>
      <c r="CA303" s="73"/>
      <c r="CB303" s="72"/>
      <c r="CC303" s="72"/>
      <c r="CD303" s="74"/>
      <c r="CJ303"/>
      <c r="CW303" s="76"/>
      <c r="DC303" s="69"/>
      <c r="DI303" s="69"/>
    </row>
    <row r="304" spans="1:113">
      <c r="A304" s="71"/>
      <c r="B304" s="71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  <c r="BF304" s="71"/>
      <c r="BG304" s="71"/>
      <c r="BH304" s="71"/>
      <c r="BI304" s="71"/>
      <c r="BJ304" s="71"/>
      <c r="BK304" s="71"/>
      <c r="BL304" s="71"/>
      <c r="BM304" s="71"/>
      <c r="BN304" s="71"/>
      <c r="BO304" s="71"/>
      <c r="BP304" s="71"/>
      <c r="BQ304" s="71"/>
      <c r="BR304" s="71"/>
      <c r="BS304" s="71"/>
      <c r="BT304" s="71"/>
      <c r="BU304" s="71"/>
      <c r="BV304" s="71"/>
      <c r="BW304" s="71"/>
      <c r="BX304" s="70"/>
      <c r="BY304" s="70"/>
      <c r="BZ304" s="72"/>
      <c r="CA304" s="73"/>
      <c r="CB304" s="72"/>
      <c r="CC304" s="72"/>
      <c r="CD304" s="74"/>
      <c r="CJ304"/>
      <c r="CW304" s="76"/>
      <c r="DC304" s="69"/>
      <c r="DI304" s="69"/>
    </row>
    <row r="305" spans="1:113">
      <c r="A305" s="71"/>
      <c r="B305" s="71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  <c r="BF305" s="71"/>
      <c r="BG305" s="71"/>
      <c r="BH305" s="71"/>
      <c r="BI305" s="71"/>
      <c r="BJ305" s="71"/>
      <c r="BK305" s="71"/>
      <c r="BL305" s="71"/>
      <c r="BM305" s="71"/>
      <c r="BN305" s="71"/>
      <c r="BO305" s="71"/>
      <c r="BP305" s="71"/>
      <c r="BQ305" s="71"/>
      <c r="BR305" s="71"/>
      <c r="BS305" s="71"/>
      <c r="BT305" s="71"/>
      <c r="BU305" s="71"/>
      <c r="BV305" s="71"/>
      <c r="BW305" s="71"/>
      <c r="BX305" s="70"/>
      <c r="BY305" s="70"/>
      <c r="BZ305" s="72"/>
      <c r="CA305" s="73"/>
      <c r="CB305" s="72"/>
      <c r="CC305" s="72"/>
      <c r="CD305" s="74"/>
      <c r="CJ305"/>
      <c r="CW305" s="76"/>
      <c r="DC305" s="69"/>
      <c r="DI305" s="69"/>
    </row>
    <row r="306" spans="1:113">
      <c r="A306" s="71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  <c r="BF306" s="71"/>
      <c r="BG306" s="71"/>
      <c r="BH306" s="71"/>
      <c r="BI306" s="71"/>
      <c r="BJ306" s="71"/>
      <c r="BK306" s="71"/>
      <c r="BL306" s="71"/>
      <c r="BM306" s="71"/>
      <c r="BN306" s="71"/>
      <c r="BO306" s="71"/>
      <c r="BP306" s="71"/>
      <c r="BQ306" s="71"/>
      <c r="BR306" s="71"/>
      <c r="BS306" s="71"/>
      <c r="BT306" s="71"/>
      <c r="BU306" s="71"/>
      <c r="BV306" s="71"/>
      <c r="BW306" s="71"/>
      <c r="BX306" s="70"/>
      <c r="BY306" s="70"/>
      <c r="BZ306" s="72"/>
      <c r="CA306" s="73"/>
      <c r="CB306" s="72"/>
      <c r="CC306" s="72"/>
      <c r="CD306" s="74"/>
      <c r="CJ306"/>
      <c r="CW306" s="76"/>
      <c r="DC306" s="69"/>
      <c r="DI306" s="69"/>
    </row>
    <row r="307" spans="1:113">
      <c r="A307" s="71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  <c r="BF307" s="71"/>
      <c r="BG307" s="71"/>
      <c r="BH307" s="71"/>
      <c r="BI307" s="71"/>
      <c r="BJ307" s="71"/>
      <c r="BK307" s="71"/>
      <c r="BL307" s="71"/>
      <c r="BM307" s="71"/>
      <c r="BN307" s="71"/>
      <c r="BO307" s="71"/>
      <c r="BP307" s="71"/>
      <c r="BQ307" s="71"/>
      <c r="BR307" s="71"/>
      <c r="BS307" s="71"/>
      <c r="BT307" s="71"/>
      <c r="BU307" s="71"/>
      <c r="BV307" s="71"/>
      <c r="BW307" s="71"/>
      <c r="BX307" s="70"/>
      <c r="BY307" s="70"/>
      <c r="BZ307" s="72"/>
      <c r="CA307" s="73"/>
      <c r="CB307" s="72"/>
      <c r="CC307" s="72"/>
      <c r="CD307" s="74"/>
      <c r="CJ307"/>
      <c r="CW307" s="76"/>
      <c r="DC307" s="69"/>
      <c r="DI307" s="69"/>
    </row>
    <row r="308" spans="1:113">
      <c r="A308" s="71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  <c r="BF308" s="71"/>
      <c r="BG308" s="71"/>
      <c r="BH308" s="71"/>
      <c r="BI308" s="71"/>
      <c r="BJ308" s="71"/>
      <c r="BK308" s="71"/>
      <c r="BL308" s="71"/>
      <c r="BM308" s="71"/>
      <c r="BN308" s="71"/>
      <c r="BO308" s="71"/>
      <c r="BP308" s="71"/>
      <c r="BQ308" s="71"/>
      <c r="BR308" s="71"/>
      <c r="BS308" s="71"/>
      <c r="BT308" s="71"/>
      <c r="BU308" s="71"/>
      <c r="BV308" s="71"/>
      <c r="BW308" s="71"/>
      <c r="BX308" s="70"/>
      <c r="BY308" s="70"/>
      <c r="BZ308" s="72"/>
      <c r="CA308" s="73"/>
      <c r="CB308" s="72"/>
      <c r="CC308" s="72"/>
      <c r="CD308" s="74"/>
      <c r="CJ308"/>
      <c r="CW308" s="76"/>
      <c r="DC308" s="69"/>
      <c r="DI308" s="69"/>
    </row>
    <row r="309" spans="1:113">
      <c r="A309" s="71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  <c r="BF309" s="71"/>
      <c r="BG309" s="71"/>
      <c r="BH309" s="71"/>
      <c r="BI309" s="71"/>
      <c r="BJ309" s="71"/>
      <c r="BK309" s="71"/>
      <c r="BL309" s="71"/>
      <c r="BM309" s="71"/>
      <c r="BN309" s="71"/>
      <c r="BO309" s="71"/>
      <c r="BP309" s="71"/>
      <c r="BQ309" s="71"/>
      <c r="BR309" s="71"/>
      <c r="BS309" s="71"/>
      <c r="BT309" s="71"/>
      <c r="BU309" s="71"/>
      <c r="BV309" s="71"/>
      <c r="BW309" s="71"/>
      <c r="BX309" s="70"/>
      <c r="BY309" s="70"/>
      <c r="BZ309" s="72"/>
      <c r="CA309" s="73"/>
      <c r="CB309" s="72"/>
      <c r="CC309" s="72"/>
      <c r="CD309" s="74"/>
      <c r="CJ309"/>
      <c r="CW309" s="76"/>
      <c r="DC309" s="69"/>
      <c r="DI309" s="69"/>
    </row>
    <row r="310" spans="1:113">
      <c r="A310" s="71"/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  <c r="BF310" s="71"/>
      <c r="BG310" s="71"/>
      <c r="BH310" s="71"/>
      <c r="BI310" s="71"/>
      <c r="BJ310" s="71"/>
      <c r="BK310" s="71"/>
      <c r="BL310" s="71"/>
      <c r="BM310" s="71"/>
      <c r="BN310" s="71"/>
      <c r="BO310" s="71"/>
      <c r="BP310" s="71"/>
      <c r="BQ310" s="71"/>
      <c r="BR310" s="71"/>
      <c r="BS310" s="71"/>
      <c r="BT310" s="71"/>
      <c r="BU310" s="71"/>
      <c r="BV310" s="71"/>
      <c r="BW310" s="71"/>
      <c r="BX310" s="70"/>
      <c r="BY310" s="70"/>
      <c r="BZ310" s="72"/>
      <c r="CA310" s="73"/>
      <c r="CB310" s="72"/>
      <c r="CC310" s="72"/>
      <c r="CD310" s="74"/>
      <c r="CJ310"/>
      <c r="CW310" s="76"/>
      <c r="DC310" s="69"/>
      <c r="DI310" s="69"/>
    </row>
    <row r="311" spans="1:113">
      <c r="A311" s="71"/>
      <c r="B311" s="71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  <c r="BF311" s="71"/>
      <c r="BG311" s="71"/>
      <c r="BH311" s="71"/>
      <c r="BI311" s="71"/>
      <c r="BJ311" s="71"/>
      <c r="BK311" s="71"/>
      <c r="BL311" s="71"/>
      <c r="BM311" s="71"/>
      <c r="BN311" s="71"/>
      <c r="BO311" s="71"/>
      <c r="BP311" s="71"/>
      <c r="BQ311" s="71"/>
      <c r="BR311" s="71"/>
      <c r="BS311" s="71"/>
      <c r="BT311" s="71"/>
      <c r="BU311" s="71"/>
      <c r="BV311" s="71"/>
      <c r="BW311" s="71"/>
      <c r="BX311" s="70"/>
      <c r="BY311" s="70"/>
      <c r="BZ311" s="72"/>
      <c r="CA311" s="73"/>
      <c r="CB311" s="72"/>
      <c r="CC311" s="72"/>
      <c r="CD311" s="74"/>
      <c r="CJ311"/>
      <c r="CW311" s="76"/>
      <c r="DC311" s="69"/>
      <c r="DI311" s="69"/>
    </row>
    <row r="312" spans="1:113">
      <c r="A312" s="71"/>
      <c r="B312" s="71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  <c r="BF312" s="71"/>
      <c r="BG312" s="71"/>
      <c r="BH312" s="71"/>
      <c r="BI312" s="71"/>
      <c r="BJ312" s="71"/>
      <c r="BK312" s="71"/>
      <c r="BL312" s="71"/>
      <c r="BM312" s="71"/>
      <c r="BN312" s="71"/>
      <c r="BO312" s="71"/>
      <c r="BP312" s="71"/>
      <c r="BQ312" s="71"/>
      <c r="BR312" s="71"/>
      <c r="BS312" s="71"/>
      <c r="BT312" s="71"/>
      <c r="BU312" s="71"/>
      <c r="BV312" s="71"/>
      <c r="BW312" s="71"/>
      <c r="BX312" s="70"/>
      <c r="BY312" s="70"/>
      <c r="BZ312" s="72"/>
      <c r="CA312" s="73"/>
      <c r="CB312" s="72"/>
      <c r="CC312" s="72"/>
      <c r="CD312" s="74"/>
      <c r="CJ312"/>
      <c r="CW312" s="76"/>
      <c r="DC312" s="69"/>
      <c r="DI312" s="69"/>
    </row>
    <row r="313" spans="1:113">
      <c r="A313" s="71"/>
      <c r="B313" s="71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  <c r="BF313" s="71"/>
      <c r="BG313" s="71"/>
      <c r="BH313" s="71"/>
      <c r="BI313" s="71"/>
      <c r="BJ313" s="71"/>
      <c r="BK313" s="71"/>
      <c r="BL313" s="71"/>
      <c r="BM313" s="71"/>
      <c r="BN313" s="71"/>
      <c r="BO313" s="71"/>
      <c r="BP313" s="71"/>
      <c r="BQ313" s="71"/>
      <c r="BR313" s="71"/>
      <c r="BS313" s="71"/>
      <c r="BT313" s="71"/>
      <c r="BU313" s="71"/>
      <c r="BV313" s="71"/>
      <c r="BW313" s="71"/>
      <c r="BX313" s="70"/>
      <c r="BY313" s="70"/>
      <c r="BZ313" s="72"/>
      <c r="CA313" s="73"/>
      <c r="CB313" s="72"/>
      <c r="CC313" s="72"/>
      <c r="CD313" s="74"/>
      <c r="CJ313"/>
      <c r="CW313" s="76"/>
      <c r="DC313" s="69"/>
      <c r="DI313" s="69"/>
    </row>
    <row r="314" spans="1:113">
      <c r="A314" s="71"/>
      <c r="B314" s="71"/>
      <c r="C314" s="71"/>
      <c r="D314" s="83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  <c r="BF314" s="71"/>
      <c r="BG314" s="71"/>
      <c r="BH314" s="71"/>
      <c r="BI314" s="71"/>
      <c r="BJ314" s="71"/>
      <c r="BK314" s="71"/>
      <c r="BL314" s="71"/>
      <c r="BM314" s="71"/>
      <c r="BN314" s="71"/>
      <c r="BO314" s="71"/>
      <c r="BP314" s="71"/>
      <c r="BQ314" s="71"/>
      <c r="BR314" s="71"/>
      <c r="BS314" s="71"/>
      <c r="BT314" s="71"/>
      <c r="BU314" s="71"/>
      <c r="BV314" s="71"/>
      <c r="BW314" s="71"/>
      <c r="BX314" s="70"/>
      <c r="BY314" s="70"/>
      <c r="BZ314" s="72"/>
      <c r="CA314" s="73"/>
      <c r="CB314" s="72"/>
      <c r="CC314" s="72"/>
      <c r="CD314" s="74"/>
      <c r="CJ314"/>
      <c r="CW314" s="76"/>
      <c r="DC314" s="69"/>
      <c r="DI314" s="69"/>
    </row>
    <row r="315" spans="1:113">
      <c r="A315" s="71"/>
      <c r="B315" s="71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  <c r="BF315" s="71"/>
      <c r="BG315" s="71"/>
      <c r="BH315" s="71"/>
      <c r="BI315" s="71"/>
      <c r="BJ315" s="71"/>
      <c r="BK315" s="71"/>
      <c r="BL315" s="71"/>
      <c r="BM315" s="71"/>
      <c r="BN315" s="71"/>
      <c r="BO315" s="71"/>
      <c r="BP315" s="71"/>
      <c r="BQ315" s="71"/>
      <c r="BR315" s="71"/>
      <c r="BS315" s="71"/>
      <c r="BT315" s="71"/>
      <c r="BU315" s="71"/>
      <c r="BV315" s="71"/>
      <c r="BW315" s="71"/>
      <c r="BX315" s="70"/>
      <c r="BY315" s="70"/>
      <c r="BZ315" s="72"/>
      <c r="CA315" s="73"/>
      <c r="CB315" s="72"/>
      <c r="CC315" s="72"/>
      <c r="CD315" s="74"/>
      <c r="CJ315"/>
      <c r="CW315" s="76"/>
      <c r="DC315" s="69"/>
      <c r="DI315" s="69"/>
    </row>
    <row r="316" spans="1:113">
      <c r="A316" s="71"/>
      <c r="B316" s="71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  <c r="BF316" s="71"/>
      <c r="BG316" s="71"/>
      <c r="BH316" s="71"/>
      <c r="BI316" s="71"/>
      <c r="BJ316" s="71"/>
      <c r="BK316" s="71"/>
      <c r="BL316" s="71"/>
      <c r="BM316" s="71"/>
      <c r="BN316" s="71"/>
      <c r="BO316" s="71"/>
      <c r="BP316" s="71"/>
      <c r="BQ316" s="71"/>
      <c r="BR316" s="71"/>
      <c r="BS316" s="71"/>
      <c r="BT316" s="71"/>
      <c r="BU316" s="71"/>
      <c r="BV316" s="71"/>
      <c r="BW316" s="71"/>
      <c r="BX316" s="70"/>
      <c r="BY316" s="70"/>
      <c r="BZ316" s="72"/>
      <c r="CA316" s="73"/>
      <c r="CB316" s="72"/>
      <c r="CC316" s="72"/>
      <c r="CD316" s="74"/>
      <c r="CJ316"/>
      <c r="CW316" s="76"/>
      <c r="DC316" s="69"/>
      <c r="DI316" s="69"/>
    </row>
    <row r="317" spans="1:113">
      <c r="A317" s="71"/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  <c r="BF317" s="71"/>
      <c r="BG317" s="71"/>
      <c r="BH317" s="71"/>
      <c r="BI317" s="71"/>
      <c r="BJ317" s="71"/>
      <c r="BK317" s="71"/>
      <c r="BL317" s="71"/>
      <c r="BM317" s="71"/>
      <c r="BN317" s="71"/>
      <c r="BO317" s="71"/>
      <c r="BP317" s="71"/>
      <c r="BQ317" s="71"/>
      <c r="BR317" s="71"/>
      <c r="BS317" s="71"/>
      <c r="BT317" s="71"/>
      <c r="BU317" s="71"/>
      <c r="BV317" s="71"/>
      <c r="BW317" s="71"/>
      <c r="BX317" s="70"/>
      <c r="BY317" s="70"/>
      <c r="BZ317" s="72"/>
      <c r="CA317" s="73"/>
      <c r="CB317" s="72"/>
      <c r="CC317" s="72"/>
      <c r="CD317" s="74"/>
      <c r="CJ317"/>
      <c r="CW317" s="76"/>
      <c r="DC317" s="69"/>
      <c r="DI317" s="69"/>
    </row>
    <row r="318" spans="1:113">
      <c r="A318" s="71"/>
      <c r="B318" s="71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  <c r="BF318" s="71"/>
      <c r="BG318" s="71"/>
      <c r="BH318" s="71"/>
      <c r="BI318" s="71"/>
      <c r="BJ318" s="71"/>
      <c r="BK318" s="71"/>
      <c r="BL318" s="71"/>
      <c r="BM318" s="71"/>
      <c r="BN318" s="71"/>
      <c r="BO318" s="71"/>
      <c r="BP318" s="71"/>
      <c r="BQ318" s="71"/>
      <c r="BR318" s="71"/>
      <c r="BS318" s="71"/>
      <c r="BT318" s="71"/>
      <c r="BU318" s="71"/>
      <c r="BV318" s="71"/>
      <c r="BW318" s="71"/>
      <c r="BX318" s="70"/>
      <c r="BY318" s="70"/>
      <c r="BZ318" s="72"/>
      <c r="CA318" s="73"/>
      <c r="CB318" s="72"/>
      <c r="CC318" s="72"/>
      <c r="CD318" s="74"/>
      <c r="CJ318"/>
      <c r="CW318" s="76"/>
      <c r="DC318" s="69"/>
      <c r="DI318" s="69"/>
    </row>
    <row r="319" spans="1:113">
      <c r="A319" s="71"/>
      <c r="B319" s="71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  <c r="BF319" s="71"/>
      <c r="BG319" s="71"/>
      <c r="BH319" s="71"/>
      <c r="BI319" s="71"/>
      <c r="BJ319" s="71"/>
      <c r="BK319" s="71"/>
      <c r="BL319" s="71"/>
      <c r="BM319" s="71"/>
      <c r="BN319" s="71"/>
      <c r="BO319" s="71"/>
      <c r="BP319" s="71"/>
      <c r="BQ319" s="71"/>
      <c r="BR319" s="71"/>
      <c r="BS319" s="71"/>
      <c r="BT319" s="71"/>
      <c r="BU319" s="71"/>
      <c r="BV319" s="71"/>
      <c r="BW319" s="71"/>
      <c r="BX319" s="70"/>
      <c r="BY319" s="70"/>
      <c r="BZ319" s="72"/>
      <c r="CA319" s="73"/>
      <c r="CB319" s="72"/>
      <c r="CC319" s="72"/>
      <c r="CD319" s="74"/>
      <c r="CJ319"/>
      <c r="CW319" s="76"/>
      <c r="DC319" s="69"/>
      <c r="DI319" s="69"/>
    </row>
    <row r="320" spans="1:113">
      <c r="A320" s="71"/>
      <c r="B320" s="71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  <c r="BF320" s="71"/>
      <c r="BG320" s="71"/>
      <c r="BH320" s="71"/>
      <c r="BI320" s="71"/>
      <c r="BJ320" s="71"/>
      <c r="BK320" s="71"/>
      <c r="BL320" s="71"/>
      <c r="BM320" s="71"/>
      <c r="BN320" s="71"/>
      <c r="BO320" s="71"/>
      <c r="BP320" s="71"/>
      <c r="BQ320" s="71"/>
      <c r="BR320" s="71"/>
      <c r="BS320" s="71"/>
      <c r="BT320" s="71"/>
      <c r="BU320" s="71"/>
      <c r="BV320" s="71"/>
      <c r="BW320" s="71"/>
      <c r="BX320" s="70"/>
      <c r="BY320" s="70"/>
      <c r="BZ320" s="72"/>
      <c r="CA320" s="73"/>
      <c r="CB320" s="72"/>
      <c r="CC320" s="72"/>
      <c r="CD320" s="74"/>
      <c r="CJ320"/>
      <c r="CW320" s="76"/>
      <c r="DC320" s="69"/>
      <c r="DI320" s="69"/>
    </row>
    <row r="321" spans="1:113">
      <c r="A321" s="71"/>
      <c r="B321" s="71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  <c r="BF321" s="71"/>
      <c r="BG321" s="71"/>
      <c r="BH321" s="71"/>
      <c r="BI321" s="71"/>
      <c r="BJ321" s="71"/>
      <c r="BK321" s="71"/>
      <c r="BL321" s="71"/>
      <c r="BM321" s="71"/>
      <c r="BN321" s="71"/>
      <c r="BO321" s="71"/>
      <c r="BP321" s="71"/>
      <c r="BQ321" s="71"/>
      <c r="BR321" s="71"/>
      <c r="BS321" s="71"/>
      <c r="BT321" s="71"/>
      <c r="BU321" s="71"/>
      <c r="BV321" s="71"/>
      <c r="BW321" s="71"/>
      <c r="BX321" s="70"/>
      <c r="BY321" s="70"/>
      <c r="BZ321" s="72"/>
      <c r="CA321" s="73"/>
      <c r="CB321" s="72"/>
      <c r="CC321" s="72"/>
      <c r="CD321" s="74"/>
      <c r="CJ321"/>
      <c r="CW321" s="76"/>
      <c r="DC321" s="69"/>
      <c r="DI321" s="69"/>
    </row>
    <row r="322" spans="1:113">
      <c r="A322" s="71"/>
      <c r="B322" s="71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  <c r="BF322" s="71"/>
      <c r="BG322" s="71"/>
      <c r="BH322" s="71"/>
      <c r="BI322" s="71"/>
      <c r="BJ322" s="71"/>
      <c r="BK322" s="71"/>
      <c r="BL322" s="71"/>
      <c r="BM322" s="71"/>
      <c r="BN322" s="71"/>
      <c r="BO322" s="71"/>
      <c r="BP322" s="71"/>
      <c r="BQ322" s="71"/>
      <c r="BR322" s="71"/>
      <c r="BS322" s="71"/>
      <c r="BT322" s="71"/>
      <c r="BU322" s="71"/>
      <c r="BV322" s="71"/>
      <c r="BW322" s="71"/>
      <c r="BX322" s="70"/>
      <c r="BY322" s="70"/>
      <c r="BZ322" s="72"/>
      <c r="CA322" s="73"/>
      <c r="CB322" s="72"/>
      <c r="CC322" s="72"/>
      <c r="CD322" s="74"/>
      <c r="CJ322"/>
      <c r="CW322" s="76"/>
      <c r="DC322" s="69"/>
      <c r="DI322" s="69"/>
    </row>
    <row r="323" spans="1:113">
      <c r="A323" s="71"/>
      <c r="B323" s="71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  <c r="BF323" s="71"/>
      <c r="BG323" s="71"/>
      <c r="BH323" s="71"/>
      <c r="BI323" s="71"/>
      <c r="BJ323" s="71"/>
      <c r="BK323" s="71"/>
      <c r="BL323" s="71"/>
      <c r="BM323" s="71"/>
      <c r="BN323" s="71"/>
      <c r="BO323" s="71"/>
      <c r="BP323" s="71"/>
      <c r="BQ323" s="71"/>
      <c r="BR323" s="71"/>
      <c r="BS323" s="71"/>
      <c r="BT323" s="71"/>
      <c r="BU323" s="71"/>
      <c r="BV323" s="71"/>
      <c r="BW323" s="71"/>
      <c r="BX323" s="70"/>
      <c r="BY323" s="70"/>
      <c r="BZ323" s="72"/>
      <c r="CA323" s="73"/>
      <c r="CB323" s="72"/>
      <c r="CC323" s="72"/>
      <c r="CD323" s="74"/>
      <c r="CJ323"/>
      <c r="CW323" s="76"/>
      <c r="DC323" s="69"/>
      <c r="DI323" s="69"/>
    </row>
    <row r="324" spans="1:113">
      <c r="A324" s="71"/>
      <c r="B324" s="71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  <c r="BF324" s="71"/>
      <c r="BG324" s="71"/>
      <c r="BH324" s="71"/>
      <c r="BI324" s="71"/>
      <c r="BJ324" s="71"/>
      <c r="BK324" s="71"/>
      <c r="BL324" s="71"/>
      <c r="BM324" s="71"/>
      <c r="BN324" s="71"/>
      <c r="BO324" s="71"/>
      <c r="BP324" s="71"/>
      <c r="BQ324" s="71"/>
      <c r="BR324" s="71"/>
      <c r="BS324" s="71"/>
      <c r="BT324" s="71"/>
      <c r="BU324" s="71"/>
      <c r="BV324" s="71"/>
      <c r="BW324" s="71"/>
      <c r="BX324" s="70"/>
      <c r="BY324" s="70"/>
      <c r="BZ324" s="72"/>
      <c r="CA324" s="73"/>
      <c r="CB324" s="72"/>
      <c r="CC324" s="72"/>
      <c r="CD324" s="74"/>
      <c r="CJ324"/>
      <c r="CW324" s="76"/>
      <c r="DC324" s="69"/>
      <c r="DI324" s="69"/>
    </row>
    <row r="325" spans="1:113">
      <c r="A325" s="71"/>
      <c r="B325" s="71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  <c r="AI325" s="71"/>
      <c r="AJ325" s="71"/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  <c r="BF325" s="71"/>
      <c r="BG325" s="71"/>
      <c r="BH325" s="71"/>
      <c r="BI325" s="71"/>
      <c r="BJ325" s="71"/>
      <c r="BK325" s="71"/>
      <c r="BL325" s="71"/>
      <c r="BM325" s="71"/>
      <c r="BN325" s="71"/>
      <c r="BO325" s="71"/>
      <c r="BP325" s="71"/>
      <c r="BQ325" s="71"/>
      <c r="BR325" s="71"/>
      <c r="BS325" s="71"/>
      <c r="BT325" s="71"/>
      <c r="BU325" s="71"/>
      <c r="BV325" s="71"/>
      <c r="BW325" s="71"/>
      <c r="BX325" s="70"/>
      <c r="BY325" s="70"/>
      <c r="BZ325" s="72"/>
      <c r="CA325" s="73"/>
      <c r="CB325" s="72"/>
      <c r="CC325" s="72"/>
      <c r="CD325" s="74"/>
      <c r="CJ325"/>
      <c r="CW325" s="76"/>
      <c r="DC325" s="69"/>
      <c r="DI325" s="69"/>
    </row>
    <row r="326" spans="1:113">
      <c r="A326" s="71"/>
      <c r="B326" s="71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  <c r="AI326" s="71"/>
      <c r="AJ326" s="71"/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  <c r="BF326" s="71"/>
      <c r="BG326" s="71"/>
      <c r="BH326" s="71"/>
      <c r="BI326" s="71"/>
      <c r="BJ326" s="71"/>
      <c r="BK326" s="71"/>
      <c r="BL326" s="71"/>
      <c r="BM326" s="71"/>
      <c r="BN326" s="71"/>
      <c r="BO326" s="71"/>
      <c r="BP326" s="71"/>
      <c r="BQ326" s="71"/>
      <c r="BR326" s="71"/>
      <c r="BS326" s="71"/>
      <c r="BT326" s="71"/>
      <c r="BU326" s="71"/>
      <c r="BV326" s="71"/>
      <c r="BW326" s="71"/>
      <c r="BX326" s="70"/>
      <c r="BY326" s="70"/>
      <c r="BZ326" s="72"/>
      <c r="CA326" s="73"/>
      <c r="CB326" s="72"/>
      <c r="CC326" s="72"/>
      <c r="CD326" s="74"/>
      <c r="CJ326"/>
      <c r="CW326" s="76"/>
      <c r="DC326" s="69"/>
      <c r="DI326" s="69"/>
    </row>
    <row r="327" spans="1:113">
      <c r="A327" s="71"/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  <c r="BF327" s="71"/>
      <c r="BG327" s="71"/>
      <c r="BH327" s="71"/>
      <c r="BI327" s="71"/>
      <c r="BJ327" s="71"/>
      <c r="BK327" s="71"/>
      <c r="BL327" s="71"/>
      <c r="BM327" s="71"/>
      <c r="BN327" s="71"/>
      <c r="BO327" s="71"/>
      <c r="BP327" s="71"/>
      <c r="BQ327" s="71"/>
      <c r="BR327" s="71"/>
      <c r="BS327" s="71"/>
      <c r="BT327" s="71"/>
      <c r="BU327" s="71"/>
      <c r="BV327" s="71"/>
      <c r="BW327" s="71"/>
      <c r="BX327" s="70"/>
      <c r="BY327" s="70"/>
      <c r="BZ327" s="72"/>
      <c r="CA327" s="73"/>
      <c r="CB327" s="72"/>
      <c r="CC327" s="72"/>
      <c r="CD327" s="74"/>
      <c r="CJ327"/>
      <c r="CW327" s="76"/>
      <c r="DC327" s="69"/>
      <c r="DI327" s="69"/>
    </row>
    <row r="328" spans="1:113">
      <c r="A328" s="71"/>
      <c r="B328" s="71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  <c r="AI328" s="71"/>
      <c r="AJ328" s="71"/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  <c r="BF328" s="71"/>
      <c r="BG328" s="71"/>
      <c r="BH328" s="71"/>
      <c r="BI328" s="71"/>
      <c r="BJ328" s="71"/>
      <c r="BK328" s="71"/>
      <c r="BL328" s="71"/>
      <c r="BM328" s="71"/>
      <c r="BN328" s="71"/>
      <c r="BO328" s="71"/>
      <c r="BP328" s="71"/>
      <c r="BQ328" s="71"/>
      <c r="BR328" s="71"/>
      <c r="BS328" s="71"/>
      <c r="BT328" s="71"/>
      <c r="BU328" s="71"/>
      <c r="BV328" s="71"/>
      <c r="BW328" s="71"/>
      <c r="BX328" s="70"/>
      <c r="BY328" s="70"/>
      <c r="BZ328" s="72"/>
      <c r="CA328" s="73"/>
      <c r="CB328" s="72"/>
      <c r="CC328" s="72"/>
      <c r="CD328" s="74"/>
      <c r="CJ328"/>
      <c r="CW328" s="76"/>
      <c r="DC328" s="69"/>
      <c r="DI328" s="69"/>
    </row>
    <row r="329" spans="1:113">
      <c r="A329" s="71"/>
      <c r="B329" s="71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  <c r="BF329" s="71"/>
      <c r="BG329" s="71"/>
      <c r="BH329" s="71"/>
      <c r="BI329" s="71"/>
      <c r="BJ329" s="71"/>
      <c r="BK329" s="71"/>
      <c r="BL329" s="71"/>
      <c r="BM329" s="71"/>
      <c r="BN329" s="71"/>
      <c r="BO329" s="71"/>
      <c r="BP329" s="71"/>
      <c r="BQ329" s="71"/>
      <c r="BR329" s="71"/>
      <c r="BS329" s="71"/>
      <c r="BT329" s="71"/>
      <c r="BU329" s="71"/>
      <c r="BV329" s="71"/>
      <c r="BW329" s="71"/>
      <c r="BX329" s="70"/>
      <c r="BY329" s="70"/>
      <c r="BZ329" s="72"/>
      <c r="CA329" s="73"/>
      <c r="CB329" s="72"/>
      <c r="CC329" s="72"/>
      <c r="CD329" s="74"/>
      <c r="CJ329"/>
      <c r="CW329" s="76"/>
      <c r="DC329" s="69"/>
      <c r="DI329" s="69"/>
    </row>
    <row r="330" spans="1:113">
      <c r="A330" s="71"/>
      <c r="B330" s="71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  <c r="AI330" s="71"/>
      <c r="AJ330" s="71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  <c r="BF330" s="71"/>
      <c r="BG330" s="71"/>
      <c r="BH330" s="71"/>
      <c r="BI330" s="71"/>
      <c r="BJ330" s="71"/>
      <c r="BK330" s="71"/>
      <c r="BL330" s="71"/>
      <c r="BM330" s="71"/>
      <c r="BN330" s="71"/>
      <c r="BO330" s="71"/>
      <c r="BP330" s="71"/>
      <c r="BQ330" s="71"/>
      <c r="BR330" s="71"/>
      <c r="BS330" s="71"/>
      <c r="BT330" s="71"/>
      <c r="BU330" s="71"/>
      <c r="BV330" s="71"/>
      <c r="BW330" s="71"/>
      <c r="BX330" s="70"/>
      <c r="BY330" s="70"/>
      <c r="BZ330" s="72"/>
      <c r="CA330" s="73"/>
      <c r="CB330" s="72"/>
      <c r="CC330" s="72"/>
      <c r="CD330" s="74"/>
      <c r="CJ330"/>
      <c r="CW330" s="76"/>
      <c r="DC330" s="69"/>
      <c r="DI330" s="69"/>
    </row>
    <row r="331" spans="1:113">
      <c r="A331" s="71"/>
      <c r="B331" s="71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  <c r="AI331" s="71"/>
      <c r="AJ331" s="71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  <c r="BF331" s="71"/>
      <c r="BG331" s="71"/>
      <c r="BH331" s="71"/>
      <c r="BI331" s="71"/>
      <c r="BJ331" s="71"/>
      <c r="BK331" s="71"/>
      <c r="BL331" s="71"/>
      <c r="BM331" s="71"/>
      <c r="BN331" s="71"/>
      <c r="BO331" s="71"/>
      <c r="BP331" s="71"/>
      <c r="BQ331" s="71"/>
      <c r="BR331" s="71"/>
      <c r="BS331" s="71"/>
      <c r="BT331" s="71"/>
      <c r="BU331" s="71"/>
      <c r="BV331" s="71"/>
      <c r="BW331" s="71"/>
      <c r="BX331" s="70"/>
      <c r="BY331" s="70"/>
      <c r="BZ331" s="72"/>
      <c r="CA331" s="73"/>
      <c r="CB331" s="72"/>
      <c r="CC331" s="72"/>
      <c r="CD331" s="74"/>
      <c r="CJ331"/>
      <c r="CW331" s="76"/>
      <c r="DC331" s="69"/>
      <c r="DI331" s="69"/>
    </row>
    <row r="332" spans="1:113">
      <c r="A332" s="71"/>
      <c r="B332" s="71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  <c r="AI332" s="71"/>
      <c r="AJ332" s="71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  <c r="BF332" s="71"/>
      <c r="BG332" s="71"/>
      <c r="BH332" s="71"/>
      <c r="BI332" s="71"/>
      <c r="BJ332" s="71"/>
      <c r="BK332" s="71"/>
      <c r="BL332" s="71"/>
      <c r="BM332" s="71"/>
      <c r="BN332" s="71"/>
      <c r="BO332" s="71"/>
      <c r="BP332" s="71"/>
      <c r="BQ332" s="71"/>
      <c r="BR332" s="71"/>
      <c r="BS332" s="71"/>
      <c r="BT332" s="71"/>
      <c r="BU332" s="71"/>
      <c r="BV332" s="71"/>
      <c r="BW332" s="71"/>
      <c r="BX332" s="70"/>
      <c r="BY332" s="70"/>
      <c r="BZ332" s="72"/>
      <c r="CA332" s="73"/>
      <c r="CB332" s="72"/>
      <c r="CC332" s="72"/>
      <c r="CD332" s="74"/>
      <c r="CJ332"/>
      <c r="CW332" s="76"/>
      <c r="DC332" s="69"/>
      <c r="DI332" s="69"/>
    </row>
    <row r="333" spans="1:113">
      <c r="A333" s="71"/>
      <c r="B333" s="71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  <c r="AI333" s="71"/>
      <c r="AJ333" s="71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  <c r="BF333" s="71"/>
      <c r="BG333" s="71"/>
      <c r="BH333" s="71"/>
      <c r="BI333" s="71"/>
      <c r="BJ333" s="71"/>
      <c r="BK333" s="71"/>
      <c r="BL333" s="71"/>
      <c r="BM333" s="71"/>
      <c r="BN333" s="71"/>
      <c r="BO333" s="71"/>
      <c r="BP333" s="71"/>
      <c r="BQ333" s="71"/>
      <c r="BR333" s="71"/>
      <c r="BS333" s="71"/>
      <c r="BT333" s="71"/>
      <c r="BU333" s="71"/>
      <c r="BV333" s="71"/>
      <c r="BW333" s="71"/>
      <c r="BX333" s="70"/>
      <c r="BY333" s="70"/>
      <c r="BZ333" s="72"/>
      <c r="CA333" s="73"/>
      <c r="CB333" s="72"/>
      <c r="CC333" s="72"/>
      <c r="CD333" s="74"/>
      <c r="CJ333"/>
      <c r="CW333" s="76"/>
      <c r="DC333" s="69"/>
      <c r="DI333" s="69"/>
    </row>
    <row r="334" spans="1:113">
      <c r="A334" s="71"/>
      <c r="B334" s="71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  <c r="AI334" s="71"/>
      <c r="AJ334" s="71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  <c r="BF334" s="71"/>
      <c r="BG334" s="71"/>
      <c r="BH334" s="71"/>
      <c r="BI334" s="71"/>
      <c r="BJ334" s="71"/>
      <c r="BK334" s="71"/>
      <c r="BL334" s="71"/>
      <c r="BM334" s="71"/>
      <c r="BN334" s="71"/>
      <c r="BO334" s="71"/>
      <c r="BP334" s="71"/>
      <c r="BQ334" s="71"/>
      <c r="BR334" s="71"/>
      <c r="BS334" s="71"/>
      <c r="BT334" s="71"/>
      <c r="BU334" s="71"/>
      <c r="BV334" s="71"/>
      <c r="BW334" s="71"/>
      <c r="BX334" s="70"/>
      <c r="BY334" s="70"/>
      <c r="BZ334" s="72"/>
      <c r="CA334" s="73"/>
      <c r="CB334" s="72"/>
      <c r="CC334" s="72"/>
      <c r="CD334" s="74"/>
      <c r="CJ334"/>
      <c r="CW334" s="76"/>
      <c r="DC334" s="69"/>
      <c r="DI334" s="69"/>
    </row>
    <row r="335" spans="1:113">
      <c r="A335" s="71"/>
      <c r="B335" s="71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  <c r="AI335" s="71"/>
      <c r="AJ335" s="71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  <c r="BF335" s="71"/>
      <c r="BG335" s="71"/>
      <c r="BH335" s="71"/>
      <c r="BI335" s="71"/>
      <c r="BJ335" s="71"/>
      <c r="BK335" s="71"/>
      <c r="BL335" s="71"/>
      <c r="BM335" s="71"/>
      <c r="BN335" s="71"/>
      <c r="BO335" s="71"/>
      <c r="BP335" s="71"/>
      <c r="BQ335" s="71"/>
      <c r="BR335" s="71"/>
      <c r="BS335" s="71"/>
      <c r="BT335" s="71"/>
      <c r="BU335" s="71"/>
      <c r="BV335" s="71"/>
      <c r="BW335" s="71"/>
      <c r="BX335" s="70"/>
      <c r="BY335" s="70"/>
      <c r="BZ335" s="72"/>
      <c r="CA335" s="73"/>
      <c r="CB335" s="72"/>
      <c r="CC335" s="72"/>
      <c r="CD335" s="74"/>
      <c r="CJ335"/>
      <c r="CW335" s="76"/>
      <c r="DC335" s="69"/>
      <c r="DI335" s="69"/>
    </row>
    <row r="336" spans="1:113">
      <c r="A336" s="71"/>
      <c r="B336" s="71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  <c r="BF336" s="71"/>
      <c r="BG336" s="71"/>
      <c r="BH336" s="71"/>
      <c r="BI336" s="71"/>
      <c r="BJ336" s="71"/>
      <c r="BK336" s="71"/>
      <c r="BL336" s="71"/>
      <c r="BM336" s="71"/>
      <c r="BN336" s="71"/>
      <c r="BO336" s="71"/>
      <c r="BP336" s="71"/>
      <c r="BQ336" s="71"/>
      <c r="BR336" s="71"/>
      <c r="BS336" s="71"/>
      <c r="BT336" s="71"/>
      <c r="BU336" s="71"/>
      <c r="BV336" s="71"/>
      <c r="BW336" s="71"/>
      <c r="BX336" s="70"/>
      <c r="BY336" s="70"/>
      <c r="BZ336" s="72"/>
      <c r="CA336" s="73"/>
      <c r="CB336" s="72"/>
      <c r="CC336" s="72"/>
      <c r="CD336" s="74"/>
      <c r="CJ336"/>
      <c r="CW336" s="76"/>
      <c r="DC336" s="69"/>
      <c r="DI336" s="69"/>
    </row>
    <row r="337" spans="1:113">
      <c r="A337" s="71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  <c r="AI337" s="71"/>
      <c r="AJ337" s="71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  <c r="BF337" s="71"/>
      <c r="BG337" s="71"/>
      <c r="BH337" s="71"/>
      <c r="BI337" s="71"/>
      <c r="BJ337" s="71"/>
      <c r="BK337" s="71"/>
      <c r="BL337" s="71"/>
      <c r="BM337" s="71"/>
      <c r="BN337" s="71"/>
      <c r="BO337" s="71"/>
      <c r="BP337" s="71"/>
      <c r="BQ337" s="71"/>
      <c r="BR337" s="71"/>
      <c r="BS337" s="71"/>
      <c r="BT337" s="71"/>
      <c r="BU337" s="71"/>
      <c r="BV337" s="71"/>
      <c r="BW337" s="71"/>
      <c r="BX337" s="70"/>
      <c r="BY337" s="70"/>
      <c r="BZ337" s="72"/>
      <c r="CA337" s="73"/>
      <c r="CB337" s="72"/>
      <c r="CC337" s="72"/>
      <c r="CD337" s="74"/>
      <c r="CJ337"/>
      <c r="CW337" s="76"/>
      <c r="DC337" s="69"/>
      <c r="DI337" s="69"/>
    </row>
    <row r="338" spans="1:113">
      <c r="A338" s="71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  <c r="BF338" s="71"/>
      <c r="BG338" s="71"/>
      <c r="BH338" s="71"/>
      <c r="BI338" s="71"/>
      <c r="BJ338" s="71"/>
      <c r="BK338" s="71"/>
      <c r="BL338" s="71"/>
      <c r="BM338" s="71"/>
      <c r="BN338" s="71"/>
      <c r="BO338" s="71"/>
      <c r="BP338" s="71"/>
      <c r="BQ338" s="71"/>
      <c r="BR338" s="71"/>
      <c r="BS338" s="71"/>
      <c r="BT338" s="71"/>
      <c r="BU338" s="71"/>
      <c r="BV338" s="71"/>
      <c r="BW338" s="71"/>
      <c r="BX338" s="70"/>
      <c r="BY338" s="70"/>
      <c r="BZ338" s="72"/>
      <c r="CA338" s="73"/>
      <c r="CB338" s="72"/>
      <c r="CC338" s="72"/>
      <c r="CD338" s="74"/>
      <c r="CJ338"/>
      <c r="CW338" s="76"/>
      <c r="DC338" s="69"/>
      <c r="DI338" s="69"/>
    </row>
    <row r="339" spans="1:113">
      <c r="A339" s="71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  <c r="BF339" s="71"/>
      <c r="BG339" s="71"/>
      <c r="BH339" s="71"/>
      <c r="BI339" s="71"/>
      <c r="BJ339" s="71"/>
      <c r="BK339" s="71"/>
      <c r="BL339" s="71"/>
      <c r="BM339" s="71"/>
      <c r="BN339" s="71"/>
      <c r="BO339" s="71"/>
      <c r="BP339" s="71"/>
      <c r="BQ339" s="71"/>
      <c r="BR339" s="71"/>
      <c r="BS339" s="71"/>
      <c r="BT339" s="71"/>
      <c r="BU339" s="71"/>
      <c r="BV339" s="71"/>
      <c r="BW339" s="71"/>
      <c r="BX339" s="70"/>
      <c r="BY339" s="70"/>
      <c r="BZ339" s="72"/>
      <c r="CA339" s="73"/>
      <c r="CB339" s="72"/>
      <c r="CC339" s="72"/>
      <c r="CD339" s="74"/>
      <c r="CJ339"/>
      <c r="CW339" s="76"/>
      <c r="DC339" s="69"/>
      <c r="DI339" s="69"/>
    </row>
    <row r="340" spans="1:113">
      <c r="A340" s="71"/>
      <c r="B340" s="71"/>
      <c r="C340" s="71"/>
      <c r="D340" s="83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  <c r="BF340" s="71"/>
      <c r="BG340" s="71"/>
      <c r="BH340" s="71"/>
      <c r="BI340" s="71"/>
      <c r="BJ340" s="71"/>
      <c r="BK340" s="71"/>
      <c r="BL340" s="71"/>
      <c r="BM340" s="71"/>
      <c r="BN340" s="71"/>
      <c r="BO340" s="71"/>
      <c r="BP340" s="71"/>
      <c r="BQ340" s="71"/>
      <c r="BR340" s="71"/>
      <c r="BS340" s="71"/>
      <c r="BT340" s="71"/>
      <c r="BU340" s="71"/>
      <c r="BV340" s="71"/>
      <c r="BW340" s="71"/>
      <c r="BX340" s="70"/>
      <c r="BY340" s="70"/>
      <c r="BZ340" s="72"/>
      <c r="CA340" s="73"/>
      <c r="CB340" s="72"/>
      <c r="CC340" s="72"/>
      <c r="CD340" s="74"/>
      <c r="CJ340"/>
      <c r="CW340" s="76"/>
      <c r="DC340" s="69"/>
      <c r="DI340" s="69"/>
    </row>
    <row r="341" spans="1:113">
      <c r="A341" s="71"/>
      <c r="B341" s="71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  <c r="BF341" s="71"/>
      <c r="BG341" s="71"/>
      <c r="BH341" s="71"/>
      <c r="BI341" s="71"/>
      <c r="BJ341" s="71"/>
      <c r="BK341" s="71"/>
      <c r="BL341" s="71"/>
      <c r="BM341" s="71"/>
      <c r="BN341" s="71"/>
      <c r="BO341" s="71"/>
      <c r="BP341" s="71"/>
      <c r="BQ341" s="71"/>
      <c r="BR341" s="71"/>
      <c r="BS341" s="71"/>
      <c r="BT341" s="71"/>
      <c r="BU341" s="71"/>
      <c r="BV341" s="71"/>
      <c r="BW341" s="71"/>
      <c r="BX341" s="70"/>
      <c r="BY341" s="70"/>
      <c r="BZ341" s="72"/>
      <c r="CA341" s="73"/>
      <c r="CB341" s="72"/>
      <c r="CC341" s="72"/>
      <c r="CD341" s="74"/>
      <c r="CJ341"/>
      <c r="CW341" s="76"/>
      <c r="DC341" s="69"/>
      <c r="DI341" s="69"/>
    </row>
    <row r="342" spans="1:113">
      <c r="A342" s="71"/>
      <c r="B342" s="71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71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  <c r="BF342" s="71"/>
      <c r="BG342" s="71"/>
      <c r="BH342" s="71"/>
      <c r="BI342" s="71"/>
      <c r="BJ342" s="71"/>
      <c r="BK342" s="71"/>
      <c r="BL342" s="71"/>
      <c r="BM342" s="71"/>
      <c r="BN342" s="71"/>
      <c r="BO342" s="71"/>
      <c r="BP342" s="71"/>
      <c r="BQ342" s="71"/>
      <c r="BR342" s="71"/>
      <c r="BS342" s="71"/>
      <c r="BT342" s="71"/>
      <c r="BU342" s="71"/>
      <c r="BV342" s="71"/>
      <c r="BW342" s="71"/>
      <c r="BX342" s="70"/>
      <c r="BY342" s="70"/>
      <c r="BZ342" s="72"/>
      <c r="CA342" s="73"/>
      <c r="CB342" s="72"/>
      <c r="CC342" s="72"/>
      <c r="CD342" s="74"/>
      <c r="CJ342"/>
      <c r="CW342" s="76"/>
      <c r="DC342" s="69"/>
      <c r="DI342" s="69"/>
    </row>
    <row r="343" spans="1:113">
      <c r="A343" s="71"/>
      <c r="B343" s="71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71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  <c r="BF343" s="71"/>
      <c r="BG343" s="71"/>
      <c r="BH343" s="71"/>
      <c r="BI343" s="71"/>
      <c r="BJ343" s="71"/>
      <c r="BK343" s="71"/>
      <c r="BL343" s="71"/>
      <c r="BM343" s="71"/>
      <c r="BN343" s="71"/>
      <c r="BO343" s="71"/>
      <c r="BP343" s="71"/>
      <c r="BQ343" s="71"/>
      <c r="BR343" s="71"/>
      <c r="BS343" s="71"/>
      <c r="BT343" s="71"/>
      <c r="BU343" s="71"/>
      <c r="BV343" s="71"/>
      <c r="BW343" s="71"/>
      <c r="BX343" s="70"/>
      <c r="BY343" s="70"/>
      <c r="BZ343" s="72"/>
      <c r="CA343" s="73"/>
      <c r="CB343" s="72"/>
      <c r="CC343" s="72"/>
      <c r="CD343" s="74"/>
      <c r="CJ343"/>
      <c r="CW343" s="76"/>
      <c r="DC343" s="69"/>
      <c r="DI343" s="69"/>
    </row>
    <row r="344" spans="1:113">
      <c r="A344" s="71"/>
      <c r="B344" s="71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71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  <c r="BF344" s="71"/>
      <c r="BG344" s="71"/>
      <c r="BH344" s="71"/>
      <c r="BI344" s="71"/>
      <c r="BJ344" s="71"/>
      <c r="BK344" s="71"/>
      <c r="BL344" s="71"/>
      <c r="BM344" s="71"/>
      <c r="BN344" s="71"/>
      <c r="BO344" s="71"/>
      <c r="BP344" s="71"/>
      <c r="BQ344" s="71"/>
      <c r="BR344" s="71"/>
      <c r="BS344" s="71"/>
      <c r="BT344" s="71"/>
      <c r="BU344" s="71"/>
      <c r="BV344" s="71"/>
      <c r="BW344" s="71"/>
      <c r="BX344" s="70"/>
      <c r="BY344" s="70"/>
      <c r="BZ344" s="72"/>
      <c r="CA344" s="73"/>
      <c r="CB344" s="72"/>
      <c r="CC344" s="72"/>
      <c r="CD344" s="74"/>
      <c r="CJ344"/>
      <c r="CW344" s="76"/>
      <c r="DC344" s="69"/>
      <c r="DI344" s="69"/>
    </row>
    <row r="345" spans="1:113">
      <c r="A345" s="71"/>
      <c r="B345" s="71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71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  <c r="BF345" s="71"/>
      <c r="BG345" s="71"/>
      <c r="BH345" s="71"/>
      <c r="BI345" s="71"/>
      <c r="BJ345" s="71"/>
      <c r="BK345" s="71"/>
      <c r="BL345" s="71"/>
      <c r="BM345" s="71"/>
      <c r="BN345" s="71"/>
      <c r="BO345" s="71"/>
      <c r="BP345" s="71"/>
      <c r="BQ345" s="71"/>
      <c r="BR345" s="71"/>
      <c r="BS345" s="71"/>
      <c r="BT345" s="71"/>
      <c r="BU345" s="71"/>
      <c r="BV345" s="71"/>
      <c r="BW345" s="71"/>
      <c r="BX345" s="70"/>
      <c r="BY345" s="70"/>
      <c r="BZ345" s="72"/>
      <c r="CA345" s="73"/>
      <c r="CB345" s="72"/>
      <c r="CC345" s="72"/>
      <c r="CD345" s="74"/>
      <c r="CJ345"/>
      <c r="CW345" s="76"/>
      <c r="DC345" s="69"/>
      <c r="DI345" s="69"/>
    </row>
    <row r="346" spans="1:113">
      <c r="A346" s="71"/>
      <c r="B346" s="71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71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  <c r="BF346" s="71"/>
      <c r="BG346" s="71"/>
      <c r="BH346" s="71"/>
      <c r="BI346" s="71"/>
      <c r="BJ346" s="71"/>
      <c r="BK346" s="71"/>
      <c r="BL346" s="71"/>
      <c r="BM346" s="71"/>
      <c r="BN346" s="71"/>
      <c r="BO346" s="71"/>
      <c r="BP346" s="71"/>
      <c r="BQ346" s="71"/>
      <c r="BR346" s="71"/>
      <c r="BS346" s="71"/>
      <c r="BT346" s="71"/>
      <c r="BU346" s="71"/>
      <c r="BV346" s="71"/>
      <c r="BW346" s="71"/>
      <c r="BX346" s="70"/>
      <c r="BY346" s="70"/>
      <c r="BZ346" s="72"/>
      <c r="CA346" s="73"/>
      <c r="CB346" s="72"/>
      <c r="CC346" s="72"/>
      <c r="CD346" s="74"/>
      <c r="CJ346"/>
      <c r="CW346" s="76"/>
      <c r="DC346" s="69"/>
      <c r="DI346" s="69"/>
    </row>
    <row r="347" spans="1:113">
      <c r="A347" s="71"/>
      <c r="B347" s="71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/>
      <c r="BJ347" s="71"/>
      <c r="BK347" s="71"/>
      <c r="BL347" s="71"/>
      <c r="BM347" s="71"/>
      <c r="BN347" s="71"/>
      <c r="BO347" s="71"/>
      <c r="BP347" s="71"/>
      <c r="BQ347" s="71"/>
      <c r="BR347" s="71"/>
      <c r="BS347" s="71"/>
      <c r="BT347" s="71"/>
      <c r="BU347" s="71"/>
      <c r="BV347" s="71"/>
      <c r="BW347" s="71"/>
      <c r="BX347" s="70"/>
      <c r="BY347" s="70"/>
      <c r="BZ347" s="72"/>
      <c r="CA347" s="73"/>
      <c r="CB347" s="72"/>
      <c r="CC347" s="72"/>
      <c r="CD347" s="74"/>
      <c r="CJ347"/>
      <c r="CW347" s="76"/>
      <c r="DC347" s="69"/>
      <c r="DI347" s="69"/>
    </row>
    <row r="348" spans="1:113">
      <c r="A348" s="71"/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  <c r="BF348" s="71"/>
      <c r="BG348" s="71"/>
      <c r="BH348" s="71"/>
      <c r="BI348" s="71"/>
      <c r="BJ348" s="71"/>
      <c r="BK348" s="71"/>
      <c r="BL348" s="71"/>
      <c r="BM348" s="71"/>
      <c r="BN348" s="71"/>
      <c r="BO348" s="71"/>
      <c r="BP348" s="71"/>
      <c r="BQ348" s="71"/>
      <c r="BR348" s="71"/>
      <c r="BS348" s="71"/>
      <c r="BT348" s="71"/>
      <c r="BU348" s="71"/>
      <c r="BV348" s="71"/>
      <c r="BW348" s="71"/>
      <c r="BX348" s="70"/>
      <c r="BY348" s="70"/>
      <c r="BZ348" s="72"/>
      <c r="CA348" s="73"/>
      <c r="CB348" s="72"/>
      <c r="CC348" s="72"/>
      <c r="CD348" s="74"/>
      <c r="CJ348"/>
      <c r="CW348" s="76"/>
      <c r="DC348" s="69"/>
      <c r="DI348" s="69"/>
    </row>
    <row r="349" spans="1:113">
      <c r="A349" s="71"/>
      <c r="B349" s="71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  <c r="BF349" s="71"/>
      <c r="BG349" s="71"/>
      <c r="BH349" s="71"/>
      <c r="BI349" s="71"/>
      <c r="BJ349" s="71"/>
      <c r="BK349" s="71"/>
      <c r="BL349" s="71"/>
      <c r="BM349" s="71"/>
      <c r="BN349" s="71"/>
      <c r="BO349" s="71"/>
      <c r="BP349" s="71"/>
      <c r="BQ349" s="71"/>
      <c r="BR349" s="71"/>
      <c r="BS349" s="71"/>
      <c r="BT349" s="71"/>
      <c r="BU349" s="71"/>
      <c r="BV349" s="71"/>
      <c r="BW349" s="71"/>
      <c r="BX349" s="70"/>
      <c r="BY349" s="70"/>
      <c r="BZ349" s="72"/>
      <c r="CA349" s="73"/>
      <c r="CB349" s="72"/>
      <c r="CC349" s="72"/>
      <c r="CD349" s="74"/>
      <c r="CJ349"/>
      <c r="CW349" s="76"/>
      <c r="DC349" s="69"/>
      <c r="DI349" s="69"/>
    </row>
    <row r="350" spans="1:113">
      <c r="A350" s="71"/>
      <c r="B350" s="71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71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  <c r="BF350" s="71"/>
      <c r="BG350" s="71"/>
      <c r="BH350" s="71"/>
      <c r="BI350" s="71"/>
      <c r="BJ350" s="71"/>
      <c r="BK350" s="71"/>
      <c r="BL350" s="71"/>
      <c r="BM350" s="71"/>
      <c r="BN350" s="71"/>
      <c r="BO350" s="71"/>
      <c r="BP350" s="71"/>
      <c r="BQ350" s="71"/>
      <c r="BR350" s="71"/>
      <c r="BS350" s="71"/>
      <c r="BT350" s="71"/>
      <c r="BU350" s="71"/>
      <c r="BV350" s="71"/>
      <c r="BW350" s="71"/>
      <c r="BX350" s="70"/>
      <c r="BY350" s="70"/>
      <c r="BZ350" s="72"/>
      <c r="CA350" s="73"/>
      <c r="CB350" s="72"/>
      <c r="CC350" s="72"/>
      <c r="CD350" s="74"/>
      <c r="CJ350"/>
      <c r="CW350" s="76"/>
      <c r="DC350" s="69"/>
      <c r="DI350" s="69"/>
    </row>
    <row r="351" spans="1:113">
      <c r="A351" s="71"/>
      <c r="B351" s="71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71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  <c r="BF351" s="71"/>
      <c r="BG351" s="71"/>
      <c r="BH351" s="71"/>
      <c r="BI351" s="71"/>
      <c r="BJ351" s="71"/>
      <c r="BK351" s="71"/>
      <c r="BL351" s="71"/>
      <c r="BM351" s="71"/>
      <c r="BN351" s="71"/>
      <c r="BO351" s="71"/>
      <c r="BP351" s="71"/>
      <c r="BQ351" s="71"/>
      <c r="BR351" s="71"/>
      <c r="BS351" s="71"/>
      <c r="BT351" s="71"/>
      <c r="BU351" s="71"/>
      <c r="BV351" s="71"/>
      <c r="BW351" s="71"/>
      <c r="BX351" s="70"/>
      <c r="BY351" s="70"/>
      <c r="BZ351" s="72"/>
      <c r="CA351" s="73"/>
      <c r="CB351" s="72"/>
      <c r="CC351" s="72"/>
      <c r="CD351" s="74"/>
      <c r="CJ351"/>
      <c r="CW351" s="76"/>
      <c r="DC351" s="69"/>
      <c r="DI351" s="69"/>
    </row>
    <row r="352" spans="1:113">
      <c r="A352" s="71"/>
      <c r="B352" s="71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  <c r="BF352" s="71"/>
      <c r="BG352" s="71"/>
      <c r="BH352" s="71"/>
      <c r="BI352" s="71"/>
      <c r="BJ352" s="71"/>
      <c r="BK352" s="71"/>
      <c r="BL352" s="71"/>
      <c r="BM352" s="71"/>
      <c r="BN352" s="71"/>
      <c r="BO352" s="71"/>
      <c r="BP352" s="71"/>
      <c r="BQ352" s="71"/>
      <c r="BR352" s="71"/>
      <c r="BS352" s="71"/>
      <c r="BT352" s="71"/>
      <c r="BU352" s="71"/>
      <c r="BV352" s="71"/>
      <c r="BW352" s="71"/>
      <c r="BX352" s="70"/>
      <c r="BY352" s="70"/>
      <c r="BZ352" s="72"/>
      <c r="CA352" s="73"/>
      <c r="CB352" s="72"/>
      <c r="CC352" s="72"/>
      <c r="CD352" s="74"/>
      <c r="CJ352"/>
      <c r="CW352" s="76"/>
      <c r="DC352" s="69"/>
      <c r="DI352" s="69"/>
    </row>
    <row r="353" spans="1:113">
      <c r="A353" s="71"/>
      <c r="B353" s="71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  <c r="BF353" s="71"/>
      <c r="BG353" s="71"/>
      <c r="BH353" s="71"/>
      <c r="BI353" s="71"/>
      <c r="BJ353" s="71"/>
      <c r="BK353" s="71"/>
      <c r="BL353" s="71"/>
      <c r="BM353" s="71"/>
      <c r="BN353" s="71"/>
      <c r="BO353" s="71"/>
      <c r="BP353" s="71"/>
      <c r="BQ353" s="71"/>
      <c r="BR353" s="71"/>
      <c r="BS353" s="71"/>
      <c r="BT353" s="71"/>
      <c r="BU353" s="71"/>
      <c r="BV353" s="71"/>
      <c r="BW353" s="71"/>
      <c r="BX353" s="70"/>
      <c r="BY353" s="70"/>
      <c r="BZ353" s="72"/>
      <c r="CA353" s="73"/>
      <c r="CB353" s="72"/>
      <c r="CC353" s="72"/>
      <c r="CD353" s="74"/>
      <c r="CJ353"/>
      <c r="CW353" s="76"/>
      <c r="DC353" s="69"/>
      <c r="DI353" s="69"/>
    </row>
    <row r="354" spans="1:113">
      <c r="A354" s="71"/>
      <c r="B354" s="71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71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  <c r="BF354" s="71"/>
      <c r="BG354" s="71"/>
      <c r="BH354" s="71"/>
      <c r="BI354" s="71"/>
      <c r="BJ354" s="71"/>
      <c r="BK354" s="71"/>
      <c r="BL354" s="71"/>
      <c r="BM354" s="71"/>
      <c r="BN354" s="71"/>
      <c r="BO354" s="71"/>
      <c r="BP354" s="71"/>
      <c r="BQ354" s="71"/>
      <c r="BR354" s="71"/>
      <c r="BS354" s="71"/>
      <c r="BT354" s="71"/>
      <c r="BU354" s="71"/>
      <c r="BV354" s="71"/>
      <c r="BW354" s="71"/>
      <c r="BX354" s="70"/>
      <c r="BY354" s="70"/>
      <c r="BZ354" s="72"/>
      <c r="CA354" s="73"/>
      <c r="CB354" s="72"/>
      <c r="CC354" s="72"/>
      <c r="CD354" s="74"/>
      <c r="CJ354"/>
      <c r="CW354" s="76"/>
      <c r="DC354" s="69"/>
      <c r="DI354" s="69"/>
    </row>
    <row r="355" spans="1:113">
      <c r="A355" s="71"/>
      <c r="B355" s="71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71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  <c r="BF355" s="71"/>
      <c r="BG355" s="71"/>
      <c r="BH355" s="71"/>
      <c r="BI355" s="71"/>
      <c r="BJ355" s="71"/>
      <c r="BK355" s="71"/>
      <c r="BL355" s="71"/>
      <c r="BM355" s="71"/>
      <c r="BN355" s="71"/>
      <c r="BO355" s="71"/>
      <c r="BP355" s="71"/>
      <c r="BQ355" s="71"/>
      <c r="BR355" s="71"/>
      <c r="BS355" s="71"/>
      <c r="BT355" s="71"/>
      <c r="BU355" s="71"/>
      <c r="BV355" s="71"/>
      <c r="BW355" s="71"/>
      <c r="BX355" s="70"/>
      <c r="BY355" s="70"/>
      <c r="BZ355" s="72"/>
      <c r="CA355" s="73"/>
      <c r="CB355" s="72"/>
      <c r="CC355" s="72"/>
      <c r="CD355" s="74"/>
      <c r="CJ355"/>
      <c r="CW355" s="76"/>
      <c r="DC355" s="69"/>
      <c r="DI355" s="69"/>
    </row>
    <row r="356" spans="1:113">
      <c r="A356" s="71"/>
      <c r="B356" s="71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71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  <c r="BF356" s="71"/>
      <c r="BG356" s="71"/>
      <c r="BH356" s="71"/>
      <c r="BI356" s="71"/>
      <c r="BJ356" s="71"/>
      <c r="BK356" s="71"/>
      <c r="BL356" s="71"/>
      <c r="BM356" s="71"/>
      <c r="BN356" s="71"/>
      <c r="BO356" s="71"/>
      <c r="BP356" s="71"/>
      <c r="BQ356" s="71"/>
      <c r="BR356" s="71"/>
      <c r="BS356" s="71"/>
      <c r="BT356" s="71"/>
      <c r="BU356" s="71"/>
      <c r="BV356" s="71"/>
      <c r="BW356" s="71"/>
      <c r="BX356" s="70"/>
      <c r="BY356" s="70"/>
      <c r="BZ356" s="72"/>
      <c r="CA356" s="73"/>
      <c r="CB356" s="72"/>
      <c r="CC356" s="72"/>
      <c r="CD356" s="74"/>
      <c r="CJ356"/>
      <c r="CW356" s="76"/>
      <c r="DC356" s="69"/>
      <c r="DI356" s="69"/>
    </row>
    <row r="357" spans="1:113">
      <c r="A357" s="71"/>
      <c r="B357" s="71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71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  <c r="BF357" s="71"/>
      <c r="BG357" s="71"/>
      <c r="BH357" s="71"/>
      <c r="BI357" s="71"/>
      <c r="BJ357" s="71"/>
      <c r="BK357" s="71"/>
      <c r="BL357" s="71"/>
      <c r="BM357" s="71"/>
      <c r="BN357" s="71"/>
      <c r="BO357" s="71"/>
      <c r="BP357" s="71"/>
      <c r="BQ357" s="71"/>
      <c r="BR357" s="71"/>
      <c r="BS357" s="71"/>
      <c r="BT357" s="71"/>
      <c r="BU357" s="71"/>
      <c r="BV357" s="71"/>
      <c r="BW357" s="71"/>
      <c r="BX357" s="70"/>
      <c r="BY357" s="70"/>
      <c r="BZ357" s="72"/>
      <c r="CA357" s="73"/>
      <c r="CB357" s="72"/>
      <c r="CC357" s="72"/>
      <c r="CD357" s="74"/>
      <c r="CJ357"/>
      <c r="CW357" s="76"/>
      <c r="DC357" s="69"/>
      <c r="DI357" s="69"/>
    </row>
    <row r="358" spans="1:113">
      <c r="A358" s="71"/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  <c r="BF358" s="71"/>
      <c r="BG358" s="71"/>
      <c r="BH358" s="71"/>
      <c r="BI358" s="71"/>
      <c r="BJ358" s="71"/>
      <c r="BK358" s="71"/>
      <c r="BL358" s="71"/>
      <c r="BM358" s="71"/>
      <c r="BN358" s="71"/>
      <c r="BO358" s="71"/>
      <c r="BP358" s="71"/>
      <c r="BQ358" s="71"/>
      <c r="BR358" s="71"/>
      <c r="BS358" s="71"/>
      <c r="BT358" s="71"/>
      <c r="BU358" s="71"/>
      <c r="BV358" s="71"/>
      <c r="BW358" s="71"/>
      <c r="BX358" s="70"/>
      <c r="BY358" s="70"/>
      <c r="BZ358" s="72"/>
      <c r="CA358" s="73"/>
      <c r="CB358" s="72"/>
      <c r="CC358" s="72"/>
      <c r="CD358" s="74"/>
      <c r="CJ358"/>
      <c r="CW358" s="76"/>
      <c r="DC358" s="69"/>
      <c r="DI358" s="69"/>
    </row>
    <row r="359" spans="1:113">
      <c r="A359" s="71"/>
      <c r="B359" s="71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  <c r="BF359" s="71"/>
      <c r="BG359" s="71"/>
      <c r="BH359" s="71"/>
      <c r="BI359" s="71"/>
      <c r="BJ359" s="71"/>
      <c r="BK359" s="71"/>
      <c r="BL359" s="71"/>
      <c r="BM359" s="71"/>
      <c r="BN359" s="71"/>
      <c r="BO359" s="71"/>
      <c r="BP359" s="71"/>
      <c r="BQ359" s="71"/>
      <c r="BR359" s="71"/>
      <c r="BS359" s="71"/>
      <c r="BT359" s="71"/>
      <c r="BU359" s="71"/>
      <c r="BV359" s="71"/>
      <c r="BW359" s="71"/>
      <c r="BX359" s="70"/>
      <c r="BY359" s="70"/>
      <c r="BZ359" s="72"/>
      <c r="CA359" s="73"/>
      <c r="CB359" s="72"/>
      <c r="CC359" s="72"/>
      <c r="CD359" s="74"/>
      <c r="CJ359"/>
      <c r="CW359" s="76"/>
      <c r="DC359" s="69"/>
      <c r="DI359" s="69"/>
    </row>
    <row r="360" spans="1:113">
      <c r="A360" s="71"/>
      <c r="B360" s="71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  <c r="BF360" s="71"/>
      <c r="BG360" s="71"/>
      <c r="BH360" s="71"/>
      <c r="BI360" s="71"/>
      <c r="BJ360" s="71"/>
      <c r="BK360" s="71"/>
      <c r="BL360" s="71"/>
      <c r="BM360" s="71"/>
      <c r="BN360" s="71"/>
      <c r="BO360" s="71"/>
      <c r="BP360" s="71"/>
      <c r="BQ360" s="71"/>
      <c r="BR360" s="71"/>
      <c r="BS360" s="71"/>
      <c r="BT360" s="71"/>
      <c r="BU360" s="71"/>
      <c r="BV360" s="71"/>
      <c r="BW360" s="71"/>
      <c r="BX360" s="70"/>
      <c r="BY360" s="70"/>
      <c r="BZ360" s="72"/>
      <c r="CA360" s="73"/>
      <c r="CB360" s="72"/>
      <c r="CC360" s="72"/>
      <c r="CD360" s="74"/>
      <c r="CJ360"/>
      <c r="CW360" s="76"/>
      <c r="DC360" s="69"/>
      <c r="DI360" s="69"/>
    </row>
    <row r="361" spans="1:113">
      <c r="A361" s="71"/>
      <c r="B361" s="71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  <c r="BF361" s="71"/>
      <c r="BG361" s="71"/>
      <c r="BH361" s="71"/>
      <c r="BI361" s="71"/>
      <c r="BJ361" s="71"/>
      <c r="BK361" s="71"/>
      <c r="BL361" s="71"/>
      <c r="BM361" s="71"/>
      <c r="BN361" s="71"/>
      <c r="BO361" s="71"/>
      <c r="BP361" s="71"/>
      <c r="BQ361" s="71"/>
      <c r="BR361" s="71"/>
      <c r="BS361" s="71"/>
      <c r="BT361" s="71"/>
      <c r="BU361" s="71"/>
      <c r="BV361" s="71"/>
      <c r="BW361" s="71"/>
      <c r="BX361" s="70"/>
      <c r="BY361" s="70"/>
      <c r="BZ361" s="72"/>
      <c r="CA361" s="73"/>
      <c r="CB361" s="72"/>
      <c r="CC361" s="72"/>
      <c r="CD361" s="74"/>
      <c r="CJ361"/>
      <c r="CW361" s="76"/>
      <c r="DC361" s="69"/>
      <c r="DI361" s="69"/>
    </row>
    <row r="362" spans="1:113">
      <c r="A362" s="71"/>
      <c r="B362" s="71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71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  <c r="BF362" s="71"/>
      <c r="BG362" s="71"/>
      <c r="BH362" s="71"/>
      <c r="BI362" s="71"/>
      <c r="BJ362" s="71"/>
      <c r="BK362" s="71"/>
      <c r="BL362" s="71"/>
      <c r="BM362" s="71"/>
      <c r="BN362" s="71"/>
      <c r="BO362" s="71"/>
      <c r="BP362" s="71"/>
      <c r="BQ362" s="71"/>
      <c r="BR362" s="71"/>
      <c r="BS362" s="71"/>
      <c r="BT362" s="71"/>
      <c r="BU362" s="71"/>
      <c r="BV362" s="71"/>
      <c r="BW362" s="71"/>
      <c r="BX362" s="70"/>
      <c r="BY362" s="70"/>
      <c r="BZ362" s="72"/>
      <c r="CA362" s="73"/>
      <c r="CB362" s="72"/>
      <c r="CC362" s="72"/>
      <c r="CD362" s="74"/>
      <c r="CJ362"/>
      <c r="CW362" s="76"/>
      <c r="DC362" s="69"/>
      <c r="DI362" s="69"/>
    </row>
    <row r="363" spans="1:113">
      <c r="A363" s="71"/>
      <c r="B363" s="71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71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  <c r="BF363" s="71"/>
      <c r="BG363" s="71"/>
      <c r="BH363" s="71"/>
      <c r="BI363" s="71"/>
      <c r="BJ363" s="71"/>
      <c r="BK363" s="71"/>
      <c r="BL363" s="71"/>
      <c r="BM363" s="71"/>
      <c r="BN363" s="71"/>
      <c r="BO363" s="71"/>
      <c r="BP363" s="71"/>
      <c r="BQ363" s="71"/>
      <c r="BR363" s="71"/>
      <c r="BS363" s="71"/>
      <c r="BT363" s="71"/>
      <c r="BU363" s="71"/>
      <c r="BV363" s="71"/>
      <c r="BW363" s="71"/>
      <c r="BX363" s="70"/>
      <c r="BY363" s="70"/>
      <c r="BZ363" s="72"/>
      <c r="CA363" s="73"/>
      <c r="CB363" s="72"/>
      <c r="CC363" s="72"/>
      <c r="CD363" s="74"/>
      <c r="CJ363"/>
      <c r="CW363" s="76"/>
      <c r="DC363" s="69"/>
      <c r="DI363" s="69"/>
    </row>
    <row r="364" spans="1:113">
      <c r="A364" s="71"/>
      <c r="B364" s="71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71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  <c r="BF364" s="71"/>
      <c r="BG364" s="71"/>
      <c r="BH364" s="71"/>
      <c r="BI364" s="71"/>
      <c r="BJ364" s="71"/>
      <c r="BK364" s="71"/>
      <c r="BL364" s="71"/>
      <c r="BM364" s="71"/>
      <c r="BN364" s="71"/>
      <c r="BO364" s="71"/>
      <c r="BP364" s="71"/>
      <c r="BQ364" s="71"/>
      <c r="BR364" s="71"/>
      <c r="BS364" s="71"/>
      <c r="BT364" s="71"/>
      <c r="BU364" s="71"/>
      <c r="BV364" s="71"/>
      <c r="BW364" s="71"/>
      <c r="BX364" s="70"/>
      <c r="BY364" s="70"/>
      <c r="BZ364" s="72"/>
      <c r="CA364" s="73"/>
      <c r="CB364" s="72"/>
      <c r="CC364" s="72"/>
      <c r="CD364" s="74"/>
      <c r="CJ364"/>
      <c r="CW364" s="76"/>
      <c r="DC364" s="69"/>
      <c r="DI364" s="69"/>
    </row>
    <row r="365" spans="1:113">
      <c r="A365" s="71"/>
      <c r="B365" s="71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71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  <c r="BF365" s="71"/>
      <c r="BG365" s="71"/>
      <c r="BH365" s="71"/>
      <c r="BI365" s="71"/>
      <c r="BJ365" s="71"/>
      <c r="BK365" s="71"/>
      <c r="BL365" s="71"/>
      <c r="BM365" s="71"/>
      <c r="BN365" s="71"/>
      <c r="BO365" s="71"/>
      <c r="BP365" s="71"/>
      <c r="BQ365" s="71"/>
      <c r="BR365" s="71"/>
      <c r="BS365" s="71"/>
      <c r="BT365" s="71"/>
      <c r="BU365" s="71"/>
      <c r="BV365" s="71"/>
      <c r="BW365" s="71"/>
      <c r="BX365" s="70"/>
      <c r="BY365" s="70"/>
      <c r="BZ365" s="72"/>
      <c r="CA365" s="73"/>
      <c r="CB365" s="72"/>
      <c r="CC365" s="72"/>
      <c r="CD365" s="74"/>
      <c r="CJ365"/>
      <c r="CW365" s="76"/>
      <c r="DC365" s="69"/>
      <c r="DI365" s="69"/>
    </row>
    <row r="366" spans="1:113">
      <c r="A366" s="71"/>
      <c r="B366" s="71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  <c r="BF366" s="71"/>
      <c r="BG366" s="71"/>
      <c r="BH366" s="71"/>
      <c r="BI366" s="71"/>
      <c r="BJ366" s="71"/>
      <c r="BK366" s="71"/>
      <c r="BL366" s="71"/>
      <c r="BM366" s="71"/>
      <c r="BN366" s="71"/>
      <c r="BO366" s="71"/>
      <c r="BP366" s="71"/>
      <c r="BQ366" s="71"/>
      <c r="BR366" s="71"/>
      <c r="BS366" s="71"/>
      <c r="BT366" s="71"/>
      <c r="BU366" s="71"/>
      <c r="BV366" s="71"/>
      <c r="BW366" s="71"/>
      <c r="BX366" s="70"/>
      <c r="BY366" s="70"/>
      <c r="BZ366" s="72"/>
      <c r="CA366" s="73"/>
      <c r="CB366" s="72"/>
      <c r="CC366" s="72"/>
      <c r="CD366" s="74"/>
      <c r="CJ366"/>
      <c r="CW366" s="76"/>
      <c r="DC366" s="69"/>
      <c r="DI366" s="69"/>
    </row>
    <row r="367" spans="1:113">
      <c r="A367" s="71"/>
      <c r="B367" s="71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  <c r="BF367" s="71"/>
      <c r="BG367" s="71"/>
      <c r="BH367" s="71"/>
      <c r="BI367" s="71"/>
      <c r="BJ367" s="71"/>
      <c r="BK367" s="71"/>
      <c r="BL367" s="71"/>
      <c r="BM367" s="71"/>
      <c r="BN367" s="71"/>
      <c r="BO367" s="71"/>
      <c r="BP367" s="71"/>
      <c r="BQ367" s="71"/>
      <c r="BR367" s="71"/>
      <c r="BS367" s="71"/>
      <c r="BT367" s="71"/>
      <c r="BU367" s="71"/>
      <c r="BV367" s="71"/>
      <c r="BW367" s="71"/>
      <c r="BX367" s="70"/>
      <c r="BY367" s="70"/>
      <c r="BZ367" s="72"/>
      <c r="CA367" s="73"/>
      <c r="CB367" s="72"/>
      <c r="CC367" s="72"/>
      <c r="CD367" s="74"/>
      <c r="CJ367"/>
      <c r="CW367" s="76"/>
      <c r="DC367" s="69"/>
      <c r="DI367" s="69"/>
    </row>
    <row r="368" spans="1:113">
      <c r="A368" s="71"/>
      <c r="B368" s="71"/>
      <c r="C368" s="71"/>
      <c r="D368" s="83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  <c r="BF368" s="71"/>
      <c r="BG368" s="71"/>
      <c r="BH368" s="71"/>
      <c r="BI368" s="71"/>
      <c r="BJ368" s="71"/>
      <c r="BK368" s="71"/>
      <c r="BL368" s="71"/>
      <c r="BM368" s="71"/>
      <c r="BN368" s="71"/>
      <c r="BO368" s="71"/>
      <c r="BP368" s="71"/>
      <c r="BQ368" s="71"/>
      <c r="BR368" s="71"/>
      <c r="BS368" s="71"/>
      <c r="BT368" s="71"/>
      <c r="BU368" s="71"/>
      <c r="BV368" s="71"/>
      <c r="BW368" s="71"/>
      <c r="BX368" s="70"/>
      <c r="BY368" s="70"/>
      <c r="BZ368" s="72"/>
      <c r="CA368" s="73"/>
      <c r="CB368" s="72"/>
      <c r="CC368" s="72"/>
      <c r="CD368" s="74"/>
      <c r="CJ368"/>
      <c r="CW368" s="76"/>
      <c r="DC368" s="69"/>
      <c r="DI368" s="69"/>
    </row>
    <row r="369" spans="1:113">
      <c r="A369" s="71"/>
      <c r="B369" s="71"/>
      <c r="C369" s="71"/>
      <c r="D369" s="83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  <c r="BF369" s="71"/>
      <c r="BG369" s="71"/>
      <c r="BH369" s="71"/>
      <c r="BI369" s="71"/>
      <c r="BJ369" s="71"/>
      <c r="BK369" s="71"/>
      <c r="BL369" s="71"/>
      <c r="BM369" s="71"/>
      <c r="BN369" s="71"/>
      <c r="BO369" s="71"/>
      <c r="BP369" s="71"/>
      <c r="BQ369" s="71"/>
      <c r="BR369" s="71"/>
      <c r="BS369" s="71"/>
      <c r="BT369" s="71"/>
      <c r="BU369" s="71"/>
      <c r="BV369" s="71"/>
      <c r="BW369" s="71"/>
      <c r="BX369" s="70"/>
      <c r="BY369" s="70"/>
      <c r="BZ369" s="72"/>
      <c r="CA369" s="73"/>
      <c r="CB369" s="72"/>
      <c r="CC369" s="72"/>
      <c r="CD369" s="74"/>
      <c r="CJ369"/>
      <c r="CW369" s="76"/>
      <c r="DC369" s="69"/>
      <c r="DI369" s="69"/>
    </row>
    <row r="370" spans="1:113">
      <c r="A370" s="71"/>
      <c r="B370" s="71"/>
      <c r="C370" s="71"/>
      <c r="D370" s="83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  <c r="BF370" s="71"/>
      <c r="BG370" s="71"/>
      <c r="BH370" s="71"/>
      <c r="BI370" s="71"/>
      <c r="BJ370" s="71"/>
      <c r="BK370" s="71"/>
      <c r="BL370" s="71"/>
      <c r="BM370" s="71"/>
      <c r="BN370" s="71"/>
      <c r="BO370" s="71"/>
      <c r="BP370" s="71"/>
      <c r="BQ370" s="71"/>
      <c r="BR370" s="71"/>
      <c r="BS370" s="71"/>
      <c r="BT370" s="71"/>
      <c r="BU370" s="71"/>
      <c r="BV370" s="71"/>
      <c r="BW370" s="71"/>
      <c r="BX370" s="70"/>
      <c r="BY370" s="70"/>
      <c r="BZ370" s="72"/>
      <c r="CA370" s="73"/>
      <c r="CB370" s="72"/>
      <c r="CC370" s="72"/>
      <c r="CD370" s="74"/>
      <c r="CJ370"/>
      <c r="CW370" s="76"/>
      <c r="DC370" s="69"/>
      <c r="DI370" s="69"/>
    </row>
    <row r="371" spans="1:113">
      <c r="A371" s="71"/>
      <c r="B371" s="71"/>
      <c r="C371" s="71"/>
      <c r="D371" s="83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  <c r="BF371" s="71"/>
      <c r="BG371" s="71"/>
      <c r="BH371" s="71"/>
      <c r="BI371" s="71"/>
      <c r="BJ371" s="71"/>
      <c r="BK371" s="71"/>
      <c r="BL371" s="71"/>
      <c r="BM371" s="71"/>
      <c r="BN371" s="71"/>
      <c r="BO371" s="71"/>
      <c r="BP371" s="71"/>
      <c r="BQ371" s="71"/>
      <c r="BR371" s="71"/>
      <c r="BS371" s="71"/>
      <c r="BT371" s="71"/>
      <c r="BU371" s="71"/>
      <c r="BV371" s="71"/>
      <c r="BW371" s="71"/>
      <c r="BX371" s="70"/>
      <c r="BY371" s="70"/>
      <c r="BZ371" s="72"/>
      <c r="CA371" s="73"/>
      <c r="CB371" s="72"/>
      <c r="CC371" s="72"/>
      <c r="CD371" s="74"/>
      <c r="CJ371"/>
      <c r="CW371" s="76"/>
      <c r="DC371" s="69"/>
      <c r="DI371" s="69"/>
    </row>
    <row r="372" spans="1:113">
      <c r="A372" s="71"/>
      <c r="B372" s="71"/>
      <c r="C372" s="71"/>
      <c r="D372" s="83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  <c r="BF372" s="71"/>
      <c r="BG372" s="71"/>
      <c r="BH372" s="71"/>
      <c r="BI372" s="71"/>
      <c r="BJ372" s="71"/>
      <c r="BK372" s="71"/>
      <c r="BL372" s="71"/>
      <c r="BM372" s="71"/>
      <c r="BN372" s="71"/>
      <c r="BO372" s="71"/>
      <c r="BP372" s="71"/>
      <c r="BQ372" s="71"/>
      <c r="BR372" s="71"/>
      <c r="BS372" s="71"/>
      <c r="BT372" s="71"/>
      <c r="BU372" s="71"/>
      <c r="BV372" s="71"/>
      <c r="BW372" s="71"/>
      <c r="BX372" s="70"/>
      <c r="BY372" s="70"/>
      <c r="BZ372" s="72"/>
      <c r="CA372" s="73"/>
      <c r="CB372" s="72"/>
      <c r="CC372" s="72"/>
      <c r="CD372" s="74"/>
      <c r="CJ372"/>
      <c r="CW372" s="76"/>
      <c r="DC372" s="69"/>
      <c r="DI372" s="69"/>
    </row>
    <row r="373" spans="1:113">
      <c r="A373" s="71"/>
      <c r="B373" s="71"/>
      <c r="C373" s="71"/>
      <c r="D373" s="83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  <c r="BF373" s="71"/>
      <c r="BG373" s="71"/>
      <c r="BH373" s="71"/>
      <c r="BI373" s="71"/>
      <c r="BJ373" s="71"/>
      <c r="BK373" s="71"/>
      <c r="BL373" s="71"/>
      <c r="BM373" s="71"/>
      <c r="BN373" s="71"/>
      <c r="BO373" s="71"/>
      <c r="BP373" s="71"/>
      <c r="BQ373" s="71"/>
      <c r="BR373" s="71"/>
      <c r="BS373" s="71"/>
      <c r="BT373" s="71"/>
      <c r="BU373" s="71"/>
      <c r="BV373" s="71"/>
      <c r="BW373" s="71"/>
      <c r="BX373" s="70"/>
      <c r="BY373" s="70"/>
      <c r="BZ373" s="72"/>
      <c r="CA373" s="73"/>
      <c r="CB373" s="72"/>
      <c r="CC373" s="72"/>
      <c r="CD373" s="74"/>
      <c r="CJ373"/>
      <c r="CW373" s="76"/>
      <c r="DC373" s="69"/>
      <c r="DI373" s="69"/>
    </row>
    <row r="374" spans="1:113">
      <c r="A374" s="71"/>
      <c r="B374" s="71"/>
      <c r="C374" s="71"/>
      <c r="D374" s="83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  <c r="BF374" s="71"/>
      <c r="BG374" s="71"/>
      <c r="BH374" s="71"/>
      <c r="BI374" s="71"/>
      <c r="BJ374" s="71"/>
      <c r="BK374" s="71"/>
      <c r="BL374" s="71"/>
      <c r="BM374" s="71"/>
      <c r="BN374" s="71"/>
      <c r="BO374" s="71"/>
      <c r="BP374" s="71"/>
      <c r="BQ374" s="71"/>
      <c r="BR374" s="71"/>
      <c r="BS374" s="71"/>
      <c r="BT374" s="71"/>
      <c r="BU374" s="71"/>
      <c r="BV374" s="71"/>
      <c r="BW374" s="71"/>
      <c r="BX374" s="70"/>
      <c r="BY374" s="70"/>
      <c r="BZ374" s="72"/>
      <c r="CA374" s="73"/>
      <c r="CB374" s="72"/>
      <c r="CC374" s="72"/>
      <c r="CD374" s="74"/>
      <c r="CJ374"/>
      <c r="CW374" s="76"/>
      <c r="DC374" s="69"/>
      <c r="DI374" s="69"/>
    </row>
    <row r="375" spans="1:113">
      <c r="A375" s="71"/>
      <c r="B375" s="71"/>
      <c r="C375" s="71"/>
      <c r="D375" s="83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  <c r="BF375" s="71"/>
      <c r="BG375" s="71"/>
      <c r="BH375" s="71"/>
      <c r="BI375" s="71"/>
      <c r="BJ375" s="71"/>
      <c r="BK375" s="71"/>
      <c r="BL375" s="71"/>
      <c r="BM375" s="71"/>
      <c r="BN375" s="71"/>
      <c r="BO375" s="71"/>
      <c r="BP375" s="71"/>
      <c r="BQ375" s="71"/>
      <c r="BR375" s="71"/>
      <c r="BS375" s="71"/>
      <c r="BT375" s="71"/>
      <c r="BU375" s="71"/>
      <c r="BV375" s="71"/>
      <c r="BW375" s="71"/>
      <c r="BX375" s="70"/>
      <c r="BY375" s="70"/>
      <c r="BZ375" s="72"/>
      <c r="CA375" s="73"/>
      <c r="CB375" s="72"/>
      <c r="CC375" s="72"/>
      <c r="CD375" s="74"/>
      <c r="CJ375"/>
      <c r="CW375" s="76"/>
      <c r="DC375" s="69"/>
      <c r="DI375" s="69"/>
    </row>
    <row r="376" spans="1:113">
      <c r="A376" s="71"/>
      <c r="B376" s="71"/>
      <c r="C376" s="71"/>
      <c r="D376" s="83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  <c r="BF376" s="71"/>
      <c r="BG376" s="71"/>
      <c r="BH376" s="71"/>
      <c r="BI376" s="71"/>
      <c r="BJ376" s="71"/>
      <c r="BK376" s="71"/>
      <c r="BL376" s="71"/>
      <c r="BM376" s="71"/>
      <c r="BN376" s="71"/>
      <c r="BO376" s="71"/>
      <c r="BP376" s="71"/>
      <c r="BQ376" s="71"/>
      <c r="BR376" s="71"/>
      <c r="BS376" s="71"/>
      <c r="BT376" s="71"/>
      <c r="BU376" s="71"/>
      <c r="BV376" s="71"/>
      <c r="BW376" s="71"/>
      <c r="BX376" s="70"/>
      <c r="BY376" s="70"/>
      <c r="BZ376" s="72"/>
      <c r="CA376" s="73"/>
      <c r="CB376" s="72"/>
      <c r="CC376" s="72"/>
      <c r="CD376" s="74"/>
      <c r="CJ376"/>
      <c r="CW376" s="76"/>
      <c r="DC376" s="69"/>
      <c r="DI376" s="69"/>
    </row>
    <row r="377" spans="1:113">
      <c r="A377" s="71"/>
      <c r="B377" s="71"/>
      <c r="C377" s="71"/>
      <c r="D377" s="83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  <c r="BF377" s="71"/>
      <c r="BG377" s="71"/>
      <c r="BH377" s="71"/>
      <c r="BI377" s="71"/>
      <c r="BJ377" s="71"/>
      <c r="BK377" s="71"/>
      <c r="BL377" s="71"/>
      <c r="BM377" s="71"/>
      <c r="BN377" s="71"/>
      <c r="BO377" s="71"/>
      <c r="BP377" s="71"/>
      <c r="BQ377" s="71"/>
      <c r="BR377" s="71"/>
      <c r="BS377" s="71"/>
      <c r="BT377" s="71"/>
      <c r="BU377" s="71"/>
      <c r="BV377" s="71"/>
      <c r="BW377" s="71"/>
      <c r="BX377" s="70"/>
      <c r="BY377" s="70"/>
      <c r="BZ377" s="72"/>
      <c r="CA377" s="73"/>
      <c r="CB377" s="72"/>
      <c r="CC377" s="72"/>
      <c r="CD377" s="74"/>
      <c r="CJ377"/>
      <c r="CW377" s="76"/>
      <c r="DC377" s="69"/>
      <c r="DI377" s="69"/>
    </row>
    <row r="378" spans="1:113">
      <c r="A378" s="71"/>
      <c r="B378" s="71"/>
      <c r="C378" s="71"/>
      <c r="D378" s="83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  <c r="BF378" s="71"/>
      <c r="BG378" s="71"/>
      <c r="BH378" s="71"/>
      <c r="BI378" s="71"/>
      <c r="BJ378" s="71"/>
      <c r="BK378" s="71"/>
      <c r="BL378" s="71"/>
      <c r="BM378" s="71"/>
      <c r="BN378" s="71"/>
      <c r="BO378" s="71"/>
      <c r="BP378" s="71"/>
      <c r="BQ378" s="71"/>
      <c r="BR378" s="71"/>
      <c r="BS378" s="71"/>
      <c r="BT378" s="71"/>
      <c r="BU378" s="71"/>
      <c r="BV378" s="71"/>
      <c r="BW378" s="71"/>
      <c r="BX378" s="70"/>
      <c r="BY378" s="70"/>
      <c r="BZ378" s="72"/>
      <c r="CA378" s="73"/>
      <c r="CB378" s="72"/>
      <c r="CC378" s="72"/>
      <c r="CD378" s="74"/>
      <c r="CJ378"/>
      <c r="CW378" s="76"/>
      <c r="DC378" s="69"/>
      <c r="DI378" s="69"/>
    </row>
    <row r="379" spans="1:113">
      <c r="A379" s="71"/>
      <c r="B379" s="71"/>
      <c r="C379" s="71"/>
      <c r="D379" s="83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  <c r="BF379" s="71"/>
      <c r="BG379" s="71"/>
      <c r="BH379" s="71"/>
      <c r="BI379" s="71"/>
      <c r="BJ379" s="71"/>
      <c r="BK379" s="71"/>
      <c r="BL379" s="71"/>
      <c r="BM379" s="71"/>
      <c r="BN379" s="71"/>
      <c r="BO379" s="71"/>
      <c r="BP379" s="71"/>
      <c r="BQ379" s="71"/>
      <c r="BR379" s="71"/>
      <c r="BS379" s="71"/>
      <c r="BT379" s="71"/>
      <c r="BU379" s="71"/>
      <c r="BV379" s="71"/>
      <c r="BW379" s="71"/>
      <c r="BX379" s="70"/>
      <c r="BY379" s="70"/>
      <c r="BZ379" s="72"/>
      <c r="CA379" s="73"/>
      <c r="CB379" s="72"/>
      <c r="CC379" s="72"/>
      <c r="CD379" s="74"/>
      <c r="CJ379"/>
      <c r="CW379" s="76"/>
      <c r="DC379" s="69"/>
      <c r="DI379" s="69"/>
    </row>
    <row r="380" spans="1:113">
      <c r="A380" s="71"/>
      <c r="B380" s="71"/>
      <c r="C380" s="71"/>
      <c r="D380" s="83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  <c r="BF380" s="71"/>
      <c r="BG380" s="71"/>
      <c r="BH380" s="71"/>
      <c r="BI380" s="71"/>
      <c r="BJ380" s="71"/>
      <c r="BK380" s="71"/>
      <c r="BL380" s="71"/>
      <c r="BM380" s="71"/>
      <c r="BN380" s="71"/>
      <c r="BO380" s="71"/>
      <c r="BP380" s="71"/>
      <c r="BQ380" s="71"/>
      <c r="BR380" s="71"/>
      <c r="BS380" s="71"/>
      <c r="BT380" s="71"/>
      <c r="BU380" s="71"/>
      <c r="BV380" s="71"/>
      <c r="BW380" s="71"/>
      <c r="BX380" s="70"/>
      <c r="BY380" s="70"/>
      <c r="BZ380" s="72"/>
      <c r="CA380" s="73"/>
      <c r="CB380" s="72"/>
      <c r="CC380" s="72"/>
      <c r="CD380" s="74"/>
      <c r="CJ380"/>
      <c r="CW380" s="76"/>
      <c r="DC380" s="69"/>
      <c r="DI380" s="69"/>
    </row>
    <row r="381" spans="1:113">
      <c r="A381" s="71"/>
      <c r="B381" s="71"/>
      <c r="C381" s="71"/>
      <c r="D381" s="83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  <c r="BF381" s="71"/>
      <c r="BG381" s="71"/>
      <c r="BH381" s="71"/>
      <c r="BI381" s="71"/>
      <c r="BJ381" s="71"/>
      <c r="BK381" s="71"/>
      <c r="BL381" s="71"/>
      <c r="BM381" s="71"/>
      <c r="BN381" s="71"/>
      <c r="BO381" s="71"/>
      <c r="BP381" s="71"/>
      <c r="BQ381" s="71"/>
      <c r="BR381" s="71"/>
      <c r="BS381" s="71"/>
      <c r="BT381" s="71"/>
      <c r="BU381" s="71"/>
      <c r="BV381" s="71"/>
      <c r="BW381" s="71"/>
      <c r="BX381" s="70"/>
      <c r="BY381" s="70"/>
      <c r="BZ381" s="72"/>
      <c r="CA381" s="73"/>
      <c r="CB381" s="72"/>
      <c r="CC381" s="72"/>
      <c r="CD381" s="74"/>
      <c r="CJ381"/>
      <c r="CW381" s="76"/>
      <c r="DC381" s="69"/>
      <c r="DI381" s="69"/>
    </row>
    <row r="382" spans="1:113">
      <c r="A382" s="71"/>
      <c r="B382" s="71"/>
      <c r="C382" s="71"/>
      <c r="D382" s="83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  <c r="BF382" s="71"/>
      <c r="BG382" s="71"/>
      <c r="BH382" s="71"/>
      <c r="BI382" s="71"/>
      <c r="BJ382" s="71"/>
      <c r="BK382" s="71"/>
      <c r="BL382" s="71"/>
      <c r="BM382" s="71"/>
      <c r="BN382" s="71"/>
      <c r="BO382" s="71"/>
      <c r="BP382" s="71"/>
      <c r="BQ382" s="71"/>
      <c r="BR382" s="71"/>
      <c r="BS382" s="71"/>
      <c r="BT382" s="71"/>
      <c r="BU382" s="71"/>
      <c r="BV382" s="71"/>
      <c r="BW382" s="71"/>
      <c r="BX382" s="70"/>
      <c r="BY382" s="70"/>
      <c r="BZ382" s="72"/>
      <c r="CA382" s="73"/>
      <c r="CB382" s="72"/>
      <c r="CC382" s="72"/>
      <c r="CD382" s="74"/>
      <c r="CJ382"/>
      <c r="CW382" s="76"/>
      <c r="DC382" s="69"/>
      <c r="DI382" s="69"/>
    </row>
    <row r="383" spans="1:113">
      <c r="A383" s="71"/>
      <c r="B383" s="71"/>
      <c r="C383" s="71"/>
      <c r="D383" s="83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  <c r="BF383" s="71"/>
      <c r="BG383" s="71"/>
      <c r="BH383" s="71"/>
      <c r="BI383" s="71"/>
      <c r="BJ383" s="71"/>
      <c r="BK383" s="71"/>
      <c r="BL383" s="71"/>
      <c r="BM383" s="71"/>
      <c r="BN383" s="71"/>
      <c r="BO383" s="71"/>
      <c r="BP383" s="71"/>
      <c r="BQ383" s="71"/>
      <c r="BR383" s="71"/>
      <c r="BS383" s="71"/>
      <c r="BT383" s="71"/>
      <c r="BU383" s="71"/>
      <c r="BV383" s="71"/>
      <c r="BW383" s="71"/>
      <c r="BX383" s="70"/>
      <c r="BY383" s="70"/>
      <c r="BZ383" s="72"/>
      <c r="CA383" s="73"/>
      <c r="CB383" s="72"/>
      <c r="CC383" s="72"/>
      <c r="CD383" s="74"/>
      <c r="CJ383"/>
      <c r="CW383" s="76"/>
      <c r="DC383" s="69"/>
      <c r="DI383" s="69"/>
    </row>
    <row r="384" spans="1:113">
      <c r="A384" s="71"/>
      <c r="B384" s="71"/>
      <c r="C384" s="71"/>
      <c r="D384" s="83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  <c r="BF384" s="71"/>
      <c r="BG384" s="71"/>
      <c r="BH384" s="71"/>
      <c r="BI384" s="71"/>
      <c r="BJ384" s="71"/>
      <c r="BK384" s="71"/>
      <c r="BL384" s="71"/>
      <c r="BM384" s="71"/>
      <c r="BN384" s="71"/>
      <c r="BO384" s="71"/>
      <c r="BP384" s="71"/>
      <c r="BQ384" s="71"/>
      <c r="BR384" s="71"/>
      <c r="BS384" s="71"/>
      <c r="BT384" s="71"/>
      <c r="BU384" s="71"/>
      <c r="BV384" s="71"/>
      <c r="BW384" s="71"/>
      <c r="BX384" s="70"/>
      <c r="BY384" s="70"/>
      <c r="BZ384" s="72"/>
      <c r="CA384" s="73"/>
      <c r="CB384" s="72"/>
      <c r="CC384" s="72"/>
      <c r="CD384" s="74"/>
      <c r="CJ384"/>
      <c r="CW384" s="76"/>
      <c r="DC384" s="69"/>
      <c r="DI384" s="69"/>
    </row>
    <row r="385" spans="1:113">
      <c r="A385" s="71"/>
      <c r="B385" s="71"/>
      <c r="C385" s="71"/>
      <c r="D385" s="83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  <c r="BF385" s="71"/>
      <c r="BG385" s="71"/>
      <c r="BH385" s="71"/>
      <c r="BI385" s="71"/>
      <c r="BJ385" s="71"/>
      <c r="BK385" s="71"/>
      <c r="BL385" s="71"/>
      <c r="BM385" s="71"/>
      <c r="BN385" s="71"/>
      <c r="BO385" s="71"/>
      <c r="BP385" s="71"/>
      <c r="BQ385" s="71"/>
      <c r="BR385" s="71"/>
      <c r="BS385" s="71"/>
      <c r="BT385" s="71"/>
      <c r="BU385" s="71"/>
      <c r="BV385" s="71"/>
      <c r="BW385" s="71"/>
      <c r="BX385" s="70"/>
      <c r="BY385" s="70"/>
      <c r="BZ385" s="72"/>
      <c r="CA385" s="73"/>
      <c r="CB385" s="72"/>
      <c r="CC385" s="72"/>
      <c r="CD385" s="74"/>
      <c r="CJ385"/>
      <c r="CW385" s="76"/>
      <c r="DC385" s="69"/>
      <c r="DI385" s="69"/>
    </row>
    <row r="386" spans="1:113">
      <c r="A386" s="71"/>
      <c r="B386" s="71"/>
      <c r="C386" s="71"/>
      <c r="D386" s="83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  <c r="BF386" s="71"/>
      <c r="BG386" s="71"/>
      <c r="BH386" s="71"/>
      <c r="BI386" s="71"/>
      <c r="BJ386" s="71"/>
      <c r="BK386" s="71"/>
      <c r="BL386" s="71"/>
      <c r="BM386" s="71"/>
      <c r="BN386" s="71"/>
      <c r="BO386" s="71"/>
      <c r="BP386" s="71"/>
      <c r="BQ386" s="71"/>
      <c r="BR386" s="71"/>
      <c r="BS386" s="71"/>
      <c r="BT386" s="71"/>
      <c r="BU386" s="71"/>
      <c r="BV386" s="71"/>
      <c r="BW386" s="71"/>
      <c r="BX386" s="70"/>
      <c r="BY386" s="70"/>
      <c r="BZ386" s="72"/>
      <c r="CA386" s="73"/>
      <c r="CB386" s="72"/>
      <c r="CC386" s="72"/>
      <c r="CD386" s="74"/>
      <c r="CJ386"/>
      <c r="CW386" s="76"/>
      <c r="DC386" s="69"/>
      <c r="DI386" s="69"/>
    </row>
    <row r="387" spans="1:113">
      <c r="A387" s="71"/>
      <c r="B387" s="71"/>
      <c r="C387" s="71"/>
      <c r="D387" s="83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  <c r="BF387" s="71"/>
      <c r="BG387" s="71"/>
      <c r="BH387" s="71"/>
      <c r="BI387" s="71"/>
      <c r="BJ387" s="71"/>
      <c r="BK387" s="71"/>
      <c r="BL387" s="71"/>
      <c r="BM387" s="71"/>
      <c r="BN387" s="71"/>
      <c r="BO387" s="71"/>
      <c r="BP387" s="71"/>
      <c r="BQ387" s="71"/>
      <c r="BR387" s="71"/>
      <c r="BS387" s="71"/>
      <c r="BT387" s="71"/>
      <c r="BU387" s="71"/>
      <c r="BV387" s="71"/>
      <c r="BW387" s="71"/>
      <c r="BX387" s="70"/>
      <c r="BY387" s="70"/>
      <c r="BZ387" s="72"/>
      <c r="CA387" s="73"/>
      <c r="CB387" s="72"/>
      <c r="CC387" s="72"/>
      <c r="CD387" s="74"/>
      <c r="CJ387"/>
      <c r="CW387" s="76"/>
      <c r="DC387" s="69"/>
      <c r="DI387" s="69"/>
    </row>
    <row r="388" spans="1:113">
      <c r="A388" s="71"/>
      <c r="B388" s="71"/>
      <c r="C388" s="71"/>
      <c r="D388" s="83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  <c r="BF388" s="71"/>
      <c r="BG388" s="71"/>
      <c r="BH388" s="71"/>
      <c r="BI388" s="71"/>
      <c r="BJ388" s="71"/>
      <c r="BK388" s="71"/>
      <c r="BL388" s="71"/>
      <c r="BM388" s="71"/>
      <c r="BN388" s="71"/>
      <c r="BO388" s="71"/>
      <c r="BP388" s="71"/>
      <c r="BQ388" s="71"/>
      <c r="BR388" s="71"/>
      <c r="BS388" s="71"/>
      <c r="BT388" s="71"/>
      <c r="BU388" s="71"/>
      <c r="BV388" s="71"/>
      <c r="BW388" s="71"/>
      <c r="BX388" s="70"/>
      <c r="BY388" s="70"/>
      <c r="BZ388" s="72"/>
      <c r="CA388" s="73"/>
      <c r="CB388" s="72"/>
      <c r="CC388" s="72"/>
      <c r="CD388" s="74"/>
      <c r="CJ388"/>
      <c r="CW388" s="76"/>
      <c r="DC388" s="69"/>
      <c r="DI388" s="69"/>
    </row>
    <row r="389" spans="1:113">
      <c r="A389" s="71"/>
      <c r="B389" s="71"/>
      <c r="C389" s="71"/>
      <c r="D389" s="83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  <c r="BF389" s="71"/>
      <c r="BG389" s="71"/>
      <c r="BH389" s="71"/>
      <c r="BI389" s="71"/>
      <c r="BJ389" s="71"/>
      <c r="BK389" s="71"/>
      <c r="BL389" s="71"/>
      <c r="BM389" s="71"/>
      <c r="BN389" s="71"/>
      <c r="BO389" s="71"/>
      <c r="BP389" s="71"/>
      <c r="BQ389" s="71"/>
      <c r="BR389" s="71"/>
      <c r="BS389" s="71"/>
      <c r="BT389" s="71"/>
      <c r="BU389" s="71"/>
      <c r="BV389" s="71"/>
      <c r="BW389" s="71"/>
      <c r="BX389" s="70"/>
      <c r="BY389" s="70"/>
      <c r="BZ389" s="72"/>
      <c r="CA389" s="73"/>
      <c r="CB389" s="72"/>
      <c r="CC389" s="72"/>
      <c r="CD389" s="74"/>
      <c r="CJ389"/>
      <c r="CW389" s="76"/>
      <c r="DC389" s="69"/>
      <c r="DI389" s="69"/>
    </row>
    <row r="390" spans="1:113">
      <c r="A390" s="71"/>
      <c r="B390" s="71"/>
      <c r="C390" s="71"/>
      <c r="D390" s="83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  <c r="BF390" s="71"/>
      <c r="BG390" s="71"/>
      <c r="BH390" s="71"/>
      <c r="BI390" s="71"/>
      <c r="BJ390" s="71"/>
      <c r="BK390" s="71"/>
      <c r="BL390" s="71"/>
      <c r="BM390" s="71"/>
      <c r="BN390" s="71"/>
      <c r="BO390" s="71"/>
      <c r="BP390" s="71"/>
      <c r="BQ390" s="71"/>
      <c r="BR390" s="71"/>
      <c r="BS390" s="71"/>
      <c r="BT390" s="71"/>
      <c r="BU390" s="71"/>
      <c r="BV390" s="71"/>
      <c r="BW390" s="71"/>
      <c r="BX390" s="70"/>
      <c r="BY390" s="70"/>
      <c r="BZ390" s="72"/>
      <c r="CA390" s="73"/>
      <c r="CB390" s="72"/>
      <c r="CC390" s="72"/>
      <c r="CD390" s="74"/>
      <c r="CJ390"/>
      <c r="CW390" s="76"/>
      <c r="DC390" s="69"/>
      <c r="DI390" s="69"/>
    </row>
    <row r="391" spans="1:113">
      <c r="A391" s="71"/>
      <c r="B391" s="71"/>
      <c r="C391" s="71"/>
      <c r="D391" s="83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  <c r="BF391" s="71"/>
      <c r="BG391" s="71"/>
      <c r="BH391" s="71"/>
      <c r="BI391" s="71"/>
      <c r="BJ391" s="71"/>
      <c r="BK391" s="71"/>
      <c r="BL391" s="71"/>
      <c r="BM391" s="71"/>
      <c r="BN391" s="71"/>
      <c r="BO391" s="71"/>
      <c r="BP391" s="71"/>
      <c r="BQ391" s="71"/>
      <c r="BR391" s="71"/>
      <c r="BS391" s="71"/>
      <c r="BT391" s="71"/>
      <c r="BU391" s="71"/>
      <c r="BV391" s="71"/>
      <c r="BW391" s="71"/>
      <c r="BX391" s="70"/>
      <c r="BY391" s="70"/>
      <c r="BZ391" s="72"/>
      <c r="CA391" s="73"/>
      <c r="CB391" s="72"/>
      <c r="CC391" s="72"/>
      <c r="CD391" s="74"/>
      <c r="CJ391"/>
      <c r="CW391" s="76"/>
      <c r="DC391" s="69"/>
      <c r="DI391" s="69"/>
    </row>
    <row r="392" spans="1:113">
      <c r="A392" s="71"/>
      <c r="B392" s="71"/>
      <c r="C392" s="71"/>
      <c r="D392" s="83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  <c r="BF392" s="71"/>
      <c r="BG392" s="71"/>
      <c r="BH392" s="71"/>
      <c r="BI392" s="71"/>
      <c r="BJ392" s="71"/>
      <c r="BK392" s="71"/>
      <c r="BL392" s="71"/>
      <c r="BM392" s="71"/>
      <c r="BN392" s="71"/>
      <c r="BO392" s="71"/>
      <c r="BP392" s="71"/>
      <c r="BQ392" s="71"/>
      <c r="BR392" s="71"/>
      <c r="BS392" s="71"/>
      <c r="BT392" s="71"/>
      <c r="BU392" s="71"/>
      <c r="BV392" s="71"/>
      <c r="BW392" s="71"/>
      <c r="BX392" s="70"/>
      <c r="BY392" s="70"/>
      <c r="BZ392" s="72"/>
      <c r="CA392" s="73"/>
      <c r="CB392" s="72"/>
      <c r="CC392" s="72"/>
      <c r="CD392" s="74"/>
      <c r="CJ392"/>
      <c r="CW392" s="76"/>
      <c r="DC392" s="69"/>
      <c r="DI392" s="69"/>
    </row>
    <row r="393" spans="1:113">
      <c r="A393" s="71"/>
      <c r="B393" s="71"/>
      <c r="C393" s="71"/>
      <c r="D393" s="83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  <c r="BF393" s="71"/>
      <c r="BG393" s="71"/>
      <c r="BH393" s="71"/>
      <c r="BI393" s="71"/>
      <c r="BJ393" s="71"/>
      <c r="BK393" s="71"/>
      <c r="BL393" s="71"/>
      <c r="BM393" s="71"/>
      <c r="BN393" s="71"/>
      <c r="BO393" s="71"/>
      <c r="BP393" s="71"/>
      <c r="BQ393" s="71"/>
      <c r="BR393" s="71"/>
      <c r="BS393" s="71"/>
      <c r="BT393" s="71"/>
      <c r="BU393" s="71"/>
      <c r="BV393" s="71"/>
      <c r="BW393" s="71"/>
      <c r="BX393" s="70"/>
      <c r="BY393" s="70"/>
      <c r="BZ393" s="72"/>
      <c r="CA393" s="73"/>
      <c r="CB393" s="72"/>
      <c r="CC393" s="72"/>
      <c r="CD393" s="74"/>
      <c r="CJ393"/>
      <c r="CW393" s="76"/>
      <c r="DC393" s="69"/>
      <c r="DI393" s="69"/>
    </row>
    <row r="394" spans="1:113">
      <c r="A394" s="71"/>
      <c r="B394" s="71"/>
      <c r="C394" s="71"/>
      <c r="D394" s="83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  <c r="BF394" s="71"/>
      <c r="BG394" s="71"/>
      <c r="BH394" s="71"/>
      <c r="BI394" s="71"/>
      <c r="BJ394" s="71"/>
      <c r="BK394" s="71"/>
      <c r="BL394" s="71"/>
      <c r="BM394" s="71"/>
      <c r="BN394" s="71"/>
      <c r="BO394" s="71"/>
      <c r="BP394" s="71"/>
      <c r="BQ394" s="71"/>
      <c r="BR394" s="71"/>
      <c r="BS394" s="71"/>
      <c r="BT394" s="71"/>
      <c r="BU394" s="71"/>
      <c r="BV394" s="71"/>
      <c r="BW394" s="71"/>
      <c r="BX394" s="70"/>
      <c r="BY394" s="70"/>
      <c r="BZ394" s="72"/>
      <c r="CA394" s="73"/>
      <c r="CB394" s="72"/>
      <c r="CC394" s="72"/>
      <c r="CD394" s="74"/>
      <c r="CJ394"/>
      <c r="CW394" s="76"/>
      <c r="DC394" s="69"/>
      <c r="DI394" s="69"/>
    </row>
    <row r="395" spans="1:113">
      <c r="A395" s="71"/>
      <c r="B395" s="71"/>
      <c r="C395" s="71"/>
      <c r="D395" s="83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  <c r="BF395" s="71"/>
      <c r="BG395" s="71"/>
      <c r="BH395" s="71"/>
      <c r="BI395" s="71"/>
      <c r="BJ395" s="71"/>
      <c r="BK395" s="71"/>
      <c r="BL395" s="71"/>
      <c r="BM395" s="71"/>
      <c r="BN395" s="71"/>
      <c r="BO395" s="71"/>
      <c r="BP395" s="71"/>
      <c r="BQ395" s="71"/>
      <c r="BR395" s="71"/>
      <c r="BS395" s="71"/>
      <c r="BT395" s="71"/>
      <c r="BU395" s="71"/>
      <c r="BV395" s="71"/>
      <c r="BW395" s="71"/>
      <c r="BX395" s="70"/>
      <c r="BY395" s="70"/>
      <c r="BZ395" s="72"/>
      <c r="CA395" s="73"/>
      <c r="CB395" s="72"/>
      <c r="CC395" s="72"/>
      <c r="CD395" s="74"/>
      <c r="CJ395"/>
      <c r="CW395" s="76"/>
      <c r="DC395" s="69"/>
      <c r="DI395" s="69"/>
    </row>
    <row r="396" spans="1:113">
      <c r="A396" s="71"/>
      <c r="B396" s="71"/>
      <c r="C396" s="71"/>
      <c r="D396" s="83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  <c r="BF396" s="71"/>
      <c r="BG396" s="71"/>
      <c r="BH396" s="71"/>
      <c r="BI396" s="71"/>
      <c r="BJ396" s="71"/>
      <c r="BK396" s="71"/>
      <c r="BL396" s="71"/>
      <c r="BM396" s="71"/>
      <c r="BN396" s="71"/>
      <c r="BO396" s="71"/>
      <c r="BP396" s="71"/>
      <c r="BQ396" s="71"/>
      <c r="BR396" s="71"/>
      <c r="BS396" s="71"/>
      <c r="BT396" s="71"/>
      <c r="BU396" s="71"/>
      <c r="BV396" s="71"/>
      <c r="BW396" s="71"/>
      <c r="BX396" s="70"/>
      <c r="BY396" s="70"/>
      <c r="BZ396" s="72"/>
      <c r="CA396" s="73"/>
      <c r="CB396" s="72"/>
      <c r="CC396" s="72"/>
      <c r="CD396" s="74"/>
      <c r="CJ396"/>
      <c r="CW396" s="76"/>
      <c r="DC396" s="69"/>
      <c r="DI396" s="69"/>
    </row>
    <row r="397" spans="1:113">
      <c r="A397" s="71"/>
      <c r="B397" s="71"/>
      <c r="C397" s="71"/>
      <c r="D397" s="83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  <c r="BF397" s="71"/>
      <c r="BG397" s="71"/>
      <c r="BH397" s="71"/>
      <c r="BI397" s="71"/>
      <c r="BJ397" s="71"/>
      <c r="BK397" s="71"/>
      <c r="BL397" s="71"/>
      <c r="BM397" s="71"/>
      <c r="BN397" s="71"/>
      <c r="BO397" s="71"/>
      <c r="BP397" s="71"/>
      <c r="BQ397" s="71"/>
      <c r="BR397" s="71"/>
      <c r="BS397" s="71"/>
      <c r="BT397" s="71"/>
      <c r="BU397" s="71"/>
      <c r="BV397" s="71"/>
      <c r="BW397" s="71"/>
      <c r="BX397" s="70"/>
      <c r="BY397" s="70"/>
      <c r="BZ397" s="72"/>
      <c r="CA397" s="73"/>
      <c r="CB397" s="72"/>
      <c r="CC397" s="72"/>
      <c r="CD397" s="74"/>
      <c r="CJ397"/>
      <c r="CW397" s="76"/>
      <c r="DC397" s="69"/>
      <c r="DI397" s="69"/>
    </row>
    <row r="398" spans="1:113">
      <c r="A398" s="71"/>
      <c r="B398" s="71"/>
      <c r="C398" s="71"/>
      <c r="D398" s="83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  <c r="BF398" s="71"/>
      <c r="BG398" s="71"/>
      <c r="BH398" s="71"/>
      <c r="BI398" s="71"/>
      <c r="BJ398" s="71"/>
      <c r="BK398" s="71"/>
      <c r="BL398" s="71"/>
      <c r="BM398" s="71"/>
      <c r="BN398" s="71"/>
      <c r="BO398" s="71"/>
      <c r="BP398" s="71"/>
      <c r="BQ398" s="71"/>
      <c r="BR398" s="71"/>
      <c r="BS398" s="71"/>
      <c r="BT398" s="71"/>
      <c r="BU398" s="71"/>
      <c r="BV398" s="71"/>
      <c r="BW398" s="71"/>
      <c r="BX398" s="70"/>
      <c r="BY398" s="70"/>
      <c r="BZ398" s="72"/>
      <c r="CA398" s="73"/>
      <c r="CB398" s="72"/>
      <c r="CC398" s="72"/>
      <c r="CD398" s="74"/>
      <c r="CJ398"/>
      <c r="CW398" s="76"/>
      <c r="DC398" s="69"/>
      <c r="DI398" s="69"/>
    </row>
    <row r="399" spans="1:113">
      <c r="A399" s="71"/>
      <c r="B399" s="71"/>
      <c r="C399" s="71"/>
      <c r="D399" s="83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  <c r="BF399" s="71"/>
      <c r="BG399" s="71"/>
      <c r="BH399" s="71"/>
      <c r="BI399" s="71"/>
      <c r="BJ399" s="71"/>
      <c r="BK399" s="71"/>
      <c r="BL399" s="71"/>
      <c r="BM399" s="71"/>
      <c r="BN399" s="71"/>
      <c r="BO399" s="71"/>
      <c r="BP399" s="71"/>
      <c r="BQ399" s="71"/>
      <c r="BR399" s="71"/>
      <c r="BS399" s="71"/>
      <c r="BT399" s="71"/>
      <c r="BU399" s="71"/>
      <c r="BV399" s="71"/>
      <c r="BW399" s="71"/>
      <c r="BX399" s="70"/>
      <c r="BY399" s="70"/>
      <c r="BZ399" s="72"/>
      <c r="CA399" s="73"/>
      <c r="CB399" s="72"/>
      <c r="CC399" s="72"/>
      <c r="CD399" s="74"/>
      <c r="CJ399"/>
      <c r="CW399" s="76"/>
      <c r="DC399" s="69"/>
      <c r="DI399" s="69"/>
    </row>
    <row r="400" spans="1:113">
      <c r="A400" s="71"/>
      <c r="B400" s="71"/>
      <c r="C400" s="71"/>
      <c r="D400" s="83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71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  <c r="BF400" s="71"/>
      <c r="BG400" s="71"/>
      <c r="BH400" s="71"/>
      <c r="BI400" s="71"/>
      <c r="BJ400" s="71"/>
      <c r="BK400" s="71"/>
      <c r="BL400" s="71"/>
      <c r="BM400" s="71"/>
      <c r="BN400" s="71"/>
      <c r="BO400" s="71"/>
      <c r="BP400" s="71"/>
      <c r="BQ400" s="71"/>
      <c r="BR400" s="71"/>
      <c r="BS400" s="71"/>
      <c r="BT400" s="71"/>
      <c r="BU400" s="71"/>
      <c r="BV400" s="71"/>
      <c r="BW400" s="71"/>
      <c r="BX400" s="70"/>
      <c r="BY400" s="70"/>
      <c r="BZ400" s="72"/>
      <c r="CA400" s="73"/>
      <c r="CB400" s="72"/>
      <c r="CC400" s="72"/>
      <c r="CD400" s="74"/>
      <c r="CJ400"/>
      <c r="CW400" s="76"/>
      <c r="DC400" s="69"/>
      <c r="DI400" s="69"/>
    </row>
    <row r="401" spans="1:113">
      <c r="A401" s="71"/>
      <c r="B401" s="71"/>
      <c r="C401" s="71"/>
      <c r="D401" s="83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71"/>
      <c r="AR401" s="71"/>
      <c r="AS401" s="71"/>
      <c r="AT401" s="71"/>
      <c r="AU401" s="71"/>
      <c r="AV401" s="71"/>
      <c r="AW401" s="71"/>
      <c r="AX401" s="71"/>
      <c r="AY401" s="71"/>
      <c r="AZ401" s="71"/>
      <c r="BA401" s="71"/>
      <c r="BB401" s="71"/>
      <c r="BC401" s="71"/>
      <c r="BD401" s="71"/>
      <c r="BE401" s="71"/>
      <c r="BF401" s="71"/>
      <c r="BG401" s="71"/>
      <c r="BH401" s="71"/>
      <c r="BI401" s="71"/>
      <c r="BJ401" s="71"/>
      <c r="BK401" s="71"/>
      <c r="BL401" s="71"/>
      <c r="BM401" s="71"/>
      <c r="BN401" s="71"/>
      <c r="BO401" s="71"/>
      <c r="BP401" s="71"/>
      <c r="BQ401" s="71"/>
      <c r="BR401" s="71"/>
      <c r="BS401" s="71"/>
      <c r="BT401" s="71"/>
      <c r="BU401" s="71"/>
      <c r="BV401" s="71"/>
      <c r="BW401" s="71"/>
      <c r="BX401" s="70"/>
      <c r="BY401" s="70"/>
      <c r="BZ401" s="72"/>
      <c r="CA401" s="73"/>
      <c r="CB401" s="72"/>
      <c r="CC401" s="72"/>
      <c r="CD401" s="74"/>
      <c r="CJ401"/>
      <c r="CW401" s="76"/>
      <c r="DC401" s="69"/>
      <c r="DI401" s="69"/>
    </row>
    <row r="402" spans="1:113">
      <c r="A402" s="71"/>
      <c r="B402" s="71"/>
      <c r="C402" s="71"/>
      <c r="D402" s="83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  <c r="BA402" s="71"/>
      <c r="BB402" s="71"/>
      <c r="BC402" s="71"/>
      <c r="BD402" s="71"/>
      <c r="BE402" s="71"/>
      <c r="BF402" s="71"/>
      <c r="BG402" s="71"/>
      <c r="BH402" s="71"/>
      <c r="BI402" s="71"/>
      <c r="BJ402" s="71"/>
      <c r="BK402" s="71"/>
      <c r="BL402" s="71"/>
      <c r="BM402" s="71"/>
      <c r="BN402" s="71"/>
      <c r="BO402" s="71"/>
      <c r="BP402" s="71"/>
      <c r="BQ402" s="71"/>
      <c r="BR402" s="71"/>
      <c r="BS402" s="71"/>
      <c r="BT402" s="71"/>
      <c r="BU402" s="71"/>
      <c r="BV402" s="71"/>
      <c r="BW402" s="71"/>
      <c r="BX402" s="70"/>
      <c r="BY402" s="70"/>
      <c r="BZ402" s="72"/>
      <c r="CA402" s="73"/>
      <c r="CB402" s="72"/>
      <c r="CC402" s="72"/>
      <c r="CD402" s="74"/>
      <c r="CJ402"/>
      <c r="CW402" s="76"/>
      <c r="DC402" s="69"/>
      <c r="DI402" s="69"/>
    </row>
    <row r="403" spans="1:113">
      <c r="A403" s="71"/>
      <c r="B403" s="71"/>
      <c r="C403" s="71"/>
      <c r="D403" s="83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  <c r="AI403" s="71"/>
      <c r="AJ403" s="71"/>
      <c r="AK403" s="71"/>
      <c r="AL403" s="71"/>
      <c r="AM403" s="71"/>
      <c r="AN403" s="71"/>
      <c r="AO403" s="71"/>
      <c r="AP403" s="71"/>
      <c r="AQ403" s="71"/>
      <c r="AR403" s="71"/>
      <c r="AS403" s="71"/>
      <c r="AT403" s="71"/>
      <c r="AU403" s="71"/>
      <c r="AV403" s="71"/>
      <c r="AW403" s="71"/>
      <c r="AX403" s="71"/>
      <c r="AY403" s="71"/>
      <c r="AZ403" s="71"/>
      <c r="BA403" s="71"/>
      <c r="BB403" s="71"/>
      <c r="BC403" s="71"/>
      <c r="BD403" s="71"/>
      <c r="BE403" s="71"/>
      <c r="BF403" s="71"/>
      <c r="BG403" s="71"/>
      <c r="BH403" s="71"/>
      <c r="BI403" s="71"/>
      <c r="BJ403" s="71"/>
      <c r="BK403" s="71"/>
      <c r="BL403" s="71"/>
      <c r="BM403" s="71"/>
      <c r="BN403" s="71"/>
      <c r="BO403" s="71"/>
      <c r="BP403" s="71"/>
      <c r="BQ403" s="71"/>
      <c r="BR403" s="71"/>
      <c r="BS403" s="71"/>
      <c r="BT403" s="71"/>
      <c r="BU403" s="71"/>
      <c r="BV403" s="71"/>
      <c r="BW403" s="71"/>
      <c r="BX403" s="70"/>
      <c r="BY403" s="70"/>
      <c r="BZ403" s="72"/>
      <c r="CA403" s="73"/>
      <c r="CB403" s="72"/>
      <c r="CC403" s="72"/>
      <c r="CD403" s="74"/>
      <c r="CJ403"/>
      <c r="CW403" s="76"/>
      <c r="DC403" s="69"/>
      <c r="DI403" s="69"/>
    </row>
    <row r="404" spans="1:113">
      <c r="A404" s="71"/>
      <c r="B404" s="71"/>
      <c r="C404" s="71"/>
      <c r="D404" s="83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  <c r="AR404" s="71"/>
      <c r="AS404" s="71"/>
      <c r="AT404" s="71"/>
      <c r="AU404" s="71"/>
      <c r="AV404" s="71"/>
      <c r="AW404" s="71"/>
      <c r="AX404" s="71"/>
      <c r="AY404" s="71"/>
      <c r="AZ404" s="71"/>
      <c r="BA404" s="71"/>
      <c r="BB404" s="71"/>
      <c r="BC404" s="71"/>
      <c r="BD404" s="71"/>
      <c r="BE404" s="71"/>
      <c r="BF404" s="71"/>
      <c r="BG404" s="71"/>
      <c r="BH404" s="71"/>
      <c r="BI404" s="71"/>
      <c r="BJ404" s="71"/>
      <c r="BK404" s="71"/>
      <c r="BL404" s="71"/>
      <c r="BM404" s="71"/>
      <c r="BN404" s="71"/>
      <c r="BO404" s="71"/>
      <c r="BP404" s="71"/>
      <c r="BQ404" s="71"/>
      <c r="BR404" s="71"/>
      <c r="BS404" s="71"/>
      <c r="BT404" s="71"/>
      <c r="BU404" s="71"/>
      <c r="BV404" s="71"/>
      <c r="BW404" s="71"/>
      <c r="BX404" s="70"/>
      <c r="BY404" s="70"/>
      <c r="BZ404" s="72"/>
      <c r="CA404" s="73"/>
      <c r="CB404" s="72"/>
      <c r="CC404" s="72"/>
      <c r="CD404" s="74"/>
      <c r="CJ404"/>
      <c r="CW404" s="76"/>
      <c r="DC404" s="69"/>
      <c r="DI404" s="69"/>
    </row>
    <row r="405" spans="1:113">
      <c r="A405" s="71"/>
      <c r="B405" s="71"/>
      <c r="C405" s="71"/>
      <c r="D405" s="83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1"/>
      <c r="BF405" s="71"/>
      <c r="BG405" s="71"/>
      <c r="BH405" s="71"/>
      <c r="BI405" s="71"/>
      <c r="BJ405" s="71"/>
      <c r="BK405" s="71"/>
      <c r="BL405" s="71"/>
      <c r="BM405" s="71"/>
      <c r="BN405" s="71"/>
      <c r="BO405" s="71"/>
      <c r="BP405" s="71"/>
      <c r="BQ405" s="71"/>
      <c r="BR405" s="71"/>
      <c r="BS405" s="71"/>
      <c r="BT405" s="71"/>
      <c r="BU405" s="71"/>
      <c r="BV405" s="71"/>
      <c r="BW405" s="71"/>
      <c r="BX405" s="70"/>
      <c r="BY405" s="70"/>
      <c r="BZ405" s="72"/>
      <c r="CA405" s="73"/>
      <c r="CB405" s="72"/>
      <c r="CC405" s="72"/>
      <c r="CD405" s="74"/>
      <c r="CJ405"/>
      <c r="CW405" s="76"/>
      <c r="DC405" s="69"/>
      <c r="DI405" s="69"/>
    </row>
    <row r="406" spans="1:113">
      <c r="A406" s="71"/>
      <c r="B406" s="71"/>
      <c r="C406" s="71"/>
      <c r="D406" s="83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  <c r="AI406" s="71"/>
      <c r="AJ406" s="71"/>
      <c r="AK406" s="71"/>
      <c r="AL406" s="71"/>
      <c r="AM406" s="71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1"/>
      <c r="AY406" s="71"/>
      <c r="AZ406" s="71"/>
      <c r="BA406" s="71"/>
      <c r="BB406" s="71"/>
      <c r="BC406" s="71"/>
      <c r="BD406" s="71"/>
      <c r="BE406" s="71"/>
      <c r="BF406" s="71"/>
      <c r="BG406" s="71"/>
      <c r="BH406" s="71"/>
      <c r="BI406" s="71"/>
      <c r="BJ406" s="71"/>
      <c r="BK406" s="71"/>
      <c r="BL406" s="71"/>
      <c r="BM406" s="71"/>
      <c r="BN406" s="71"/>
      <c r="BO406" s="71"/>
      <c r="BP406" s="71"/>
      <c r="BQ406" s="71"/>
      <c r="BR406" s="71"/>
      <c r="BS406" s="71"/>
      <c r="BT406" s="71"/>
      <c r="BU406" s="71"/>
      <c r="BV406" s="71"/>
      <c r="BW406" s="71"/>
      <c r="BX406" s="70"/>
      <c r="BY406" s="70"/>
      <c r="BZ406" s="72"/>
      <c r="CA406" s="73"/>
      <c r="CB406" s="72"/>
      <c r="CC406" s="72"/>
      <c r="CD406" s="74"/>
      <c r="CJ406"/>
      <c r="CW406" s="76"/>
      <c r="DC406" s="69"/>
      <c r="DI406" s="69"/>
    </row>
    <row r="407" spans="1:113">
      <c r="A407" s="71"/>
      <c r="B407" s="71"/>
      <c r="C407" s="71"/>
      <c r="D407" s="83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  <c r="BA407" s="71"/>
      <c r="BB407" s="71"/>
      <c r="BC407" s="71"/>
      <c r="BD407" s="71"/>
      <c r="BE407" s="71"/>
      <c r="BF407" s="71"/>
      <c r="BG407" s="71"/>
      <c r="BH407" s="71"/>
      <c r="BI407" s="71"/>
      <c r="BJ407" s="71"/>
      <c r="BK407" s="71"/>
      <c r="BL407" s="71"/>
      <c r="BM407" s="71"/>
      <c r="BN407" s="71"/>
      <c r="BO407" s="71"/>
      <c r="BP407" s="71"/>
      <c r="BQ407" s="71"/>
      <c r="BR407" s="71"/>
      <c r="BS407" s="71"/>
      <c r="BT407" s="71"/>
      <c r="BU407" s="71"/>
      <c r="BV407" s="71"/>
      <c r="BW407" s="71"/>
      <c r="BX407" s="70"/>
      <c r="BY407" s="70"/>
      <c r="BZ407" s="72"/>
      <c r="CA407" s="73"/>
      <c r="CB407" s="72"/>
      <c r="CC407" s="72"/>
      <c r="CD407" s="74"/>
      <c r="CJ407"/>
      <c r="CW407" s="76"/>
      <c r="DC407" s="69"/>
      <c r="DI407" s="69"/>
    </row>
    <row r="408" spans="1:113">
      <c r="A408" s="71"/>
      <c r="B408" s="71"/>
      <c r="C408" s="71"/>
      <c r="D408" s="83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1"/>
      <c r="BF408" s="71"/>
      <c r="BG408" s="71"/>
      <c r="BH408" s="71"/>
      <c r="BI408" s="71"/>
      <c r="BJ408" s="71"/>
      <c r="BK408" s="71"/>
      <c r="BL408" s="71"/>
      <c r="BM408" s="71"/>
      <c r="BN408" s="71"/>
      <c r="BO408" s="71"/>
      <c r="BP408" s="71"/>
      <c r="BQ408" s="71"/>
      <c r="BR408" s="71"/>
      <c r="BS408" s="71"/>
      <c r="BT408" s="71"/>
      <c r="BU408" s="71"/>
      <c r="BV408" s="71"/>
      <c r="BW408" s="71"/>
      <c r="BX408" s="70"/>
      <c r="BY408" s="70"/>
      <c r="BZ408" s="72"/>
      <c r="CA408" s="73"/>
      <c r="CB408" s="72"/>
      <c r="CC408" s="72"/>
      <c r="CD408" s="74"/>
      <c r="CJ408"/>
      <c r="CW408" s="76"/>
      <c r="DC408" s="69"/>
      <c r="DI408" s="69"/>
    </row>
    <row r="409" spans="1:113">
      <c r="A409" s="71"/>
      <c r="B409" s="71"/>
      <c r="C409" s="71"/>
      <c r="D409" s="83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1"/>
      <c r="AR409" s="71"/>
      <c r="AS409" s="71"/>
      <c r="AT409" s="71"/>
      <c r="AU409" s="71"/>
      <c r="AV409" s="71"/>
      <c r="AW409" s="71"/>
      <c r="AX409" s="71"/>
      <c r="AY409" s="71"/>
      <c r="AZ409" s="71"/>
      <c r="BA409" s="71"/>
      <c r="BB409" s="71"/>
      <c r="BC409" s="71"/>
      <c r="BD409" s="71"/>
      <c r="BE409" s="71"/>
      <c r="BF409" s="71"/>
      <c r="BG409" s="71"/>
      <c r="BH409" s="71"/>
      <c r="BI409" s="71"/>
      <c r="BJ409" s="71"/>
      <c r="BK409" s="71"/>
      <c r="BL409" s="71"/>
      <c r="BM409" s="71"/>
      <c r="BN409" s="71"/>
      <c r="BO409" s="71"/>
      <c r="BP409" s="71"/>
      <c r="BQ409" s="71"/>
      <c r="BR409" s="71"/>
      <c r="BS409" s="71"/>
      <c r="BT409" s="71"/>
      <c r="BU409" s="71"/>
      <c r="BV409" s="71"/>
      <c r="BW409" s="71"/>
      <c r="BX409" s="70"/>
      <c r="BY409" s="70"/>
      <c r="BZ409" s="72"/>
      <c r="CA409" s="73"/>
      <c r="CB409" s="72"/>
      <c r="CC409" s="72"/>
      <c r="CD409" s="74"/>
      <c r="CJ409"/>
      <c r="CW409" s="76"/>
      <c r="DC409" s="69"/>
      <c r="DI409" s="69"/>
    </row>
    <row r="410" spans="1:113">
      <c r="A410" s="71"/>
      <c r="B410" s="71"/>
      <c r="C410" s="71"/>
      <c r="D410" s="83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  <c r="BA410" s="71"/>
      <c r="BB410" s="71"/>
      <c r="BC410" s="71"/>
      <c r="BD410" s="71"/>
      <c r="BE410" s="71"/>
      <c r="BF410" s="71"/>
      <c r="BG410" s="71"/>
      <c r="BH410" s="71"/>
      <c r="BI410" s="71"/>
      <c r="BJ410" s="71"/>
      <c r="BK410" s="71"/>
      <c r="BL410" s="71"/>
      <c r="BM410" s="71"/>
      <c r="BN410" s="71"/>
      <c r="BO410" s="71"/>
      <c r="BP410" s="71"/>
      <c r="BQ410" s="71"/>
      <c r="BR410" s="71"/>
      <c r="BS410" s="71"/>
      <c r="BT410" s="71"/>
      <c r="BU410" s="71"/>
      <c r="BV410" s="71"/>
      <c r="BW410" s="71"/>
      <c r="BX410" s="70"/>
      <c r="BY410" s="70"/>
      <c r="BZ410" s="72"/>
      <c r="CA410" s="73"/>
      <c r="CB410" s="72"/>
      <c r="CC410" s="72"/>
      <c r="CD410" s="74"/>
      <c r="CJ410"/>
      <c r="CW410" s="76"/>
      <c r="DC410" s="69"/>
      <c r="DI410" s="69"/>
    </row>
    <row r="411" spans="1:113">
      <c r="A411" s="71"/>
      <c r="B411" s="71"/>
      <c r="C411" s="71"/>
      <c r="D411" s="83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  <c r="AI411" s="71"/>
      <c r="AJ411" s="71"/>
      <c r="AK411" s="71"/>
      <c r="AL411" s="71"/>
      <c r="AM411" s="71"/>
      <c r="AN411" s="71"/>
      <c r="AO411" s="71"/>
      <c r="AP411" s="71"/>
      <c r="AQ411" s="71"/>
      <c r="AR411" s="71"/>
      <c r="AS411" s="71"/>
      <c r="AT411" s="71"/>
      <c r="AU411" s="71"/>
      <c r="AV411" s="71"/>
      <c r="AW411" s="71"/>
      <c r="AX411" s="71"/>
      <c r="AY411" s="71"/>
      <c r="AZ411" s="71"/>
      <c r="BA411" s="71"/>
      <c r="BB411" s="71"/>
      <c r="BC411" s="71"/>
      <c r="BD411" s="71"/>
      <c r="BE411" s="71"/>
      <c r="BF411" s="71"/>
      <c r="BG411" s="71"/>
      <c r="BH411" s="71"/>
      <c r="BI411" s="71"/>
      <c r="BJ411" s="71"/>
      <c r="BK411" s="71"/>
      <c r="BL411" s="71"/>
      <c r="BM411" s="71"/>
      <c r="BN411" s="71"/>
      <c r="BO411" s="71"/>
      <c r="BP411" s="71"/>
      <c r="BQ411" s="71"/>
      <c r="BR411" s="71"/>
      <c r="BS411" s="71"/>
      <c r="BT411" s="71"/>
      <c r="BU411" s="71"/>
      <c r="BV411" s="71"/>
      <c r="BW411" s="71"/>
      <c r="BX411" s="70"/>
      <c r="BY411" s="70"/>
      <c r="BZ411" s="72"/>
      <c r="CA411" s="73"/>
      <c r="CB411" s="72"/>
      <c r="CC411" s="72"/>
      <c r="CD411" s="74"/>
      <c r="CJ411"/>
      <c r="CW411" s="76"/>
      <c r="DC411" s="69"/>
      <c r="DI411" s="69"/>
    </row>
    <row r="412" spans="1:113">
      <c r="A412" s="71"/>
      <c r="B412" s="71"/>
      <c r="C412" s="71"/>
      <c r="D412" s="83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  <c r="AI412" s="71"/>
      <c r="AJ412" s="71"/>
      <c r="AK412" s="71"/>
      <c r="AL412" s="7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71"/>
      <c r="AX412" s="71"/>
      <c r="AY412" s="71"/>
      <c r="AZ412" s="71"/>
      <c r="BA412" s="71"/>
      <c r="BB412" s="71"/>
      <c r="BC412" s="71"/>
      <c r="BD412" s="71"/>
      <c r="BE412" s="71"/>
      <c r="BF412" s="71"/>
      <c r="BG412" s="71"/>
      <c r="BH412" s="71"/>
      <c r="BI412" s="71"/>
      <c r="BJ412" s="71"/>
      <c r="BK412" s="71"/>
      <c r="BL412" s="71"/>
      <c r="BM412" s="71"/>
      <c r="BN412" s="71"/>
      <c r="BO412" s="71"/>
      <c r="BP412" s="71"/>
      <c r="BQ412" s="71"/>
      <c r="BR412" s="71"/>
      <c r="BS412" s="71"/>
      <c r="BT412" s="71"/>
      <c r="BU412" s="71"/>
      <c r="BV412" s="71"/>
      <c r="BW412" s="71"/>
      <c r="BX412" s="70"/>
      <c r="BY412" s="70"/>
      <c r="BZ412" s="72"/>
      <c r="CA412" s="73"/>
      <c r="CB412" s="72"/>
      <c r="CC412" s="72"/>
      <c r="CD412" s="74"/>
      <c r="CJ412"/>
      <c r="CW412" s="76"/>
      <c r="DC412" s="69"/>
      <c r="DI412" s="69"/>
    </row>
    <row r="413" spans="1:113">
      <c r="A413" s="71"/>
      <c r="B413" s="71"/>
      <c r="C413" s="71"/>
      <c r="D413" s="83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  <c r="AI413" s="71"/>
      <c r="AJ413" s="71"/>
      <c r="AK413" s="71"/>
      <c r="AL413" s="71"/>
      <c r="AM413" s="71"/>
      <c r="AN413" s="71"/>
      <c r="AO413" s="71"/>
      <c r="AP413" s="71"/>
      <c r="AQ413" s="71"/>
      <c r="AR413" s="71"/>
      <c r="AS413" s="71"/>
      <c r="AT413" s="71"/>
      <c r="AU413" s="71"/>
      <c r="AV413" s="71"/>
      <c r="AW413" s="71"/>
      <c r="AX413" s="71"/>
      <c r="AY413" s="71"/>
      <c r="AZ413" s="71"/>
      <c r="BA413" s="71"/>
      <c r="BB413" s="71"/>
      <c r="BC413" s="71"/>
      <c r="BD413" s="71"/>
      <c r="BE413" s="71"/>
      <c r="BF413" s="71"/>
      <c r="BG413" s="71"/>
      <c r="BH413" s="71"/>
      <c r="BI413" s="71"/>
      <c r="BJ413" s="71"/>
      <c r="BK413" s="71"/>
      <c r="BL413" s="71"/>
      <c r="BM413" s="71"/>
      <c r="BN413" s="71"/>
      <c r="BO413" s="71"/>
      <c r="BP413" s="71"/>
      <c r="BQ413" s="71"/>
      <c r="BR413" s="71"/>
      <c r="BS413" s="71"/>
      <c r="BT413" s="71"/>
      <c r="BU413" s="71"/>
      <c r="BV413" s="71"/>
      <c r="BW413" s="71"/>
      <c r="BX413" s="70"/>
      <c r="BY413" s="70"/>
      <c r="BZ413" s="72"/>
      <c r="CA413" s="73"/>
      <c r="CB413" s="72"/>
      <c r="CC413" s="72"/>
      <c r="CD413" s="74"/>
      <c r="CJ413"/>
      <c r="CW413" s="76"/>
      <c r="DC413" s="69"/>
      <c r="DI413" s="69"/>
    </row>
    <row r="414" spans="1:113">
      <c r="A414" s="71"/>
      <c r="B414" s="71"/>
      <c r="C414" s="71"/>
      <c r="D414" s="83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  <c r="AI414" s="71"/>
      <c r="AJ414" s="71"/>
      <c r="AK414" s="71"/>
      <c r="AL414" s="71"/>
      <c r="AM414" s="71"/>
      <c r="AN414" s="71"/>
      <c r="AO414" s="71"/>
      <c r="AP414" s="71"/>
      <c r="AQ414" s="71"/>
      <c r="AR414" s="71"/>
      <c r="AS414" s="71"/>
      <c r="AT414" s="71"/>
      <c r="AU414" s="71"/>
      <c r="AV414" s="71"/>
      <c r="AW414" s="71"/>
      <c r="AX414" s="71"/>
      <c r="AY414" s="71"/>
      <c r="AZ414" s="71"/>
      <c r="BA414" s="71"/>
      <c r="BB414" s="71"/>
      <c r="BC414" s="71"/>
      <c r="BD414" s="71"/>
      <c r="BE414" s="71"/>
      <c r="BF414" s="71"/>
      <c r="BG414" s="71"/>
      <c r="BH414" s="71"/>
      <c r="BI414" s="71"/>
      <c r="BJ414" s="71"/>
      <c r="BK414" s="71"/>
      <c r="BL414" s="71"/>
      <c r="BM414" s="71"/>
      <c r="BN414" s="71"/>
      <c r="BO414" s="71"/>
      <c r="BP414" s="71"/>
      <c r="BQ414" s="71"/>
      <c r="BR414" s="71"/>
      <c r="BS414" s="71"/>
      <c r="BT414" s="71"/>
      <c r="BU414" s="71"/>
      <c r="BV414" s="71"/>
      <c r="BW414" s="71"/>
      <c r="BX414" s="70"/>
      <c r="BY414" s="70"/>
      <c r="BZ414" s="72"/>
      <c r="CA414" s="73"/>
      <c r="CB414" s="72"/>
      <c r="CC414" s="72"/>
      <c r="CD414" s="74"/>
      <c r="CJ414"/>
      <c r="CW414" s="76"/>
      <c r="DC414" s="69"/>
      <c r="DI414" s="69"/>
    </row>
    <row r="415" spans="1:113">
      <c r="A415" s="71"/>
      <c r="B415" s="71"/>
      <c r="C415" s="71"/>
      <c r="D415" s="83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  <c r="AI415" s="71"/>
      <c r="AJ415" s="71"/>
      <c r="AK415" s="71"/>
      <c r="AL415" s="7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71"/>
      <c r="AX415" s="71"/>
      <c r="AY415" s="71"/>
      <c r="AZ415" s="71"/>
      <c r="BA415" s="71"/>
      <c r="BB415" s="71"/>
      <c r="BC415" s="71"/>
      <c r="BD415" s="71"/>
      <c r="BE415" s="71"/>
      <c r="BF415" s="71"/>
      <c r="BG415" s="71"/>
      <c r="BH415" s="71"/>
      <c r="BI415" s="71"/>
      <c r="BJ415" s="71"/>
      <c r="BK415" s="71"/>
      <c r="BL415" s="71"/>
      <c r="BM415" s="71"/>
      <c r="BN415" s="71"/>
      <c r="BO415" s="71"/>
      <c r="BP415" s="71"/>
      <c r="BQ415" s="71"/>
      <c r="BR415" s="71"/>
      <c r="BS415" s="71"/>
      <c r="BT415" s="71"/>
      <c r="BU415" s="71"/>
      <c r="BV415" s="71"/>
      <c r="BW415" s="71"/>
      <c r="BX415" s="70"/>
      <c r="BY415" s="70"/>
      <c r="BZ415" s="72"/>
      <c r="CA415" s="73"/>
      <c r="CB415" s="72"/>
      <c r="CC415" s="72"/>
      <c r="CD415" s="74"/>
      <c r="CJ415"/>
      <c r="CW415" s="76"/>
      <c r="DC415" s="69"/>
      <c r="DI415" s="69"/>
    </row>
    <row r="416" spans="1:113">
      <c r="A416" s="71"/>
      <c r="B416" s="71"/>
      <c r="C416" s="71"/>
      <c r="D416" s="83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  <c r="BA416" s="71"/>
      <c r="BB416" s="71"/>
      <c r="BC416" s="71"/>
      <c r="BD416" s="71"/>
      <c r="BE416" s="71"/>
      <c r="BF416" s="71"/>
      <c r="BG416" s="71"/>
      <c r="BH416" s="71"/>
      <c r="BI416" s="71"/>
      <c r="BJ416" s="71"/>
      <c r="BK416" s="71"/>
      <c r="BL416" s="71"/>
      <c r="BM416" s="71"/>
      <c r="BN416" s="71"/>
      <c r="BO416" s="71"/>
      <c r="BP416" s="71"/>
      <c r="BQ416" s="71"/>
      <c r="BR416" s="71"/>
      <c r="BS416" s="71"/>
      <c r="BT416" s="71"/>
      <c r="BU416" s="71"/>
      <c r="BV416" s="71"/>
      <c r="BW416" s="71"/>
      <c r="BX416" s="70"/>
      <c r="BY416" s="70"/>
      <c r="BZ416" s="72"/>
      <c r="CA416" s="73"/>
      <c r="CB416" s="72"/>
      <c r="CC416" s="72"/>
      <c r="CD416" s="74"/>
      <c r="CJ416"/>
      <c r="CW416" s="76"/>
      <c r="DC416" s="69"/>
      <c r="DI416" s="69"/>
    </row>
    <row r="417" spans="1:113">
      <c r="A417" s="71"/>
      <c r="B417" s="71"/>
      <c r="C417" s="71"/>
      <c r="D417" s="83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  <c r="AI417" s="71"/>
      <c r="AJ417" s="71"/>
      <c r="AK417" s="71"/>
      <c r="AL417" s="71"/>
      <c r="AM417" s="71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1"/>
      <c r="AY417" s="71"/>
      <c r="AZ417" s="71"/>
      <c r="BA417" s="71"/>
      <c r="BB417" s="71"/>
      <c r="BC417" s="71"/>
      <c r="BD417" s="71"/>
      <c r="BE417" s="71"/>
      <c r="BF417" s="71"/>
      <c r="BG417" s="71"/>
      <c r="BH417" s="71"/>
      <c r="BI417" s="71"/>
      <c r="BJ417" s="71"/>
      <c r="BK417" s="71"/>
      <c r="BL417" s="71"/>
      <c r="BM417" s="71"/>
      <c r="BN417" s="71"/>
      <c r="BO417" s="71"/>
      <c r="BP417" s="71"/>
      <c r="BQ417" s="71"/>
      <c r="BR417" s="71"/>
      <c r="BS417" s="71"/>
      <c r="BT417" s="71"/>
      <c r="BU417" s="71"/>
      <c r="BV417" s="71"/>
      <c r="BW417" s="71"/>
      <c r="BX417" s="70"/>
      <c r="BY417" s="70"/>
      <c r="BZ417" s="72"/>
      <c r="CA417" s="73"/>
      <c r="CB417" s="72"/>
      <c r="CC417" s="72"/>
      <c r="CD417" s="74"/>
      <c r="CJ417"/>
      <c r="CW417" s="76"/>
      <c r="DC417" s="69"/>
      <c r="DI417" s="69"/>
    </row>
    <row r="418" spans="1:113">
      <c r="A418" s="71"/>
      <c r="B418" s="71"/>
      <c r="C418" s="71"/>
      <c r="D418" s="83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  <c r="AI418" s="71"/>
      <c r="AJ418" s="71"/>
      <c r="AK418" s="71"/>
      <c r="AL418" s="7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71"/>
      <c r="AX418" s="71"/>
      <c r="AY418" s="71"/>
      <c r="AZ418" s="71"/>
      <c r="BA418" s="71"/>
      <c r="BB418" s="71"/>
      <c r="BC418" s="71"/>
      <c r="BD418" s="71"/>
      <c r="BE418" s="71"/>
      <c r="BF418" s="71"/>
      <c r="BG418" s="71"/>
      <c r="BH418" s="71"/>
      <c r="BI418" s="71"/>
      <c r="BJ418" s="71"/>
      <c r="BK418" s="71"/>
      <c r="BL418" s="71"/>
      <c r="BM418" s="71"/>
      <c r="BN418" s="71"/>
      <c r="BO418" s="71"/>
      <c r="BP418" s="71"/>
      <c r="BQ418" s="71"/>
      <c r="BR418" s="71"/>
      <c r="BS418" s="71"/>
      <c r="BT418" s="71"/>
      <c r="BU418" s="71"/>
      <c r="BV418" s="71"/>
      <c r="BW418" s="71"/>
      <c r="BX418" s="70"/>
      <c r="BY418" s="70"/>
      <c r="BZ418" s="72"/>
      <c r="CA418" s="73"/>
      <c r="CB418" s="72"/>
      <c r="CC418" s="72"/>
      <c r="CD418" s="74"/>
      <c r="CJ418"/>
      <c r="CW418" s="76"/>
      <c r="DC418" s="69"/>
      <c r="DI418" s="69"/>
    </row>
    <row r="419" spans="1:113">
      <c r="A419" s="71"/>
      <c r="B419" s="71"/>
      <c r="C419" s="71"/>
      <c r="D419" s="83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  <c r="BA419" s="71"/>
      <c r="BB419" s="71"/>
      <c r="BC419" s="71"/>
      <c r="BD419" s="71"/>
      <c r="BE419" s="71"/>
      <c r="BF419" s="71"/>
      <c r="BG419" s="71"/>
      <c r="BH419" s="71"/>
      <c r="BI419" s="71"/>
      <c r="BJ419" s="71"/>
      <c r="BK419" s="71"/>
      <c r="BL419" s="71"/>
      <c r="BM419" s="71"/>
      <c r="BN419" s="71"/>
      <c r="BO419" s="71"/>
      <c r="BP419" s="71"/>
      <c r="BQ419" s="71"/>
      <c r="BR419" s="71"/>
      <c r="BS419" s="71"/>
      <c r="BT419" s="71"/>
      <c r="BU419" s="71"/>
      <c r="BV419" s="71"/>
      <c r="BW419" s="71"/>
      <c r="BX419" s="70"/>
      <c r="BY419" s="70"/>
      <c r="BZ419" s="72"/>
      <c r="CA419" s="73"/>
      <c r="CB419" s="72"/>
      <c r="CC419" s="72"/>
      <c r="CD419" s="74"/>
      <c r="CJ419"/>
      <c r="CW419" s="76"/>
      <c r="DC419" s="69"/>
      <c r="DI419" s="69"/>
    </row>
    <row r="420" spans="1:113">
      <c r="A420" s="71"/>
      <c r="B420" s="71"/>
      <c r="C420" s="71"/>
      <c r="D420" s="83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  <c r="BF420" s="71"/>
      <c r="BG420" s="71"/>
      <c r="BH420" s="71"/>
      <c r="BI420" s="71"/>
      <c r="BJ420" s="71"/>
      <c r="BK420" s="71"/>
      <c r="BL420" s="71"/>
      <c r="BM420" s="71"/>
      <c r="BN420" s="71"/>
      <c r="BO420" s="71"/>
      <c r="BP420" s="71"/>
      <c r="BQ420" s="71"/>
      <c r="BR420" s="71"/>
      <c r="BS420" s="71"/>
      <c r="BT420" s="71"/>
      <c r="BU420" s="71"/>
      <c r="BV420" s="71"/>
      <c r="BW420" s="71"/>
      <c r="BX420" s="70"/>
      <c r="BY420" s="70"/>
      <c r="BZ420" s="72"/>
      <c r="CA420" s="73"/>
      <c r="CB420" s="72"/>
      <c r="CC420" s="72"/>
      <c r="CD420" s="74"/>
      <c r="CJ420"/>
      <c r="CW420" s="76"/>
      <c r="DC420" s="69"/>
      <c r="DI420" s="69"/>
    </row>
    <row r="421" spans="1:113">
      <c r="A421" s="71"/>
      <c r="B421" s="71"/>
      <c r="C421" s="71"/>
      <c r="D421" s="83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  <c r="BA421" s="71"/>
      <c r="BB421" s="71"/>
      <c r="BC421" s="71"/>
      <c r="BD421" s="71"/>
      <c r="BE421" s="71"/>
      <c r="BF421" s="71"/>
      <c r="BG421" s="71"/>
      <c r="BH421" s="71"/>
      <c r="BI421" s="71"/>
      <c r="BJ421" s="71"/>
      <c r="BK421" s="71"/>
      <c r="BL421" s="71"/>
      <c r="BM421" s="71"/>
      <c r="BN421" s="71"/>
      <c r="BO421" s="71"/>
      <c r="BP421" s="71"/>
      <c r="BQ421" s="71"/>
      <c r="BR421" s="71"/>
      <c r="BS421" s="71"/>
      <c r="BT421" s="71"/>
      <c r="BU421" s="71"/>
      <c r="BV421" s="71"/>
      <c r="BW421" s="71"/>
      <c r="BX421" s="70"/>
      <c r="BY421" s="70"/>
      <c r="BZ421" s="72"/>
      <c r="CA421" s="73"/>
      <c r="CB421" s="72"/>
      <c r="CC421" s="72"/>
      <c r="CD421" s="74"/>
      <c r="CJ421"/>
      <c r="CW421" s="76"/>
      <c r="DC421" s="69"/>
      <c r="DI421" s="69"/>
    </row>
    <row r="422" spans="1:113">
      <c r="A422" s="71"/>
      <c r="B422" s="71"/>
      <c r="C422" s="71"/>
      <c r="D422" s="83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  <c r="AI422" s="71"/>
      <c r="AJ422" s="71"/>
      <c r="AK422" s="71"/>
      <c r="AL422" s="71"/>
      <c r="AM422" s="71"/>
      <c r="AN422" s="71"/>
      <c r="AO422" s="71"/>
      <c r="AP422" s="71"/>
      <c r="AQ422" s="71"/>
      <c r="AR422" s="71"/>
      <c r="AS422" s="71"/>
      <c r="AT422" s="71"/>
      <c r="AU422" s="71"/>
      <c r="AV422" s="71"/>
      <c r="AW422" s="71"/>
      <c r="AX422" s="71"/>
      <c r="AY422" s="71"/>
      <c r="AZ422" s="71"/>
      <c r="BA422" s="71"/>
      <c r="BB422" s="71"/>
      <c r="BC422" s="71"/>
      <c r="BD422" s="71"/>
      <c r="BE422" s="71"/>
      <c r="BF422" s="71"/>
      <c r="BG422" s="71"/>
      <c r="BH422" s="71"/>
      <c r="BI422" s="71"/>
      <c r="BJ422" s="71"/>
      <c r="BK422" s="71"/>
      <c r="BL422" s="71"/>
      <c r="BM422" s="71"/>
      <c r="BN422" s="71"/>
      <c r="BO422" s="71"/>
      <c r="BP422" s="71"/>
      <c r="BQ422" s="71"/>
      <c r="BR422" s="71"/>
      <c r="BS422" s="71"/>
      <c r="BT422" s="71"/>
      <c r="BU422" s="71"/>
      <c r="BV422" s="71"/>
      <c r="BW422" s="71"/>
      <c r="BX422" s="70"/>
      <c r="BY422" s="70"/>
      <c r="BZ422" s="72"/>
      <c r="CA422" s="73"/>
      <c r="CB422" s="72"/>
      <c r="CC422" s="72"/>
      <c r="CD422" s="74"/>
      <c r="CJ422"/>
      <c r="CW422" s="76"/>
      <c r="DC422" s="69"/>
      <c r="DI422" s="69"/>
    </row>
    <row r="423" spans="1:113">
      <c r="A423" s="71"/>
      <c r="B423" s="71"/>
      <c r="C423" s="71"/>
      <c r="D423" s="83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  <c r="AU423" s="71"/>
      <c r="AV423" s="71"/>
      <c r="AW423" s="71"/>
      <c r="AX423" s="71"/>
      <c r="AY423" s="71"/>
      <c r="AZ423" s="71"/>
      <c r="BA423" s="71"/>
      <c r="BB423" s="71"/>
      <c r="BC423" s="71"/>
      <c r="BD423" s="71"/>
      <c r="BE423" s="71"/>
      <c r="BF423" s="71"/>
      <c r="BG423" s="71"/>
      <c r="BH423" s="71"/>
      <c r="BI423" s="71"/>
      <c r="BJ423" s="71"/>
      <c r="BK423" s="71"/>
      <c r="BL423" s="71"/>
      <c r="BM423" s="71"/>
      <c r="BN423" s="71"/>
      <c r="BO423" s="71"/>
      <c r="BP423" s="71"/>
      <c r="BQ423" s="71"/>
      <c r="BR423" s="71"/>
      <c r="BS423" s="71"/>
      <c r="BT423" s="71"/>
      <c r="BU423" s="71"/>
      <c r="BV423" s="71"/>
      <c r="BW423" s="71"/>
      <c r="BX423" s="70"/>
      <c r="BY423" s="70"/>
      <c r="BZ423" s="72"/>
      <c r="CA423" s="73"/>
      <c r="CB423" s="72"/>
      <c r="CC423" s="72"/>
      <c r="CD423" s="74"/>
      <c r="CJ423"/>
      <c r="CW423" s="76"/>
      <c r="DC423" s="69"/>
      <c r="DI423" s="69"/>
    </row>
    <row r="424" spans="1:113">
      <c r="A424" s="71"/>
      <c r="B424" s="71"/>
      <c r="C424" s="71"/>
      <c r="D424" s="83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  <c r="AI424" s="71"/>
      <c r="AJ424" s="71"/>
      <c r="AK424" s="71"/>
      <c r="AL424" s="71"/>
      <c r="AM424" s="71"/>
      <c r="AN424" s="71"/>
      <c r="AO424" s="71"/>
      <c r="AP424" s="71"/>
      <c r="AQ424" s="71"/>
      <c r="AR424" s="71"/>
      <c r="AS424" s="71"/>
      <c r="AT424" s="71"/>
      <c r="AU424" s="71"/>
      <c r="AV424" s="71"/>
      <c r="AW424" s="71"/>
      <c r="AX424" s="71"/>
      <c r="AY424" s="71"/>
      <c r="AZ424" s="71"/>
      <c r="BA424" s="71"/>
      <c r="BB424" s="71"/>
      <c r="BC424" s="71"/>
      <c r="BD424" s="71"/>
      <c r="BE424" s="71"/>
      <c r="BF424" s="71"/>
      <c r="BG424" s="71"/>
      <c r="BH424" s="71"/>
      <c r="BI424" s="71"/>
      <c r="BJ424" s="71"/>
      <c r="BK424" s="71"/>
      <c r="BL424" s="71"/>
      <c r="BM424" s="71"/>
      <c r="BN424" s="71"/>
      <c r="BO424" s="71"/>
      <c r="BP424" s="71"/>
      <c r="BQ424" s="71"/>
      <c r="BR424" s="71"/>
      <c r="BS424" s="71"/>
      <c r="BT424" s="71"/>
      <c r="BU424" s="71"/>
      <c r="BV424" s="71"/>
      <c r="BW424" s="71"/>
      <c r="BX424" s="70"/>
      <c r="BY424" s="70"/>
      <c r="BZ424" s="72"/>
      <c r="CA424" s="73"/>
      <c r="CB424" s="72"/>
      <c r="CC424" s="72"/>
      <c r="CD424" s="74"/>
      <c r="CJ424"/>
      <c r="CW424" s="76"/>
      <c r="DC424" s="69"/>
      <c r="DI424" s="69"/>
    </row>
    <row r="425" spans="1:113">
      <c r="A425" s="71"/>
      <c r="B425" s="71"/>
      <c r="C425" s="71"/>
      <c r="D425" s="83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  <c r="AI425" s="71"/>
      <c r="AJ425" s="71"/>
      <c r="AK425" s="71"/>
      <c r="AL425" s="71"/>
      <c r="AM425" s="71"/>
      <c r="AN425" s="71"/>
      <c r="AO425" s="71"/>
      <c r="AP425" s="71"/>
      <c r="AQ425" s="71"/>
      <c r="AR425" s="71"/>
      <c r="AS425" s="71"/>
      <c r="AT425" s="71"/>
      <c r="AU425" s="71"/>
      <c r="AV425" s="71"/>
      <c r="AW425" s="71"/>
      <c r="AX425" s="71"/>
      <c r="AY425" s="71"/>
      <c r="AZ425" s="71"/>
      <c r="BA425" s="71"/>
      <c r="BB425" s="71"/>
      <c r="BC425" s="71"/>
      <c r="BD425" s="71"/>
      <c r="BE425" s="71"/>
      <c r="BF425" s="71"/>
      <c r="BG425" s="71"/>
      <c r="BH425" s="71"/>
      <c r="BI425" s="71"/>
      <c r="BJ425" s="71"/>
      <c r="BK425" s="71"/>
      <c r="BL425" s="71"/>
      <c r="BM425" s="71"/>
      <c r="BN425" s="71"/>
      <c r="BO425" s="71"/>
      <c r="BP425" s="71"/>
      <c r="BQ425" s="71"/>
      <c r="BR425" s="71"/>
      <c r="BS425" s="71"/>
      <c r="BT425" s="71"/>
      <c r="BU425" s="71"/>
      <c r="BV425" s="71"/>
      <c r="BW425" s="71"/>
      <c r="BX425" s="70"/>
      <c r="BY425" s="70"/>
      <c r="BZ425" s="72"/>
      <c r="CA425" s="73"/>
      <c r="CB425" s="72"/>
      <c r="CC425" s="72"/>
      <c r="CD425" s="74"/>
      <c r="CJ425"/>
      <c r="CW425" s="76"/>
      <c r="DC425" s="69"/>
      <c r="DI425" s="69"/>
    </row>
    <row r="426" spans="1:113">
      <c r="A426" s="71"/>
      <c r="B426" s="71"/>
      <c r="C426" s="71"/>
      <c r="D426" s="83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  <c r="AI426" s="71"/>
      <c r="AJ426" s="71"/>
      <c r="AK426" s="71"/>
      <c r="AL426" s="71"/>
      <c r="AM426" s="71"/>
      <c r="AN426" s="71"/>
      <c r="AO426" s="71"/>
      <c r="AP426" s="71"/>
      <c r="AQ426" s="71"/>
      <c r="AR426" s="71"/>
      <c r="AS426" s="71"/>
      <c r="AT426" s="71"/>
      <c r="AU426" s="71"/>
      <c r="AV426" s="71"/>
      <c r="AW426" s="71"/>
      <c r="AX426" s="71"/>
      <c r="AY426" s="71"/>
      <c r="AZ426" s="71"/>
      <c r="BA426" s="71"/>
      <c r="BB426" s="71"/>
      <c r="BC426" s="71"/>
      <c r="BD426" s="71"/>
      <c r="BE426" s="71"/>
      <c r="BF426" s="71"/>
      <c r="BG426" s="71"/>
      <c r="BH426" s="71"/>
      <c r="BI426" s="71"/>
      <c r="BJ426" s="71"/>
      <c r="BK426" s="71"/>
      <c r="BL426" s="71"/>
      <c r="BM426" s="71"/>
      <c r="BN426" s="71"/>
      <c r="BO426" s="71"/>
      <c r="BP426" s="71"/>
      <c r="BQ426" s="71"/>
      <c r="BR426" s="71"/>
      <c r="BS426" s="71"/>
      <c r="BT426" s="71"/>
      <c r="BU426" s="71"/>
      <c r="BV426" s="71"/>
      <c r="BW426" s="71"/>
      <c r="BX426" s="70"/>
      <c r="BY426" s="70"/>
      <c r="BZ426" s="72"/>
      <c r="CA426" s="73"/>
      <c r="CB426" s="72"/>
      <c r="CC426" s="72"/>
      <c r="CD426" s="74"/>
      <c r="CJ426"/>
      <c r="CW426" s="76"/>
      <c r="DC426" s="69"/>
      <c r="DI426" s="69"/>
    </row>
    <row r="427" spans="1:113">
      <c r="A427" s="71"/>
      <c r="B427" s="71"/>
      <c r="C427" s="71"/>
      <c r="D427" s="83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  <c r="AI427" s="71"/>
      <c r="AJ427" s="71"/>
      <c r="AK427" s="71"/>
      <c r="AL427" s="71"/>
      <c r="AM427" s="71"/>
      <c r="AN427" s="71"/>
      <c r="AO427" s="71"/>
      <c r="AP427" s="71"/>
      <c r="AQ427" s="71"/>
      <c r="AR427" s="71"/>
      <c r="AS427" s="71"/>
      <c r="AT427" s="71"/>
      <c r="AU427" s="71"/>
      <c r="AV427" s="71"/>
      <c r="AW427" s="71"/>
      <c r="AX427" s="71"/>
      <c r="AY427" s="71"/>
      <c r="AZ427" s="71"/>
      <c r="BA427" s="71"/>
      <c r="BB427" s="71"/>
      <c r="BC427" s="71"/>
      <c r="BD427" s="71"/>
      <c r="BE427" s="71"/>
      <c r="BF427" s="71"/>
      <c r="BG427" s="71"/>
      <c r="BH427" s="71"/>
      <c r="BI427" s="71"/>
      <c r="BJ427" s="71"/>
      <c r="BK427" s="71"/>
      <c r="BL427" s="71"/>
      <c r="BM427" s="71"/>
      <c r="BN427" s="71"/>
      <c r="BO427" s="71"/>
      <c r="BP427" s="71"/>
      <c r="BQ427" s="71"/>
      <c r="BR427" s="71"/>
      <c r="BS427" s="71"/>
      <c r="BT427" s="71"/>
      <c r="BU427" s="71"/>
      <c r="BV427" s="71"/>
      <c r="BW427" s="71"/>
      <c r="BX427" s="70"/>
      <c r="BY427" s="70"/>
      <c r="BZ427" s="72"/>
      <c r="CA427" s="73"/>
      <c r="CB427" s="72"/>
      <c r="CC427" s="72"/>
      <c r="CD427" s="74"/>
      <c r="CJ427"/>
      <c r="CW427" s="76"/>
      <c r="DC427" s="69"/>
      <c r="DI427" s="69"/>
    </row>
    <row r="428" spans="1:113">
      <c r="A428" s="71"/>
      <c r="B428" s="71"/>
      <c r="C428" s="71"/>
      <c r="D428" s="83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  <c r="AI428" s="71"/>
      <c r="AJ428" s="71"/>
      <c r="AK428" s="71"/>
      <c r="AL428" s="71"/>
      <c r="AM428" s="71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1"/>
      <c r="AY428" s="71"/>
      <c r="AZ428" s="71"/>
      <c r="BA428" s="71"/>
      <c r="BB428" s="71"/>
      <c r="BC428" s="71"/>
      <c r="BD428" s="71"/>
      <c r="BE428" s="71"/>
      <c r="BF428" s="71"/>
      <c r="BG428" s="71"/>
      <c r="BH428" s="71"/>
      <c r="BI428" s="71"/>
      <c r="BJ428" s="71"/>
      <c r="BK428" s="71"/>
      <c r="BL428" s="71"/>
      <c r="BM428" s="71"/>
      <c r="BN428" s="71"/>
      <c r="BO428" s="71"/>
      <c r="BP428" s="71"/>
      <c r="BQ428" s="71"/>
      <c r="BR428" s="71"/>
      <c r="BS428" s="71"/>
      <c r="BT428" s="71"/>
      <c r="BU428" s="71"/>
      <c r="BV428" s="71"/>
      <c r="BW428" s="71"/>
      <c r="BX428" s="70"/>
      <c r="BY428" s="70"/>
      <c r="BZ428" s="72"/>
      <c r="CA428" s="73"/>
      <c r="CB428" s="72"/>
      <c r="CC428" s="72"/>
      <c r="CD428" s="74"/>
      <c r="CJ428"/>
      <c r="CW428" s="76"/>
      <c r="DC428" s="69"/>
      <c r="DI428" s="69"/>
    </row>
    <row r="429" spans="1:113">
      <c r="A429" s="71"/>
      <c r="B429" s="71"/>
      <c r="C429" s="71"/>
      <c r="D429" s="83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  <c r="BF429" s="71"/>
      <c r="BG429" s="71"/>
      <c r="BH429" s="71"/>
      <c r="BI429" s="71"/>
      <c r="BJ429" s="71"/>
      <c r="BK429" s="71"/>
      <c r="BL429" s="71"/>
      <c r="BM429" s="71"/>
      <c r="BN429" s="71"/>
      <c r="BO429" s="71"/>
      <c r="BP429" s="71"/>
      <c r="BQ429" s="71"/>
      <c r="BR429" s="71"/>
      <c r="BS429" s="71"/>
      <c r="BT429" s="71"/>
      <c r="BU429" s="71"/>
      <c r="BV429" s="71"/>
      <c r="BW429" s="71"/>
      <c r="BX429" s="70"/>
      <c r="BY429" s="70"/>
      <c r="BZ429" s="72"/>
      <c r="CA429" s="73"/>
      <c r="CB429" s="72"/>
      <c r="CC429" s="72"/>
      <c r="CD429" s="74"/>
      <c r="CJ429"/>
      <c r="CW429" s="76"/>
      <c r="DC429" s="69"/>
      <c r="DI429" s="69"/>
    </row>
    <row r="430" spans="1:113">
      <c r="A430" s="71"/>
      <c r="B430" s="71"/>
      <c r="C430" s="71"/>
      <c r="D430" s="83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  <c r="BA430" s="71"/>
      <c r="BB430" s="71"/>
      <c r="BC430" s="71"/>
      <c r="BD430" s="71"/>
      <c r="BE430" s="71"/>
      <c r="BF430" s="71"/>
      <c r="BG430" s="71"/>
      <c r="BH430" s="71"/>
      <c r="BI430" s="71"/>
      <c r="BJ430" s="71"/>
      <c r="BK430" s="71"/>
      <c r="BL430" s="71"/>
      <c r="BM430" s="71"/>
      <c r="BN430" s="71"/>
      <c r="BO430" s="71"/>
      <c r="BP430" s="71"/>
      <c r="BQ430" s="71"/>
      <c r="BR430" s="71"/>
      <c r="BS430" s="71"/>
      <c r="BT430" s="71"/>
      <c r="BU430" s="71"/>
      <c r="BV430" s="71"/>
      <c r="BW430" s="71"/>
      <c r="BX430" s="70"/>
      <c r="BY430" s="70"/>
      <c r="BZ430" s="72"/>
      <c r="CA430" s="73"/>
      <c r="CB430" s="72"/>
      <c r="CC430" s="72"/>
      <c r="CD430" s="74"/>
      <c r="CJ430"/>
      <c r="CW430" s="76"/>
      <c r="DC430" s="69"/>
      <c r="DI430" s="69"/>
    </row>
    <row r="431" spans="1:113">
      <c r="A431" s="71"/>
      <c r="B431" s="71"/>
      <c r="C431" s="71"/>
      <c r="D431" s="83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  <c r="AI431" s="71"/>
      <c r="AJ431" s="71"/>
      <c r="AK431" s="71"/>
      <c r="AL431" s="71"/>
      <c r="AM431" s="71"/>
      <c r="AN431" s="71"/>
      <c r="AO431" s="71"/>
      <c r="AP431" s="71"/>
      <c r="AQ431" s="71"/>
      <c r="AR431" s="71"/>
      <c r="AS431" s="71"/>
      <c r="AT431" s="71"/>
      <c r="AU431" s="71"/>
      <c r="AV431" s="71"/>
      <c r="AW431" s="71"/>
      <c r="AX431" s="71"/>
      <c r="AY431" s="71"/>
      <c r="AZ431" s="71"/>
      <c r="BA431" s="71"/>
      <c r="BB431" s="71"/>
      <c r="BC431" s="71"/>
      <c r="BD431" s="71"/>
      <c r="BE431" s="71"/>
      <c r="BF431" s="71"/>
      <c r="BG431" s="71"/>
      <c r="BH431" s="71"/>
      <c r="BI431" s="71"/>
      <c r="BJ431" s="71"/>
      <c r="BK431" s="71"/>
      <c r="BL431" s="71"/>
      <c r="BM431" s="71"/>
      <c r="BN431" s="71"/>
      <c r="BO431" s="71"/>
      <c r="BP431" s="71"/>
      <c r="BQ431" s="71"/>
      <c r="BR431" s="71"/>
      <c r="BS431" s="71"/>
      <c r="BT431" s="71"/>
      <c r="BU431" s="71"/>
      <c r="BV431" s="71"/>
      <c r="BW431" s="71"/>
      <c r="BX431" s="70"/>
      <c r="BY431" s="70"/>
      <c r="BZ431" s="72"/>
      <c r="CA431" s="73"/>
      <c r="CB431" s="72"/>
      <c r="CC431" s="72"/>
      <c r="CD431" s="74"/>
      <c r="CJ431"/>
      <c r="CW431" s="76"/>
      <c r="DC431" s="69"/>
      <c r="DI431" s="69"/>
    </row>
    <row r="432" spans="1:113">
      <c r="A432" s="71"/>
      <c r="B432" s="71"/>
      <c r="C432" s="71"/>
      <c r="D432" s="83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  <c r="AI432" s="71"/>
      <c r="AJ432" s="71"/>
      <c r="AK432" s="71"/>
      <c r="AL432" s="71"/>
      <c r="AM432" s="71"/>
      <c r="AN432" s="71"/>
      <c r="AO432" s="71"/>
      <c r="AP432" s="71"/>
      <c r="AQ432" s="71"/>
      <c r="AR432" s="71"/>
      <c r="AS432" s="71"/>
      <c r="AT432" s="71"/>
      <c r="AU432" s="71"/>
      <c r="AV432" s="71"/>
      <c r="AW432" s="71"/>
      <c r="AX432" s="71"/>
      <c r="AY432" s="71"/>
      <c r="AZ432" s="71"/>
      <c r="BA432" s="71"/>
      <c r="BB432" s="71"/>
      <c r="BC432" s="71"/>
      <c r="BD432" s="71"/>
      <c r="BE432" s="71"/>
      <c r="BF432" s="71"/>
      <c r="BG432" s="71"/>
      <c r="BH432" s="71"/>
      <c r="BI432" s="71"/>
      <c r="BJ432" s="71"/>
      <c r="BK432" s="71"/>
      <c r="BL432" s="71"/>
      <c r="BM432" s="71"/>
      <c r="BN432" s="71"/>
      <c r="BO432" s="71"/>
      <c r="BP432" s="71"/>
      <c r="BQ432" s="71"/>
      <c r="BR432" s="71"/>
      <c r="BS432" s="71"/>
      <c r="BT432" s="71"/>
      <c r="BU432" s="71"/>
      <c r="BV432" s="71"/>
      <c r="BW432" s="71"/>
      <c r="BX432" s="70"/>
      <c r="BY432" s="70"/>
      <c r="BZ432" s="72"/>
      <c r="CA432" s="73"/>
      <c r="CB432" s="72"/>
      <c r="CC432" s="72"/>
      <c r="CD432" s="74"/>
      <c r="CJ432"/>
      <c r="CW432" s="76"/>
      <c r="DC432" s="69"/>
      <c r="DI432" s="69"/>
    </row>
    <row r="433" spans="1:113">
      <c r="A433" s="71"/>
      <c r="B433" s="71"/>
      <c r="C433" s="71"/>
      <c r="D433" s="83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  <c r="AI433" s="71"/>
      <c r="AJ433" s="71"/>
      <c r="AK433" s="71"/>
      <c r="AL433" s="71"/>
      <c r="AM433" s="71"/>
      <c r="AN433" s="71"/>
      <c r="AO433" s="71"/>
      <c r="AP433" s="71"/>
      <c r="AQ433" s="71"/>
      <c r="AR433" s="71"/>
      <c r="AS433" s="71"/>
      <c r="AT433" s="71"/>
      <c r="AU433" s="71"/>
      <c r="AV433" s="71"/>
      <c r="AW433" s="71"/>
      <c r="AX433" s="71"/>
      <c r="AY433" s="71"/>
      <c r="AZ433" s="71"/>
      <c r="BA433" s="71"/>
      <c r="BB433" s="71"/>
      <c r="BC433" s="71"/>
      <c r="BD433" s="71"/>
      <c r="BE433" s="71"/>
      <c r="BF433" s="71"/>
      <c r="BG433" s="71"/>
      <c r="BH433" s="71"/>
      <c r="BI433" s="71"/>
      <c r="BJ433" s="71"/>
      <c r="BK433" s="71"/>
      <c r="BL433" s="71"/>
      <c r="BM433" s="71"/>
      <c r="BN433" s="71"/>
      <c r="BO433" s="71"/>
      <c r="BP433" s="71"/>
      <c r="BQ433" s="71"/>
      <c r="BR433" s="71"/>
      <c r="BS433" s="71"/>
      <c r="BT433" s="71"/>
      <c r="BU433" s="71"/>
      <c r="BV433" s="71"/>
      <c r="BW433" s="71"/>
      <c r="BX433" s="70"/>
      <c r="BY433" s="70"/>
      <c r="BZ433" s="72"/>
      <c r="CA433" s="73"/>
      <c r="CB433" s="72"/>
      <c r="CC433" s="72"/>
      <c r="CD433" s="74"/>
      <c r="CJ433"/>
      <c r="CW433" s="76"/>
      <c r="DC433" s="69"/>
      <c r="DI433" s="69"/>
    </row>
    <row r="434" spans="1:113">
      <c r="A434" s="71"/>
      <c r="B434" s="71"/>
      <c r="C434" s="71"/>
      <c r="D434" s="83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  <c r="AI434" s="71"/>
      <c r="AJ434" s="71"/>
      <c r="AK434" s="71"/>
      <c r="AL434" s="71"/>
      <c r="AM434" s="71"/>
      <c r="AN434" s="71"/>
      <c r="AO434" s="71"/>
      <c r="AP434" s="71"/>
      <c r="AQ434" s="71"/>
      <c r="AR434" s="71"/>
      <c r="AS434" s="71"/>
      <c r="AT434" s="71"/>
      <c r="AU434" s="71"/>
      <c r="AV434" s="71"/>
      <c r="AW434" s="71"/>
      <c r="AX434" s="71"/>
      <c r="AY434" s="71"/>
      <c r="AZ434" s="71"/>
      <c r="BA434" s="71"/>
      <c r="BB434" s="71"/>
      <c r="BC434" s="71"/>
      <c r="BD434" s="71"/>
      <c r="BE434" s="71"/>
      <c r="BF434" s="71"/>
      <c r="BG434" s="71"/>
      <c r="BH434" s="71"/>
      <c r="BI434" s="71"/>
      <c r="BJ434" s="71"/>
      <c r="BK434" s="71"/>
      <c r="BL434" s="71"/>
      <c r="BM434" s="71"/>
      <c r="BN434" s="71"/>
      <c r="BO434" s="71"/>
      <c r="BP434" s="71"/>
      <c r="BQ434" s="71"/>
      <c r="BR434" s="71"/>
      <c r="BS434" s="71"/>
      <c r="BT434" s="71"/>
      <c r="BU434" s="71"/>
      <c r="BV434" s="71"/>
      <c r="BW434" s="71"/>
      <c r="BX434" s="70"/>
      <c r="BY434" s="70"/>
      <c r="BZ434" s="72"/>
      <c r="CA434" s="73"/>
      <c r="CB434" s="72"/>
      <c r="CC434" s="72"/>
      <c r="CD434" s="74"/>
      <c r="CJ434"/>
      <c r="CW434" s="76"/>
      <c r="DC434" s="69"/>
      <c r="DI434" s="69"/>
    </row>
    <row r="435" spans="1:113">
      <c r="A435" s="71"/>
      <c r="B435" s="71"/>
      <c r="C435" s="71"/>
      <c r="D435" s="83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  <c r="AI435" s="71"/>
      <c r="AJ435" s="71"/>
      <c r="AK435" s="71"/>
      <c r="AL435" s="71"/>
      <c r="AM435" s="71"/>
      <c r="AN435" s="71"/>
      <c r="AO435" s="71"/>
      <c r="AP435" s="71"/>
      <c r="AQ435" s="71"/>
      <c r="AR435" s="71"/>
      <c r="AS435" s="71"/>
      <c r="AT435" s="71"/>
      <c r="AU435" s="71"/>
      <c r="AV435" s="71"/>
      <c r="AW435" s="71"/>
      <c r="AX435" s="71"/>
      <c r="AY435" s="71"/>
      <c r="AZ435" s="71"/>
      <c r="BA435" s="71"/>
      <c r="BB435" s="71"/>
      <c r="BC435" s="71"/>
      <c r="BD435" s="71"/>
      <c r="BE435" s="71"/>
      <c r="BF435" s="71"/>
      <c r="BG435" s="71"/>
      <c r="BH435" s="71"/>
      <c r="BI435" s="71"/>
      <c r="BJ435" s="71"/>
      <c r="BK435" s="71"/>
      <c r="BL435" s="71"/>
      <c r="BM435" s="71"/>
      <c r="BN435" s="71"/>
      <c r="BO435" s="71"/>
      <c r="BP435" s="71"/>
      <c r="BQ435" s="71"/>
      <c r="BR435" s="71"/>
      <c r="BS435" s="71"/>
      <c r="BT435" s="71"/>
      <c r="BU435" s="71"/>
      <c r="BV435" s="71"/>
      <c r="BW435" s="71"/>
      <c r="BX435" s="70"/>
      <c r="BY435" s="70"/>
      <c r="BZ435" s="72"/>
      <c r="CA435" s="73"/>
      <c r="CB435" s="72"/>
      <c r="CC435" s="72"/>
      <c r="CD435" s="74"/>
      <c r="CJ435"/>
      <c r="CW435" s="76"/>
      <c r="DC435" s="69"/>
      <c r="DI435" s="69"/>
    </row>
    <row r="436" spans="1:113">
      <c r="A436" s="71"/>
      <c r="B436" s="71"/>
      <c r="C436" s="71"/>
      <c r="D436" s="83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  <c r="BF436" s="71"/>
      <c r="BG436" s="71"/>
      <c r="BH436" s="71"/>
      <c r="BI436" s="71"/>
      <c r="BJ436" s="71"/>
      <c r="BK436" s="71"/>
      <c r="BL436" s="71"/>
      <c r="BM436" s="71"/>
      <c r="BN436" s="71"/>
      <c r="BO436" s="71"/>
      <c r="BP436" s="71"/>
      <c r="BQ436" s="71"/>
      <c r="BR436" s="71"/>
      <c r="BS436" s="71"/>
      <c r="BT436" s="71"/>
      <c r="BU436" s="71"/>
      <c r="BV436" s="71"/>
      <c r="BW436" s="71"/>
      <c r="BX436" s="70"/>
      <c r="BY436" s="70"/>
      <c r="BZ436" s="72"/>
      <c r="CA436" s="73"/>
      <c r="CB436" s="72"/>
      <c r="CC436" s="72"/>
      <c r="CD436" s="74"/>
      <c r="CJ436"/>
      <c r="CW436" s="76"/>
      <c r="DC436" s="69"/>
      <c r="DI436" s="69"/>
    </row>
    <row r="437" spans="1:113">
      <c r="A437" s="71"/>
      <c r="B437" s="71"/>
      <c r="C437" s="71"/>
      <c r="D437" s="83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  <c r="BF437" s="71"/>
      <c r="BG437" s="71"/>
      <c r="BH437" s="71"/>
      <c r="BI437" s="71"/>
      <c r="BJ437" s="71"/>
      <c r="BK437" s="71"/>
      <c r="BL437" s="71"/>
      <c r="BM437" s="71"/>
      <c r="BN437" s="71"/>
      <c r="BO437" s="71"/>
      <c r="BP437" s="71"/>
      <c r="BQ437" s="71"/>
      <c r="BR437" s="71"/>
      <c r="BS437" s="71"/>
      <c r="BT437" s="71"/>
      <c r="BU437" s="71"/>
      <c r="BV437" s="71"/>
      <c r="BW437" s="71"/>
      <c r="BX437" s="70"/>
      <c r="BY437" s="70"/>
      <c r="BZ437" s="72"/>
      <c r="CA437" s="73"/>
      <c r="CB437" s="72"/>
      <c r="CC437" s="72"/>
      <c r="CD437" s="74"/>
      <c r="CJ437"/>
      <c r="CW437" s="76"/>
      <c r="DC437" s="69"/>
      <c r="DI437" s="69"/>
    </row>
    <row r="438" spans="1:113">
      <c r="A438" s="71"/>
      <c r="B438" s="71"/>
      <c r="C438" s="71"/>
      <c r="D438" s="83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  <c r="BF438" s="71"/>
      <c r="BG438" s="71"/>
      <c r="BH438" s="71"/>
      <c r="BI438" s="71"/>
      <c r="BJ438" s="71"/>
      <c r="BK438" s="71"/>
      <c r="BL438" s="71"/>
      <c r="BM438" s="71"/>
      <c r="BN438" s="71"/>
      <c r="BO438" s="71"/>
      <c r="BP438" s="71"/>
      <c r="BQ438" s="71"/>
      <c r="BR438" s="71"/>
      <c r="BS438" s="71"/>
      <c r="BT438" s="71"/>
      <c r="BU438" s="71"/>
      <c r="BV438" s="71"/>
      <c r="BW438" s="71"/>
      <c r="BX438" s="70"/>
      <c r="BY438" s="70"/>
      <c r="BZ438" s="72"/>
      <c r="CA438" s="73"/>
      <c r="CB438" s="72"/>
      <c r="CC438" s="72"/>
      <c r="CD438" s="74"/>
      <c r="CJ438"/>
      <c r="CW438" s="76"/>
      <c r="DC438" s="69"/>
      <c r="DI438" s="69"/>
    </row>
    <row r="439" spans="1:113">
      <c r="A439" s="71"/>
      <c r="B439" s="71"/>
      <c r="C439" s="71"/>
      <c r="D439" s="83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  <c r="AI439" s="71"/>
      <c r="AJ439" s="71"/>
      <c r="AK439" s="71"/>
      <c r="AL439" s="71"/>
      <c r="AM439" s="71"/>
      <c r="AN439" s="71"/>
      <c r="AO439" s="71"/>
      <c r="AP439" s="71"/>
      <c r="AQ439" s="71"/>
      <c r="AR439" s="71"/>
      <c r="AS439" s="71"/>
      <c r="AT439" s="71"/>
      <c r="AU439" s="71"/>
      <c r="AV439" s="71"/>
      <c r="AW439" s="71"/>
      <c r="AX439" s="71"/>
      <c r="AY439" s="71"/>
      <c r="AZ439" s="71"/>
      <c r="BA439" s="71"/>
      <c r="BB439" s="71"/>
      <c r="BC439" s="71"/>
      <c r="BD439" s="71"/>
      <c r="BE439" s="71"/>
      <c r="BF439" s="71"/>
      <c r="BG439" s="71"/>
      <c r="BH439" s="71"/>
      <c r="BI439" s="71"/>
      <c r="BJ439" s="71"/>
      <c r="BK439" s="71"/>
      <c r="BL439" s="71"/>
      <c r="BM439" s="71"/>
      <c r="BN439" s="71"/>
      <c r="BO439" s="71"/>
      <c r="BP439" s="71"/>
      <c r="BQ439" s="71"/>
      <c r="BR439" s="71"/>
      <c r="BS439" s="71"/>
      <c r="BT439" s="71"/>
      <c r="BU439" s="71"/>
      <c r="BV439" s="71"/>
      <c r="BW439" s="71"/>
      <c r="BX439" s="70"/>
      <c r="BY439" s="70"/>
      <c r="BZ439" s="72"/>
      <c r="CA439" s="73"/>
      <c r="CB439" s="72"/>
      <c r="CC439" s="72"/>
      <c r="CD439" s="74"/>
      <c r="CJ439"/>
      <c r="CW439" s="76"/>
      <c r="DC439" s="69"/>
      <c r="DI439" s="69"/>
    </row>
    <row r="440" spans="1:113">
      <c r="A440" s="71"/>
      <c r="B440" s="71"/>
      <c r="C440" s="71"/>
      <c r="D440" s="83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  <c r="AI440" s="71"/>
      <c r="AJ440" s="71"/>
      <c r="AK440" s="71"/>
      <c r="AL440" s="71"/>
      <c r="AM440" s="71"/>
      <c r="AN440" s="71"/>
      <c r="AO440" s="71"/>
      <c r="AP440" s="71"/>
      <c r="AQ440" s="71"/>
      <c r="AR440" s="71"/>
      <c r="AS440" s="71"/>
      <c r="AT440" s="71"/>
      <c r="AU440" s="71"/>
      <c r="AV440" s="71"/>
      <c r="AW440" s="71"/>
      <c r="AX440" s="71"/>
      <c r="AY440" s="71"/>
      <c r="AZ440" s="71"/>
      <c r="BA440" s="71"/>
      <c r="BB440" s="71"/>
      <c r="BC440" s="71"/>
      <c r="BD440" s="71"/>
      <c r="BE440" s="71"/>
      <c r="BF440" s="71"/>
      <c r="BG440" s="71"/>
      <c r="BH440" s="71"/>
      <c r="BI440" s="71"/>
      <c r="BJ440" s="71"/>
      <c r="BK440" s="71"/>
      <c r="BL440" s="71"/>
      <c r="BM440" s="71"/>
      <c r="BN440" s="71"/>
      <c r="BO440" s="71"/>
      <c r="BP440" s="71"/>
      <c r="BQ440" s="71"/>
      <c r="BR440" s="71"/>
      <c r="BS440" s="71"/>
      <c r="BT440" s="71"/>
      <c r="BU440" s="71"/>
      <c r="BV440" s="71"/>
      <c r="BW440" s="71"/>
      <c r="BX440" s="70"/>
      <c r="BY440" s="70"/>
      <c r="BZ440" s="72"/>
      <c r="CA440" s="73"/>
      <c r="CB440" s="72"/>
      <c r="CC440" s="72"/>
      <c r="CD440" s="74"/>
      <c r="CJ440"/>
      <c r="CW440" s="76"/>
      <c r="DC440" s="69"/>
      <c r="DI440" s="69"/>
    </row>
    <row r="441" spans="1:113">
      <c r="A441" s="71"/>
      <c r="B441" s="71"/>
      <c r="C441" s="71"/>
      <c r="D441" s="83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  <c r="AI441" s="71"/>
      <c r="AJ441" s="71"/>
      <c r="AK441" s="71"/>
      <c r="AL441" s="71"/>
      <c r="AM441" s="71"/>
      <c r="AN441" s="71"/>
      <c r="AO441" s="71"/>
      <c r="AP441" s="71"/>
      <c r="AQ441" s="71"/>
      <c r="AR441" s="71"/>
      <c r="AS441" s="71"/>
      <c r="AT441" s="71"/>
      <c r="AU441" s="71"/>
      <c r="AV441" s="71"/>
      <c r="AW441" s="71"/>
      <c r="AX441" s="71"/>
      <c r="AY441" s="71"/>
      <c r="AZ441" s="71"/>
      <c r="BA441" s="71"/>
      <c r="BB441" s="71"/>
      <c r="BC441" s="71"/>
      <c r="BD441" s="71"/>
      <c r="BE441" s="71"/>
      <c r="BF441" s="71"/>
      <c r="BG441" s="71"/>
      <c r="BH441" s="71"/>
      <c r="BI441" s="71"/>
      <c r="BJ441" s="71"/>
      <c r="BK441" s="71"/>
      <c r="BL441" s="71"/>
      <c r="BM441" s="71"/>
      <c r="BN441" s="71"/>
      <c r="BO441" s="71"/>
      <c r="BP441" s="71"/>
      <c r="BQ441" s="71"/>
      <c r="BR441" s="71"/>
      <c r="BS441" s="71"/>
      <c r="BT441" s="71"/>
      <c r="BU441" s="71"/>
      <c r="BV441" s="71"/>
      <c r="BW441" s="71"/>
      <c r="BX441" s="70"/>
      <c r="BY441" s="70"/>
      <c r="BZ441" s="72"/>
      <c r="CA441" s="73"/>
      <c r="CB441" s="72"/>
      <c r="CC441" s="72"/>
      <c r="CD441" s="74"/>
      <c r="CJ441"/>
      <c r="CW441" s="76"/>
      <c r="DC441" s="69"/>
      <c r="DI441" s="69"/>
    </row>
    <row r="442" spans="1:113">
      <c r="A442" s="71"/>
      <c r="B442" s="71"/>
      <c r="C442" s="71"/>
      <c r="D442" s="83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  <c r="AI442" s="71"/>
      <c r="AJ442" s="71"/>
      <c r="AK442" s="71"/>
      <c r="AL442" s="71"/>
      <c r="AM442" s="71"/>
      <c r="AN442" s="71"/>
      <c r="AO442" s="71"/>
      <c r="AP442" s="71"/>
      <c r="AQ442" s="71"/>
      <c r="AR442" s="71"/>
      <c r="AS442" s="71"/>
      <c r="AT442" s="71"/>
      <c r="AU442" s="71"/>
      <c r="AV442" s="71"/>
      <c r="AW442" s="71"/>
      <c r="AX442" s="71"/>
      <c r="AY442" s="71"/>
      <c r="AZ442" s="71"/>
      <c r="BA442" s="71"/>
      <c r="BB442" s="71"/>
      <c r="BC442" s="71"/>
      <c r="BD442" s="71"/>
      <c r="BE442" s="71"/>
      <c r="BF442" s="71"/>
      <c r="BG442" s="71"/>
      <c r="BH442" s="71"/>
      <c r="BI442" s="71"/>
      <c r="BJ442" s="71"/>
      <c r="BK442" s="71"/>
      <c r="BL442" s="71"/>
      <c r="BM442" s="71"/>
      <c r="BN442" s="71"/>
      <c r="BO442" s="71"/>
      <c r="BP442" s="71"/>
      <c r="BQ442" s="71"/>
      <c r="BR442" s="71"/>
      <c r="BS442" s="71"/>
      <c r="BT442" s="71"/>
      <c r="BU442" s="71"/>
      <c r="BV442" s="71"/>
      <c r="BW442" s="71"/>
      <c r="BX442" s="70"/>
      <c r="BY442" s="70"/>
      <c r="BZ442" s="72"/>
      <c r="CA442" s="73"/>
      <c r="CB442" s="72"/>
      <c r="CC442" s="72"/>
      <c r="CD442" s="74"/>
      <c r="CJ442"/>
      <c r="CW442" s="76"/>
      <c r="DC442" s="69"/>
      <c r="DI442" s="69"/>
    </row>
    <row r="443" spans="1:113">
      <c r="A443" s="71"/>
      <c r="B443" s="71"/>
      <c r="C443" s="71"/>
      <c r="D443" s="83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  <c r="AI443" s="71"/>
      <c r="AJ443" s="71"/>
      <c r="AK443" s="71"/>
      <c r="AL443" s="71"/>
      <c r="AM443" s="71"/>
      <c r="AN443" s="71"/>
      <c r="AO443" s="71"/>
      <c r="AP443" s="71"/>
      <c r="AQ443" s="71"/>
      <c r="AR443" s="71"/>
      <c r="AS443" s="71"/>
      <c r="AT443" s="71"/>
      <c r="AU443" s="71"/>
      <c r="AV443" s="71"/>
      <c r="AW443" s="71"/>
      <c r="AX443" s="71"/>
      <c r="AY443" s="71"/>
      <c r="AZ443" s="71"/>
      <c r="BA443" s="71"/>
      <c r="BB443" s="71"/>
      <c r="BC443" s="71"/>
      <c r="BD443" s="71"/>
      <c r="BE443" s="71"/>
      <c r="BF443" s="71"/>
      <c r="BG443" s="71"/>
      <c r="BH443" s="71"/>
      <c r="BI443" s="71"/>
      <c r="BJ443" s="71"/>
      <c r="BK443" s="71"/>
      <c r="BL443" s="71"/>
      <c r="BM443" s="71"/>
      <c r="BN443" s="71"/>
      <c r="BO443" s="71"/>
      <c r="BP443" s="71"/>
      <c r="BQ443" s="71"/>
      <c r="BR443" s="71"/>
      <c r="BS443" s="71"/>
      <c r="BT443" s="71"/>
      <c r="BU443" s="71"/>
      <c r="BV443" s="71"/>
      <c r="BW443" s="71"/>
      <c r="BX443" s="70"/>
      <c r="BY443" s="70"/>
      <c r="BZ443" s="72"/>
      <c r="CA443" s="73"/>
      <c r="CB443" s="72"/>
      <c r="CC443" s="72"/>
      <c r="CD443" s="74"/>
      <c r="CJ443"/>
      <c r="CW443" s="76"/>
      <c r="DC443" s="69"/>
      <c r="DI443" s="69"/>
    </row>
    <row r="444" spans="1:113">
      <c r="A444" s="71"/>
      <c r="B444" s="71"/>
      <c r="C444" s="71"/>
      <c r="D444" s="83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  <c r="BA444" s="71"/>
      <c r="BB444" s="71"/>
      <c r="BC444" s="71"/>
      <c r="BD444" s="71"/>
      <c r="BE444" s="71"/>
      <c r="BF444" s="71"/>
      <c r="BG444" s="71"/>
      <c r="BH444" s="71"/>
      <c r="BI444" s="71"/>
      <c r="BJ444" s="71"/>
      <c r="BK444" s="71"/>
      <c r="BL444" s="71"/>
      <c r="BM444" s="71"/>
      <c r="BN444" s="71"/>
      <c r="BO444" s="71"/>
      <c r="BP444" s="71"/>
      <c r="BQ444" s="71"/>
      <c r="BR444" s="71"/>
      <c r="BS444" s="71"/>
      <c r="BT444" s="71"/>
      <c r="BU444" s="71"/>
      <c r="BV444" s="71"/>
      <c r="BW444" s="71"/>
      <c r="BX444" s="70"/>
      <c r="BY444" s="70"/>
      <c r="BZ444" s="72"/>
      <c r="CA444" s="73"/>
      <c r="CB444" s="72"/>
      <c r="CC444" s="72"/>
      <c r="CD444" s="74"/>
      <c r="CJ444"/>
      <c r="CW444" s="76"/>
      <c r="DC444" s="69"/>
      <c r="DI444" s="69"/>
    </row>
    <row r="445" spans="1:113">
      <c r="A445" s="71"/>
      <c r="B445" s="71"/>
      <c r="C445" s="71"/>
      <c r="D445" s="83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  <c r="BF445" s="71"/>
      <c r="BG445" s="71"/>
      <c r="BH445" s="71"/>
      <c r="BI445" s="71"/>
      <c r="BJ445" s="71"/>
      <c r="BK445" s="71"/>
      <c r="BL445" s="71"/>
      <c r="BM445" s="71"/>
      <c r="BN445" s="71"/>
      <c r="BO445" s="71"/>
      <c r="BP445" s="71"/>
      <c r="BQ445" s="71"/>
      <c r="BR445" s="71"/>
      <c r="BS445" s="71"/>
      <c r="BT445" s="71"/>
      <c r="BU445" s="71"/>
      <c r="BV445" s="71"/>
      <c r="BW445" s="71"/>
      <c r="BX445" s="70"/>
      <c r="BY445" s="70"/>
      <c r="BZ445" s="72"/>
      <c r="CA445" s="73"/>
      <c r="CB445" s="72"/>
      <c r="CC445" s="72"/>
      <c r="CD445" s="74"/>
      <c r="CJ445"/>
      <c r="CW445" s="76"/>
      <c r="DC445" s="69"/>
      <c r="DI445" s="69"/>
    </row>
    <row r="446" spans="1:113">
      <c r="A446" s="71"/>
      <c r="B446" s="71"/>
      <c r="C446" s="71"/>
      <c r="D446" s="83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  <c r="BA446" s="71"/>
      <c r="BB446" s="71"/>
      <c r="BC446" s="71"/>
      <c r="BD446" s="71"/>
      <c r="BE446" s="71"/>
      <c r="BF446" s="71"/>
      <c r="BG446" s="71"/>
      <c r="BH446" s="71"/>
      <c r="BI446" s="71"/>
      <c r="BJ446" s="71"/>
      <c r="BK446" s="71"/>
      <c r="BL446" s="71"/>
      <c r="BM446" s="71"/>
      <c r="BN446" s="71"/>
      <c r="BO446" s="71"/>
      <c r="BP446" s="71"/>
      <c r="BQ446" s="71"/>
      <c r="BR446" s="71"/>
      <c r="BS446" s="71"/>
      <c r="BT446" s="71"/>
      <c r="BU446" s="71"/>
      <c r="BV446" s="71"/>
      <c r="BW446" s="71"/>
      <c r="BX446" s="70"/>
      <c r="BY446" s="70"/>
      <c r="BZ446" s="72"/>
      <c r="CA446" s="73"/>
      <c r="CB446" s="72"/>
      <c r="CC446" s="72"/>
      <c r="CD446" s="74"/>
      <c r="CJ446"/>
      <c r="CW446" s="76"/>
      <c r="DC446" s="69"/>
      <c r="DI446" s="69"/>
    </row>
    <row r="447" spans="1:113">
      <c r="A447" s="71"/>
      <c r="B447" s="71"/>
      <c r="C447" s="71"/>
      <c r="D447" s="83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  <c r="AI447" s="71"/>
      <c r="AJ447" s="71"/>
      <c r="AK447" s="71"/>
      <c r="AL447" s="71"/>
      <c r="AM447" s="71"/>
      <c r="AN447" s="71"/>
      <c r="AO447" s="71"/>
      <c r="AP447" s="71"/>
      <c r="AQ447" s="71"/>
      <c r="AR447" s="71"/>
      <c r="AS447" s="71"/>
      <c r="AT447" s="71"/>
      <c r="AU447" s="71"/>
      <c r="AV447" s="71"/>
      <c r="AW447" s="71"/>
      <c r="AX447" s="71"/>
      <c r="AY447" s="71"/>
      <c r="AZ447" s="71"/>
      <c r="BA447" s="71"/>
      <c r="BB447" s="71"/>
      <c r="BC447" s="71"/>
      <c r="BD447" s="71"/>
      <c r="BE447" s="71"/>
      <c r="BF447" s="71"/>
      <c r="BG447" s="71"/>
      <c r="BH447" s="71"/>
      <c r="BI447" s="71"/>
      <c r="BJ447" s="71"/>
      <c r="BK447" s="71"/>
      <c r="BL447" s="71"/>
      <c r="BM447" s="71"/>
      <c r="BN447" s="71"/>
      <c r="BO447" s="71"/>
      <c r="BP447" s="71"/>
      <c r="BQ447" s="71"/>
      <c r="BR447" s="71"/>
      <c r="BS447" s="71"/>
      <c r="BT447" s="71"/>
      <c r="BU447" s="71"/>
      <c r="BV447" s="71"/>
      <c r="BW447" s="71"/>
      <c r="BX447" s="70"/>
      <c r="BY447" s="70"/>
      <c r="BZ447" s="72"/>
      <c r="CA447" s="73"/>
      <c r="CB447" s="72"/>
      <c r="CC447" s="72"/>
      <c r="CD447" s="74"/>
      <c r="CJ447"/>
      <c r="CW447" s="76"/>
      <c r="DC447" s="69"/>
      <c r="DI447" s="69"/>
    </row>
    <row r="448" spans="1:113">
      <c r="A448" s="71"/>
      <c r="B448" s="71"/>
      <c r="C448" s="71"/>
      <c r="D448" s="83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  <c r="AI448" s="71"/>
      <c r="AJ448" s="71"/>
      <c r="AK448" s="71"/>
      <c r="AL448" s="71"/>
      <c r="AM448" s="71"/>
      <c r="AN448" s="71"/>
      <c r="AO448" s="71"/>
      <c r="AP448" s="71"/>
      <c r="AQ448" s="71"/>
      <c r="AR448" s="71"/>
      <c r="AS448" s="71"/>
      <c r="AT448" s="71"/>
      <c r="AU448" s="71"/>
      <c r="AV448" s="71"/>
      <c r="AW448" s="71"/>
      <c r="AX448" s="71"/>
      <c r="AY448" s="71"/>
      <c r="AZ448" s="71"/>
      <c r="BA448" s="71"/>
      <c r="BB448" s="71"/>
      <c r="BC448" s="71"/>
      <c r="BD448" s="71"/>
      <c r="BE448" s="71"/>
      <c r="BF448" s="71"/>
      <c r="BG448" s="71"/>
      <c r="BH448" s="71"/>
      <c r="BI448" s="71"/>
      <c r="BJ448" s="71"/>
      <c r="BK448" s="71"/>
      <c r="BL448" s="71"/>
      <c r="BM448" s="71"/>
      <c r="BN448" s="71"/>
      <c r="BO448" s="71"/>
      <c r="BP448" s="71"/>
      <c r="BQ448" s="71"/>
      <c r="BR448" s="71"/>
      <c r="BS448" s="71"/>
      <c r="BT448" s="71"/>
      <c r="BU448" s="71"/>
      <c r="BV448" s="71"/>
      <c r="BW448" s="71"/>
      <c r="BX448" s="70"/>
      <c r="BY448" s="70"/>
      <c r="BZ448" s="72"/>
      <c r="CA448" s="73"/>
      <c r="CB448" s="72"/>
      <c r="CC448" s="72"/>
      <c r="CD448" s="74"/>
      <c r="CJ448"/>
      <c r="CW448" s="76"/>
      <c r="DC448" s="69"/>
      <c r="DI448" s="69"/>
    </row>
    <row r="449" spans="1:113">
      <c r="A449" s="71"/>
      <c r="B449" s="71"/>
      <c r="C449" s="71"/>
      <c r="D449" s="83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  <c r="AI449" s="71"/>
      <c r="AJ449" s="71"/>
      <c r="AK449" s="71"/>
      <c r="AL449" s="71"/>
      <c r="AM449" s="71"/>
      <c r="AN449" s="71"/>
      <c r="AO449" s="71"/>
      <c r="AP449" s="71"/>
      <c r="AQ449" s="71"/>
      <c r="AR449" s="71"/>
      <c r="AS449" s="71"/>
      <c r="AT449" s="71"/>
      <c r="AU449" s="71"/>
      <c r="AV449" s="71"/>
      <c r="AW449" s="71"/>
      <c r="AX449" s="71"/>
      <c r="AY449" s="71"/>
      <c r="AZ449" s="71"/>
      <c r="BA449" s="71"/>
      <c r="BB449" s="71"/>
      <c r="BC449" s="71"/>
      <c r="BD449" s="71"/>
      <c r="BE449" s="71"/>
      <c r="BF449" s="71"/>
      <c r="BG449" s="71"/>
      <c r="BH449" s="71"/>
      <c r="BI449" s="71"/>
      <c r="BJ449" s="71"/>
      <c r="BK449" s="71"/>
      <c r="BL449" s="71"/>
      <c r="BM449" s="71"/>
      <c r="BN449" s="71"/>
      <c r="BO449" s="71"/>
      <c r="BP449" s="71"/>
      <c r="BQ449" s="71"/>
      <c r="BR449" s="71"/>
      <c r="BS449" s="71"/>
      <c r="BT449" s="71"/>
      <c r="BU449" s="71"/>
      <c r="BV449" s="71"/>
      <c r="BW449" s="71"/>
      <c r="BX449" s="70"/>
      <c r="BY449" s="70"/>
      <c r="BZ449" s="72"/>
      <c r="CA449" s="73"/>
      <c r="CB449" s="72"/>
      <c r="CC449" s="72"/>
      <c r="CD449" s="74"/>
      <c r="CJ449"/>
      <c r="CW449" s="76"/>
      <c r="DC449" s="69"/>
      <c r="DI449" s="69"/>
    </row>
    <row r="450" spans="1:113">
      <c r="A450" s="71"/>
      <c r="B450" s="71"/>
      <c r="C450" s="71"/>
      <c r="D450" s="83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  <c r="AI450" s="71"/>
      <c r="AJ450" s="71"/>
      <c r="AK450" s="71"/>
      <c r="AL450" s="71"/>
      <c r="AM450" s="71"/>
      <c r="AN450" s="71"/>
      <c r="AO450" s="71"/>
      <c r="AP450" s="71"/>
      <c r="AQ450" s="71"/>
      <c r="AR450" s="71"/>
      <c r="AS450" s="71"/>
      <c r="AT450" s="71"/>
      <c r="AU450" s="71"/>
      <c r="AV450" s="71"/>
      <c r="AW450" s="71"/>
      <c r="AX450" s="71"/>
      <c r="AY450" s="71"/>
      <c r="AZ450" s="71"/>
      <c r="BA450" s="71"/>
      <c r="BB450" s="71"/>
      <c r="BC450" s="71"/>
      <c r="BD450" s="71"/>
      <c r="BE450" s="71"/>
      <c r="BF450" s="71"/>
      <c r="BG450" s="71"/>
      <c r="BH450" s="71"/>
      <c r="BI450" s="71"/>
      <c r="BJ450" s="71"/>
      <c r="BK450" s="71"/>
      <c r="BL450" s="71"/>
      <c r="BM450" s="71"/>
      <c r="BN450" s="71"/>
      <c r="BO450" s="71"/>
      <c r="BP450" s="71"/>
      <c r="BQ450" s="71"/>
      <c r="BR450" s="71"/>
      <c r="BS450" s="71"/>
      <c r="BT450" s="71"/>
      <c r="BU450" s="71"/>
      <c r="BV450" s="71"/>
      <c r="BW450" s="71"/>
      <c r="BX450" s="70"/>
      <c r="BY450" s="70"/>
      <c r="BZ450" s="72"/>
      <c r="CA450" s="73"/>
      <c r="CB450" s="72"/>
      <c r="CC450" s="72"/>
      <c r="CD450" s="74"/>
      <c r="CJ450"/>
      <c r="CW450" s="76"/>
      <c r="DC450" s="69"/>
      <c r="DI450" s="69"/>
    </row>
    <row r="451" spans="1:113">
      <c r="A451" s="71"/>
      <c r="B451" s="71"/>
      <c r="C451" s="71"/>
      <c r="D451" s="83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  <c r="AI451" s="71"/>
      <c r="AJ451" s="71"/>
      <c r="AK451" s="71"/>
      <c r="AL451" s="71"/>
      <c r="AM451" s="71"/>
      <c r="AN451" s="71"/>
      <c r="AO451" s="71"/>
      <c r="AP451" s="71"/>
      <c r="AQ451" s="71"/>
      <c r="AR451" s="71"/>
      <c r="AS451" s="71"/>
      <c r="AT451" s="71"/>
      <c r="AU451" s="71"/>
      <c r="AV451" s="71"/>
      <c r="AW451" s="71"/>
      <c r="AX451" s="71"/>
      <c r="AY451" s="71"/>
      <c r="AZ451" s="71"/>
      <c r="BA451" s="71"/>
      <c r="BB451" s="71"/>
      <c r="BC451" s="71"/>
      <c r="BD451" s="71"/>
      <c r="BE451" s="71"/>
      <c r="BF451" s="71"/>
      <c r="BG451" s="71"/>
      <c r="BH451" s="71"/>
      <c r="BI451" s="71"/>
      <c r="BJ451" s="71"/>
      <c r="BK451" s="71"/>
      <c r="BL451" s="71"/>
      <c r="BM451" s="71"/>
      <c r="BN451" s="71"/>
      <c r="BO451" s="71"/>
      <c r="BP451" s="71"/>
      <c r="BQ451" s="71"/>
      <c r="BR451" s="71"/>
      <c r="BS451" s="71"/>
      <c r="BT451" s="71"/>
      <c r="BU451" s="71"/>
      <c r="BV451" s="71"/>
      <c r="BW451" s="71"/>
      <c r="BX451" s="70"/>
      <c r="BY451" s="70"/>
      <c r="BZ451" s="72"/>
      <c r="CA451" s="73"/>
      <c r="CB451" s="72"/>
      <c r="CC451" s="72"/>
      <c r="CD451" s="74"/>
      <c r="CJ451"/>
      <c r="CW451" s="76"/>
      <c r="DC451" s="69"/>
      <c r="DI451" s="69"/>
    </row>
    <row r="452" spans="1:113">
      <c r="A452" s="71"/>
      <c r="B452" s="71"/>
      <c r="C452" s="71"/>
      <c r="D452" s="83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  <c r="BA452" s="71"/>
      <c r="BB452" s="71"/>
      <c r="BC452" s="71"/>
      <c r="BD452" s="71"/>
      <c r="BE452" s="71"/>
      <c r="BF452" s="71"/>
      <c r="BG452" s="71"/>
      <c r="BH452" s="71"/>
      <c r="BI452" s="71"/>
      <c r="BJ452" s="71"/>
      <c r="BK452" s="71"/>
      <c r="BL452" s="71"/>
      <c r="BM452" s="71"/>
      <c r="BN452" s="71"/>
      <c r="BO452" s="71"/>
      <c r="BP452" s="71"/>
      <c r="BQ452" s="71"/>
      <c r="BR452" s="71"/>
      <c r="BS452" s="71"/>
      <c r="BT452" s="71"/>
      <c r="BU452" s="71"/>
      <c r="BV452" s="71"/>
      <c r="BW452" s="71"/>
      <c r="BX452" s="70"/>
      <c r="BY452" s="70"/>
      <c r="BZ452" s="72"/>
      <c r="CA452" s="73"/>
      <c r="CB452" s="72"/>
      <c r="CC452" s="72"/>
      <c r="CD452" s="74"/>
      <c r="CJ452"/>
      <c r="CW452" s="76"/>
      <c r="DC452" s="69"/>
      <c r="DI452" s="69"/>
    </row>
    <row r="453" spans="1:113">
      <c r="A453" s="71"/>
      <c r="B453" s="71"/>
      <c r="C453" s="71"/>
      <c r="D453" s="83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  <c r="BF453" s="71"/>
      <c r="BG453" s="71"/>
      <c r="BH453" s="71"/>
      <c r="BI453" s="71"/>
      <c r="BJ453" s="71"/>
      <c r="BK453" s="71"/>
      <c r="BL453" s="71"/>
      <c r="BM453" s="71"/>
      <c r="BN453" s="71"/>
      <c r="BO453" s="71"/>
      <c r="BP453" s="71"/>
      <c r="BQ453" s="71"/>
      <c r="BR453" s="71"/>
      <c r="BS453" s="71"/>
      <c r="BT453" s="71"/>
      <c r="BU453" s="71"/>
      <c r="BV453" s="71"/>
      <c r="BW453" s="71"/>
      <c r="BX453" s="70"/>
      <c r="BY453" s="70"/>
      <c r="BZ453" s="72"/>
      <c r="CA453" s="73"/>
      <c r="CB453" s="72"/>
      <c r="CC453" s="72"/>
      <c r="CD453" s="74"/>
      <c r="CJ453"/>
      <c r="CW453" s="76"/>
      <c r="DC453" s="69"/>
      <c r="DI453" s="69"/>
    </row>
    <row r="454" spans="1:113">
      <c r="A454" s="71"/>
      <c r="B454" s="71"/>
      <c r="C454" s="71"/>
      <c r="D454" s="83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  <c r="BA454" s="71"/>
      <c r="BB454" s="71"/>
      <c r="BC454" s="71"/>
      <c r="BD454" s="71"/>
      <c r="BE454" s="71"/>
      <c r="BF454" s="71"/>
      <c r="BG454" s="71"/>
      <c r="BH454" s="71"/>
      <c r="BI454" s="71"/>
      <c r="BJ454" s="71"/>
      <c r="BK454" s="71"/>
      <c r="BL454" s="71"/>
      <c r="BM454" s="71"/>
      <c r="BN454" s="71"/>
      <c r="BO454" s="71"/>
      <c r="BP454" s="71"/>
      <c r="BQ454" s="71"/>
      <c r="BR454" s="71"/>
      <c r="BS454" s="71"/>
      <c r="BT454" s="71"/>
      <c r="BU454" s="71"/>
      <c r="BV454" s="71"/>
      <c r="BW454" s="71"/>
      <c r="BX454" s="70"/>
      <c r="BY454" s="70"/>
      <c r="BZ454" s="72"/>
      <c r="CA454" s="73"/>
      <c r="CB454" s="72"/>
      <c r="CC454" s="72"/>
      <c r="CD454" s="74"/>
      <c r="CJ454"/>
      <c r="CW454" s="76"/>
      <c r="DC454" s="69"/>
      <c r="DI454" s="69"/>
    </row>
    <row r="455" spans="1:113">
      <c r="A455" s="71"/>
      <c r="B455" s="71"/>
      <c r="C455" s="71"/>
      <c r="D455" s="83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  <c r="AI455" s="71"/>
      <c r="AJ455" s="71"/>
      <c r="AK455" s="71"/>
      <c r="AL455" s="71"/>
      <c r="AM455" s="71"/>
      <c r="AN455" s="71"/>
      <c r="AO455" s="71"/>
      <c r="AP455" s="71"/>
      <c r="AQ455" s="71"/>
      <c r="AR455" s="71"/>
      <c r="AS455" s="71"/>
      <c r="AT455" s="71"/>
      <c r="AU455" s="71"/>
      <c r="AV455" s="71"/>
      <c r="AW455" s="71"/>
      <c r="AX455" s="71"/>
      <c r="AY455" s="71"/>
      <c r="AZ455" s="71"/>
      <c r="BA455" s="71"/>
      <c r="BB455" s="71"/>
      <c r="BC455" s="71"/>
      <c r="BD455" s="71"/>
      <c r="BE455" s="71"/>
      <c r="BF455" s="71"/>
      <c r="BG455" s="71"/>
      <c r="BH455" s="71"/>
      <c r="BI455" s="71"/>
      <c r="BJ455" s="71"/>
      <c r="BK455" s="71"/>
      <c r="BL455" s="71"/>
      <c r="BM455" s="71"/>
      <c r="BN455" s="71"/>
      <c r="BO455" s="71"/>
      <c r="BP455" s="71"/>
      <c r="BQ455" s="71"/>
      <c r="BR455" s="71"/>
      <c r="BS455" s="71"/>
      <c r="BT455" s="71"/>
      <c r="BU455" s="71"/>
      <c r="BV455" s="71"/>
      <c r="BW455" s="71"/>
      <c r="BX455" s="70"/>
      <c r="BY455" s="70"/>
      <c r="BZ455" s="72"/>
      <c r="CA455" s="73"/>
      <c r="CB455" s="72"/>
      <c r="CC455" s="72"/>
      <c r="CD455" s="74"/>
      <c r="CJ455"/>
      <c r="CW455" s="76"/>
      <c r="DC455" s="69"/>
      <c r="DI455" s="69"/>
    </row>
    <row r="456" spans="1:113">
      <c r="A456" s="71"/>
      <c r="B456" s="71"/>
      <c r="C456" s="71"/>
      <c r="D456" s="83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  <c r="AI456" s="71"/>
      <c r="AJ456" s="71"/>
      <c r="AK456" s="71"/>
      <c r="AL456" s="71"/>
      <c r="AM456" s="71"/>
      <c r="AN456" s="71"/>
      <c r="AO456" s="71"/>
      <c r="AP456" s="71"/>
      <c r="AQ456" s="71"/>
      <c r="AR456" s="71"/>
      <c r="AS456" s="71"/>
      <c r="AT456" s="71"/>
      <c r="AU456" s="71"/>
      <c r="AV456" s="71"/>
      <c r="AW456" s="71"/>
      <c r="AX456" s="71"/>
      <c r="AY456" s="71"/>
      <c r="AZ456" s="71"/>
      <c r="BA456" s="71"/>
      <c r="BB456" s="71"/>
      <c r="BC456" s="71"/>
      <c r="BD456" s="71"/>
      <c r="BE456" s="71"/>
      <c r="BF456" s="71"/>
      <c r="BG456" s="71"/>
      <c r="BH456" s="71"/>
      <c r="BI456" s="71"/>
      <c r="BJ456" s="71"/>
      <c r="BK456" s="71"/>
      <c r="BL456" s="71"/>
      <c r="BM456" s="71"/>
      <c r="BN456" s="71"/>
      <c r="BO456" s="71"/>
      <c r="BP456" s="71"/>
      <c r="BQ456" s="71"/>
      <c r="BR456" s="71"/>
      <c r="BS456" s="71"/>
      <c r="BT456" s="71"/>
      <c r="BU456" s="71"/>
      <c r="BV456" s="71"/>
      <c r="BW456" s="71"/>
      <c r="BX456" s="70"/>
      <c r="BY456" s="70"/>
      <c r="BZ456" s="72"/>
      <c r="CA456" s="73"/>
      <c r="CB456" s="72"/>
      <c r="CC456" s="72"/>
      <c r="CD456" s="74"/>
      <c r="CJ456"/>
      <c r="CW456" s="76"/>
      <c r="DC456" s="69"/>
      <c r="DI456" s="69"/>
    </row>
    <row r="457" spans="1:113">
      <c r="A457" s="71"/>
      <c r="B457" s="71"/>
      <c r="C457" s="71"/>
      <c r="D457" s="83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  <c r="AS457" s="71"/>
      <c r="AT457" s="71"/>
      <c r="AU457" s="71"/>
      <c r="AV457" s="71"/>
      <c r="AW457" s="71"/>
      <c r="AX457" s="71"/>
      <c r="AY457" s="71"/>
      <c r="AZ457" s="71"/>
      <c r="BA457" s="71"/>
      <c r="BB457" s="71"/>
      <c r="BC457" s="71"/>
      <c r="BD457" s="71"/>
      <c r="BE457" s="71"/>
      <c r="BF457" s="71"/>
      <c r="BG457" s="71"/>
      <c r="BH457" s="71"/>
      <c r="BI457" s="71"/>
      <c r="BJ457" s="71"/>
      <c r="BK457" s="71"/>
      <c r="BL457" s="71"/>
      <c r="BM457" s="71"/>
      <c r="BN457" s="71"/>
      <c r="BO457" s="71"/>
      <c r="BP457" s="71"/>
      <c r="BQ457" s="71"/>
      <c r="BR457" s="71"/>
      <c r="BS457" s="71"/>
      <c r="BT457" s="71"/>
      <c r="BU457" s="71"/>
      <c r="BV457" s="71"/>
      <c r="BW457" s="71"/>
      <c r="BX457" s="70"/>
      <c r="BY457" s="70"/>
      <c r="BZ457" s="72"/>
      <c r="CA457" s="73"/>
      <c r="CB457" s="72"/>
      <c r="CC457" s="72"/>
      <c r="CD457" s="74"/>
      <c r="CJ457"/>
      <c r="CW457" s="76"/>
      <c r="DC457" s="69"/>
      <c r="DI457" s="69"/>
    </row>
    <row r="458" spans="1:113">
      <c r="A458" s="71"/>
      <c r="B458" s="71"/>
      <c r="C458" s="71"/>
      <c r="D458" s="83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  <c r="AI458" s="71"/>
      <c r="AJ458" s="71"/>
      <c r="AK458" s="71"/>
      <c r="AL458" s="71"/>
      <c r="AM458" s="71"/>
      <c r="AN458" s="71"/>
      <c r="AO458" s="71"/>
      <c r="AP458" s="71"/>
      <c r="AQ458" s="71"/>
      <c r="AR458" s="71"/>
      <c r="AS458" s="71"/>
      <c r="AT458" s="71"/>
      <c r="AU458" s="71"/>
      <c r="AV458" s="71"/>
      <c r="AW458" s="71"/>
      <c r="AX458" s="71"/>
      <c r="AY458" s="71"/>
      <c r="AZ458" s="71"/>
      <c r="BA458" s="71"/>
      <c r="BB458" s="71"/>
      <c r="BC458" s="71"/>
      <c r="BD458" s="71"/>
      <c r="BE458" s="71"/>
      <c r="BF458" s="71"/>
      <c r="BG458" s="71"/>
      <c r="BH458" s="71"/>
      <c r="BI458" s="71"/>
      <c r="BJ458" s="71"/>
      <c r="BK458" s="71"/>
      <c r="BL458" s="71"/>
      <c r="BM458" s="71"/>
      <c r="BN458" s="71"/>
      <c r="BO458" s="71"/>
      <c r="BP458" s="71"/>
      <c r="BQ458" s="71"/>
      <c r="BR458" s="71"/>
      <c r="BS458" s="71"/>
      <c r="BT458" s="71"/>
      <c r="BU458" s="71"/>
      <c r="BV458" s="71"/>
      <c r="BW458" s="71"/>
      <c r="BX458" s="70"/>
      <c r="BY458" s="70"/>
      <c r="BZ458" s="72"/>
      <c r="CA458" s="73"/>
      <c r="CB458" s="72"/>
      <c r="CC458" s="72"/>
      <c r="CD458" s="74"/>
      <c r="CJ458"/>
      <c r="CW458" s="76"/>
      <c r="DC458" s="69"/>
      <c r="DI458" s="69"/>
    </row>
    <row r="459" spans="1:113">
      <c r="A459" s="71"/>
      <c r="B459" s="71"/>
      <c r="C459" s="71"/>
      <c r="D459" s="83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  <c r="AI459" s="71"/>
      <c r="AJ459" s="71"/>
      <c r="AK459" s="71"/>
      <c r="AL459" s="71"/>
      <c r="AM459" s="71"/>
      <c r="AN459" s="71"/>
      <c r="AO459" s="71"/>
      <c r="AP459" s="71"/>
      <c r="AQ459" s="71"/>
      <c r="AR459" s="71"/>
      <c r="AS459" s="71"/>
      <c r="AT459" s="71"/>
      <c r="AU459" s="71"/>
      <c r="AV459" s="71"/>
      <c r="AW459" s="71"/>
      <c r="AX459" s="71"/>
      <c r="AY459" s="71"/>
      <c r="AZ459" s="71"/>
      <c r="BA459" s="71"/>
      <c r="BB459" s="71"/>
      <c r="BC459" s="71"/>
      <c r="BD459" s="71"/>
      <c r="BE459" s="71"/>
      <c r="BF459" s="71"/>
      <c r="BG459" s="71"/>
      <c r="BH459" s="71"/>
      <c r="BI459" s="71"/>
      <c r="BJ459" s="71"/>
      <c r="BK459" s="71"/>
      <c r="BL459" s="71"/>
      <c r="BM459" s="71"/>
      <c r="BN459" s="71"/>
      <c r="BO459" s="71"/>
      <c r="BP459" s="71"/>
      <c r="BQ459" s="71"/>
      <c r="BR459" s="71"/>
      <c r="BS459" s="71"/>
      <c r="BT459" s="71"/>
      <c r="BU459" s="71"/>
      <c r="BV459" s="71"/>
      <c r="BW459" s="71"/>
      <c r="BX459" s="70"/>
      <c r="BY459" s="70"/>
      <c r="BZ459" s="72"/>
      <c r="CA459" s="73"/>
      <c r="CB459" s="72"/>
      <c r="CC459" s="72"/>
      <c r="CD459" s="74"/>
      <c r="CJ459"/>
      <c r="CW459" s="76"/>
      <c r="DC459" s="69"/>
      <c r="DI459" s="69"/>
    </row>
    <row r="460" spans="1:113">
      <c r="A460" s="71"/>
      <c r="B460" s="71"/>
      <c r="C460" s="71"/>
      <c r="D460" s="83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  <c r="BA460" s="71"/>
      <c r="BB460" s="71"/>
      <c r="BC460" s="71"/>
      <c r="BD460" s="71"/>
      <c r="BE460" s="71"/>
      <c r="BF460" s="71"/>
      <c r="BG460" s="71"/>
      <c r="BH460" s="71"/>
      <c r="BI460" s="71"/>
      <c r="BJ460" s="71"/>
      <c r="BK460" s="71"/>
      <c r="BL460" s="71"/>
      <c r="BM460" s="71"/>
      <c r="BN460" s="71"/>
      <c r="BO460" s="71"/>
      <c r="BP460" s="71"/>
      <c r="BQ460" s="71"/>
      <c r="BR460" s="71"/>
      <c r="BS460" s="71"/>
      <c r="BT460" s="71"/>
      <c r="BU460" s="71"/>
      <c r="BV460" s="71"/>
      <c r="BW460" s="71"/>
      <c r="BX460" s="70"/>
      <c r="BY460" s="70"/>
      <c r="BZ460" s="72"/>
      <c r="CA460" s="73"/>
      <c r="CB460" s="72"/>
      <c r="CC460" s="72"/>
      <c r="CD460" s="74"/>
      <c r="CJ460"/>
      <c r="CW460" s="76"/>
      <c r="DC460" s="69"/>
      <c r="DI460" s="69"/>
    </row>
    <row r="461" spans="1:113">
      <c r="A461" s="71"/>
      <c r="B461" s="71"/>
      <c r="C461" s="71"/>
      <c r="D461" s="83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  <c r="BA461" s="71"/>
      <c r="BB461" s="71"/>
      <c r="BC461" s="71"/>
      <c r="BD461" s="71"/>
      <c r="BE461" s="71"/>
      <c r="BF461" s="71"/>
      <c r="BG461" s="71"/>
      <c r="BH461" s="71"/>
      <c r="BI461" s="71"/>
      <c r="BJ461" s="71"/>
      <c r="BK461" s="71"/>
      <c r="BL461" s="71"/>
      <c r="BM461" s="71"/>
      <c r="BN461" s="71"/>
      <c r="BO461" s="71"/>
      <c r="BP461" s="71"/>
      <c r="BQ461" s="71"/>
      <c r="BR461" s="71"/>
      <c r="BS461" s="71"/>
      <c r="BT461" s="71"/>
      <c r="BU461" s="71"/>
      <c r="BV461" s="71"/>
      <c r="BW461" s="71"/>
      <c r="BX461" s="70"/>
      <c r="BY461" s="70"/>
      <c r="BZ461" s="72"/>
      <c r="CA461" s="73"/>
      <c r="CB461" s="72"/>
      <c r="CC461" s="72"/>
      <c r="CD461" s="74"/>
      <c r="CJ461"/>
      <c r="CW461" s="76"/>
      <c r="DC461" s="69"/>
      <c r="DI461" s="69"/>
    </row>
    <row r="462" spans="1:113">
      <c r="A462" s="71"/>
      <c r="B462" s="71"/>
      <c r="C462" s="71"/>
      <c r="D462" s="83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  <c r="BA462" s="71"/>
      <c r="BB462" s="71"/>
      <c r="BC462" s="71"/>
      <c r="BD462" s="71"/>
      <c r="BE462" s="71"/>
      <c r="BF462" s="71"/>
      <c r="BG462" s="71"/>
      <c r="BH462" s="71"/>
      <c r="BI462" s="71"/>
      <c r="BJ462" s="71"/>
      <c r="BK462" s="71"/>
      <c r="BL462" s="71"/>
      <c r="BM462" s="71"/>
      <c r="BN462" s="71"/>
      <c r="BO462" s="71"/>
      <c r="BP462" s="71"/>
      <c r="BQ462" s="71"/>
      <c r="BR462" s="71"/>
      <c r="BS462" s="71"/>
      <c r="BT462" s="71"/>
      <c r="BU462" s="71"/>
      <c r="BV462" s="71"/>
      <c r="BW462" s="71"/>
      <c r="BX462" s="70"/>
      <c r="BY462" s="70"/>
      <c r="BZ462" s="72"/>
      <c r="CA462" s="73"/>
      <c r="CB462" s="72"/>
      <c r="CC462" s="72"/>
      <c r="CD462" s="74"/>
      <c r="CJ462"/>
      <c r="CW462" s="76"/>
      <c r="DC462" s="69"/>
      <c r="DI462" s="69"/>
    </row>
    <row r="463" spans="1:113">
      <c r="A463" s="71"/>
      <c r="B463" s="71"/>
      <c r="C463" s="71"/>
      <c r="D463" s="83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  <c r="AI463" s="71"/>
      <c r="AJ463" s="71"/>
      <c r="AK463" s="71"/>
      <c r="AL463" s="71"/>
      <c r="AM463" s="71"/>
      <c r="AN463" s="71"/>
      <c r="AO463" s="71"/>
      <c r="AP463" s="71"/>
      <c r="AQ463" s="71"/>
      <c r="AR463" s="71"/>
      <c r="AS463" s="71"/>
      <c r="AT463" s="71"/>
      <c r="AU463" s="71"/>
      <c r="AV463" s="71"/>
      <c r="AW463" s="71"/>
      <c r="AX463" s="71"/>
      <c r="AY463" s="71"/>
      <c r="AZ463" s="71"/>
      <c r="BA463" s="71"/>
      <c r="BB463" s="71"/>
      <c r="BC463" s="71"/>
      <c r="BD463" s="71"/>
      <c r="BE463" s="71"/>
      <c r="BF463" s="71"/>
      <c r="BG463" s="71"/>
      <c r="BH463" s="71"/>
      <c r="BI463" s="71"/>
      <c r="BJ463" s="71"/>
      <c r="BK463" s="71"/>
      <c r="BL463" s="71"/>
      <c r="BM463" s="71"/>
      <c r="BN463" s="71"/>
      <c r="BO463" s="71"/>
      <c r="BP463" s="71"/>
      <c r="BQ463" s="71"/>
      <c r="BR463" s="71"/>
      <c r="BS463" s="71"/>
      <c r="BT463" s="71"/>
      <c r="BU463" s="71"/>
      <c r="BV463" s="71"/>
      <c r="BW463" s="71"/>
      <c r="BX463" s="70"/>
      <c r="BY463" s="70"/>
      <c r="BZ463" s="72"/>
      <c r="CA463" s="73"/>
      <c r="CB463" s="72"/>
      <c r="CC463" s="72"/>
      <c r="CD463" s="74"/>
      <c r="CJ463"/>
      <c r="CW463" s="76"/>
      <c r="DC463" s="69"/>
      <c r="DI463" s="69"/>
    </row>
    <row r="464" spans="1:113">
      <c r="A464" s="71"/>
      <c r="B464" s="71"/>
      <c r="C464" s="71"/>
      <c r="D464" s="83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  <c r="AI464" s="71"/>
      <c r="AJ464" s="71"/>
      <c r="AK464" s="71"/>
      <c r="AL464" s="71"/>
      <c r="AM464" s="71"/>
      <c r="AN464" s="71"/>
      <c r="AO464" s="71"/>
      <c r="AP464" s="71"/>
      <c r="AQ464" s="71"/>
      <c r="AR464" s="71"/>
      <c r="AS464" s="71"/>
      <c r="AT464" s="71"/>
      <c r="AU464" s="71"/>
      <c r="AV464" s="71"/>
      <c r="AW464" s="71"/>
      <c r="AX464" s="71"/>
      <c r="AY464" s="71"/>
      <c r="AZ464" s="71"/>
      <c r="BA464" s="71"/>
      <c r="BB464" s="71"/>
      <c r="BC464" s="71"/>
      <c r="BD464" s="71"/>
      <c r="BE464" s="71"/>
      <c r="BF464" s="71"/>
      <c r="BG464" s="71"/>
      <c r="BH464" s="71"/>
      <c r="BI464" s="71"/>
      <c r="BJ464" s="71"/>
      <c r="BK464" s="71"/>
      <c r="BL464" s="71"/>
      <c r="BM464" s="71"/>
      <c r="BN464" s="71"/>
      <c r="BO464" s="71"/>
      <c r="BP464" s="71"/>
      <c r="BQ464" s="71"/>
      <c r="BR464" s="71"/>
      <c r="BS464" s="71"/>
      <c r="BT464" s="71"/>
      <c r="BU464" s="71"/>
      <c r="BV464" s="71"/>
      <c r="BW464" s="71"/>
      <c r="BX464" s="70"/>
      <c r="BY464" s="70"/>
      <c r="BZ464" s="72"/>
      <c r="CA464" s="73"/>
      <c r="CB464" s="72"/>
      <c r="CC464" s="72"/>
      <c r="CD464" s="74"/>
      <c r="CJ464"/>
      <c r="CW464" s="76"/>
      <c r="DC464" s="69"/>
      <c r="DI464" s="69"/>
    </row>
    <row r="465" spans="1:113">
      <c r="A465" s="71"/>
      <c r="B465" s="71"/>
      <c r="C465" s="71"/>
      <c r="D465" s="83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  <c r="AI465" s="71"/>
      <c r="AJ465" s="71"/>
      <c r="AK465" s="71"/>
      <c r="AL465" s="71"/>
      <c r="AM465" s="71"/>
      <c r="AN465" s="71"/>
      <c r="AO465" s="71"/>
      <c r="AP465" s="71"/>
      <c r="AQ465" s="71"/>
      <c r="AR465" s="71"/>
      <c r="AS465" s="71"/>
      <c r="AT465" s="71"/>
      <c r="AU465" s="71"/>
      <c r="AV465" s="71"/>
      <c r="AW465" s="71"/>
      <c r="AX465" s="71"/>
      <c r="AY465" s="71"/>
      <c r="AZ465" s="71"/>
      <c r="BA465" s="71"/>
      <c r="BB465" s="71"/>
      <c r="BC465" s="71"/>
      <c r="BD465" s="71"/>
      <c r="BE465" s="71"/>
      <c r="BF465" s="71"/>
      <c r="BG465" s="71"/>
      <c r="BH465" s="71"/>
      <c r="BI465" s="71"/>
      <c r="BJ465" s="71"/>
      <c r="BK465" s="71"/>
      <c r="BL465" s="71"/>
      <c r="BM465" s="71"/>
      <c r="BN465" s="71"/>
      <c r="BO465" s="71"/>
      <c r="BP465" s="71"/>
      <c r="BQ465" s="71"/>
      <c r="BR465" s="71"/>
      <c r="BS465" s="71"/>
      <c r="BT465" s="71"/>
      <c r="BU465" s="71"/>
      <c r="BV465" s="71"/>
      <c r="BW465" s="71"/>
      <c r="BX465" s="70"/>
      <c r="BY465" s="70"/>
      <c r="BZ465" s="72"/>
      <c r="CA465" s="73"/>
      <c r="CB465" s="72"/>
      <c r="CC465" s="72"/>
      <c r="CD465" s="74"/>
      <c r="CJ465"/>
      <c r="CW465" s="76"/>
      <c r="DC465" s="69"/>
      <c r="DI465" s="69"/>
    </row>
    <row r="466" spans="1:113">
      <c r="A466" s="71"/>
      <c r="B466" s="71"/>
      <c r="C466" s="71"/>
      <c r="D466" s="83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  <c r="AI466" s="71"/>
      <c r="AJ466" s="71"/>
      <c r="AK466" s="71"/>
      <c r="AL466" s="71"/>
      <c r="AM466" s="71"/>
      <c r="AN466" s="71"/>
      <c r="AO466" s="71"/>
      <c r="AP466" s="71"/>
      <c r="AQ466" s="71"/>
      <c r="AR466" s="71"/>
      <c r="AS466" s="71"/>
      <c r="AT466" s="71"/>
      <c r="AU466" s="71"/>
      <c r="AV466" s="71"/>
      <c r="AW466" s="71"/>
      <c r="AX466" s="71"/>
      <c r="AY466" s="71"/>
      <c r="AZ466" s="71"/>
      <c r="BA466" s="71"/>
      <c r="BB466" s="71"/>
      <c r="BC466" s="71"/>
      <c r="BD466" s="71"/>
      <c r="BE466" s="71"/>
      <c r="BF466" s="71"/>
      <c r="BG466" s="71"/>
      <c r="BH466" s="71"/>
      <c r="BI466" s="71"/>
      <c r="BJ466" s="71"/>
      <c r="BK466" s="71"/>
      <c r="BL466" s="71"/>
      <c r="BM466" s="71"/>
      <c r="BN466" s="71"/>
      <c r="BO466" s="71"/>
      <c r="BP466" s="71"/>
      <c r="BQ466" s="71"/>
      <c r="BR466" s="71"/>
      <c r="BS466" s="71"/>
      <c r="BT466" s="71"/>
      <c r="BU466" s="71"/>
      <c r="BV466" s="71"/>
      <c r="BW466" s="71"/>
      <c r="BX466" s="70"/>
      <c r="BY466" s="70"/>
      <c r="BZ466" s="72"/>
      <c r="CA466" s="73"/>
      <c r="CB466" s="72"/>
      <c r="CC466" s="72"/>
      <c r="CD466" s="74"/>
      <c r="CJ466"/>
      <c r="CW466" s="76"/>
      <c r="DC466" s="69"/>
      <c r="DI466" s="69"/>
    </row>
    <row r="467" spans="1:113">
      <c r="A467" s="71"/>
      <c r="B467" s="71"/>
      <c r="C467" s="71"/>
      <c r="D467" s="83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  <c r="AI467" s="71"/>
      <c r="AJ467" s="71"/>
      <c r="AK467" s="71"/>
      <c r="AL467" s="71"/>
      <c r="AM467" s="71"/>
      <c r="AN467" s="71"/>
      <c r="AO467" s="71"/>
      <c r="AP467" s="71"/>
      <c r="AQ467" s="71"/>
      <c r="AR467" s="71"/>
      <c r="AS467" s="71"/>
      <c r="AT467" s="71"/>
      <c r="AU467" s="71"/>
      <c r="AV467" s="71"/>
      <c r="AW467" s="71"/>
      <c r="AX467" s="71"/>
      <c r="AY467" s="71"/>
      <c r="AZ467" s="71"/>
      <c r="BA467" s="71"/>
      <c r="BB467" s="71"/>
      <c r="BC467" s="71"/>
      <c r="BD467" s="71"/>
      <c r="BE467" s="71"/>
      <c r="BF467" s="71"/>
      <c r="BG467" s="71"/>
      <c r="BH467" s="71"/>
      <c r="BI467" s="71"/>
      <c r="BJ467" s="71"/>
      <c r="BK467" s="71"/>
      <c r="BL467" s="71"/>
      <c r="BM467" s="71"/>
      <c r="BN467" s="71"/>
      <c r="BO467" s="71"/>
      <c r="BP467" s="71"/>
      <c r="BQ467" s="71"/>
      <c r="BR467" s="71"/>
      <c r="BS467" s="71"/>
      <c r="BT467" s="71"/>
      <c r="BU467" s="71"/>
      <c r="BV467" s="71"/>
      <c r="BW467" s="71"/>
      <c r="BX467" s="70"/>
      <c r="BY467" s="70"/>
      <c r="BZ467" s="72"/>
      <c r="CA467" s="73"/>
      <c r="CB467" s="72"/>
      <c r="CC467" s="72"/>
      <c r="CD467" s="74"/>
      <c r="CJ467"/>
      <c r="CW467" s="76"/>
      <c r="DC467" s="69"/>
      <c r="DI467" s="69"/>
    </row>
    <row r="468" spans="1:113">
      <c r="A468" s="71"/>
      <c r="B468" s="71"/>
      <c r="C468" s="71"/>
      <c r="D468" s="83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  <c r="AI468" s="71"/>
      <c r="AJ468" s="71"/>
      <c r="AK468" s="71"/>
      <c r="AL468" s="71"/>
      <c r="AM468" s="71"/>
      <c r="AN468" s="71"/>
      <c r="AO468" s="71"/>
      <c r="AP468" s="71"/>
      <c r="AQ468" s="71"/>
      <c r="AR468" s="71"/>
      <c r="AS468" s="71"/>
      <c r="AT468" s="71"/>
      <c r="AU468" s="71"/>
      <c r="AV468" s="71"/>
      <c r="AW468" s="71"/>
      <c r="AX468" s="71"/>
      <c r="AY468" s="71"/>
      <c r="AZ468" s="71"/>
      <c r="BA468" s="71"/>
      <c r="BB468" s="71"/>
      <c r="BC468" s="71"/>
      <c r="BD468" s="71"/>
      <c r="BE468" s="71"/>
      <c r="BF468" s="71"/>
      <c r="BG468" s="71"/>
      <c r="BH468" s="71"/>
      <c r="BI468" s="71"/>
      <c r="BJ468" s="71"/>
      <c r="BK468" s="71"/>
      <c r="BL468" s="71"/>
      <c r="BM468" s="71"/>
      <c r="BN468" s="71"/>
      <c r="BO468" s="71"/>
      <c r="BP468" s="71"/>
      <c r="BQ468" s="71"/>
      <c r="BR468" s="71"/>
      <c r="BS468" s="71"/>
      <c r="BT468" s="71"/>
      <c r="BU468" s="71"/>
      <c r="BV468" s="71"/>
      <c r="BW468" s="71"/>
      <c r="BX468" s="70"/>
      <c r="BY468" s="70"/>
      <c r="BZ468" s="72"/>
      <c r="CA468" s="73"/>
      <c r="CB468" s="72"/>
      <c r="CC468" s="72"/>
      <c r="CD468" s="74"/>
      <c r="CJ468"/>
      <c r="CW468" s="76"/>
      <c r="DC468" s="69"/>
      <c r="DI468" s="69"/>
    </row>
    <row r="469" spans="1:113">
      <c r="A469" s="71"/>
      <c r="B469" s="71"/>
      <c r="C469" s="71"/>
      <c r="D469" s="83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  <c r="BA469" s="71"/>
      <c r="BB469" s="71"/>
      <c r="BC469" s="71"/>
      <c r="BD469" s="71"/>
      <c r="BE469" s="71"/>
      <c r="BF469" s="71"/>
      <c r="BG469" s="71"/>
      <c r="BH469" s="71"/>
      <c r="BI469" s="71"/>
      <c r="BJ469" s="71"/>
      <c r="BK469" s="71"/>
      <c r="BL469" s="71"/>
      <c r="BM469" s="71"/>
      <c r="BN469" s="71"/>
      <c r="BO469" s="71"/>
      <c r="BP469" s="71"/>
      <c r="BQ469" s="71"/>
      <c r="BR469" s="71"/>
      <c r="BS469" s="71"/>
      <c r="BT469" s="71"/>
      <c r="BU469" s="71"/>
      <c r="BV469" s="71"/>
      <c r="BW469" s="71"/>
      <c r="BX469" s="70"/>
      <c r="BY469" s="70"/>
      <c r="BZ469" s="72"/>
      <c r="CA469" s="73"/>
      <c r="CB469" s="72"/>
      <c r="CC469" s="72"/>
      <c r="CD469" s="74"/>
      <c r="CJ469"/>
      <c r="CW469" s="76"/>
      <c r="DC469" s="69"/>
      <c r="DI469" s="69"/>
    </row>
    <row r="470" spans="1:113">
      <c r="A470" s="71"/>
      <c r="B470" s="71"/>
      <c r="C470" s="71"/>
      <c r="D470" s="83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  <c r="AI470" s="71"/>
      <c r="AJ470" s="71"/>
      <c r="AK470" s="71"/>
      <c r="AL470" s="71"/>
      <c r="AM470" s="71"/>
      <c r="AN470" s="71"/>
      <c r="AO470" s="71"/>
      <c r="AP470" s="71"/>
      <c r="AQ470" s="71"/>
      <c r="AR470" s="71"/>
      <c r="AS470" s="71"/>
      <c r="AT470" s="71"/>
      <c r="AU470" s="71"/>
      <c r="AV470" s="71"/>
      <c r="AW470" s="71"/>
      <c r="AX470" s="71"/>
      <c r="AY470" s="71"/>
      <c r="AZ470" s="71"/>
      <c r="BA470" s="71"/>
      <c r="BB470" s="71"/>
      <c r="BC470" s="71"/>
      <c r="BD470" s="71"/>
      <c r="BE470" s="71"/>
      <c r="BF470" s="71"/>
      <c r="BG470" s="71"/>
      <c r="BH470" s="71"/>
      <c r="BI470" s="71"/>
      <c r="BJ470" s="71"/>
      <c r="BK470" s="71"/>
      <c r="BL470" s="71"/>
      <c r="BM470" s="71"/>
      <c r="BN470" s="71"/>
      <c r="BO470" s="71"/>
      <c r="BP470" s="71"/>
      <c r="BQ470" s="71"/>
      <c r="BR470" s="71"/>
      <c r="BS470" s="71"/>
      <c r="BT470" s="71"/>
      <c r="BU470" s="71"/>
      <c r="BV470" s="71"/>
      <c r="BW470" s="71"/>
      <c r="BX470" s="70"/>
      <c r="BY470" s="70"/>
      <c r="BZ470" s="72"/>
      <c r="CA470" s="73"/>
      <c r="CB470" s="72"/>
      <c r="CC470" s="72"/>
      <c r="CD470" s="74"/>
      <c r="CJ470"/>
      <c r="CW470" s="76"/>
      <c r="DC470" s="69"/>
      <c r="DI470" s="69"/>
    </row>
    <row r="471" spans="1:113">
      <c r="A471" s="71"/>
      <c r="B471" s="71"/>
      <c r="C471" s="71"/>
      <c r="D471" s="83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71"/>
      <c r="AY471" s="71"/>
      <c r="AZ471" s="71"/>
      <c r="BA471" s="71"/>
      <c r="BB471" s="71"/>
      <c r="BC471" s="71"/>
      <c r="BD471" s="71"/>
      <c r="BE471" s="71"/>
      <c r="BF471" s="71"/>
      <c r="BG471" s="71"/>
      <c r="BH471" s="71"/>
      <c r="BI471" s="71"/>
      <c r="BJ471" s="71"/>
      <c r="BK471" s="71"/>
      <c r="BL471" s="71"/>
      <c r="BM471" s="71"/>
      <c r="BN471" s="71"/>
      <c r="BO471" s="71"/>
      <c r="BP471" s="71"/>
      <c r="BQ471" s="71"/>
      <c r="BR471" s="71"/>
      <c r="BS471" s="71"/>
      <c r="BT471" s="71"/>
      <c r="BU471" s="71"/>
      <c r="BV471" s="71"/>
      <c r="BW471" s="71"/>
      <c r="BX471" s="70"/>
      <c r="BY471" s="70"/>
      <c r="BZ471" s="72"/>
      <c r="CA471" s="73"/>
      <c r="CB471" s="72"/>
      <c r="CC471" s="72"/>
      <c r="CD471" s="74"/>
      <c r="CJ471"/>
      <c r="CW471" s="76"/>
      <c r="DC471" s="69"/>
      <c r="DI471" s="69"/>
    </row>
    <row r="472" spans="1:113">
      <c r="A472" s="71"/>
      <c r="B472" s="71"/>
      <c r="C472" s="71"/>
      <c r="D472" s="83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71"/>
      <c r="AY472" s="71"/>
      <c r="AZ472" s="71"/>
      <c r="BA472" s="71"/>
      <c r="BB472" s="71"/>
      <c r="BC472" s="71"/>
      <c r="BD472" s="71"/>
      <c r="BE472" s="71"/>
      <c r="BF472" s="71"/>
      <c r="BG472" s="71"/>
      <c r="BH472" s="71"/>
      <c r="BI472" s="71"/>
      <c r="BJ472" s="71"/>
      <c r="BK472" s="71"/>
      <c r="BL472" s="71"/>
      <c r="BM472" s="71"/>
      <c r="BN472" s="71"/>
      <c r="BO472" s="71"/>
      <c r="BP472" s="71"/>
      <c r="BQ472" s="71"/>
      <c r="BR472" s="71"/>
      <c r="BS472" s="71"/>
      <c r="BT472" s="71"/>
      <c r="BU472" s="71"/>
      <c r="BV472" s="71"/>
      <c r="BW472" s="71"/>
      <c r="BX472" s="70"/>
      <c r="BY472" s="70"/>
      <c r="BZ472" s="72"/>
      <c r="CA472" s="73"/>
      <c r="CB472" s="72"/>
      <c r="CC472" s="72"/>
      <c r="CD472" s="74"/>
      <c r="CJ472"/>
      <c r="CW472" s="76"/>
      <c r="DC472" s="69"/>
      <c r="DI472" s="69"/>
    </row>
    <row r="473" spans="1:113">
      <c r="A473" s="71"/>
      <c r="B473" s="71"/>
      <c r="C473" s="71"/>
      <c r="D473" s="83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71"/>
      <c r="AY473" s="71"/>
      <c r="AZ473" s="71"/>
      <c r="BA473" s="71"/>
      <c r="BB473" s="71"/>
      <c r="BC473" s="71"/>
      <c r="BD473" s="71"/>
      <c r="BE473" s="71"/>
      <c r="BF473" s="71"/>
      <c r="BG473" s="71"/>
      <c r="BH473" s="71"/>
      <c r="BI473" s="71"/>
      <c r="BJ473" s="71"/>
      <c r="BK473" s="71"/>
      <c r="BL473" s="71"/>
      <c r="BM473" s="71"/>
      <c r="BN473" s="71"/>
      <c r="BO473" s="71"/>
      <c r="BP473" s="71"/>
      <c r="BQ473" s="71"/>
      <c r="BR473" s="71"/>
      <c r="BS473" s="71"/>
      <c r="BT473" s="71"/>
      <c r="BU473" s="71"/>
      <c r="BV473" s="71"/>
      <c r="BW473" s="71"/>
      <c r="BX473" s="70"/>
      <c r="BY473" s="70"/>
      <c r="BZ473" s="72"/>
      <c r="CA473" s="73"/>
      <c r="CB473" s="72"/>
      <c r="CC473" s="72"/>
      <c r="CD473" s="74"/>
      <c r="CJ473"/>
      <c r="CW473" s="76"/>
      <c r="DC473" s="69"/>
      <c r="DI473" s="69"/>
    </row>
    <row r="474" spans="1:113">
      <c r="A474" s="71"/>
      <c r="B474" s="71"/>
      <c r="C474" s="71"/>
      <c r="D474" s="83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71"/>
      <c r="AY474" s="71"/>
      <c r="AZ474" s="71"/>
      <c r="BA474" s="71"/>
      <c r="BB474" s="71"/>
      <c r="BC474" s="71"/>
      <c r="BD474" s="71"/>
      <c r="BE474" s="71"/>
      <c r="BF474" s="71"/>
      <c r="BG474" s="71"/>
      <c r="BH474" s="71"/>
      <c r="BI474" s="71"/>
      <c r="BJ474" s="71"/>
      <c r="BK474" s="71"/>
      <c r="BL474" s="71"/>
      <c r="BM474" s="71"/>
      <c r="BN474" s="71"/>
      <c r="BO474" s="71"/>
      <c r="BP474" s="71"/>
      <c r="BQ474" s="71"/>
      <c r="BR474" s="71"/>
      <c r="BS474" s="71"/>
      <c r="BT474" s="71"/>
      <c r="BU474" s="71"/>
      <c r="BV474" s="71"/>
      <c r="BW474" s="71"/>
      <c r="BX474" s="70"/>
      <c r="BY474" s="70"/>
      <c r="BZ474" s="72"/>
      <c r="CA474" s="73"/>
      <c r="CB474" s="72"/>
      <c r="CC474" s="72"/>
      <c r="CD474" s="74"/>
      <c r="CJ474"/>
      <c r="CW474" s="76"/>
      <c r="DC474" s="69"/>
      <c r="DI474" s="69"/>
    </row>
    <row r="475" spans="1:113">
      <c r="A475" s="71"/>
      <c r="B475" s="71"/>
      <c r="C475" s="71"/>
      <c r="D475" s="83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71"/>
      <c r="AY475" s="71"/>
      <c r="AZ475" s="71"/>
      <c r="BA475" s="71"/>
      <c r="BB475" s="71"/>
      <c r="BC475" s="71"/>
      <c r="BD475" s="71"/>
      <c r="BE475" s="71"/>
      <c r="BF475" s="71"/>
      <c r="BG475" s="71"/>
      <c r="BH475" s="71"/>
      <c r="BI475" s="71"/>
      <c r="BJ475" s="71"/>
      <c r="BK475" s="71"/>
      <c r="BL475" s="71"/>
      <c r="BM475" s="71"/>
      <c r="BN475" s="71"/>
      <c r="BO475" s="71"/>
      <c r="BP475" s="71"/>
      <c r="BQ475" s="71"/>
      <c r="BR475" s="71"/>
      <c r="BS475" s="71"/>
      <c r="BT475" s="71"/>
      <c r="BU475" s="71"/>
      <c r="BV475" s="71"/>
      <c r="BW475" s="71"/>
      <c r="BX475" s="70"/>
      <c r="BY475" s="70"/>
      <c r="BZ475" s="72"/>
      <c r="CA475" s="73"/>
      <c r="CB475" s="72"/>
      <c r="CC475" s="72"/>
      <c r="CD475" s="74"/>
      <c r="CJ475"/>
      <c r="CW475" s="76"/>
      <c r="DC475" s="69"/>
      <c r="DI475" s="69"/>
    </row>
    <row r="476" spans="1:113">
      <c r="A476" s="71"/>
      <c r="B476" s="71"/>
      <c r="C476" s="71"/>
      <c r="D476" s="83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71"/>
      <c r="AY476" s="71"/>
      <c r="AZ476" s="71"/>
      <c r="BA476" s="71"/>
      <c r="BB476" s="71"/>
      <c r="BC476" s="71"/>
      <c r="BD476" s="71"/>
      <c r="BE476" s="71"/>
      <c r="BF476" s="71"/>
      <c r="BG476" s="71"/>
      <c r="BH476" s="71"/>
      <c r="BI476" s="71"/>
      <c r="BJ476" s="71"/>
      <c r="BK476" s="71"/>
      <c r="BL476" s="71"/>
      <c r="BM476" s="71"/>
      <c r="BN476" s="71"/>
      <c r="BO476" s="71"/>
      <c r="BP476" s="71"/>
      <c r="BQ476" s="71"/>
      <c r="BR476" s="71"/>
      <c r="BS476" s="71"/>
      <c r="BT476" s="71"/>
      <c r="BU476" s="71"/>
      <c r="BV476" s="71"/>
      <c r="BW476" s="71"/>
      <c r="BX476" s="70"/>
      <c r="BY476" s="70"/>
      <c r="BZ476" s="72"/>
      <c r="CA476" s="73"/>
      <c r="CB476" s="72"/>
      <c r="CC476" s="72"/>
      <c r="CD476" s="74"/>
      <c r="CJ476"/>
      <c r="CW476" s="76"/>
      <c r="DC476" s="69"/>
      <c r="DI476" s="69"/>
    </row>
    <row r="477" spans="1:113">
      <c r="A477" s="71"/>
      <c r="B477" s="71"/>
      <c r="C477" s="71"/>
      <c r="D477" s="83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71"/>
      <c r="AY477" s="71"/>
      <c r="AZ477" s="71"/>
      <c r="BA477" s="71"/>
      <c r="BB477" s="71"/>
      <c r="BC477" s="71"/>
      <c r="BD477" s="71"/>
      <c r="BE477" s="71"/>
      <c r="BF477" s="71"/>
      <c r="BG477" s="71"/>
      <c r="BH477" s="71"/>
      <c r="BI477" s="71"/>
      <c r="BJ477" s="71"/>
      <c r="BK477" s="71"/>
      <c r="BL477" s="71"/>
      <c r="BM477" s="71"/>
      <c r="BN477" s="71"/>
      <c r="BO477" s="71"/>
      <c r="BP477" s="71"/>
      <c r="BQ477" s="71"/>
      <c r="BR477" s="71"/>
      <c r="BS477" s="71"/>
      <c r="BT477" s="71"/>
      <c r="BU477" s="71"/>
      <c r="BV477" s="71"/>
      <c r="BW477" s="71"/>
      <c r="BX477" s="70"/>
      <c r="BY477" s="70"/>
      <c r="BZ477" s="72"/>
      <c r="CA477" s="73"/>
      <c r="CB477" s="72"/>
      <c r="CC477" s="72"/>
      <c r="CD477" s="74"/>
      <c r="CJ477"/>
      <c r="CW477" s="76"/>
      <c r="DC477" s="69"/>
      <c r="DI477" s="69"/>
    </row>
    <row r="478" spans="1:113">
      <c r="A478" s="71"/>
      <c r="B478" s="71"/>
      <c r="C478" s="71"/>
      <c r="D478" s="83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71"/>
      <c r="AY478" s="71"/>
      <c r="AZ478" s="71"/>
      <c r="BA478" s="71"/>
      <c r="BB478" s="71"/>
      <c r="BC478" s="71"/>
      <c r="BD478" s="71"/>
      <c r="BE478" s="71"/>
      <c r="BF478" s="71"/>
      <c r="BG478" s="71"/>
      <c r="BH478" s="71"/>
      <c r="BI478" s="71"/>
      <c r="BJ478" s="71"/>
      <c r="BK478" s="71"/>
      <c r="BL478" s="71"/>
      <c r="BM478" s="71"/>
      <c r="BN478" s="71"/>
      <c r="BO478" s="71"/>
      <c r="BP478" s="71"/>
      <c r="BQ478" s="71"/>
      <c r="BR478" s="71"/>
      <c r="BS478" s="71"/>
      <c r="BT478" s="71"/>
      <c r="BU478" s="71"/>
      <c r="BV478" s="71"/>
      <c r="BW478" s="71"/>
      <c r="BX478" s="70"/>
      <c r="BY478" s="70"/>
      <c r="BZ478" s="72"/>
      <c r="CA478" s="73"/>
      <c r="CB478" s="72"/>
      <c r="CC478" s="72"/>
      <c r="CD478" s="74"/>
      <c r="CJ478"/>
      <c r="CW478" s="76"/>
      <c r="DC478" s="69"/>
      <c r="DI478" s="69"/>
    </row>
    <row r="479" spans="1:113">
      <c r="A479" s="71"/>
      <c r="B479" s="71"/>
      <c r="C479" s="71"/>
      <c r="D479" s="83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71"/>
      <c r="AY479" s="71"/>
      <c r="AZ479" s="71"/>
      <c r="BA479" s="71"/>
      <c r="BB479" s="71"/>
      <c r="BC479" s="71"/>
      <c r="BD479" s="71"/>
      <c r="BE479" s="71"/>
      <c r="BF479" s="71"/>
      <c r="BG479" s="71"/>
      <c r="BH479" s="71"/>
      <c r="BI479" s="71"/>
      <c r="BJ479" s="71"/>
      <c r="BK479" s="71"/>
      <c r="BL479" s="71"/>
      <c r="BM479" s="71"/>
      <c r="BN479" s="71"/>
      <c r="BO479" s="71"/>
      <c r="BP479" s="71"/>
      <c r="BQ479" s="71"/>
      <c r="BR479" s="71"/>
      <c r="BS479" s="71"/>
      <c r="BT479" s="71"/>
      <c r="BU479" s="71"/>
      <c r="BV479" s="71"/>
      <c r="BW479" s="71"/>
      <c r="BX479" s="70"/>
      <c r="BY479" s="70"/>
      <c r="BZ479" s="72"/>
      <c r="CA479" s="73"/>
      <c r="CB479" s="72"/>
      <c r="CC479" s="72"/>
      <c r="CD479" s="74"/>
      <c r="CJ479"/>
      <c r="CW479" s="76"/>
      <c r="DC479" s="69"/>
      <c r="DI479" s="69"/>
    </row>
    <row r="480" spans="1:113">
      <c r="A480" s="71"/>
      <c r="B480" s="71"/>
      <c r="C480" s="71"/>
      <c r="D480" s="83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71"/>
      <c r="AY480" s="71"/>
      <c r="AZ480" s="71"/>
      <c r="BA480" s="71"/>
      <c r="BB480" s="71"/>
      <c r="BC480" s="71"/>
      <c r="BD480" s="71"/>
      <c r="BE480" s="71"/>
      <c r="BF480" s="71"/>
      <c r="BG480" s="71"/>
      <c r="BH480" s="71"/>
      <c r="BI480" s="71"/>
      <c r="BJ480" s="71"/>
      <c r="BK480" s="71"/>
      <c r="BL480" s="71"/>
      <c r="BM480" s="71"/>
      <c r="BN480" s="71"/>
      <c r="BO480" s="71"/>
      <c r="BP480" s="71"/>
      <c r="BQ480" s="71"/>
      <c r="BR480" s="71"/>
      <c r="BS480" s="71"/>
      <c r="BT480" s="71"/>
      <c r="BU480" s="71"/>
      <c r="BV480" s="71"/>
      <c r="BW480" s="71"/>
      <c r="BX480" s="70"/>
      <c r="BY480" s="70"/>
      <c r="BZ480" s="72"/>
      <c r="CA480" s="73"/>
      <c r="CB480" s="72"/>
      <c r="CC480" s="72"/>
      <c r="CD480" s="74"/>
      <c r="CJ480"/>
      <c r="CW480" s="76"/>
      <c r="DC480" s="69"/>
      <c r="DI480" s="69"/>
    </row>
    <row r="481" spans="1:113">
      <c r="A481" s="71"/>
      <c r="B481" s="71"/>
      <c r="C481" s="71"/>
      <c r="D481" s="83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  <c r="AI481" s="71"/>
      <c r="AJ481" s="71"/>
      <c r="AK481" s="71"/>
      <c r="AL481" s="71"/>
      <c r="AM481" s="71"/>
      <c r="AN481" s="71"/>
      <c r="AO481" s="71"/>
      <c r="AP481" s="71"/>
      <c r="AQ481" s="71"/>
      <c r="AR481" s="71"/>
      <c r="AS481" s="71"/>
      <c r="AT481" s="71"/>
      <c r="AU481" s="71"/>
      <c r="AV481" s="71"/>
      <c r="AW481" s="71"/>
      <c r="AX481" s="71"/>
      <c r="AY481" s="71"/>
      <c r="AZ481" s="71"/>
      <c r="BA481" s="71"/>
      <c r="BB481" s="71"/>
      <c r="BC481" s="71"/>
      <c r="BD481" s="71"/>
      <c r="BE481" s="71"/>
      <c r="BF481" s="71"/>
      <c r="BG481" s="71"/>
      <c r="BH481" s="71"/>
      <c r="BI481" s="71"/>
      <c r="BJ481" s="71"/>
      <c r="BK481" s="71"/>
      <c r="BL481" s="71"/>
      <c r="BM481" s="71"/>
      <c r="BN481" s="71"/>
      <c r="BO481" s="71"/>
      <c r="BP481" s="71"/>
      <c r="BQ481" s="71"/>
      <c r="BR481" s="71"/>
      <c r="BS481" s="71"/>
      <c r="BT481" s="71"/>
      <c r="BU481" s="71"/>
      <c r="BV481" s="71"/>
      <c r="BW481" s="71"/>
      <c r="BX481" s="70"/>
      <c r="BY481" s="70"/>
      <c r="BZ481" s="72"/>
      <c r="CA481" s="73"/>
      <c r="CB481" s="72"/>
      <c r="CC481" s="72"/>
      <c r="CD481" s="74"/>
      <c r="CJ481"/>
      <c r="CW481" s="76"/>
      <c r="DC481" s="69"/>
      <c r="DI481" s="69"/>
    </row>
    <row r="482" spans="1:113">
      <c r="A482" s="71"/>
      <c r="B482" s="71"/>
      <c r="C482" s="71"/>
      <c r="D482" s="83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  <c r="AI482" s="71"/>
      <c r="AJ482" s="71"/>
      <c r="AK482" s="71"/>
      <c r="AL482" s="71"/>
      <c r="AM482" s="71"/>
      <c r="AN482" s="71"/>
      <c r="AO482" s="71"/>
      <c r="AP482" s="71"/>
      <c r="AQ482" s="71"/>
      <c r="AR482" s="71"/>
      <c r="AS482" s="71"/>
      <c r="AT482" s="71"/>
      <c r="AU482" s="71"/>
      <c r="AV482" s="71"/>
      <c r="AW482" s="71"/>
      <c r="AX482" s="71"/>
      <c r="AY482" s="71"/>
      <c r="AZ482" s="71"/>
      <c r="BA482" s="71"/>
      <c r="BB482" s="71"/>
      <c r="BC482" s="71"/>
      <c r="BD482" s="71"/>
      <c r="BE482" s="71"/>
      <c r="BF482" s="71"/>
      <c r="BG482" s="71"/>
      <c r="BH482" s="71"/>
      <c r="BI482" s="71"/>
      <c r="BJ482" s="71"/>
      <c r="BK482" s="71"/>
      <c r="BL482" s="71"/>
      <c r="BM482" s="71"/>
      <c r="BN482" s="71"/>
      <c r="BO482" s="71"/>
      <c r="BP482" s="71"/>
      <c r="BQ482" s="71"/>
      <c r="BR482" s="71"/>
      <c r="BS482" s="71"/>
      <c r="BT482" s="71"/>
      <c r="BU482" s="71"/>
      <c r="BV482" s="71"/>
      <c r="BW482" s="71"/>
      <c r="BX482" s="70"/>
      <c r="BY482" s="70"/>
      <c r="BZ482" s="72"/>
      <c r="CA482" s="73"/>
      <c r="CB482" s="72"/>
      <c r="CC482" s="72"/>
      <c r="CD482" s="74"/>
      <c r="CJ482"/>
      <c r="CW482" s="76"/>
      <c r="DC482" s="69"/>
      <c r="DI482" s="69"/>
    </row>
    <row r="483" spans="1:113">
      <c r="A483" s="71"/>
      <c r="B483" s="71"/>
      <c r="C483" s="71"/>
      <c r="D483" s="83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  <c r="AI483" s="71"/>
      <c r="AJ483" s="71"/>
      <c r="AK483" s="71"/>
      <c r="AL483" s="71"/>
      <c r="AM483" s="71"/>
      <c r="AN483" s="71"/>
      <c r="AO483" s="71"/>
      <c r="AP483" s="71"/>
      <c r="AQ483" s="71"/>
      <c r="AR483" s="71"/>
      <c r="AS483" s="71"/>
      <c r="AT483" s="71"/>
      <c r="AU483" s="71"/>
      <c r="AV483" s="71"/>
      <c r="AW483" s="71"/>
      <c r="AX483" s="71"/>
      <c r="AY483" s="71"/>
      <c r="AZ483" s="71"/>
      <c r="BA483" s="71"/>
      <c r="BB483" s="71"/>
      <c r="BC483" s="71"/>
      <c r="BD483" s="71"/>
      <c r="BE483" s="71"/>
      <c r="BF483" s="71"/>
      <c r="BG483" s="71"/>
      <c r="BH483" s="71"/>
      <c r="BI483" s="71"/>
      <c r="BJ483" s="71"/>
      <c r="BK483" s="71"/>
      <c r="BL483" s="71"/>
      <c r="BM483" s="71"/>
      <c r="BN483" s="71"/>
      <c r="BO483" s="71"/>
      <c r="BP483" s="71"/>
      <c r="BQ483" s="71"/>
      <c r="BR483" s="71"/>
      <c r="BS483" s="71"/>
      <c r="BT483" s="71"/>
      <c r="BU483" s="71"/>
      <c r="BV483" s="71"/>
      <c r="BW483" s="71"/>
      <c r="BX483" s="70"/>
      <c r="BY483" s="70"/>
      <c r="BZ483" s="72"/>
      <c r="CA483" s="73"/>
      <c r="CB483" s="72"/>
      <c r="CC483" s="72"/>
      <c r="CD483" s="74"/>
      <c r="CJ483"/>
      <c r="CW483" s="76"/>
      <c r="DC483" s="69"/>
      <c r="DI483" s="69"/>
    </row>
    <row r="484" spans="1:113">
      <c r="A484" s="71"/>
      <c r="B484" s="71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71"/>
      <c r="AY484" s="71"/>
      <c r="AZ484" s="71"/>
      <c r="BA484" s="71"/>
      <c r="BB484" s="71"/>
      <c r="BC484" s="71"/>
      <c r="BD484" s="71"/>
      <c r="BE484" s="71"/>
      <c r="BF484" s="71"/>
      <c r="BG484" s="71"/>
      <c r="BH484" s="71"/>
      <c r="BI484" s="71"/>
      <c r="BJ484" s="71"/>
      <c r="BK484" s="71"/>
      <c r="BL484" s="71"/>
      <c r="BM484" s="71"/>
      <c r="BN484" s="71"/>
      <c r="BO484" s="71"/>
      <c r="BP484" s="71"/>
      <c r="BQ484" s="71"/>
      <c r="BR484" s="71"/>
      <c r="BS484" s="71"/>
      <c r="BT484" s="71"/>
      <c r="BU484" s="71"/>
      <c r="BV484" s="71"/>
      <c r="BW484" s="71"/>
      <c r="BX484" s="70"/>
      <c r="BY484" s="70"/>
      <c r="BZ484" s="72"/>
      <c r="CA484" s="73"/>
      <c r="CB484" s="72"/>
      <c r="CC484" s="72"/>
      <c r="CD484" s="74"/>
      <c r="CJ484"/>
      <c r="CW484" s="76"/>
      <c r="DC484" s="69"/>
      <c r="DI484" s="69"/>
    </row>
    <row r="485" spans="1:113">
      <c r="A485" s="71"/>
      <c r="B485" s="71"/>
      <c r="C485" s="71"/>
      <c r="D485" s="83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71"/>
      <c r="AY485" s="71"/>
      <c r="AZ485" s="71"/>
      <c r="BA485" s="71"/>
      <c r="BB485" s="71"/>
      <c r="BC485" s="71"/>
      <c r="BD485" s="71"/>
      <c r="BE485" s="71"/>
      <c r="BF485" s="71"/>
      <c r="BG485" s="71"/>
      <c r="BH485" s="71"/>
      <c r="BI485" s="71"/>
      <c r="BJ485" s="71"/>
      <c r="BK485" s="71"/>
      <c r="BL485" s="71"/>
      <c r="BM485" s="71"/>
      <c r="BN485" s="71"/>
      <c r="BO485" s="71"/>
      <c r="BP485" s="71"/>
      <c r="BQ485" s="71"/>
      <c r="BR485" s="71"/>
      <c r="BS485" s="71"/>
      <c r="BT485" s="71"/>
      <c r="BU485" s="71"/>
      <c r="BV485" s="71"/>
      <c r="BW485" s="71"/>
      <c r="BX485" s="70"/>
      <c r="BY485" s="70"/>
      <c r="BZ485" s="72"/>
      <c r="CA485" s="73"/>
      <c r="CB485" s="72"/>
      <c r="CC485" s="72"/>
      <c r="CD485" s="74"/>
      <c r="CJ485"/>
      <c r="CW485" s="76"/>
      <c r="DC485" s="69"/>
      <c r="DI485" s="69"/>
    </row>
    <row r="486" spans="1:113">
      <c r="A486" s="71"/>
      <c r="B486" s="71"/>
      <c r="C486" s="71"/>
      <c r="D486" s="83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71"/>
      <c r="AY486" s="71"/>
      <c r="AZ486" s="71"/>
      <c r="BA486" s="71"/>
      <c r="BB486" s="71"/>
      <c r="BC486" s="71"/>
      <c r="BD486" s="71"/>
      <c r="BE486" s="71"/>
      <c r="BF486" s="71"/>
      <c r="BG486" s="71"/>
      <c r="BH486" s="71"/>
      <c r="BI486" s="71"/>
      <c r="BJ486" s="71"/>
      <c r="BK486" s="71"/>
      <c r="BL486" s="71"/>
      <c r="BM486" s="71"/>
      <c r="BN486" s="71"/>
      <c r="BO486" s="71"/>
      <c r="BP486" s="71"/>
      <c r="BQ486" s="71"/>
      <c r="BR486" s="71"/>
      <c r="BS486" s="71"/>
      <c r="BT486" s="71"/>
      <c r="BU486" s="71"/>
      <c r="BV486" s="71"/>
      <c r="BW486" s="71"/>
      <c r="BX486" s="70"/>
      <c r="BY486" s="70"/>
      <c r="BZ486" s="72"/>
      <c r="CA486" s="73"/>
      <c r="CB486" s="72"/>
      <c r="CC486" s="72"/>
      <c r="CD486" s="74"/>
      <c r="CJ486"/>
      <c r="CW486" s="76"/>
      <c r="DC486" s="69"/>
      <c r="DI486" s="69"/>
    </row>
    <row r="487" spans="1:113">
      <c r="A487" s="71"/>
      <c r="B487" s="71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71"/>
      <c r="AY487" s="71"/>
      <c r="AZ487" s="71"/>
      <c r="BA487" s="71"/>
      <c r="BB487" s="71"/>
      <c r="BC487" s="71"/>
      <c r="BD487" s="71"/>
      <c r="BE487" s="71"/>
      <c r="BF487" s="71"/>
      <c r="BG487" s="71"/>
      <c r="BH487" s="71"/>
      <c r="BI487" s="71"/>
      <c r="BJ487" s="71"/>
      <c r="BK487" s="71"/>
      <c r="BL487" s="71"/>
      <c r="BM487" s="71"/>
      <c r="BN487" s="71"/>
      <c r="BO487" s="71"/>
      <c r="BP487" s="71"/>
      <c r="BQ487" s="71"/>
      <c r="BR487" s="71"/>
      <c r="BS487" s="71"/>
      <c r="BT487" s="71"/>
      <c r="BU487" s="71"/>
      <c r="BV487" s="71"/>
      <c r="BW487" s="71"/>
      <c r="BX487" s="70"/>
      <c r="BY487" s="70"/>
      <c r="BZ487" s="72"/>
      <c r="CA487" s="73"/>
      <c r="CB487" s="72"/>
      <c r="CC487" s="72"/>
      <c r="CD487" s="74"/>
      <c r="CJ487"/>
      <c r="CW487" s="76"/>
      <c r="DC487" s="69"/>
      <c r="DI487" s="69"/>
    </row>
    <row r="488" spans="1:113">
      <c r="A488" s="71"/>
      <c r="B488" s="71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  <c r="AI488" s="71"/>
      <c r="AJ488" s="71"/>
      <c r="AK488" s="71"/>
      <c r="AL488" s="71"/>
      <c r="AM488" s="71"/>
      <c r="AN488" s="71"/>
      <c r="AO488" s="71"/>
      <c r="AP488" s="71"/>
      <c r="AQ488" s="71"/>
      <c r="AR488" s="71"/>
      <c r="AS488" s="71"/>
      <c r="AT488" s="71"/>
      <c r="AU488" s="71"/>
      <c r="AV488" s="71"/>
      <c r="AW488" s="71"/>
      <c r="AX488" s="71"/>
      <c r="AY488" s="71"/>
      <c r="AZ488" s="71"/>
      <c r="BA488" s="71"/>
      <c r="BB488" s="71"/>
      <c r="BC488" s="71"/>
      <c r="BD488" s="71"/>
      <c r="BE488" s="71"/>
      <c r="BF488" s="71"/>
      <c r="BG488" s="71"/>
      <c r="BH488" s="71"/>
      <c r="BI488" s="71"/>
      <c r="BJ488" s="71"/>
      <c r="BK488" s="71"/>
      <c r="BL488" s="71"/>
      <c r="BM488" s="71"/>
      <c r="BN488" s="71"/>
      <c r="BO488" s="71"/>
      <c r="BP488" s="71"/>
      <c r="BQ488" s="71"/>
      <c r="BR488" s="71"/>
      <c r="BS488" s="71"/>
      <c r="BT488" s="71"/>
      <c r="BU488" s="71"/>
      <c r="BV488" s="71"/>
      <c r="BW488" s="71"/>
      <c r="BX488" s="70"/>
      <c r="BY488" s="70"/>
      <c r="BZ488" s="72"/>
      <c r="CA488" s="73"/>
      <c r="CB488" s="72"/>
      <c r="CC488" s="72"/>
      <c r="CD488" s="74"/>
      <c r="CJ488"/>
      <c r="CW488" s="76"/>
      <c r="DC488" s="69"/>
      <c r="DI488" s="69"/>
    </row>
    <row r="489" spans="1:113">
      <c r="A489" s="71"/>
      <c r="B489" s="71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  <c r="AI489" s="71"/>
      <c r="AJ489" s="71"/>
      <c r="AK489" s="71"/>
      <c r="AL489" s="71"/>
      <c r="AM489" s="71"/>
      <c r="AN489" s="71"/>
      <c r="AO489" s="71"/>
      <c r="AP489" s="71"/>
      <c r="AQ489" s="71"/>
      <c r="AR489" s="71"/>
      <c r="AS489" s="71"/>
      <c r="AT489" s="71"/>
      <c r="AU489" s="71"/>
      <c r="AV489" s="71"/>
      <c r="AW489" s="71"/>
      <c r="AX489" s="71"/>
      <c r="AY489" s="71"/>
      <c r="AZ489" s="71"/>
      <c r="BA489" s="71"/>
      <c r="BB489" s="71"/>
      <c r="BC489" s="71"/>
      <c r="BD489" s="71"/>
      <c r="BE489" s="71"/>
      <c r="BF489" s="71"/>
      <c r="BG489" s="71"/>
      <c r="BH489" s="71"/>
      <c r="BI489" s="71"/>
      <c r="BJ489" s="71"/>
      <c r="BK489" s="71"/>
      <c r="BL489" s="71"/>
      <c r="BM489" s="71"/>
      <c r="BN489" s="71"/>
      <c r="BO489" s="71"/>
      <c r="BP489" s="71"/>
      <c r="BQ489" s="71"/>
      <c r="BR489" s="71"/>
      <c r="BS489" s="71"/>
      <c r="BT489" s="71"/>
      <c r="BU489" s="71"/>
      <c r="BV489" s="71"/>
      <c r="BW489" s="71"/>
      <c r="BX489" s="70"/>
      <c r="BY489" s="70"/>
      <c r="BZ489" s="72"/>
      <c r="CA489" s="73"/>
      <c r="CB489" s="72"/>
      <c r="CC489" s="72"/>
      <c r="CD489" s="74"/>
      <c r="CJ489"/>
      <c r="CW489" s="76"/>
      <c r="DC489" s="69"/>
      <c r="DI489" s="69"/>
    </row>
    <row r="490" spans="1:113">
      <c r="A490" s="71"/>
      <c r="B490" s="71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  <c r="AI490" s="71"/>
      <c r="AJ490" s="71"/>
      <c r="AK490" s="71"/>
      <c r="AL490" s="71"/>
      <c r="AM490" s="71"/>
      <c r="AN490" s="71"/>
      <c r="AO490" s="71"/>
      <c r="AP490" s="71"/>
      <c r="AQ490" s="71"/>
      <c r="AR490" s="71"/>
      <c r="AS490" s="71"/>
      <c r="AT490" s="71"/>
      <c r="AU490" s="71"/>
      <c r="AV490" s="71"/>
      <c r="AW490" s="71"/>
      <c r="AX490" s="71"/>
      <c r="AY490" s="71"/>
      <c r="AZ490" s="71"/>
      <c r="BA490" s="71"/>
      <c r="BB490" s="71"/>
      <c r="BC490" s="71"/>
      <c r="BD490" s="71"/>
      <c r="BE490" s="71"/>
      <c r="BF490" s="71"/>
      <c r="BG490" s="71"/>
      <c r="BH490" s="71"/>
      <c r="BI490" s="71"/>
      <c r="BJ490" s="71"/>
      <c r="BK490" s="71"/>
      <c r="BL490" s="71"/>
      <c r="BM490" s="71"/>
      <c r="BN490" s="71"/>
      <c r="BO490" s="71"/>
      <c r="BP490" s="71"/>
      <c r="BQ490" s="71"/>
      <c r="BR490" s="71"/>
      <c r="BS490" s="71"/>
      <c r="BT490" s="71"/>
      <c r="BU490" s="71"/>
      <c r="BV490" s="71"/>
      <c r="BW490" s="71"/>
      <c r="BX490" s="70"/>
      <c r="BY490" s="70"/>
      <c r="BZ490" s="72"/>
      <c r="CA490" s="73"/>
      <c r="CB490" s="72"/>
      <c r="CC490" s="72"/>
      <c r="CD490" s="74"/>
      <c r="CJ490"/>
      <c r="CW490" s="76"/>
      <c r="DC490" s="69"/>
      <c r="DI490" s="69"/>
    </row>
    <row r="491" spans="1:113">
      <c r="A491" s="71"/>
      <c r="B491" s="71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  <c r="AI491" s="71"/>
      <c r="AJ491" s="71"/>
      <c r="AK491" s="71"/>
      <c r="AL491" s="71"/>
      <c r="AM491" s="71"/>
      <c r="AN491" s="71"/>
      <c r="AO491" s="71"/>
      <c r="AP491" s="71"/>
      <c r="AQ491" s="71"/>
      <c r="AR491" s="71"/>
      <c r="AS491" s="71"/>
      <c r="AT491" s="71"/>
      <c r="AU491" s="71"/>
      <c r="AV491" s="71"/>
      <c r="AW491" s="71"/>
      <c r="AX491" s="71"/>
      <c r="AY491" s="71"/>
      <c r="AZ491" s="71"/>
      <c r="BA491" s="71"/>
      <c r="BB491" s="71"/>
      <c r="BC491" s="71"/>
      <c r="BD491" s="71"/>
      <c r="BE491" s="71"/>
      <c r="BF491" s="71"/>
      <c r="BG491" s="71"/>
      <c r="BH491" s="71"/>
      <c r="BI491" s="71"/>
      <c r="BJ491" s="71"/>
      <c r="BK491" s="71"/>
      <c r="BL491" s="71"/>
      <c r="BM491" s="71"/>
      <c r="BN491" s="71"/>
      <c r="BO491" s="71"/>
      <c r="BP491" s="71"/>
      <c r="BQ491" s="71"/>
      <c r="BR491" s="71"/>
      <c r="BS491" s="71"/>
      <c r="BT491" s="71"/>
      <c r="BU491" s="71"/>
      <c r="BV491" s="71"/>
      <c r="BW491" s="71"/>
      <c r="BX491" s="70"/>
      <c r="BY491" s="70"/>
      <c r="BZ491" s="72"/>
      <c r="CA491" s="73"/>
      <c r="CB491" s="72"/>
      <c r="CC491" s="72"/>
      <c r="CD491" s="74"/>
      <c r="CJ491"/>
      <c r="CW491" s="76"/>
      <c r="DC491" s="69"/>
      <c r="DI491" s="69"/>
    </row>
    <row r="492" spans="1:113">
      <c r="A492" s="71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  <c r="AI492" s="71"/>
      <c r="AJ492" s="71"/>
      <c r="AK492" s="71"/>
      <c r="AL492" s="71"/>
      <c r="AM492" s="71"/>
      <c r="AN492" s="71"/>
      <c r="AO492" s="71"/>
      <c r="AP492" s="71"/>
      <c r="AQ492" s="71"/>
      <c r="AR492" s="71"/>
      <c r="AS492" s="71"/>
      <c r="AT492" s="71"/>
      <c r="AU492" s="71"/>
      <c r="AV492" s="71"/>
      <c r="AW492" s="71"/>
      <c r="AX492" s="71"/>
      <c r="AY492" s="71"/>
      <c r="AZ492" s="71"/>
      <c r="BA492" s="71"/>
      <c r="BB492" s="71"/>
      <c r="BC492" s="71"/>
      <c r="BD492" s="71"/>
      <c r="BE492" s="71"/>
      <c r="BF492" s="71"/>
      <c r="BG492" s="71"/>
      <c r="BH492" s="71"/>
      <c r="BI492" s="71"/>
      <c r="BJ492" s="71"/>
      <c r="BK492" s="71"/>
      <c r="BL492" s="71"/>
      <c r="BM492" s="71"/>
      <c r="BN492" s="71"/>
      <c r="BO492" s="71"/>
      <c r="BP492" s="71"/>
      <c r="BQ492" s="71"/>
      <c r="BR492" s="71"/>
      <c r="BS492" s="71"/>
      <c r="BT492" s="71"/>
      <c r="BU492" s="71"/>
      <c r="BV492" s="71"/>
      <c r="BW492" s="71"/>
      <c r="BX492" s="70"/>
      <c r="BY492" s="70"/>
      <c r="BZ492" s="72"/>
      <c r="CA492" s="73"/>
      <c r="CB492" s="72"/>
      <c r="CC492" s="72"/>
      <c r="CD492" s="74"/>
      <c r="CJ492"/>
      <c r="CW492" s="76"/>
      <c r="DC492" s="69"/>
      <c r="DI492" s="69"/>
    </row>
    <row r="493" spans="1:113">
      <c r="A493" s="71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  <c r="AI493" s="71"/>
      <c r="AJ493" s="71"/>
      <c r="AK493" s="71"/>
      <c r="AL493" s="71"/>
      <c r="AM493" s="71"/>
      <c r="AN493" s="71"/>
      <c r="AO493" s="71"/>
      <c r="AP493" s="71"/>
      <c r="AQ493" s="71"/>
      <c r="AR493" s="71"/>
      <c r="AS493" s="71"/>
      <c r="AT493" s="71"/>
      <c r="AU493" s="71"/>
      <c r="AV493" s="71"/>
      <c r="AW493" s="71"/>
      <c r="AX493" s="71"/>
      <c r="AY493" s="71"/>
      <c r="AZ493" s="71"/>
      <c r="BA493" s="71"/>
      <c r="BB493" s="71"/>
      <c r="BC493" s="71"/>
      <c r="BD493" s="71"/>
      <c r="BE493" s="71"/>
      <c r="BF493" s="71"/>
      <c r="BG493" s="71"/>
      <c r="BH493" s="71"/>
      <c r="BI493" s="71"/>
      <c r="BJ493" s="71"/>
      <c r="BK493" s="71"/>
      <c r="BL493" s="71"/>
      <c r="BM493" s="71"/>
      <c r="BN493" s="71"/>
      <c r="BO493" s="71"/>
      <c r="BP493" s="71"/>
      <c r="BQ493" s="71"/>
      <c r="BR493" s="71"/>
      <c r="BS493" s="71"/>
      <c r="BT493" s="71"/>
      <c r="BU493" s="71"/>
      <c r="BV493" s="71"/>
      <c r="BW493" s="71"/>
      <c r="BX493" s="70"/>
      <c r="BY493" s="70"/>
      <c r="BZ493" s="72"/>
      <c r="CA493" s="73"/>
      <c r="CB493" s="72"/>
      <c r="CC493" s="72"/>
      <c r="CD493" s="74"/>
      <c r="CJ493"/>
      <c r="CW493" s="76"/>
      <c r="DC493" s="69"/>
      <c r="DI493" s="69"/>
    </row>
    <row r="494" spans="1:113">
      <c r="A494" s="71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  <c r="AI494" s="71"/>
      <c r="AJ494" s="71"/>
      <c r="AK494" s="71"/>
      <c r="AL494" s="71"/>
      <c r="AM494" s="71"/>
      <c r="AN494" s="71"/>
      <c r="AO494" s="71"/>
      <c r="AP494" s="71"/>
      <c r="AQ494" s="71"/>
      <c r="AR494" s="71"/>
      <c r="AS494" s="71"/>
      <c r="AT494" s="71"/>
      <c r="AU494" s="71"/>
      <c r="AV494" s="71"/>
      <c r="AW494" s="71"/>
      <c r="AX494" s="71"/>
      <c r="AY494" s="71"/>
      <c r="AZ494" s="71"/>
      <c r="BA494" s="71"/>
      <c r="BB494" s="71"/>
      <c r="BC494" s="71"/>
      <c r="BD494" s="71"/>
      <c r="BE494" s="71"/>
      <c r="BF494" s="71"/>
      <c r="BG494" s="71"/>
      <c r="BH494" s="71"/>
      <c r="BI494" s="71"/>
      <c r="BJ494" s="71"/>
      <c r="BK494" s="71"/>
      <c r="BL494" s="71"/>
      <c r="BM494" s="71"/>
      <c r="BN494" s="71"/>
      <c r="BO494" s="71"/>
      <c r="BP494" s="71"/>
      <c r="BQ494" s="71"/>
      <c r="BR494" s="71"/>
      <c r="BS494" s="71"/>
      <c r="BT494" s="71"/>
      <c r="BU494" s="71"/>
      <c r="BV494" s="71"/>
      <c r="BW494" s="71"/>
      <c r="BX494" s="70"/>
      <c r="BY494" s="70"/>
      <c r="BZ494" s="72"/>
      <c r="CA494" s="73"/>
      <c r="CB494" s="72"/>
      <c r="CC494" s="72"/>
      <c r="CD494" s="74"/>
      <c r="CJ494"/>
      <c r="CW494" s="76"/>
      <c r="DC494" s="69"/>
      <c r="DI494" s="69"/>
    </row>
    <row r="495" spans="1:113">
      <c r="A495" s="71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  <c r="AI495" s="71"/>
      <c r="AJ495" s="71"/>
      <c r="AK495" s="71"/>
      <c r="AL495" s="71"/>
      <c r="AM495" s="71"/>
      <c r="AN495" s="71"/>
      <c r="AO495" s="71"/>
      <c r="AP495" s="71"/>
      <c r="AQ495" s="71"/>
      <c r="AR495" s="71"/>
      <c r="AS495" s="71"/>
      <c r="AT495" s="71"/>
      <c r="AU495" s="71"/>
      <c r="AV495" s="71"/>
      <c r="AW495" s="71"/>
      <c r="AX495" s="71"/>
      <c r="AY495" s="71"/>
      <c r="AZ495" s="71"/>
      <c r="BA495" s="71"/>
      <c r="BB495" s="71"/>
      <c r="BC495" s="71"/>
      <c r="BD495" s="71"/>
      <c r="BE495" s="71"/>
      <c r="BF495" s="71"/>
      <c r="BG495" s="71"/>
      <c r="BH495" s="71"/>
      <c r="BI495" s="71"/>
      <c r="BJ495" s="71"/>
      <c r="BK495" s="71"/>
      <c r="BL495" s="71"/>
      <c r="BM495" s="71"/>
      <c r="BN495" s="71"/>
      <c r="BO495" s="71"/>
      <c r="BP495" s="71"/>
      <c r="BQ495" s="71"/>
      <c r="BR495" s="71"/>
      <c r="BS495" s="71"/>
      <c r="BT495" s="71"/>
      <c r="BU495" s="71"/>
      <c r="BV495" s="71"/>
      <c r="BW495" s="71"/>
      <c r="BX495" s="70"/>
      <c r="BY495" s="70"/>
      <c r="BZ495" s="72"/>
      <c r="CA495" s="73"/>
      <c r="CB495" s="72"/>
      <c r="CC495" s="72"/>
      <c r="CD495" s="74"/>
      <c r="CJ495"/>
      <c r="CW495" s="76"/>
      <c r="DC495" s="69"/>
      <c r="DI495" s="69"/>
    </row>
    <row r="496" spans="1:113">
      <c r="A496" s="71"/>
      <c r="B496" s="71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  <c r="AI496" s="71"/>
      <c r="AJ496" s="71"/>
      <c r="AK496" s="71"/>
      <c r="AL496" s="71"/>
      <c r="AM496" s="71"/>
      <c r="AN496" s="71"/>
      <c r="AO496" s="71"/>
      <c r="AP496" s="71"/>
      <c r="AQ496" s="71"/>
      <c r="AR496" s="71"/>
      <c r="AS496" s="71"/>
      <c r="AT496" s="71"/>
      <c r="AU496" s="71"/>
      <c r="AV496" s="71"/>
      <c r="AW496" s="71"/>
      <c r="AX496" s="71"/>
      <c r="AY496" s="71"/>
      <c r="AZ496" s="71"/>
      <c r="BA496" s="71"/>
      <c r="BB496" s="71"/>
      <c r="BC496" s="71"/>
      <c r="BD496" s="71"/>
      <c r="BE496" s="71"/>
      <c r="BF496" s="71"/>
      <c r="BG496" s="71"/>
      <c r="BH496" s="71"/>
      <c r="BI496" s="71"/>
      <c r="BJ496" s="71"/>
      <c r="BK496" s="71"/>
      <c r="BL496" s="71"/>
      <c r="BM496" s="71"/>
      <c r="BN496" s="71"/>
      <c r="BO496" s="71"/>
      <c r="BP496" s="71"/>
      <c r="BQ496" s="71"/>
      <c r="BR496" s="71"/>
      <c r="BS496" s="71"/>
      <c r="BT496" s="71"/>
      <c r="BU496" s="71"/>
      <c r="BV496" s="71"/>
      <c r="BW496" s="71"/>
      <c r="BX496" s="70"/>
      <c r="BY496" s="70"/>
      <c r="BZ496" s="72"/>
      <c r="CA496" s="73"/>
      <c r="CB496" s="72"/>
      <c r="CC496" s="72"/>
      <c r="CD496" s="74"/>
      <c r="CJ496"/>
      <c r="CW496" s="76"/>
      <c r="DC496" s="69"/>
      <c r="DI496" s="69"/>
    </row>
    <row r="497" spans="1:113">
      <c r="A497" s="71"/>
      <c r="B497" s="71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  <c r="AI497" s="71"/>
      <c r="AJ497" s="71"/>
      <c r="AK497" s="71"/>
      <c r="AL497" s="71"/>
      <c r="AM497" s="71"/>
      <c r="AN497" s="71"/>
      <c r="AO497" s="71"/>
      <c r="AP497" s="71"/>
      <c r="AQ497" s="71"/>
      <c r="AR497" s="71"/>
      <c r="AS497" s="71"/>
      <c r="AT497" s="71"/>
      <c r="AU497" s="71"/>
      <c r="AV497" s="71"/>
      <c r="AW497" s="71"/>
      <c r="AX497" s="71"/>
      <c r="AY497" s="71"/>
      <c r="AZ497" s="71"/>
      <c r="BA497" s="71"/>
      <c r="BB497" s="71"/>
      <c r="BC497" s="71"/>
      <c r="BD497" s="71"/>
      <c r="BE497" s="71"/>
      <c r="BF497" s="71"/>
      <c r="BG497" s="71"/>
      <c r="BH497" s="71"/>
      <c r="BI497" s="71"/>
      <c r="BJ497" s="71"/>
      <c r="BK497" s="71"/>
      <c r="BL497" s="71"/>
      <c r="BM497" s="71"/>
      <c r="BN497" s="71"/>
      <c r="BO497" s="71"/>
      <c r="BP497" s="71"/>
      <c r="BQ497" s="71"/>
      <c r="BR497" s="71"/>
      <c r="BS497" s="71"/>
      <c r="BT497" s="71"/>
      <c r="BU497" s="71"/>
      <c r="BV497" s="71"/>
      <c r="BW497" s="71"/>
      <c r="BX497" s="70"/>
      <c r="BY497" s="70"/>
      <c r="BZ497" s="72"/>
      <c r="CA497" s="73"/>
      <c r="CB497" s="72"/>
      <c r="CC497" s="72"/>
      <c r="CD497" s="74"/>
      <c r="CJ497"/>
      <c r="CW497" s="76"/>
      <c r="DC497" s="69"/>
      <c r="DI497" s="69"/>
    </row>
    <row r="498" spans="1:113">
      <c r="A498" s="71"/>
      <c r="B498" s="71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  <c r="AI498" s="71"/>
      <c r="AJ498" s="71"/>
      <c r="AK498" s="71"/>
      <c r="AL498" s="71"/>
      <c r="AM498" s="71"/>
      <c r="AN498" s="71"/>
      <c r="AO498" s="71"/>
      <c r="AP498" s="71"/>
      <c r="AQ498" s="71"/>
      <c r="AR498" s="71"/>
      <c r="AS498" s="71"/>
      <c r="AT498" s="71"/>
      <c r="AU498" s="71"/>
      <c r="AV498" s="71"/>
      <c r="AW498" s="71"/>
      <c r="AX498" s="71"/>
      <c r="AY498" s="71"/>
      <c r="AZ498" s="71"/>
      <c r="BA498" s="71"/>
      <c r="BB498" s="71"/>
      <c r="BC498" s="71"/>
      <c r="BD498" s="71"/>
      <c r="BE498" s="71"/>
      <c r="BF498" s="71"/>
      <c r="BG498" s="71"/>
      <c r="BH498" s="71"/>
      <c r="BI498" s="71"/>
      <c r="BJ498" s="71"/>
      <c r="BK498" s="71"/>
      <c r="BL498" s="71"/>
      <c r="BM498" s="71"/>
      <c r="BN498" s="71"/>
      <c r="BO498" s="71"/>
      <c r="BP498" s="71"/>
      <c r="BQ498" s="71"/>
      <c r="BR498" s="71"/>
      <c r="BS498" s="71"/>
      <c r="BT498" s="71"/>
      <c r="BU498" s="71"/>
      <c r="BV498" s="71"/>
      <c r="BW498" s="71"/>
      <c r="BX498" s="70"/>
      <c r="BY498" s="70"/>
      <c r="BZ498" s="72"/>
      <c r="CA498" s="73"/>
      <c r="CB498" s="72"/>
      <c r="CC498" s="72"/>
      <c r="CD498" s="74"/>
      <c r="CJ498"/>
      <c r="CW498" s="76"/>
      <c r="DC498" s="69"/>
      <c r="DI498" s="69"/>
    </row>
    <row r="499" spans="1:113">
      <c r="A499" s="71"/>
      <c r="B499" s="71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  <c r="AI499" s="71"/>
      <c r="AJ499" s="71"/>
      <c r="AK499" s="71"/>
      <c r="AL499" s="71"/>
      <c r="AM499" s="71"/>
      <c r="AN499" s="71"/>
      <c r="AO499" s="71"/>
      <c r="AP499" s="71"/>
      <c r="AQ499" s="71"/>
      <c r="AR499" s="71"/>
      <c r="AS499" s="71"/>
      <c r="AT499" s="71"/>
      <c r="AU499" s="71"/>
      <c r="AV499" s="71"/>
      <c r="AW499" s="71"/>
      <c r="AX499" s="71"/>
      <c r="AY499" s="71"/>
      <c r="AZ499" s="71"/>
      <c r="BA499" s="71"/>
      <c r="BB499" s="71"/>
      <c r="BC499" s="71"/>
      <c r="BD499" s="71"/>
      <c r="BE499" s="71"/>
      <c r="BF499" s="71"/>
      <c r="BG499" s="71"/>
      <c r="BH499" s="71"/>
      <c r="BI499" s="71"/>
      <c r="BJ499" s="71"/>
      <c r="BK499" s="71"/>
      <c r="BL499" s="71"/>
      <c r="BM499" s="71"/>
      <c r="BN499" s="71"/>
      <c r="BO499" s="71"/>
      <c r="BP499" s="71"/>
      <c r="BQ499" s="71"/>
      <c r="BR499" s="71"/>
      <c r="BS499" s="71"/>
      <c r="BT499" s="71"/>
      <c r="BU499" s="71"/>
      <c r="BV499" s="71"/>
      <c r="BW499" s="71"/>
      <c r="BX499" s="70"/>
      <c r="BY499" s="70"/>
      <c r="BZ499" s="72"/>
      <c r="CA499" s="73"/>
      <c r="CB499" s="72"/>
      <c r="CC499" s="72"/>
      <c r="CD499" s="74"/>
      <c r="CJ499"/>
      <c r="CW499" s="76"/>
      <c r="DC499" s="69"/>
      <c r="DI499" s="69"/>
    </row>
    <row r="500" spans="1:113">
      <c r="A500" s="71"/>
      <c r="B500" s="71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  <c r="AI500" s="71"/>
      <c r="AJ500" s="71"/>
      <c r="AK500" s="71"/>
      <c r="AL500" s="71"/>
      <c r="AM500" s="71"/>
      <c r="AN500" s="71"/>
      <c r="AO500" s="71"/>
      <c r="AP500" s="71"/>
      <c r="AQ500" s="71"/>
      <c r="AR500" s="71"/>
      <c r="AS500" s="71"/>
      <c r="AT500" s="71"/>
      <c r="AU500" s="71"/>
      <c r="AV500" s="71"/>
      <c r="AW500" s="71"/>
      <c r="AX500" s="71"/>
      <c r="AY500" s="71"/>
      <c r="AZ500" s="71"/>
      <c r="BA500" s="71"/>
      <c r="BB500" s="71"/>
      <c r="BC500" s="71"/>
      <c r="BD500" s="71"/>
      <c r="BE500" s="71"/>
      <c r="BF500" s="71"/>
      <c r="BG500" s="71"/>
      <c r="BH500" s="71"/>
      <c r="BI500" s="71"/>
      <c r="BJ500" s="71"/>
      <c r="BK500" s="71"/>
      <c r="BL500" s="71"/>
      <c r="BM500" s="71"/>
      <c r="BN500" s="71"/>
      <c r="BO500" s="71"/>
      <c r="BP500" s="71"/>
      <c r="BQ500" s="71"/>
      <c r="BR500" s="71"/>
      <c r="BS500" s="71"/>
      <c r="BT500" s="71"/>
      <c r="BU500" s="71"/>
      <c r="BV500" s="71"/>
      <c r="BW500" s="71"/>
      <c r="BX500" s="70"/>
      <c r="BY500" s="70"/>
      <c r="BZ500" s="72"/>
      <c r="CA500" s="73"/>
      <c r="CB500" s="72"/>
      <c r="CC500" s="72"/>
      <c r="CD500" s="74"/>
      <c r="CJ500"/>
      <c r="CW500" s="76"/>
      <c r="DC500" s="69"/>
      <c r="DI500" s="69"/>
    </row>
    <row r="501" spans="1:113">
      <c r="A501" s="71"/>
      <c r="B501" s="71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  <c r="BA501" s="71"/>
      <c r="BB501" s="71"/>
      <c r="BC501" s="71"/>
      <c r="BD501" s="71"/>
      <c r="BE501" s="71"/>
      <c r="BF501" s="71"/>
      <c r="BG501" s="71"/>
      <c r="BH501" s="71"/>
      <c r="BI501" s="71"/>
      <c r="BJ501" s="71"/>
      <c r="BK501" s="71"/>
      <c r="BL501" s="71"/>
      <c r="BM501" s="71"/>
      <c r="BN501" s="71"/>
      <c r="BO501" s="71"/>
      <c r="BP501" s="71"/>
      <c r="BQ501" s="71"/>
      <c r="BR501" s="71"/>
      <c r="BS501" s="71"/>
      <c r="BT501" s="71"/>
      <c r="BU501" s="71"/>
      <c r="BV501" s="71"/>
      <c r="BW501" s="71"/>
      <c r="BX501" s="70"/>
      <c r="BY501" s="70"/>
      <c r="BZ501" s="72"/>
      <c r="CA501" s="73"/>
      <c r="CB501" s="72"/>
      <c r="CC501" s="72"/>
      <c r="CD501" s="74"/>
      <c r="CJ501"/>
      <c r="CW501" s="76"/>
      <c r="DC501" s="69"/>
      <c r="DI501" s="69"/>
    </row>
    <row r="502" spans="1:113">
      <c r="A502" s="71"/>
      <c r="B502" s="71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  <c r="AI502" s="71"/>
      <c r="AJ502" s="71"/>
      <c r="AK502" s="71"/>
      <c r="AL502" s="71"/>
      <c r="AM502" s="71"/>
      <c r="AN502" s="71"/>
      <c r="AO502" s="71"/>
      <c r="AP502" s="71"/>
      <c r="AQ502" s="71"/>
      <c r="AR502" s="71"/>
      <c r="AS502" s="71"/>
      <c r="AT502" s="71"/>
      <c r="AU502" s="71"/>
      <c r="AV502" s="71"/>
      <c r="AW502" s="71"/>
      <c r="AX502" s="71"/>
      <c r="AY502" s="71"/>
      <c r="AZ502" s="71"/>
      <c r="BA502" s="71"/>
      <c r="BB502" s="71"/>
      <c r="BC502" s="71"/>
      <c r="BD502" s="71"/>
      <c r="BE502" s="71"/>
      <c r="BF502" s="71"/>
      <c r="BG502" s="71"/>
      <c r="BH502" s="71"/>
      <c r="BI502" s="71"/>
      <c r="BJ502" s="71"/>
      <c r="BK502" s="71"/>
      <c r="BL502" s="71"/>
      <c r="BM502" s="71"/>
      <c r="BN502" s="71"/>
      <c r="BO502" s="71"/>
      <c r="BP502" s="71"/>
      <c r="BQ502" s="71"/>
      <c r="BR502" s="71"/>
      <c r="BS502" s="71"/>
      <c r="BT502" s="71"/>
      <c r="BU502" s="71"/>
      <c r="BV502" s="71"/>
      <c r="BW502" s="71"/>
      <c r="BX502" s="70"/>
      <c r="BY502" s="70"/>
      <c r="BZ502" s="72"/>
      <c r="CA502" s="73"/>
      <c r="CB502" s="72"/>
      <c r="CC502" s="72"/>
      <c r="CD502" s="74"/>
      <c r="CJ502"/>
      <c r="CW502" s="76"/>
      <c r="DC502" s="69"/>
      <c r="DI502" s="69"/>
    </row>
    <row r="503" spans="1:113">
      <c r="A503" s="71"/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  <c r="AI503" s="71"/>
      <c r="AJ503" s="71"/>
      <c r="AK503" s="71"/>
      <c r="AL503" s="71"/>
      <c r="AM503" s="71"/>
      <c r="AN503" s="71"/>
      <c r="AO503" s="71"/>
      <c r="AP503" s="71"/>
      <c r="AQ503" s="71"/>
      <c r="AR503" s="71"/>
      <c r="AS503" s="71"/>
      <c r="AT503" s="71"/>
      <c r="AU503" s="71"/>
      <c r="AV503" s="71"/>
      <c r="AW503" s="71"/>
      <c r="AX503" s="71"/>
      <c r="AY503" s="71"/>
      <c r="AZ503" s="71"/>
      <c r="BA503" s="71"/>
      <c r="BB503" s="71"/>
      <c r="BC503" s="71"/>
      <c r="BD503" s="71"/>
      <c r="BE503" s="71"/>
      <c r="BF503" s="71"/>
      <c r="BG503" s="71"/>
      <c r="BH503" s="71"/>
      <c r="BI503" s="71"/>
      <c r="BJ503" s="71"/>
      <c r="BK503" s="71"/>
      <c r="BL503" s="71"/>
      <c r="BM503" s="71"/>
      <c r="BN503" s="71"/>
      <c r="BO503" s="71"/>
      <c r="BP503" s="71"/>
      <c r="BQ503" s="71"/>
      <c r="BR503" s="71"/>
      <c r="BS503" s="71"/>
      <c r="BT503" s="71"/>
      <c r="BU503" s="71"/>
      <c r="BV503" s="71"/>
      <c r="BW503" s="71"/>
      <c r="BX503" s="70"/>
      <c r="BY503" s="70"/>
      <c r="BZ503" s="72"/>
      <c r="CA503" s="73"/>
      <c r="CB503" s="72"/>
      <c r="CC503" s="72"/>
      <c r="CD503" s="74"/>
      <c r="CJ503"/>
      <c r="CW503" s="76"/>
      <c r="DC503" s="69"/>
      <c r="DI503" s="69"/>
    </row>
    <row r="504" spans="1:113">
      <c r="A504" s="71"/>
      <c r="B504" s="71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  <c r="AI504" s="71"/>
      <c r="AJ504" s="71"/>
      <c r="AK504" s="71"/>
      <c r="AL504" s="71"/>
      <c r="AM504" s="71"/>
      <c r="AN504" s="71"/>
      <c r="AO504" s="71"/>
      <c r="AP504" s="71"/>
      <c r="AQ504" s="71"/>
      <c r="AR504" s="71"/>
      <c r="AS504" s="71"/>
      <c r="AT504" s="71"/>
      <c r="AU504" s="71"/>
      <c r="AV504" s="71"/>
      <c r="AW504" s="71"/>
      <c r="AX504" s="71"/>
      <c r="AY504" s="71"/>
      <c r="AZ504" s="71"/>
      <c r="BA504" s="71"/>
      <c r="BB504" s="71"/>
      <c r="BC504" s="71"/>
      <c r="BD504" s="71"/>
      <c r="BE504" s="71"/>
      <c r="BF504" s="71"/>
      <c r="BG504" s="71"/>
      <c r="BH504" s="71"/>
      <c r="BI504" s="71"/>
      <c r="BJ504" s="71"/>
      <c r="BK504" s="71"/>
      <c r="BL504" s="71"/>
      <c r="BM504" s="71"/>
      <c r="BN504" s="71"/>
      <c r="BO504" s="71"/>
      <c r="BP504" s="71"/>
      <c r="BQ504" s="71"/>
      <c r="BR504" s="71"/>
      <c r="BS504" s="71"/>
      <c r="BT504" s="71"/>
      <c r="BU504" s="71"/>
      <c r="BV504" s="71"/>
      <c r="BW504" s="71"/>
      <c r="BX504" s="70"/>
      <c r="BY504" s="70"/>
      <c r="BZ504" s="72"/>
      <c r="CA504" s="73"/>
      <c r="CB504" s="72"/>
      <c r="CC504" s="72"/>
      <c r="CD504" s="74"/>
      <c r="CJ504"/>
      <c r="CW504" s="76"/>
      <c r="DC504" s="69"/>
      <c r="DI504" s="69"/>
    </row>
    <row r="505" spans="1:113">
      <c r="A505" s="71"/>
      <c r="B505" s="71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  <c r="AI505" s="71"/>
      <c r="AJ505" s="71"/>
      <c r="AK505" s="71"/>
      <c r="AL505" s="71"/>
      <c r="AM505" s="71"/>
      <c r="AN505" s="71"/>
      <c r="AO505" s="71"/>
      <c r="AP505" s="71"/>
      <c r="AQ505" s="71"/>
      <c r="AR505" s="71"/>
      <c r="AS505" s="71"/>
      <c r="AT505" s="71"/>
      <c r="AU505" s="71"/>
      <c r="AV505" s="71"/>
      <c r="AW505" s="71"/>
      <c r="AX505" s="71"/>
      <c r="AY505" s="71"/>
      <c r="AZ505" s="71"/>
      <c r="BA505" s="71"/>
      <c r="BB505" s="71"/>
      <c r="BC505" s="71"/>
      <c r="BD505" s="71"/>
      <c r="BE505" s="71"/>
      <c r="BF505" s="71"/>
      <c r="BG505" s="71"/>
      <c r="BH505" s="71"/>
      <c r="BI505" s="71"/>
      <c r="BJ505" s="71"/>
      <c r="BK505" s="71"/>
      <c r="BL505" s="71"/>
      <c r="BM505" s="71"/>
      <c r="BN505" s="71"/>
      <c r="BO505" s="71"/>
      <c r="BP505" s="71"/>
      <c r="BQ505" s="71"/>
      <c r="BR505" s="71"/>
      <c r="BS505" s="71"/>
      <c r="BT505" s="71"/>
      <c r="BU505" s="71"/>
      <c r="BV505" s="71"/>
      <c r="BW505" s="71"/>
      <c r="BX505" s="70"/>
      <c r="BY505" s="70"/>
      <c r="BZ505" s="72"/>
      <c r="CA505" s="73"/>
      <c r="CB505" s="72"/>
      <c r="CC505" s="72"/>
      <c r="CD505" s="74"/>
      <c r="CJ505"/>
      <c r="CW505" s="76"/>
      <c r="DC505" s="69"/>
      <c r="DI505" s="69"/>
    </row>
    <row r="506" spans="1:113">
      <c r="A506" s="71"/>
      <c r="B506" s="71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  <c r="AI506" s="71"/>
      <c r="AJ506" s="71"/>
      <c r="AK506" s="71"/>
      <c r="AL506" s="71"/>
      <c r="AM506" s="71"/>
      <c r="AN506" s="71"/>
      <c r="AO506" s="71"/>
      <c r="AP506" s="71"/>
      <c r="AQ506" s="71"/>
      <c r="AR506" s="71"/>
      <c r="AS506" s="71"/>
      <c r="AT506" s="71"/>
      <c r="AU506" s="71"/>
      <c r="AV506" s="71"/>
      <c r="AW506" s="71"/>
      <c r="AX506" s="71"/>
      <c r="AY506" s="71"/>
      <c r="AZ506" s="71"/>
      <c r="BA506" s="71"/>
      <c r="BB506" s="71"/>
      <c r="BC506" s="71"/>
      <c r="BD506" s="71"/>
      <c r="BE506" s="71"/>
      <c r="BF506" s="71"/>
      <c r="BG506" s="71"/>
      <c r="BH506" s="71"/>
      <c r="BI506" s="71"/>
      <c r="BJ506" s="71"/>
      <c r="BK506" s="71"/>
      <c r="BL506" s="71"/>
      <c r="BM506" s="71"/>
      <c r="BN506" s="71"/>
      <c r="BO506" s="71"/>
      <c r="BP506" s="71"/>
      <c r="BQ506" s="71"/>
      <c r="BR506" s="71"/>
      <c r="BS506" s="71"/>
      <c r="BT506" s="71"/>
      <c r="BU506" s="71"/>
      <c r="BV506" s="71"/>
      <c r="BW506" s="71"/>
      <c r="BX506" s="70"/>
      <c r="BY506" s="70"/>
      <c r="BZ506" s="72"/>
      <c r="CA506" s="73"/>
      <c r="CB506" s="72"/>
      <c r="CC506" s="72"/>
      <c r="CD506" s="74"/>
      <c r="CJ506"/>
      <c r="CW506" s="76"/>
      <c r="DC506" s="69"/>
      <c r="DI506" s="69"/>
    </row>
    <row r="507" spans="1:113">
      <c r="A507" s="71"/>
      <c r="B507" s="71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  <c r="AI507" s="71"/>
      <c r="AJ507" s="71"/>
      <c r="AK507" s="71"/>
      <c r="AL507" s="71"/>
      <c r="AM507" s="71"/>
      <c r="AN507" s="71"/>
      <c r="AO507" s="71"/>
      <c r="AP507" s="71"/>
      <c r="AQ507" s="71"/>
      <c r="AR507" s="71"/>
      <c r="AS507" s="71"/>
      <c r="AT507" s="71"/>
      <c r="AU507" s="71"/>
      <c r="AV507" s="71"/>
      <c r="AW507" s="71"/>
      <c r="AX507" s="71"/>
      <c r="AY507" s="71"/>
      <c r="AZ507" s="71"/>
      <c r="BA507" s="71"/>
      <c r="BB507" s="71"/>
      <c r="BC507" s="71"/>
      <c r="BD507" s="71"/>
      <c r="BE507" s="71"/>
      <c r="BF507" s="71"/>
      <c r="BG507" s="71"/>
      <c r="BH507" s="71"/>
      <c r="BI507" s="71"/>
      <c r="BJ507" s="71"/>
      <c r="BK507" s="71"/>
      <c r="BL507" s="71"/>
      <c r="BM507" s="71"/>
      <c r="BN507" s="71"/>
      <c r="BO507" s="71"/>
      <c r="BP507" s="71"/>
      <c r="BQ507" s="71"/>
      <c r="BR507" s="71"/>
      <c r="BS507" s="71"/>
      <c r="BT507" s="71"/>
      <c r="BU507" s="71"/>
      <c r="BV507" s="71"/>
      <c r="BW507" s="71"/>
      <c r="BX507" s="70"/>
      <c r="BY507" s="70"/>
      <c r="BZ507" s="72"/>
      <c r="CA507" s="73"/>
      <c r="CB507" s="72"/>
      <c r="CC507" s="72"/>
      <c r="CD507" s="74"/>
      <c r="CJ507"/>
      <c r="CW507" s="76"/>
      <c r="DC507" s="69"/>
      <c r="DI507" s="69"/>
    </row>
    <row r="508" spans="1:113">
      <c r="A508" s="71"/>
      <c r="B508" s="71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  <c r="AI508" s="71"/>
      <c r="AJ508" s="71"/>
      <c r="AK508" s="71"/>
      <c r="AL508" s="71"/>
      <c r="AM508" s="71"/>
      <c r="AN508" s="71"/>
      <c r="AO508" s="71"/>
      <c r="AP508" s="71"/>
      <c r="AQ508" s="71"/>
      <c r="AR508" s="71"/>
      <c r="AS508" s="71"/>
      <c r="AT508" s="71"/>
      <c r="AU508" s="71"/>
      <c r="AV508" s="71"/>
      <c r="AW508" s="71"/>
      <c r="AX508" s="71"/>
      <c r="AY508" s="71"/>
      <c r="AZ508" s="71"/>
      <c r="BA508" s="71"/>
      <c r="BB508" s="71"/>
      <c r="BC508" s="71"/>
      <c r="BD508" s="71"/>
      <c r="BE508" s="71"/>
      <c r="BF508" s="71"/>
      <c r="BG508" s="71"/>
      <c r="BH508" s="71"/>
      <c r="BI508" s="71"/>
      <c r="BJ508" s="71"/>
      <c r="BK508" s="71"/>
      <c r="BL508" s="71"/>
      <c r="BM508" s="71"/>
      <c r="BN508" s="71"/>
      <c r="BO508" s="71"/>
      <c r="BP508" s="71"/>
      <c r="BQ508" s="71"/>
      <c r="BR508" s="71"/>
      <c r="BS508" s="71"/>
      <c r="BT508" s="71"/>
      <c r="BU508" s="71"/>
      <c r="BV508" s="71"/>
      <c r="BW508" s="71"/>
      <c r="BX508" s="70"/>
      <c r="BY508" s="70"/>
      <c r="BZ508" s="72"/>
      <c r="CA508" s="73"/>
      <c r="CB508" s="72"/>
      <c r="CC508" s="72"/>
      <c r="CD508" s="74"/>
      <c r="CJ508"/>
      <c r="CW508" s="76"/>
      <c r="DC508" s="69"/>
      <c r="DI508" s="69"/>
    </row>
    <row r="509" spans="1:113">
      <c r="A509" s="71"/>
      <c r="B509" s="71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  <c r="AI509" s="71"/>
      <c r="AJ509" s="71"/>
      <c r="AK509" s="71"/>
      <c r="AL509" s="71"/>
      <c r="AM509" s="71"/>
      <c r="AN509" s="71"/>
      <c r="AO509" s="71"/>
      <c r="AP509" s="71"/>
      <c r="AQ509" s="71"/>
      <c r="AR509" s="71"/>
      <c r="AS509" s="71"/>
      <c r="AT509" s="71"/>
      <c r="AU509" s="71"/>
      <c r="AV509" s="71"/>
      <c r="AW509" s="71"/>
      <c r="AX509" s="71"/>
      <c r="AY509" s="71"/>
      <c r="AZ509" s="71"/>
      <c r="BA509" s="71"/>
      <c r="BB509" s="71"/>
      <c r="BC509" s="71"/>
      <c r="BD509" s="71"/>
      <c r="BE509" s="71"/>
      <c r="BF509" s="71"/>
      <c r="BG509" s="71"/>
      <c r="BH509" s="71"/>
      <c r="BI509" s="71"/>
      <c r="BJ509" s="71"/>
      <c r="BK509" s="71"/>
      <c r="BL509" s="71"/>
      <c r="BM509" s="71"/>
      <c r="BN509" s="71"/>
      <c r="BO509" s="71"/>
      <c r="BP509" s="71"/>
      <c r="BQ509" s="71"/>
      <c r="BR509" s="71"/>
      <c r="BS509" s="71"/>
      <c r="BT509" s="71"/>
      <c r="BU509" s="71"/>
      <c r="BV509" s="71"/>
      <c r="BW509" s="71"/>
      <c r="BX509" s="70"/>
      <c r="BY509" s="70"/>
      <c r="BZ509" s="72"/>
      <c r="CA509" s="73"/>
      <c r="CB509" s="72"/>
      <c r="CC509" s="72"/>
      <c r="CD509" s="74"/>
      <c r="CJ509"/>
      <c r="CW509" s="76"/>
      <c r="DC509" s="69"/>
      <c r="DI509" s="69"/>
    </row>
    <row r="510" spans="1:113">
      <c r="A510" s="71"/>
      <c r="B510" s="71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  <c r="AI510" s="71"/>
      <c r="AJ510" s="71"/>
      <c r="AK510" s="71"/>
      <c r="AL510" s="71"/>
      <c r="AM510" s="71"/>
      <c r="AN510" s="71"/>
      <c r="AO510" s="71"/>
      <c r="AP510" s="71"/>
      <c r="AQ510" s="71"/>
      <c r="AR510" s="71"/>
      <c r="AS510" s="71"/>
      <c r="AT510" s="71"/>
      <c r="AU510" s="71"/>
      <c r="AV510" s="71"/>
      <c r="AW510" s="71"/>
      <c r="AX510" s="71"/>
      <c r="AY510" s="71"/>
      <c r="AZ510" s="71"/>
      <c r="BA510" s="71"/>
      <c r="BB510" s="71"/>
      <c r="BC510" s="71"/>
      <c r="BD510" s="71"/>
      <c r="BE510" s="71"/>
      <c r="BF510" s="71"/>
      <c r="BG510" s="71"/>
      <c r="BH510" s="71"/>
      <c r="BI510" s="71"/>
      <c r="BJ510" s="71"/>
      <c r="BK510" s="71"/>
      <c r="BL510" s="71"/>
      <c r="BM510" s="71"/>
      <c r="BN510" s="71"/>
      <c r="BO510" s="71"/>
      <c r="BP510" s="71"/>
      <c r="BQ510" s="71"/>
      <c r="BR510" s="71"/>
      <c r="BS510" s="71"/>
      <c r="BT510" s="71"/>
      <c r="BU510" s="71"/>
      <c r="BV510" s="71"/>
      <c r="BW510" s="71"/>
      <c r="BX510" s="70"/>
      <c r="BY510" s="70"/>
      <c r="BZ510" s="72"/>
      <c r="CA510" s="73"/>
      <c r="CB510" s="72"/>
      <c r="CC510" s="72"/>
      <c r="CD510" s="74"/>
      <c r="CJ510"/>
      <c r="CW510" s="76"/>
      <c r="DC510" s="69"/>
      <c r="DI510" s="69"/>
    </row>
    <row r="511" spans="1:113">
      <c r="A511" s="71"/>
      <c r="B511" s="71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  <c r="AI511" s="71"/>
      <c r="AJ511" s="71"/>
      <c r="AK511" s="71"/>
      <c r="AL511" s="71"/>
      <c r="AM511" s="71"/>
      <c r="AN511" s="71"/>
      <c r="AO511" s="71"/>
      <c r="AP511" s="71"/>
      <c r="AQ511" s="71"/>
      <c r="AR511" s="71"/>
      <c r="AS511" s="71"/>
      <c r="AT511" s="71"/>
      <c r="AU511" s="71"/>
      <c r="AV511" s="71"/>
      <c r="AW511" s="71"/>
      <c r="AX511" s="71"/>
      <c r="AY511" s="71"/>
      <c r="AZ511" s="71"/>
      <c r="BA511" s="71"/>
      <c r="BB511" s="71"/>
      <c r="BC511" s="71"/>
      <c r="BD511" s="71"/>
      <c r="BE511" s="71"/>
      <c r="BF511" s="71"/>
      <c r="BG511" s="71"/>
      <c r="BH511" s="71"/>
      <c r="BI511" s="71"/>
      <c r="BJ511" s="71"/>
      <c r="BK511" s="71"/>
      <c r="BL511" s="71"/>
      <c r="BM511" s="71"/>
      <c r="BN511" s="71"/>
      <c r="BO511" s="71"/>
      <c r="BP511" s="71"/>
      <c r="BQ511" s="71"/>
      <c r="BR511" s="71"/>
      <c r="BS511" s="71"/>
      <c r="BT511" s="71"/>
      <c r="BU511" s="71"/>
      <c r="BV511" s="71"/>
      <c r="BW511" s="71"/>
      <c r="BX511" s="70"/>
      <c r="BY511" s="70"/>
      <c r="BZ511" s="72"/>
      <c r="CA511" s="73"/>
      <c r="CB511" s="72"/>
      <c r="CC511" s="72"/>
      <c r="CD511" s="74"/>
      <c r="CJ511"/>
      <c r="CW511" s="76"/>
      <c r="DC511" s="69"/>
      <c r="DI511" s="69"/>
    </row>
    <row r="512" spans="1:113">
      <c r="A512" s="71"/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  <c r="AI512" s="71"/>
      <c r="AJ512" s="71"/>
      <c r="AK512" s="71"/>
      <c r="AL512" s="71"/>
      <c r="AM512" s="71"/>
      <c r="AN512" s="71"/>
      <c r="AO512" s="71"/>
      <c r="AP512" s="71"/>
      <c r="AQ512" s="71"/>
      <c r="AR512" s="71"/>
      <c r="AS512" s="71"/>
      <c r="AT512" s="71"/>
      <c r="AU512" s="71"/>
      <c r="AV512" s="71"/>
      <c r="AW512" s="71"/>
      <c r="AX512" s="71"/>
      <c r="AY512" s="71"/>
      <c r="AZ512" s="71"/>
      <c r="BA512" s="71"/>
      <c r="BB512" s="71"/>
      <c r="BC512" s="71"/>
      <c r="BD512" s="71"/>
      <c r="BE512" s="71"/>
      <c r="BF512" s="71"/>
      <c r="BG512" s="71"/>
      <c r="BH512" s="71"/>
      <c r="BI512" s="71"/>
      <c r="BJ512" s="71"/>
      <c r="BK512" s="71"/>
      <c r="BL512" s="71"/>
      <c r="BM512" s="71"/>
      <c r="BN512" s="71"/>
      <c r="BO512" s="71"/>
      <c r="BP512" s="71"/>
      <c r="BQ512" s="71"/>
      <c r="BR512" s="71"/>
      <c r="BS512" s="71"/>
      <c r="BT512" s="71"/>
      <c r="BU512" s="71"/>
      <c r="BV512" s="71"/>
      <c r="BW512" s="71"/>
      <c r="BX512" s="70"/>
      <c r="BY512" s="70"/>
      <c r="BZ512" s="72"/>
      <c r="CA512" s="73"/>
      <c r="CB512" s="72"/>
      <c r="CC512" s="72"/>
      <c r="CD512" s="74"/>
      <c r="CJ512"/>
      <c r="CW512" s="76"/>
      <c r="DC512" s="69"/>
      <c r="DI512" s="69"/>
    </row>
    <row r="513" spans="1:113">
      <c r="A513" s="71"/>
      <c r="B513" s="71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  <c r="BA513" s="71"/>
      <c r="BB513" s="71"/>
      <c r="BC513" s="71"/>
      <c r="BD513" s="71"/>
      <c r="BE513" s="71"/>
      <c r="BF513" s="71"/>
      <c r="BG513" s="71"/>
      <c r="BH513" s="71"/>
      <c r="BI513" s="71"/>
      <c r="BJ513" s="71"/>
      <c r="BK513" s="71"/>
      <c r="BL513" s="71"/>
      <c r="BM513" s="71"/>
      <c r="BN513" s="71"/>
      <c r="BO513" s="71"/>
      <c r="BP513" s="71"/>
      <c r="BQ513" s="71"/>
      <c r="BR513" s="71"/>
      <c r="BS513" s="71"/>
      <c r="BT513" s="71"/>
      <c r="BU513" s="71"/>
      <c r="BV513" s="71"/>
      <c r="BW513" s="71"/>
      <c r="BX513" s="70"/>
      <c r="BY513" s="70"/>
      <c r="BZ513" s="72"/>
      <c r="CA513" s="73"/>
      <c r="CB513" s="72"/>
      <c r="CC513" s="72"/>
      <c r="CD513" s="74"/>
      <c r="CJ513"/>
      <c r="CW513" s="76"/>
      <c r="DC513" s="69"/>
      <c r="DI513" s="69"/>
    </row>
    <row r="514" spans="1:113">
      <c r="A514" s="71"/>
      <c r="B514" s="71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  <c r="AI514" s="71"/>
      <c r="AJ514" s="71"/>
      <c r="AK514" s="71"/>
      <c r="AL514" s="71"/>
      <c r="AM514" s="71"/>
      <c r="AN514" s="71"/>
      <c r="AO514" s="71"/>
      <c r="AP514" s="71"/>
      <c r="AQ514" s="71"/>
      <c r="AR514" s="71"/>
      <c r="AS514" s="71"/>
      <c r="AT514" s="71"/>
      <c r="AU514" s="71"/>
      <c r="AV514" s="71"/>
      <c r="AW514" s="71"/>
      <c r="AX514" s="71"/>
      <c r="AY514" s="71"/>
      <c r="AZ514" s="71"/>
      <c r="BA514" s="71"/>
      <c r="BB514" s="71"/>
      <c r="BC514" s="71"/>
      <c r="BD514" s="71"/>
      <c r="BE514" s="71"/>
      <c r="BF514" s="71"/>
      <c r="BG514" s="71"/>
      <c r="BH514" s="71"/>
      <c r="BI514" s="71"/>
      <c r="BJ514" s="71"/>
      <c r="BK514" s="71"/>
      <c r="BL514" s="71"/>
      <c r="BM514" s="71"/>
      <c r="BN514" s="71"/>
      <c r="BO514" s="71"/>
      <c r="BP514" s="71"/>
      <c r="BQ514" s="71"/>
      <c r="BR514" s="71"/>
      <c r="BS514" s="71"/>
      <c r="BT514" s="71"/>
      <c r="BU514" s="71"/>
      <c r="BV514" s="71"/>
      <c r="BW514" s="71"/>
      <c r="BX514" s="70"/>
      <c r="BY514" s="70"/>
      <c r="BZ514" s="72"/>
      <c r="CA514" s="73"/>
      <c r="CB514" s="72"/>
      <c r="CC514" s="72"/>
      <c r="CD514" s="74"/>
      <c r="CJ514"/>
      <c r="CW514" s="76"/>
      <c r="DC514" s="69"/>
      <c r="DI514" s="69"/>
    </row>
    <row r="515" spans="1:113">
      <c r="A515" s="71"/>
      <c r="B515" s="71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  <c r="BA515" s="71"/>
      <c r="BB515" s="71"/>
      <c r="BC515" s="71"/>
      <c r="BD515" s="71"/>
      <c r="BE515" s="71"/>
      <c r="BF515" s="71"/>
      <c r="BG515" s="71"/>
      <c r="BH515" s="71"/>
      <c r="BI515" s="71"/>
      <c r="BJ515" s="71"/>
      <c r="BK515" s="71"/>
      <c r="BL515" s="71"/>
      <c r="BM515" s="71"/>
      <c r="BN515" s="71"/>
      <c r="BO515" s="71"/>
      <c r="BP515" s="71"/>
      <c r="BQ515" s="71"/>
      <c r="BR515" s="71"/>
      <c r="BS515" s="71"/>
      <c r="BT515" s="71"/>
      <c r="BU515" s="71"/>
      <c r="BV515" s="71"/>
      <c r="BW515" s="71"/>
      <c r="BX515" s="70"/>
      <c r="BY515" s="70"/>
      <c r="BZ515" s="72"/>
      <c r="CA515" s="73"/>
      <c r="CB515" s="72"/>
      <c r="CC515" s="72"/>
      <c r="CD515" s="74"/>
      <c r="CJ515"/>
      <c r="CW515" s="76"/>
      <c r="DC515" s="69"/>
      <c r="DI515" s="69"/>
    </row>
    <row r="516" spans="1:113">
      <c r="A516" s="71"/>
      <c r="B516" s="71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  <c r="AI516" s="71"/>
      <c r="AJ516" s="71"/>
      <c r="AK516" s="71"/>
      <c r="AL516" s="71"/>
      <c r="AM516" s="71"/>
      <c r="AN516" s="71"/>
      <c r="AO516" s="71"/>
      <c r="AP516" s="71"/>
      <c r="AQ516" s="71"/>
      <c r="AR516" s="71"/>
      <c r="AS516" s="71"/>
      <c r="AT516" s="71"/>
      <c r="AU516" s="71"/>
      <c r="AV516" s="71"/>
      <c r="AW516" s="71"/>
      <c r="AX516" s="71"/>
      <c r="AY516" s="71"/>
      <c r="AZ516" s="71"/>
      <c r="BA516" s="71"/>
      <c r="BB516" s="71"/>
      <c r="BC516" s="71"/>
      <c r="BD516" s="71"/>
      <c r="BE516" s="71"/>
      <c r="BF516" s="71"/>
      <c r="BG516" s="71"/>
      <c r="BH516" s="71"/>
      <c r="BI516" s="71"/>
      <c r="BJ516" s="71"/>
      <c r="BK516" s="71"/>
      <c r="BL516" s="71"/>
      <c r="BM516" s="71"/>
      <c r="BN516" s="71"/>
      <c r="BO516" s="71"/>
      <c r="BP516" s="71"/>
      <c r="BQ516" s="71"/>
      <c r="BR516" s="71"/>
      <c r="BS516" s="71"/>
      <c r="BT516" s="71"/>
      <c r="BU516" s="71"/>
      <c r="BV516" s="71"/>
      <c r="BW516" s="71"/>
      <c r="BX516" s="70"/>
      <c r="BY516" s="70"/>
      <c r="BZ516" s="72"/>
      <c r="CA516" s="73"/>
      <c r="CB516" s="72"/>
      <c r="CC516" s="72"/>
      <c r="CD516" s="74"/>
      <c r="CJ516"/>
      <c r="CW516" s="76"/>
      <c r="DC516" s="69"/>
      <c r="DI516" s="69"/>
    </row>
    <row r="517" spans="1:113">
      <c r="A517" s="71"/>
      <c r="B517" s="71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  <c r="AI517" s="71"/>
      <c r="AJ517" s="71"/>
      <c r="AK517" s="71"/>
      <c r="AL517" s="71"/>
      <c r="AM517" s="71"/>
      <c r="AN517" s="71"/>
      <c r="AO517" s="71"/>
      <c r="AP517" s="71"/>
      <c r="AQ517" s="71"/>
      <c r="AR517" s="71"/>
      <c r="AS517" s="71"/>
      <c r="AT517" s="71"/>
      <c r="AU517" s="71"/>
      <c r="AV517" s="71"/>
      <c r="AW517" s="71"/>
      <c r="AX517" s="71"/>
      <c r="AY517" s="71"/>
      <c r="AZ517" s="71"/>
      <c r="BA517" s="71"/>
      <c r="BB517" s="71"/>
      <c r="BC517" s="71"/>
      <c r="BD517" s="71"/>
      <c r="BE517" s="71"/>
      <c r="BF517" s="71"/>
      <c r="BG517" s="71"/>
      <c r="BH517" s="71"/>
      <c r="BI517" s="71"/>
      <c r="BJ517" s="71"/>
      <c r="BK517" s="71"/>
      <c r="BL517" s="71"/>
      <c r="BM517" s="71"/>
      <c r="BN517" s="71"/>
      <c r="BO517" s="71"/>
      <c r="BP517" s="71"/>
      <c r="BQ517" s="71"/>
      <c r="BR517" s="71"/>
      <c r="BS517" s="71"/>
      <c r="BT517" s="71"/>
      <c r="BU517" s="71"/>
      <c r="BV517" s="71"/>
      <c r="BW517" s="71"/>
      <c r="BX517" s="70"/>
      <c r="BY517" s="70"/>
      <c r="BZ517" s="72"/>
      <c r="CA517" s="73"/>
      <c r="CB517" s="72"/>
      <c r="CC517" s="72"/>
      <c r="CD517" s="74"/>
      <c r="CJ517"/>
      <c r="CW517" s="76"/>
      <c r="DC517" s="69"/>
      <c r="DI517" s="69"/>
    </row>
    <row r="518" spans="1:113">
      <c r="A518" s="71"/>
      <c r="B518" s="71"/>
      <c r="C518" s="71"/>
      <c r="D518" s="83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  <c r="AI518" s="71"/>
      <c r="AJ518" s="71"/>
      <c r="AK518" s="71"/>
      <c r="AL518" s="71"/>
      <c r="AM518" s="71"/>
      <c r="AN518" s="71"/>
      <c r="AO518" s="71"/>
      <c r="AP518" s="71"/>
      <c r="AQ518" s="71"/>
      <c r="AR518" s="71"/>
      <c r="AS518" s="71"/>
      <c r="AT518" s="71"/>
      <c r="AU518" s="71"/>
      <c r="AV518" s="71"/>
      <c r="AW518" s="71"/>
      <c r="AX518" s="71"/>
      <c r="AY518" s="71"/>
      <c r="AZ518" s="71"/>
      <c r="BA518" s="71"/>
      <c r="BB518" s="71"/>
      <c r="BC518" s="71"/>
      <c r="BD518" s="71"/>
      <c r="BE518" s="71"/>
      <c r="BF518" s="71"/>
      <c r="BG518" s="71"/>
      <c r="BH518" s="71"/>
      <c r="BI518" s="71"/>
      <c r="BJ518" s="71"/>
      <c r="BK518" s="71"/>
      <c r="BL518" s="71"/>
      <c r="BM518" s="71"/>
      <c r="BN518" s="71"/>
      <c r="BO518" s="71"/>
      <c r="BP518" s="71"/>
      <c r="BQ518" s="71"/>
      <c r="BR518" s="71"/>
      <c r="BS518" s="71"/>
      <c r="BT518" s="71"/>
      <c r="BU518" s="71"/>
      <c r="BV518" s="71"/>
      <c r="BW518" s="71"/>
      <c r="BX518" s="70"/>
      <c r="BY518" s="70"/>
      <c r="BZ518" s="72"/>
      <c r="CA518" s="73"/>
      <c r="CB518" s="72"/>
      <c r="CC518" s="72"/>
      <c r="CD518" s="74"/>
      <c r="CJ518"/>
      <c r="CW518" s="76"/>
      <c r="DC518" s="69"/>
      <c r="DI518" s="69"/>
    </row>
    <row r="519" spans="1:113">
      <c r="A519" s="71"/>
      <c r="B519" s="71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  <c r="AI519" s="71"/>
      <c r="AJ519" s="71"/>
      <c r="AK519" s="71"/>
      <c r="AL519" s="71"/>
      <c r="AM519" s="71"/>
      <c r="AN519" s="71"/>
      <c r="AO519" s="71"/>
      <c r="AP519" s="71"/>
      <c r="AQ519" s="71"/>
      <c r="AR519" s="71"/>
      <c r="AS519" s="71"/>
      <c r="AT519" s="71"/>
      <c r="AU519" s="71"/>
      <c r="AV519" s="71"/>
      <c r="AW519" s="71"/>
      <c r="AX519" s="71"/>
      <c r="AY519" s="71"/>
      <c r="AZ519" s="71"/>
      <c r="BA519" s="71"/>
      <c r="BB519" s="71"/>
      <c r="BC519" s="71"/>
      <c r="BD519" s="71"/>
      <c r="BE519" s="71"/>
      <c r="BF519" s="71"/>
      <c r="BG519" s="71"/>
      <c r="BH519" s="71"/>
      <c r="BI519" s="71"/>
      <c r="BJ519" s="71"/>
      <c r="BK519" s="71"/>
      <c r="BL519" s="71"/>
      <c r="BM519" s="71"/>
      <c r="BN519" s="71"/>
      <c r="BO519" s="71"/>
      <c r="BP519" s="71"/>
      <c r="BQ519" s="71"/>
      <c r="BR519" s="71"/>
      <c r="BS519" s="71"/>
      <c r="BT519" s="71"/>
      <c r="BU519" s="71"/>
      <c r="BV519" s="71"/>
      <c r="BW519" s="71"/>
      <c r="BX519" s="70"/>
      <c r="BY519" s="70"/>
      <c r="BZ519" s="72"/>
      <c r="CA519" s="73"/>
      <c r="CB519" s="72"/>
      <c r="CC519" s="72"/>
      <c r="CD519" s="74"/>
      <c r="CJ519"/>
      <c r="CW519" s="76"/>
      <c r="DC519" s="69"/>
      <c r="DI519" s="69"/>
    </row>
    <row r="520" spans="1:113">
      <c r="A520" s="71"/>
      <c r="B520" s="71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  <c r="AI520" s="71"/>
      <c r="AJ520" s="71"/>
      <c r="AK520" s="71"/>
      <c r="AL520" s="71"/>
      <c r="AM520" s="71"/>
      <c r="AN520" s="71"/>
      <c r="AO520" s="71"/>
      <c r="AP520" s="71"/>
      <c r="AQ520" s="71"/>
      <c r="AR520" s="71"/>
      <c r="AS520" s="71"/>
      <c r="AT520" s="71"/>
      <c r="AU520" s="71"/>
      <c r="AV520" s="71"/>
      <c r="AW520" s="71"/>
      <c r="AX520" s="71"/>
      <c r="AY520" s="71"/>
      <c r="AZ520" s="71"/>
      <c r="BA520" s="71"/>
      <c r="BB520" s="71"/>
      <c r="BC520" s="71"/>
      <c r="BD520" s="71"/>
      <c r="BE520" s="71"/>
      <c r="BF520" s="71"/>
      <c r="BG520" s="71"/>
      <c r="BH520" s="71"/>
      <c r="BI520" s="71"/>
      <c r="BJ520" s="71"/>
      <c r="BK520" s="71"/>
      <c r="BL520" s="71"/>
      <c r="BM520" s="71"/>
      <c r="BN520" s="71"/>
      <c r="BO520" s="71"/>
      <c r="BP520" s="71"/>
      <c r="BQ520" s="71"/>
      <c r="BR520" s="71"/>
      <c r="BS520" s="71"/>
      <c r="BT520" s="71"/>
      <c r="BU520" s="71"/>
      <c r="BV520" s="71"/>
      <c r="BW520" s="71"/>
      <c r="BX520" s="70"/>
      <c r="BY520" s="70"/>
      <c r="BZ520" s="72"/>
      <c r="CA520" s="73"/>
      <c r="CB520" s="72"/>
      <c r="CC520" s="72"/>
      <c r="CD520" s="74"/>
      <c r="CJ520"/>
      <c r="CW520" s="76"/>
      <c r="DC520" s="69"/>
      <c r="DI520" s="69"/>
    </row>
    <row r="521" spans="1:113">
      <c r="A521" s="71"/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  <c r="AI521" s="71"/>
      <c r="AJ521" s="71"/>
      <c r="AK521" s="71"/>
      <c r="AL521" s="71"/>
      <c r="AM521" s="71"/>
      <c r="AN521" s="71"/>
      <c r="AO521" s="71"/>
      <c r="AP521" s="71"/>
      <c r="AQ521" s="71"/>
      <c r="AR521" s="71"/>
      <c r="AS521" s="71"/>
      <c r="AT521" s="71"/>
      <c r="AU521" s="71"/>
      <c r="AV521" s="71"/>
      <c r="AW521" s="71"/>
      <c r="AX521" s="71"/>
      <c r="AY521" s="71"/>
      <c r="AZ521" s="71"/>
      <c r="BA521" s="71"/>
      <c r="BB521" s="71"/>
      <c r="BC521" s="71"/>
      <c r="BD521" s="71"/>
      <c r="BE521" s="71"/>
      <c r="BF521" s="71"/>
      <c r="BG521" s="71"/>
      <c r="BH521" s="71"/>
      <c r="BI521" s="71"/>
      <c r="BJ521" s="71"/>
      <c r="BK521" s="71"/>
      <c r="BL521" s="71"/>
      <c r="BM521" s="71"/>
      <c r="BN521" s="71"/>
      <c r="BO521" s="71"/>
      <c r="BP521" s="71"/>
      <c r="BQ521" s="71"/>
      <c r="BR521" s="71"/>
      <c r="BS521" s="71"/>
      <c r="BT521" s="71"/>
      <c r="BU521" s="71"/>
      <c r="BV521" s="71"/>
      <c r="BW521" s="71"/>
      <c r="BX521" s="70"/>
      <c r="BY521" s="70"/>
      <c r="BZ521" s="72"/>
      <c r="CA521" s="73"/>
      <c r="CB521" s="72"/>
      <c r="CC521" s="72"/>
      <c r="CD521" s="74"/>
      <c r="CJ521"/>
      <c r="CW521" s="76"/>
      <c r="DC521" s="69"/>
      <c r="DI521" s="69"/>
    </row>
    <row r="522" spans="1:113">
      <c r="A522" s="71"/>
      <c r="B522" s="71"/>
      <c r="C522" s="71"/>
      <c r="D522" s="83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  <c r="AI522" s="71"/>
      <c r="AJ522" s="71"/>
      <c r="AK522" s="71"/>
      <c r="AL522" s="71"/>
      <c r="AM522" s="71"/>
      <c r="AN522" s="71"/>
      <c r="AO522" s="71"/>
      <c r="AP522" s="71"/>
      <c r="AQ522" s="71"/>
      <c r="AR522" s="71"/>
      <c r="AS522" s="71"/>
      <c r="AT522" s="71"/>
      <c r="AU522" s="71"/>
      <c r="AV522" s="71"/>
      <c r="AW522" s="71"/>
      <c r="AX522" s="71"/>
      <c r="AY522" s="71"/>
      <c r="AZ522" s="71"/>
      <c r="BA522" s="71"/>
      <c r="BB522" s="71"/>
      <c r="BC522" s="71"/>
      <c r="BD522" s="71"/>
      <c r="BE522" s="71"/>
      <c r="BF522" s="71"/>
      <c r="BG522" s="71"/>
      <c r="BH522" s="71"/>
      <c r="BI522" s="71"/>
      <c r="BJ522" s="71"/>
      <c r="BK522" s="71"/>
      <c r="BL522" s="71"/>
      <c r="BM522" s="71"/>
      <c r="BN522" s="71"/>
      <c r="BO522" s="71"/>
      <c r="BP522" s="71"/>
      <c r="BQ522" s="71"/>
      <c r="BR522" s="71"/>
      <c r="BS522" s="71"/>
      <c r="BT522" s="71"/>
      <c r="BU522" s="71"/>
      <c r="BV522" s="71"/>
      <c r="BW522" s="71"/>
      <c r="BX522" s="70"/>
      <c r="BY522" s="70"/>
      <c r="BZ522" s="72"/>
      <c r="CA522" s="73"/>
      <c r="CB522" s="72"/>
      <c r="CC522" s="72"/>
      <c r="CD522" s="74"/>
      <c r="CJ522"/>
      <c r="CW522" s="76"/>
      <c r="DC522" s="69"/>
      <c r="DI522" s="69"/>
    </row>
    <row r="523" spans="1:113">
      <c r="A523" s="71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  <c r="AI523" s="71"/>
      <c r="AJ523" s="71"/>
      <c r="AK523" s="71"/>
      <c r="AL523" s="71"/>
      <c r="AM523" s="71"/>
      <c r="AN523" s="71"/>
      <c r="AO523" s="71"/>
      <c r="AP523" s="71"/>
      <c r="AQ523" s="71"/>
      <c r="AR523" s="71"/>
      <c r="AS523" s="71"/>
      <c r="AT523" s="71"/>
      <c r="AU523" s="71"/>
      <c r="AV523" s="71"/>
      <c r="AW523" s="71"/>
      <c r="AX523" s="71"/>
      <c r="AY523" s="71"/>
      <c r="AZ523" s="71"/>
      <c r="BA523" s="71"/>
      <c r="BB523" s="71"/>
      <c r="BC523" s="71"/>
      <c r="BD523" s="71"/>
      <c r="BE523" s="71"/>
      <c r="BF523" s="71"/>
      <c r="BG523" s="71"/>
      <c r="BH523" s="71"/>
      <c r="BI523" s="71"/>
      <c r="BJ523" s="71"/>
      <c r="BK523" s="71"/>
      <c r="BL523" s="71"/>
      <c r="BM523" s="71"/>
      <c r="BN523" s="71"/>
      <c r="BO523" s="71"/>
      <c r="BP523" s="71"/>
      <c r="BQ523" s="71"/>
      <c r="BR523" s="71"/>
      <c r="BS523" s="71"/>
      <c r="BT523" s="71"/>
      <c r="BU523" s="71"/>
      <c r="BV523" s="71"/>
      <c r="BW523" s="71"/>
      <c r="BX523" s="70"/>
      <c r="BY523" s="70"/>
      <c r="BZ523" s="72"/>
      <c r="CA523" s="73"/>
      <c r="CB523" s="72"/>
      <c r="CC523" s="72"/>
      <c r="CD523" s="74"/>
      <c r="CJ523"/>
      <c r="CW523" s="76"/>
      <c r="DC523" s="69"/>
      <c r="DI523" s="69"/>
    </row>
    <row r="524" spans="1:113">
      <c r="A524" s="71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  <c r="AI524" s="71"/>
      <c r="AJ524" s="71"/>
      <c r="AK524" s="71"/>
      <c r="AL524" s="71"/>
      <c r="AM524" s="71"/>
      <c r="AN524" s="71"/>
      <c r="AO524" s="71"/>
      <c r="AP524" s="71"/>
      <c r="AQ524" s="71"/>
      <c r="AR524" s="71"/>
      <c r="AS524" s="71"/>
      <c r="AT524" s="71"/>
      <c r="AU524" s="71"/>
      <c r="AV524" s="71"/>
      <c r="AW524" s="71"/>
      <c r="AX524" s="71"/>
      <c r="AY524" s="71"/>
      <c r="AZ524" s="71"/>
      <c r="BA524" s="71"/>
      <c r="BB524" s="71"/>
      <c r="BC524" s="71"/>
      <c r="BD524" s="71"/>
      <c r="BE524" s="71"/>
      <c r="BF524" s="71"/>
      <c r="BG524" s="71"/>
      <c r="BH524" s="71"/>
      <c r="BI524" s="71"/>
      <c r="BJ524" s="71"/>
      <c r="BK524" s="71"/>
      <c r="BL524" s="71"/>
      <c r="BM524" s="71"/>
      <c r="BN524" s="71"/>
      <c r="BO524" s="71"/>
      <c r="BP524" s="71"/>
      <c r="BQ524" s="71"/>
      <c r="BR524" s="71"/>
      <c r="BS524" s="71"/>
      <c r="BT524" s="71"/>
      <c r="BU524" s="71"/>
      <c r="BV524" s="71"/>
      <c r="BW524" s="71"/>
      <c r="BX524" s="70"/>
      <c r="BY524" s="70"/>
      <c r="BZ524" s="72"/>
      <c r="CA524" s="73"/>
      <c r="CB524" s="72"/>
      <c r="CC524" s="72"/>
      <c r="CD524" s="74"/>
      <c r="CJ524"/>
      <c r="CW524" s="76"/>
      <c r="DC524" s="69"/>
      <c r="DI524" s="69"/>
    </row>
    <row r="525" spans="1:113">
      <c r="A525" s="71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  <c r="AI525" s="71"/>
      <c r="AJ525" s="71"/>
      <c r="AK525" s="71"/>
      <c r="AL525" s="71"/>
      <c r="AM525" s="71"/>
      <c r="AN525" s="71"/>
      <c r="AO525" s="71"/>
      <c r="AP525" s="71"/>
      <c r="AQ525" s="71"/>
      <c r="AR525" s="71"/>
      <c r="AS525" s="71"/>
      <c r="AT525" s="71"/>
      <c r="AU525" s="71"/>
      <c r="AV525" s="71"/>
      <c r="AW525" s="71"/>
      <c r="AX525" s="71"/>
      <c r="AY525" s="71"/>
      <c r="AZ525" s="71"/>
      <c r="BA525" s="71"/>
      <c r="BB525" s="71"/>
      <c r="BC525" s="71"/>
      <c r="BD525" s="71"/>
      <c r="BE525" s="71"/>
      <c r="BF525" s="71"/>
      <c r="BG525" s="71"/>
      <c r="BH525" s="71"/>
      <c r="BI525" s="71"/>
      <c r="BJ525" s="71"/>
      <c r="BK525" s="71"/>
      <c r="BL525" s="71"/>
      <c r="BM525" s="71"/>
      <c r="BN525" s="71"/>
      <c r="BO525" s="71"/>
      <c r="BP525" s="71"/>
      <c r="BQ525" s="71"/>
      <c r="BR525" s="71"/>
      <c r="BS525" s="71"/>
      <c r="BT525" s="71"/>
      <c r="BU525" s="71"/>
      <c r="BV525" s="71"/>
      <c r="BW525" s="71"/>
      <c r="BX525" s="70"/>
      <c r="BY525" s="70"/>
      <c r="BZ525" s="72"/>
      <c r="CA525" s="73"/>
      <c r="CB525" s="72"/>
      <c r="CC525" s="72"/>
      <c r="CD525" s="74"/>
      <c r="CJ525"/>
      <c r="CW525" s="76"/>
      <c r="DC525" s="69"/>
      <c r="DI525" s="69"/>
    </row>
    <row r="526" spans="1:113">
      <c r="A526" s="71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  <c r="AI526" s="71"/>
      <c r="AJ526" s="71"/>
      <c r="AK526" s="71"/>
      <c r="AL526" s="71"/>
      <c r="AM526" s="71"/>
      <c r="AN526" s="71"/>
      <c r="AO526" s="71"/>
      <c r="AP526" s="71"/>
      <c r="AQ526" s="71"/>
      <c r="AR526" s="71"/>
      <c r="AS526" s="71"/>
      <c r="AT526" s="71"/>
      <c r="AU526" s="71"/>
      <c r="AV526" s="71"/>
      <c r="AW526" s="71"/>
      <c r="AX526" s="71"/>
      <c r="AY526" s="71"/>
      <c r="AZ526" s="71"/>
      <c r="BA526" s="71"/>
      <c r="BB526" s="71"/>
      <c r="BC526" s="71"/>
      <c r="BD526" s="71"/>
      <c r="BE526" s="71"/>
      <c r="BF526" s="71"/>
      <c r="BG526" s="71"/>
      <c r="BH526" s="71"/>
      <c r="BI526" s="71"/>
      <c r="BJ526" s="71"/>
      <c r="BK526" s="71"/>
      <c r="BL526" s="71"/>
      <c r="BM526" s="71"/>
      <c r="BN526" s="71"/>
      <c r="BO526" s="71"/>
      <c r="BP526" s="71"/>
      <c r="BQ526" s="71"/>
      <c r="BR526" s="71"/>
      <c r="BS526" s="71"/>
      <c r="BT526" s="71"/>
      <c r="BU526" s="71"/>
      <c r="BV526" s="71"/>
      <c r="BW526" s="71"/>
      <c r="BX526" s="70"/>
      <c r="BY526" s="70"/>
      <c r="BZ526" s="72"/>
      <c r="CA526" s="73"/>
      <c r="CB526" s="72"/>
      <c r="CC526" s="72"/>
      <c r="CD526" s="74"/>
      <c r="CJ526"/>
      <c r="CW526" s="76"/>
      <c r="DC526" s="69"/>
      <c r="DI526" s="69"/>
    </row>
    <row r="527" spans="1:113">
      <c r="A527" s="71"/>
      <c r="B527" s="71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  <c r="AI527" s="71"/>
      <c r="AJ527" s="71"/>
      <c r="AK527" s="71"/>
      <c r="AL527" s="71"/>
      <c r="AM527" s="71"/>
      <c r="AN527" s="71"/>
      <c r="AO527" s="71"/>
      <c r="AP527" s="71"/>
      <c r="AQ527" s="71"/>
      <c r="AR527" s="71"/>
      <c r="AS527" s="71"/>
      <c r="AT527" s="71"/>
      <c r="AU527" s="71"/>
      <c r="AV527" s="71"/>
      <c r="AW527" s="71"/>
      <c r="AX527" s="71"/>
      <c r="AY527" s="71"/>
      <c r="AZ527" s="71"/>
      <c r="BA527" s="71"/>
      <c r="BB527" s="71"/>
      <c r="BC527" s="71"/>
      <c r="BD527" s="71"/>
      <c r="BE527" s="71"/>
      <c r="BF527" s="71"/>
      <c r="BG527" s="71"/>
      <c r="BH527" s="71"/>
      <c r="BI527" s="71"/>
      <c r="BJ527" s="71"/>
      <c r="BK527" s="71"/>
      <c r="BL527" s="71"/>
      <c r="BM527" s="71"/>
      <c r="BN527" s="71"/>
      <c r="BO527" s="71"/>
      <c r="BP527" s="71"/>
      <c r="BQ527" s="71"/>
      <c r="BR527" s="71"/>
      <c r="BS527" s="71"/>
      <c r="BT527" s="71"/>
      <c r="BU527" s="71"/>
      <c r="BV527" s="71"/>
      <c r="BW527" s="71"/>
      <c r="BX527" s="70"/>
      <c r="BY527" s="70"/>
      <c r="BZ527" s="72"/>
      <c r="CA527" s="73"/>
      <c r="CB527" s="72"/>
      <c r="CC527" s="72"/>
      <c r="CD527" s="74"/>
      <c r="CJ527"/>
      <c r="CW527" s="76"/>
      <c r="DC527" s="69"/>
      <c r="DI527" s="69"/>
    </row>
    <row r="528" spans="1:113">
      <c r="A528" s="71"/>
      <c r="B528" s="71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  <c r="AI528" s="71"/>
      <c r="AJ528" s="71"/>
      <c r="AK528" s="71"/>
      <c r="AL528" s="71"/>
      <c r="AM528" s="71"/>
      <c r="AN528" s="71"/>
      <c r="AO528" s="71"/>
      <c r="AP528" s="71"/>
      <c r="AQ528" s="71"/>
      <c r="AR528" s="71"/>
      <c r="AS528" s="71"/>
      <c r="AT528" s="71"/>
      <c r="AU528" s="71"/>
      <c r="AV528" s="71"/>
      <c r="AW528" s="71"/>
      <c r="AX528" s="71"/>
      <c r="AY528" s="71"/>
      <c r="AZ528" s="71"/>
      <c r="BA528" s="71"/>
      <c r="BB528" s="71"/>
      <c r="BC528" s="71"/>
      <c r="BD528" s="71"/>
      <c r="BE528" s="71"/>
      <c r="BF528" s="71"/>
      <c r="BG528" s="71"/>
      <c r="BH528" s="71"/>
      <c r="BI528" s="71"/>
      <c r="BJ528" s="71"/>
      <c r="BK528" s="71"/>
      <c r="BL528" s="71"/>
      <c r="BM528" s="71"/>
      <c r="BN528" s="71"/>
      <c r="BO528" s="71"/>
      <c r="BP528" s="71"/>
      <c r="BQ528" s="71"/>
      <c r="BR528" s="71"/>
      <c r="BS528" s="71"/>
      <c r="BT528" s="71"/>
      <c r="BU528" s="71"/>
      <c r="BV528" s="71"/>
      <c r="BW528" s="71"/>
      <c r="BX528" s="70"/>
      <c r="BY528" s="70"/>
      <c r="BZ528" s="72"/>
      <c r="CA528" s="73"/>
      <c r="CB528" s="72"/>
      <c r="CC528" s="72"/>
      <c r="CD528" s="74"/>
      <c r="CJ528"/>
      <c r="CW528" s="76"/>
      <c r="DC528" s="69"/>
      <c r="DI528" s="69"/>
    </row>
    <row r="529" spans="1:113">
      <c r="A529" s="71"/>
      <c r="B529" s="71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  <c r="AI529" s="71"/>
      <c r="AJ529" s="71"/>
      <c r="AK529" s="71"/>
      <c r="AL529" s="71"/>
      <c r="AM529" s="71"/>
      <c r="AN529" s="71"/>
      <c r="AO529" s="71"/>
      <c r="AP529" s="71"/>
      <c r="AQ529" s="71"/>
      <c r="AR529" s="71"/>
      <c r="AS529" s="71"/>
      <c r="AT529" s="71"/>
      <c r="AU529" s="71"/>
      <c r="AV529" s="71"/>
      <c r="AW529" s="71"/>
      <c r="AX529" s="71"/>
      <c r="AY529" s="71"/>
      <c r="AZ529" s="71"/>
      <c r="BA529" s="71"/>
      <c r="BB529" s="71"/>
      <c r="BC529" s="71"/>
      <c r="BD529" s="71"/>
      <c r="BE529" s="71"/>
      <c r="BF529" s="71"/>
      <c r="BG529" s="71"/>
      <c r="BH529" s="71"/>
      <c r="BI529" s="71"/>
      <c r="BJ529" s="71"/>
      <c r="BK529" s="71"/>
      <c r="BL529" s="71"/>
      <c r="BM529" s="71"/>
      <c r="BN529" s="71"/>
      <c r="BO529" s="71"/>
      <c r="BP529" s="71"/>
      <c r="BQ529" s="71"/>
      <c r="BR529" s="71"/>
      <c r="BS529" s="71"/>
      <c r="BT529" s="71"/>
      <c r="BU529" s="71"/>
      <c r="BV529" s="71"/>
      <c r="BW529" s="71"/>
      <c r="BX529" s="70"/>
      <c r="BY529" s="70"/>
      <c r="BZ529" s="72"/>
      <c r="CA529" s="73"/>
      <c r="CB529" s="72"/>
      <c r="CC529" s="72"/>
      <c r="CD529" s="74"/>
      <c r="CJ529"/>
      <c r="CW529" s="76"/>
      <c r="DC529" s="69"/>
      <c r="DI529" s="69"/>
    </row>
    <row r="530" spans="1:113">
      <c r="A530" s="71"/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  <c r="AI530" s="71"/>
      <c r="AJ530" s="71"/>
      <c r="AK530" s="71"/>
      <c r="AL530" s="71"/>
      <c r="AM530" s="71"/>
      <c r="AN530" s="71"/>
      <c r="AO530" s="71"/>
      <c r="AP530" s="71"/>
      <c r="AQ530" s="71"/>
      <c r="AR530" s="71"/>
      <c r="AS530" s="71"/>
      <c r="AT530" s="71"/>
      <c r="AU530" s="71"/>
      <c r="AV530" s="71"/>
      <c r="AW530" s="71"/>
      <c r="AX530" s="71"/>
      <c r="AY530" s="71"/>
      <c r="AZ530" s="71"/>
      <c r="BA530" s="71"/>
      <c r="BB530" s="71"/>
      <c r="BC530" s="71"/>
      <c r="BD530" s="71"/>
      <c r="BE530" s="71"/>
      <c r="BF530" s="71"/>
      <c r="BG530" s="71"/>
      <c r="BH530" s="71"/>
      <c r="BI530" s="71"/>
      <c r="BJ530" s="71"/>
      <c r="BK530" s="71"/>
      <c r="BL530" s="71"/>
      <c r="BM530" s="71"/>
      <c r="BN530" s="71"/>
      <c r="BO530" s="71"/>
      <c r="BP530" s="71"/>
      <c r="BQ530" s="71"/>
      <c r="BR530" s="71"/>
      <c r="BS530" s="71"/>
      <c r="BT530" s="71"/>
      <c r="BU530" s="71"/>
      <c r="BV530" s="71"/>
      <c r="BW530" s="71"/>
      <c r="BX530" s="70"/>
      <c r="BY530" s="70"/>
      <c r="BZ530" s="72"/>
      <c r="CA530" s="73"/>
      <c r="CB530" s="72"/>
      <c r="CC530" s="72"/>
      <c r="CD530" s="74"/>
      <c r="CJ530"/>
      <c r="CW530" s="76"/>
      <c r="DC530" s="69"/>
      <c r="DI530" s="69"/>
    </row>
    <row r="531" spans="1:113">
      <c r="A531" s="71"/>
      <c r="B531" s="71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  <c r="AI531" s="71"/>
      <c r="AJ531" s="71"/>
      <c r="AK531" s="71"/>
      <c r="AL531" s="71"/>
      <c r="AM531" s="71"/>
      <c r="AN531" s="71"/>
      <c r="AO531" s="71"/>
      <c r="AP531" s="71"/>
      <c r="AQ531" s="71"/>
      <c r="AR531" s="71"/>
      <c r="AS531" s="71"/>
      <c r="AT531" s="71"/>
      <c r="AU531" s="71"/>
      <c r="AV531" s="71"/>
      <c r="AW531" s="71"/>
      <c r="AX531" s="71"/>
      <c r="AY531" s="71"/>
      <c r="AZ531" s="71"/>
      <c r="BA531" s="71"/>
      <c r="BB531" s="71"/>
      <c r="BC531" s="71"/>
      <c r="BD531" s="71"/>
      <c r="BE531" s="71"/>
      <c r="BF531" s="71"/>
      <c r="BG531" s="71"/>
      <c r="BH531" s="71"/>
      <c r="BI531" s="71"/>
      <c r="BJ531" s="71"/>
      <c r="BK531" s="71"/>
      <c r="BL531" s="71"/>
      <c r="BM531" s="71"/>
      <c r="BN531" s="71"/>
      <c r="BO531" s="71"/>
      <c r="BP531" s="71"/>
      <c r="BQ531" s="71"/>
      <c r="BR531" s="71"/>
      <c r="BS531" s="71"/>
      <c r="BT531" s="71"/>
      <c r="BU531" s="71"/>
      <c r="BV531" s="71"/>
      <c r="BW531" s="71"/>
      <c r="BX531" s="70"/>
      <c r="BY531" s="70"/>
      <c r="BZ531" s="72"/>
      <c r="CA531" s="73"/>
      <c r="CB531" s="72"/>
      <c r="CC531" s="72"/>
      <c r="CD531" s="74"/>
      <c r="CJ531"/>
      <c r="CW531" s="76"/>
      <c r="DC531" s="69"/>
      <c r="DI531" s="69"/>
    </row>
    <row r="532" spans="1:113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  <c r="AQ532" s="70"/>
      <c r="AR532" s="70"/>
      <c r="AS532" s="70"/>
      <c r="AT532" s="70"/>
      <c r="AU532" s="70"/>
      <c r="AV532" s="70"/>
      <c r="AW532" s="70"/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0"/>
      <c r="BM532" s="70"/>
      <c r="BN532" s="70"/>
      <c r="BO532" s="70"/>
      <c r="BP532" s="70"/>
      <c r="BQ532" s="70"/>
      <c r="BR532" s="70"/>
      <c r="BS532" s="70"/>
      <c r="BT532" s="70"/>
      <c r="BU532" s="70"/>
      <c r="BV532" s="70"/>
      <c r="BW532" s="70"/>
      <c r="BX532" s="70"/>
      <c r="BY532" s="70"/>
      <c r="BZ532" s="72"/>
      <c r="CA532" s="73"/>
      <c r="CB532" s="72"/>
      <c r="CC532" s="72"/>
      <c r="CD532" s="74"/>
      <c r="CJ532"/>
      <c r="CW532" s="76"/>
      <c r="DC532" s="69"/>
      <c r="DI532" s="69"/>
    </row>
    <row r="533" spans="1:113">
      <c r="A533" s="71"/>
      <c r="B533" s="71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  <c r="AI533" s="71"/>
      <c r="AJ533" s="71"/>
      <c r="AK533" s="71"/>
      <c r="AL533" s="71"/>
      <c r="AM533" s="71"/>
      <c r="AN533" s="71"/>
      <c r="AO533" s="71"/>
      <c r="AP533" s="71"/>
      <c r="AQ533" s="71"/>
      <c r="AR533" s="71"/>
      <c r="AS533" s="71"/>
      <c r="AT533" s="71"/>
      <c r="AU533" s="71"/>
      <c r="AV533" s="71"/>
      <c r="AW533" s="71"/>
      <c r="AX533" s="71"/>
      <c r="AY533" s="71"/>
      <c r="AZ533" s="71"/>
      <c r="BA533" s="71"/>
      <c r="BB533" s="71"/>
      <c r="BC533" s="71"/>
      <c r="BD533" s="71"/>
      <c r="BE533" s="71"/>
      <c r="BF533" s="71"/>
      <c r="BG533" s="71"/>
      <c r="BH533" s="71"/>
      <c r="BI533" s="71"/>
      <c r="BJ533" s="71"/>
      <c r="BK533" s="71"/>
      <c r="BL533" s="71"/>
      <c r="BM533" s="71"/>
      <c r="BN533" s="71"/>
      <c r="BO533" s="71"/>
      <c r="BP533" s="71"/>
      <c r="BQ533" s="71"/>
      <c r="BR533" s="71"/>
      <c r="BS533" s="71"/>
      <c r="BT533" s="71"/>
      <c r="BU533" s="71"/>
      <c r="BV533" s="71"/>
      <c r="BW533" s="71"/>
      <c r="BX533" s="70"/>
      <c r="BY533" s="70"/>
      <c r="BZ533" s="72"/>
      <c r="CA533" s="73"/>
      <c r="CB533" s="72"/>
      <c r="CC533" s="72"/>
      <c r="CD533" s="74"/>
      <c r="CJ533"/>
      <c r="CW533" s="76"/>
      <c r="DC533" s="69"/>
      <c r="DI533" s="69"/>
    </row>
    <row r="534" spans="1:113">
      <c r="A534" s="71"/>
      <c r="B534" s="71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  <c r="AI534" s="71"/>
      <c r="AJ534" s="71"/>
      <c r="AK534" s="71"/>
      <c r="AL534" s="71"/>
      <c r="AM534" s="71"/>
      <c r="AN534" s="71"/>
      <c r="AO534" s="71"/>
      <c r="AP534" s="71"/>
      <c r="AQ534" s="71"/>
      <c r="AR534" s="71"/>
      <c r="AS534" s="71"/>
      <c r="AT534" s="71"/>
      <c r="AU534" s="71"/>
      <c r="AV534" s="71"/>
      <c r="AW534" s="71"/>
      <c r="AX534" s="71"/>
      <c r="AY534" s="71"/>
      <c r="AZ534" s="71"/>
      <c r="BA534" s="71"/>
      <c r="BB534" s="71"/>
      <c r="BC534" s="71"/>
      <c r="BD534" s="71"/>
      <c r="BE534" s="71"/>
      <c r="BF534" s="71"/>
      <c r="BG534" s="71"/>
      <c r="BH534" s="71"/>
      <c r="BI534" s="71"/>
      <c r="BJ534" s="71"/>
      <c r="BK534" s="71"/>
      <c r="BL534" s="71"/>
      <c r="BM534" s="71"/>
      <c r="BN534" s="71"/>
      <c r="BO534" s="71"/>
      <c r="BP534" s="71"/>
      <c r="BQ534" s="71"/>
      <c r="BR534" s="71"/>
      <c r="BS534" s="71"/>
      <c r="BT534" s="71"/>
      <c r="BU534" s="71"/>
      <c r="BV534" s="71"/>
      <c r="BW534" s="71"/>
      <c r="BX534" s="70"/>
      <c r="BY534" s="70"/>
      <c r="BZ534" s="72"/>
      <c r="CA534" s="73"/>
      <c r="CB534" s="72"/>
      <c r="CC534" s="72"/>
      <c r="CD534" s="74"/>
      <c r="CJ534"/>
      <c r="CW534" s="76"/>
      <c r="DC534" s="69"/>
      <c r="DI534" s="69"/>
    </row>
    <row r="535" spans="1:113">
      <c r="A535" s="71"/>
      <c r="B535" s="71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  <c r="AI535" s="71"/>
      <c r="AJ535" s="71"/>
      <c r="AK535" s="71"/>
      <c r="AL535" s="71"/>
      <c r="AM535" s="71"/>
      <c r="AN535" s="71"/>
      <c r="AO535" s="71"/>
      <c r="AP535" s="71"/>
      <c r="AQ535" s="71"/>
      <c r="AR535" s="71"/>
      <c r="AS535" s="71"/>
      <c r="AT535" s="71"/>
      <c r="AU535" s="71"/>
      <c r="AV535" s="71"/>
      <c r="AW535" s="71"/>
      <c r="AX535" s="71"/>
      <c r="AY535" s="71"/>
      <c r="AZ535" s="71"/>
      <c r="BA535" s="71"/>
      <c r="BB535" s="71"/>
      <c r="BC535" s="71"/>
      <c r="BD535" s="71"/>
      <c r="BE535" s="71"/>
      <c r="BF535" s="71"/>
      <c r="BG535" s="71"/>
      <c r="BH535" s="71"/>
      <c r="BI535" s="71"/>
      <c r="BJ535" s="71"/>
      <c r="BK535" s="71"/>
      <c r="BL535" s="71"/>
      <c r="BM535" s="71"/>
      <c r="BN535" s="71"/>
      <c r="BO535" s="71"/>
      <c r="BP535" s="71"/>
      <c r="BQ535" s="71"/>
      <c r="BR535" s="71"/>
      <c r="BS535" s="71"/>
      <c r="BT535" s="71"/>
      <c r="BU535" s="71"/>
      <c r="BV535" s="71"/>
      <c r="BW535" s="71"/>
      <c r="BX535" s="70"/>
      <c r="BY535" s="70"/>
      <c r="BZ535" s="72"/>
      <c r="CA535" s="73"/>
      <c r="CB535" s="72"/>
      <c r="CC535" s="72"/>
      <c r="CD535" s="74"/>
      <c r="CJ535"/>
      <c r="CW535" s="76"/>
      <c r="DC535" s="69"/>
      <c r="DI535" s="69"/>
    </row>
    <row r="536" spans="1:113">
      <c r="A536" s="71"/>
      <c r="B536" s="71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  <c r="AI536" s="71"/>
      <c r="AJ536" s="71"/>
      <c r="AK536" s="71"/>
      <c r="AL536" s="71"/>
      <c r="AM536" s="71"/>
      <c r="AN536" s="71"/>
      <c r="AO536" s="71"/>
      <c r="AP536" s="71"/>
      <c r="AQ536" s="71"/>
      <c r="AR536" s="71"/>
      <c r="AS536" s="71"/>
      <c r="AT536" s="71"/>
      <c r="AU536" s="71"/>
      <c r="AV536" s="71"/>
      <c r="AW536" s="71"/>
      <c r="AX536" s="71"/>
      <c r="AY536" s="71"/>
      <c r="AZ536" s="71"/>
      <c r="BA536" s="71"/>
      <c r="BB536" s="71"/>
      <c r="BC536" s="71"/>
      <c r="BD536" s="71"/>
      <c r="BE536" s="71"/>
      <c r="BF536" s="71"/>
      <c r="BG536" s="71"/>
      <c r="BH536" s="71"/>
      <c r="BI536" s="71"/>
      <c r="BJ536" s="71"/>
      <c r="BK536" s="71"/>
      <c r="BL536" s="71"/>
      <c r="BM536" s="71"/>
      <c r="BN536" s="71"/>
      <c r="BO536" s="71"/>
      <c r="BP536" s="71"/>
      <c r="BQ536" s="71"/>
      <c r="BR536" s="71"/>
      <c r="BS536" s="71"/>
      <c r="BT536" s="71"/>
      <c r="BU536" s="71"/>
      <c r="BV536" s="71"/>
      <c r="BW536" s="71"/>
      <c r="BX536" s="70"/>
      <c r="BY536" s="70"/>
      <c r="BZ536" s="72"/>
      <c r="CA536" s="73"/>
      <c r="CB536" s="72"/>
      <c r="CC536" s="72"/>
      <c r="CD536" s="74"/>
      <c r="CJ536"/>
      <c r="CW536" s="76"/>
      <c r="DC536" s="69"/>
      <c r="DI536" s="69"/>
    </row>
    <row r="537" spans="1:113">
      <c r="A537" s="71"/>
      <c r="B537" s="71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  <c r="AI537" s="71"/>
      <c r="AJ537" s="71"/>
      <c r="AK537" s="71"/>
      <c r="AL537" s="71"/>
      <c r="AM537" s="71"/>
      <c r="AN537" s="71"/>
      <c r="AO537" s="71"/>
      <c r="AP537" s="71"/>
      <c r="AQ537" s="71"/>
      <c r="AR537" s="71"/>
      <c r="AS537" s="71"/>
      <c r="AT537" s="71"/>
      <c r="AU537" s="71"/>
      <c r="AV537" s="71"/>
      <c r="AW537" s="71"/>
      <c r="AX537" s="71"/>
      <c r="AY537" s="71"/>
      <c r="AZ537" s="71"/>
      <c r="BA537" s="71"/>
      <c r="BB537" s="71"/>
      <c r="BC537" s="71"/>
      <c r="BD537" s="71"/>
      <c r="BE537" s="71"/>
      <c r="BF537" s="71"/>
      <c r="BG537" s="71"/>
      <c r="BH537" s="71"/>
      <c r="BI537" s="71"/>
      <c r="BJ537" s="71"/>
      <c r="BK537" s="71"/>
      <c r="BL537" s="71"/>
      <c r="BM537" s="71"/>
      <c r="BN537" s="71"/>
      <c r="BO537" s="71"/>
      <c r="BP537" s="71"/>
      <c r="BQ537" s="71"/>
      <c r="BR537" s="71"/>
      <c r="BS537" s="71"/>
      <c r="BT537" s="71"/>
      <c r="BU537" s="71"/>
      <c r="BV537" s="71"/>
      <c r="BW537" s="71"/>
      <c r="BX537" s="70"/>
      <c r="BY537" s="70"/>
      <c r="BZ537" s="72"/>
      <c r="CA537" s="73"/>
      <c r="CB537" s="72"/>
      <c r="CC537" s="72"/>
      <c r="CD537" s="74"/>
      <c r="CJ537"/>
      <c r="CW537" s="76"/>
      <c r="DC537" s="69"/>
      <c r="DI537" s="69"/>
    </row>
    <row r="538" spans="1:113">
      <c r="A538" s="71"/>
      <c r="B538" s="71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  <c r="AI538" s="71"/>
      <c r="AJ538" s="71"/>
      <c r="AK538" s="71"/>
      <c r="AL538" s="71"/>
      <c r="AM538" s="71"/>
      <c r="AN538" s="71"/>
      <c r="AO538" s="71"/>
      <c r="AP538" s="71"/>
      <c r="AQ538" s="71"/>
      <c r="AR538" s="71"/>
      <c r="AS538" s="71"/>
      <c r="AT538" s="71"/>
      <c r="AU538" s="71"/>
      <c r="AV538" s="71"/>
      <c r="AW538" s="71"/>
      <c r="AX538" s="71"/>
      <c r="AY538" s="71"/>
      <c r="AZ538" s="71"/>
      <c r="BA538" s="71"/>
      <c r="BB538" s="71"/>
      <c r="BC538" s="71"/>
      <c r="BD538" s="71"/>
      <c r="BE538" s="71"/>
      <c r="BF538" s="71"/>
      <c r="BG538" s="71"/>
      <c r="BH538" s="71"/>
      <c r="BI538" s="71"/>
      <c r="BJ538" s="71"/>
      <c r="BK538" s="71"/>
      <c r="BL538" s="71"/>
      <c r="BM538" s="71"/>
      <c r="BN538" s="71"/>
      <c r="BO538" s="71"/>
      <c r="BP538" s="71"/>
      <c r="BQ538" s="71"/>
      <c r="BR538" s="71"/>
      <c r="BS538" s="71"/>
      <c r="BT538" s="71"/>
      <c r="BU538" s="71"/>
      <c r="BV538" s="71"/>
      <c r="BW538" s="71"/>
      <c r="BX538" s="70"/>
      <c r="BY538" s="70"/>
      <c r="BZ538" s="72"/>
      <c r="CA538" s="73"/>
      <c r="CB538" s="72"/>
      <c r="CC538" s="72"/>
      <c r="CD538" s="74"/>
      <c r="CJ538"/>
      <c r="CW538" s="76"/>
      <c r="DC538" s="69"/>
      <c r="DI538" s="69"/>
    </row>
    <row r="539" spans="1:113">
      <c r="A539" s="71"/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  <c r="AI539" s="71"/>
      <c r="AJ539" s="71"/>
      <c r="AK539" s="71"/>
      <c r="AL539" s="71"/>
      <c r="AM539" s="71"/>
      <c r="AN539" s="71"/>
      <c r="AO539" s="71"/>
      <c r="AP539" s="71"/>
      <c r="AQ539" s="71"/>
      <c r="AR539" s="71"/>
      <c r="AS539" s="71"/>
      <c r="AT539" s="71"/>
      <c r="AU539" s="71"/>
      <c r="AV539" s="71"/>
      <c r="AW539" s="71"/>
      <c r="AX539" s="71"/>
      <c r="AY539" s="71"/>
      <c r="AZ539" s="71"/>
      <c r="BA539" s="71"/>
      <c r="BB539" s="71"/>
      <c r="BC539" s="71"/>
      <c r="BD539" s="71"/>
      <c r="BE539" s="71"/>
      <c r="BF539" s="71"/>
      <c r="BG539" s="71"/>
      <c r="BH539" s="71"/>
      <c r="BI539" s="71"/>
      <c r="BJ539" s="71"/>
      <c r="BK539" s="71"/>
      <c r="BL539" s="71"/>
      <c r="BM539" s="71"/>
      <c r="BN539" s="71"/>
      <c r="BO539" s="71"/>
      <c r="BP539" s="71"/>
      <c r="BQ539" s="71"/>
      <c r="BR539" s="71"/>
      <c r="BS539" s="71"/>
      <c r="BT539" s="71"/>
      <c r="BU539" s="71"/>
      <c r="BV539" s="71"/>
      <c r="BW539" s="71"/>
      <c r="BZ539" s="72"/>
      <c r="CA539" s="73"/>
      <c r="CB539" s="72"/>
      <c r="CC539" s="72"/>
      <c r="CD539" s="74"/>
      <c r="CJ539"/>
      <c r="CW539" s="76"/>
      <c r="DC539" s="69"/>
      <c r="DI539" s="69"/>
    </row>
    <row r="540" spans="1:113">
      <c r="A540" s="71"/>
      <c r="B540" s="71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  <c r="AI540" s="71"/>
      <c r="AJ540" s="71"/>
      <c r="AK540" s="71"/>
      <c r="AL540" s="71"/>
      <c r="AM540" s="71"/>
      <c r="AN540" s="71"/>
      <c r="AO540" s="71"/>
      <c r="AP540" s="71"/>
      <c r="AQ540" s="71"/>
      <c r="AR540" s="71"/>
      <c r="AS540" s="71"/>
      <c r="AT540" s="71"/>
      <c r="AU540" s="71"/>
      <c r="AV540" s="71"/>
      <c r="AW540" s="71"/>
      <c r="AX540" s="71"/>
      <c r="AY540" s="71"/>
      <c r="AZ540" s="71"/>
      <c r="BA540" s="71"/>
      <c r="BB540" s="71"/>
      <c r="BC540" s="71"/>
      <c r="BD540" s="71"/>
      <c r="BE540" s="71"/>
      <c r="BF540" s="71"/>
      <c r="BG540" s="71"/>
      <c r="BH540" s="71"/>
      <c r="BI540" s="71"/>
      <c r="BJ540" s="71"/>
      <c r="BK540" s="71"/>
      <c r="BL540" s="71"/>
      <c r="BM540" s="71"/>
      <c r="BN540" s="71"/>
      <c r="BO540" s="71"/>
      <c r="BP540" s="71"/>
      <c r="BQ540" s="71"/>
      <c r="BR540" s="71"/>
      <c r="BS540" s="71"/>
      <c r="BT540" s="71"/>
      <c r="BU540" s="71"/>
      <c r="BV540" s="71"/>
      <c r="BW540" s="71"/>
      <c r="BZ540" s="72"/>
      <c r="CA540" s="73"/>
      <c r="CB540" s="72"/>
      <c r="CC540" s="72"/>
      <c r="CD540" s="74"/>
      <c r="CJ540"/>
      <c r="CW540" s="76"/>
      <c r="DC540" s="69"/>
      <c r="DI540" s="69"/>
    </row>
    <row r="541" spans="1:113">
      <c r="A541" s="71"/>
      <c r="B541" s="71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  <c r="AI541" s="71"/>
      <c r="AJ541" s="71"/>
      <c r="AK541" s="71"/>
      <c r="AL541" s="71"/>
      <c r="AM541" s="71"/>
      <c r="AN541" s="71"/>
      <c r="AO541" s="71"/>
      <c r="AP541" s="71"/>
      <c r="AQ541" s="71"/>
      <c r="AR541" s="71"/>
      <c r="AS541" s="71"/>
      <c r="AT541" s="71"/>
      <c r="AU541" s="71"/>
      <c r="AV541" s="71"/>
      <c r="AW541" s="71"/>
      <c r="AX541" s="71"/>
      <c r="AY541" s="71"/>
      <c r="AZ541" s="71"/>
      <c r="BA541" s="71"/>
      <c r="BB541" s="71"/>
      <c r="BC541" s="71"/>
      <c r="BD541" s="71"/>
      <c r="BE541" s="71"/>
      <c r="BF541" s="71"/>
      <c r="BG541" s="71"/>
      <c r="BH541" s="71"/>
      <c r="BI541" s="71"/>
      <c r="BJ541" s="71"/>
      <c r="BK541" s="71"/>
      <c r="BL541" s="71"/>
      <c r="BM541" s="71"/>
      <c r="BN541" s="71"/>
      <c r="BO541" s="71"/>
      <c r="BP541" s="71"/>
      <c r="BQ541" s="71"/>
      <c r="BR541" s="71"/>
      <c r="BS541" s="71"/>
      <c r="BT541" s="71"/>
      <c r="BU541" s="71"/>
      <c r="BV541" s="71"/>
      <c r="BW541" s="71"/>
      <c r="BZ541" s="72"/>
      <c r="CA541" s="73"/>
      <c r="CB541" s="72"/>
      <c r="CC541" s="72"/>
      <c r="CD541" s="74"/>
      <c r="CJ541"/>
      <c r="CW541" s="76"/>
      <c r="DC541" s="69"/>
      <c r="DI541" s="69"/>
    </row>
    <row r="542" spans="1:113">
      <c r="A542" s="71"/>
      <c r="B542" s="71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  <c r="AI542" s="71"/>
      <c r="AJ542" s="71"/>
      <c r="AK542" s="71"/>
      <c r="AL542" s="71"/>
      <c r="AM542" s="71"/>
      <c r="AN542" s="71"/>
      <c r="AO542" s="71"/>
      <c r="AP542" s="71"/>
      <c r="AQ542" s="71"/>
      <c r="AR542" s="71"/>
      <c r="AS542" s="71"/>
      <c r="AT542" s="71"/>
      <c r="AU542" s="71"/>
      <c r="AV542" s="71"/>
      <c r="AW542" s="71"/>
      <c r="AX542" s="71"/>
      <c r="AY542" s="71"/>
      <c r="AZ542" s="71"/>
      <c r="BA542" s="71"/>
      <c r="BB542" s="71"/>
      <c r="BC542" s="71"/>
      <c r="BD542" s="71"/>
      <c r="BE542" s="71"/>
      <c r="BF542" s="71"/>
      <c r="BG542" s="71"/>
      <c r="BH542" s="71"/>
      <c r="BI542" s="71"/>
      <c r="BJ542" s="71"/>
      <c r="BK542" s="71"/>
      <c r="BL542" s="71"/>
      <c r="BM542" s="71"/>
      <c r="BN542" s="71"/>
      <c r="BO542" s="71"/>
      <c r="BP542" s="71"/>
      <c r="BQ542" s="71"/>
      <c r="BR542" s="71"/>
      <c r="BS542" s="71"/>
      <c r="BT542" s="71"/>
      <c r="BU542" s="71"/>
      <c r="BV542" s="71"/>
      <c r="BW542" s="71"/>
      <c r="BZ542" s="72"/>
      <c r="CA542" s="73"/>
      <c r="CB542" s="72"/>
      <c r="CC542" s="72"/>
      <c r="CD542" s="74"/>
      <c r="CJ542"/>
      <c r="CW542" s="76"/>
      <c r="DC542" s="69"/>
      <c r="DI542" s="69"/>
    </row>
    <row r="543" spans="1:113">
      <c r="A543" s="71"/>
      <c r="B543" s="71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  <c r="AI543" s="71"/>
      <c r="AJ543" s="71"/>
      <c r="AK543" s="71"/>
      <c r="AL543" s="71"/>
      <c r="AM543" s="71"/>
      <c r="AN543" s="71"/>
      <c r="AO543" s="71"/>
      <c r="AP543" s="71"/>
      <c r="AQ543" s="71"/>
      <c r="AR543" s="71"/>
      <c r="AS543" s="71"/>
      <c r="AT543" s="71"/>
      <c r="AU543" s="71"/>
      <c r="AV543" s="71"/>
      <c r="AW543" s="71"/>
      <c r="AX543" s="71"/>
      <c r="AY543" s="71"/>
      <c r="AZ543" s="71"/>
      <c r="BA543" s="71"/>
      <c r="BB543" s="71"/>
      <c r="BC543" s="71"/>
      <c r="BD543" s="71"/>
      <c r="BE543" s="71"/>
      <c r="BF543" s="71"/>
      <c r="BG543" s="71"/>
      <c r="BH543" s="71"/>
      <c r="BI543" s="71"/>
      <c r="BJ543" s="71"/>
      <c r="BK543" s="71"/>
      <c r="BL543" s="71"/>
      <c r="BM543" s="71"/>
      <c r="BN543" s="71"/>
      <c r="BO543" s="71"/>
      <c r="BP543" s="71"/>
      <c r="BQ543" s="71"/>
      <c r="BR543" s="71"/>
      <c r="BS543" s="71"/>
      <c r="BT543" s="71"/>
      <c r="BU543" s="71"/>
      <c r="BV543" s="71"/>
      <c r="BW543" s="71"/>
      <c r="BZ543" s="72"/>
      <c r="CA543" s="73"/>
      <c r="CB543" s="72"/>
      <c r="CC543" s="72"/>
      <c r="CD543" s="74"/>
      <c r="CJ543"/>
      <c r="CW543" s="76"/>
      <c r="DC543" s="69"/>
      <c r="DI543" s="69"/>
    </row>
    <row r="544" spans="1:113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W544" s="70"/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0"/>
      <c r="BM544" s="70"/>
      <c r="BN544" s="70"/>
      <c r="BO544" s="70"/>
      <c r="BP544" s="70"/>
      <c r="BQ544" s="70"/>
      <c r="BR544" s="70"/>
      <c r="BS544" s="70"/>
      <c r="BT544" s="70"/>
      <c r="BU544" s="70"/>
      <c r="BV544" s="70"/>
      <c r="BW544" s="70"/>
      <c r="BX544" s="70"/>
      <c r="BY544" s="70"/>
      <c r="BZ544" s="72"/>
      <c r="CA544" s="73"/>
      <c r="CB544" s="72"/>
      <c r="CC544" s="72"/>
      <c r="CD544" s="74"/>
      <c r="CJ544"/>
      <c r="CW544" s="76"/>
      <c r="DC544" s="69"/>
      <c r="DI544" s="69"/>
    </row>
    <row r="545" spans="1:113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  <c r="AQ545" s="70"/>
      <c r="AR545" s="70"/>
      <c r="AS545" s="70"/>
      <c r="AT545" s="70"/>
      <c r="AU545" s="70"/>
      <c r="AV545" s="70"/>
      <c r="AW545" s="70"/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0"/>
      <c r="BM545" s="70"/>
      <c r="BN545" s="70"/>
      <c r="BO545" s="70"/>
      <c r="BP545" s="70"/>
      <c r="BQ545" s="70"/>
      <c r="BR545" s="70"/>
      <c r="BS545" s="70"/>
      <c r="BT545" s="70"/>
      <c r="BU545" s="70"/>
      <c r="BV545" s="70"/>
      <c r="BW545" s="70"/>
      <c r="BX545" s="70"/>
      <c r="BY545" s="70"/>
      <c r="BZ545" s="72"/>
      <c r="CA545" s="73"/>
      <c r="CB545" s="72"/>
      <c r="CC545" s="72"/>
      <c r="CD545" s="74"/>
      <c r="CJ545"/>
      <c r="CW545" s="76"/>
      <c r="DC545" s="69"/>
      <c r="DI545" s="69"/>
    </row>
    <row r="546" spans="1:113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  <c r="AQ546" s="70"/>
      <c r="AR546" s="70"/>
      <c r="AS546" s="70"/>
      <c r="AT546" s="70"/>
      <c r="AU546" s="70"/>
      <c r="AV546" s="70"/>
      <c r="AW546" s="70"/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0"/>
      <c r="BM546" s="70"/>
      <c r="BN546" s="70"/>
      <c r="BO546" s="70"/>
      <c r="BP546" s="70"/>
      <c r="BQ546" s="70"/>
      <c r="BR546" s="70"/>
      <c r="BS546" s="70"/>
      <c r="BT546" s="70"/>
      <c r="BU546" s="70"/>
      <c r="BV546" s="70"/>
      <c r="BW546" s="70"/>
      <c r="BX546" s="70"/>
      <c r="BY546" s="70"/>
      <c r="BZ546" s="72"/>
      <c r="CA546" s="73"/>
      <c r="CB546" s="72"/>
      <c r="CC546" s="72"/>
      <c r="CD546" s="74"/>
      <c r="CJ546"/>
      <c r="CW546" s="76"/>
      <c r="DC546" s="69"/>
      <c r="DI546" s="69"/>
    </row>
    <row r="547" spans="1:113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  <c r="AQ547" s="70"/>
      <c r="AR547" s="70"/>
      <c r="AS547" s="70"/>
      <c r="AT547" s="70"/>
      <c r="AU547" s="70"/>
      <c r="AV547" s="70"/>
      <c r="AW547" s="70"/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0"/>
      <c r="BM547" s="70"/>
      <c r="BN547" s="70"/>
      <c r="BO547" s="70"/>
      <c r="BP547" s="70"/>
      <c r="BQ547" s="70"/>
      <c r="BR547" s="70"/>
      <c r="BS547" s="70"/>
      <c r="BT547" s="70"/>
      <c r="BU547" s="70"/>
      <c r="BV547" s="70"/>
      <c r="BW547" s="70"/>
      <c r="BX547" s="70"/>
      <c r="BY547" s="70"/>
      <c r="BZ547" s="72"/>
      <c r="CA547" s="73"/>
      <c r="CB547" s="72"/>
      <c r="CC547" s="72"/>
      <c r="CD547" s="74"/>
      <c r="CJ547"/>
      <c r="CW547" s="76"/>
      <c r="DC547" s="69"/>
      <c r="DI547" s="69"/>
    </row>
    <row r="548" spans="1:113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  <c r="AQ548" s="70"/>
      <c r="AR548" s="70"/>
      <c r="AS548" s="70"/>
      <c r="AT548" s="70"/>
      <c r="AU548" s="70"/>
      <c r="AV548" s="70"/>
      <c r="AW548" s="70"/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0"/>
      <c r="BM548" s="70"/>
      <c r="BN548" s="70"/>
      <c r="BO548" s="70"/>
      <c r="BP548" s="70"/>
      <c r="BQ548" s="70"/>
      <c r="BR548" s="70"/>
      <c r="BS548" s="70"/>
      <c r="BT548" s="70"/>
      <c r="BU548" s="70"/>
      <c r="BV548" s="70"/>
      <c r="BW548" s="70"/>
      <c r="BX548" s="70"/>
      <c r="BY548" s="70"/>
      <c r="BZ548" s="72"/>
      <c r="CA548" s="73"/>
      <c r="CB548" s="72"/>
      <c r="CC548" s="72"/>
      <c r="CD548" s="74"/>
      <c r="CJ548"/>
      <c r="CW548" s="76"/>
      <c r="DC548" s="69"/>
      <c r="DI548" s="69"/>
    </row>
    <row r="549" spans="1:113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  <c r="AQ549" s="70"/>
      <c r="AR549" s="70"/>
      <c r="AS549" s="70"/>
      <c r="AT549" s="70"/>
      <c r="AU549" s="70"/>
      <c r="AV549" s="70"/>
      <c r="AW549" s="70"/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0"/>
      <c r="BM549" s="70"/>
      <c r="BN549" s="70"/>
      <c r="BO549" s="70"/>
      <c r="BP549" s="70"/>
      <c r="BQ549" s="70"/>
      <c r="BR549" s="70"/>
      <c r="BS549" s="70"/>
      <c r="BT549" s="70"/>
      <c r="BU549" s="70"/>
      <c r="BV549" s="70"/>
      <c r="BW549" s="70"/>
      <c r="BX549" s="70"/>
      <c r="BY549" s="70"/>
      <c r="BZ549" s="72"/>
      <c r="CA549" s="73"/>
      <c r="CB549" s="72"/>
      <c r="CC549" s="72"/>
      <c r="CD549" s="74"/>
      <c r="CJ549"/>
      <c r="CW549" s="76"/>
      <c r="DC549" s="69"/>
      <c r="DI549" s="69"/>
    </row>
    <row r="550" spans="1:113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2"/>
      <c r="CA550" s="73"/>
      <c r="CB550" s="72"/>
      <c r="CC550" s="72"/>
      <c r="CD550" s="74"/>
      <c r="CJ550"/>
      <c r="CW550" s="76"/>
      <c r="DC550" s="69"/>
      <c r="DI550" s="69"/>
    </row>
    <row r="551" spans="1:113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W551" s="70"/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0"/>
      <c r="BM551" s="70"/>
      <c r="BN551" s="70"/>
      <c r="BO551" s="70"/>
      <c r="BP551" s="70"/>
      <c r="BQ551" s="70"/>
      <c r="BR551" s="70"/>
      <c r="BS551" s="70"/>
      <c r="BT551" s="70"/>
      <c r="BU551" s="70"/>
      <c r="BV551" s="70"/>
      <c r="BW551" s="70"/>
      <c r="BX551" s="70"/>
      <c r="BY551" s="70"/>
      <c r="BZ551" s="72"/>
      <c r="CA551" s="73"/>
      <c r="CB551" s="72"/>
      <c r="CC551" s="72"/>
      <c r="CD551" s="74"/>
      <c r="CJ551"/>
      <c r="CW551" s="76"/>
      <c r="DC551" s="69"/>
      <c r="DI551" s="69"/>
    </row>
    <row r="552" spans="1:113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  <c r="AQ552" s="70"/>
      <c r="AR552" s="70"/>
      <c r="AS552" s="70"/>
      <c r="AT552" s="70"/>
      <c r="AU552" s="70"/>
      <c r="AV552" s="70"/>
      <c r="AW552" s="70"/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0"/>
      <c r="BM552" s="70"/>
      <c r="BN552" s="70"/>
      <c r="BO552" s="70"/>
      <c r="BP552" s="70"/>
      <c r="BQ552" s="70"/>
      <c r="BR552" s="70"/>
      <c r="BS552" s="70"/>
      <c r="BT552" s="70"/>
      <c r="BU552" s="70"/>
      <c r="BV552" s="70"/>
      <c r="BW552" s="70"/>
      <c r="BX552" s="70"/>
      <c r="BY552" s="70"/>
      <c r="BZ552" s="72"/>
      <c r="CA552" s="73"/>
      <c r="CB552" s="72"/>
      <c r="CC552" s="72"/>
      <c r="CD552" s="74"/>
      <c r="CJ552"/>
      <c r="CW552" s="76"/>
      <c r="DC552" s="69"/>
      <c r="DI552" s="69"/>
    </row>
    <row r="553" spans="1:11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  <c r="AQ553" s="70"/>
      <c r="AR553" s="70"/>
      <c r="AS553" s="70"/>
      <c r="AT553" s="70"/>
      <c r="AU553" s="70"/>
      <c r="AV553" s="70"/>
      <c r="AW553" s="70"/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0"/>
      <c r="BM553" s="70"/>
      <c r="BN553" s="70"/>
      <c r="BO553" s="70"/>
      <c r="BP553" s="70"/>
      <c r="BQ553" s="70"/>
      <c r="BR553" s="70"/>
      <c r="BS553" s="70"/>
      <c r="BT553" s="70"/>
      <c r="BU553" s="70"/>
      <c r="BV553" s="70"/>
      <c r="BW553" s="70"/>
      <c r="BX553" s="70"/>
      <c r="BY553" s="70"/>
      <c r="BZ553" s="72"/>
      <c r="CA553" s="73"/>
      <c r="CB553" s="72"/>
      <c r="CC553" s="72"/>
      <c r="CD553" s="74"/>
      <c r="CJ553"/>
      <c r="CW553" s="76"/>
      <c r="DC553" s="69"/>
      <c r="DI553" s="69"/>
    </row>
    <row r="554" spans="1:113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  <c r="AQ554" s="70"/>
      <c r="AR554" s="70"/>
      <c r="AS554" s="70"/>
      <c r="AT554" s="70"/>
      <c r="AU554" s="70"/>
      <c r="AV554" s="70"/>
      <c r="AW554" s="70"/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0"/>
      <c r="BM554" s="70"/>
      <c r="BN554" s="70"/>
      <c r="BO554" s="70"/>
      <c r="BP554" s="70"/>
      <c r="BQ554" s="70"/>
      <c r="BR554" s="70"/>
      <c r="BS554" s="70"/>
      <c r="BT554" s="70"/>
      <c r="BU554" s="70"/>
      <c r="BV554" s="70"/>
      <c r="BW554" s="70"/>
      <c r="BX554" s="70"/>
      <c r="BY554" s="70"/>
      <c r="BZ554" s="72"/>
      <c r="CA554" s="73"/>
      <c r="CB554" s="72"/>
      <c r="CC554" s="72"/>
      <c r="CD554" s="74"/>
      <c r="CJ554"/>
      <c r="CW554" s="76"/>
      <c r="DC554" s="69"/>
      <c r="DI554" s="69"/>
    </row>
    <row r="555" spans="1:113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  <c r="AQ555" s="70"/>
      <c r="AR555" s="70"/>
      <c r="AS555" s="70"/>
      <c r="AT555" s="70"/>
      <c r="AU555" s="70"/>
      <c r="AV555" s="70"/>
      <c r="AW555" s="70"/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0"/>
      <c r="BM555" s="70"/>
      <c r="BN555" s="70"/>
      <c r="BO555" s="70"/>
      <c r="BP555" s="70"/>
      <c r="BQ555" s="70"/>
      <c r="BR555" s="70"/>
      <c r="BS555" s="70"/>
      <c r="BT555" s="70"/>
      <c r="BU555" s="70"/>
      <c r="BV555" s="70"/>
      <c r="BW555" s="70"/>
      <c r="BX555" s="70"/>
      <c r="BY555" s="70"/>
      <c r="BZ555" s="72"/>
      <c r="CA555" s="73"/>
      <c r="CB555" s="72"/>
      <c r="CC555" s="72"/>
      <c r="CD555" s="74"/>
      <c r="CJ555"/>
      <c r="CW555" s="76"/>
      <c r="DC555" s="69"/>
      <c r="DI555" s="69"/>
    </row>
    <row r="556" spans="1:113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  <c r="AQ556" s="70"/>
      <c r="AR556" s="70"/>
      <c r="AS556" s="70"/>
      <c r="AT556" s="70"/>
      <c r="AU556" s="70"/>
      <c r="AV556" s="70"/>
      <c r="AW556" s="70"/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0"/>
      <c r="BM556" s="70"/>
      <c r="BN556" s="70"/>
      <c r="BO556" s="70"/>
      <c r="BP556" s="70"/>
      <c r="BQ556" s="70"/>
      <c r="BR556" s="70"/>
      <c r="BS556" s="70"/>
      <c r="BT556" s="70"/>
      <c r="BU556" s="70"/>
      <c r="BV556" s="70"/>
      <c r="BW556" s="70"/>
      <c r="BX556" s="70"/>
      <c r="BY556" s="70"/>
      <c r="BZ556" s="72"/>
      <c r="CA556" s="73"/>
      <c r="CB556" s="72"/>
      <c r="CC556" s="72"/>
      <c r="CD556" s="74"/>
      <c r="CJ556"/>
      <c r="CW556" s="76"/>
      <c r="DC556" s="69"/>
      <c r="DI556" s="69"/>
    </row>
    <row r="557" spans="1:113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W557" s="70"/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0"/>
      <c r="BM557" s="70"/>
      <c r="BN557" s="70"/>
      <c r="BO557" s="70"/>
      <c r="BP557" s="70"/>
      <c r="BQ557" s="70"/>
      <c r="BR557" s="70"/>
      <c r="BS557" s="70"/>
      <c r="BT557" s="70"/>
      <c r="BU557" s="70"/>
      <c r="BV557" s="70"/>
      <c r="BW557" s="70"/>
      <c r="BX557" s="70"/>
      <c r="BY557" s="70"/>
      <c r="BZ557" s="72"/>
      <c r="CA557" s="73"/>
      <c r="CB557" s="72"/>
      <c r="CC557" s="72"/>
      <c r="CD557" s="74"/>
      <c r="CJ557"/>
      <c r="CW557" s="76"/>
      <c r="DC557" s="69"/>
      <c r="DI557" s="69"/>
    </row>
    <row r="558" spans="1:113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  <c r="AQ558" s="70"/>
      <c r="AR558" s="70"/>
      <c r="AS558" s="70"/>
      <c r="AT558" s="70"/>
      <c r="AU558" s="70"/>
      <c r="AV558" s="70"/>
      <c r="AW558" s="70"/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0"/>
      <c r="BM558" s="70"/>
      <c r="BN558" s="70"/>
      <c r="BO558" s="70"/>
      <c r="BP558" s="70"/>
      <c r="BQ558" s="70"/>
      <c r="BR558" s="70"/>
      <c r="BS558" s="70"/>
      <c r="BT558" s="70"/>
      <c r="BU558" s="70"/>
      <c r="BV558" s="70"/>
      <c r="BW558" s="70"/>
      <c r="BX558" s="70"/>
      <c r="BY558" s="70"/>
      <c r="BZ558" s="72"/>
      <c r="CA558" s="73"/>
      <c r="CB558" s="72"/>
      <c r="CC558" s="72"/>
      <c r="CD558" s="74"/>
      <c r="CJ558"/>
      <c r="CW558" s="76"/>
      <c r="DC558" s="69"/>
      <c r="DI558" s="69"/>
    </row>
    <row r="559" spans="1:113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  <c r="AQ559" s="70"/>
      <c r="AR559" s="70"/>
      <c r="AS559" s="70"/>
      <c r="AT559" s="70"/>
      <c r="AU559" s="70"/>
      <c r="AV559" s="70"/>
      <c r="AW559" s="70"/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0"/>
      <c r="BM559" s="70"/>
      <c r="BN559" s="70"/>
      <c r="BO559" s="70"/>
      <c r="BP559" s="70"/>
      <c r="BQ559" s="70"/>
      <c r="BR559" s="70"/>
      <c r="BS559" s="70"/>
      <c r="BT559" s="70"/>
      <c r="BU559" s="70"/>
      <c r="BV559" s="70"/>
      <c r="BW559" s="70"/>
      <c r="BX559" s="70"/>
      <c r="BY559" s="70"/>
      <c r="BZ559" s="72"/>
      <c r="CA559" s="73"/>
      <c r="CB559" s="72"/>
      <c r="CC559" s="72"/>
      <c r="CD559" s="74"/>
      <c r="CJ559"/>
      <c r="CW559" s="76"/>
      <c r="DC559" s="69"/>
      <c r="DI559" s="69"/>
    </row>
    <row r="560" spans="1:113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  <c r="AQ560" s="70"/>
      <c r="AR560" s="70"/>
      <c r="AS560" s="70"/>
      <c r="AT560" s="70"/>
      <c r="AU560" s="70"/>
      <c r="AV560" s="70"/>
      <c r="AW560" s="70"/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0"/>
      <c r="BM560" s="70"/>
      <c r="BN560" s="70"/>
      <c r="BO560" s="70"/>
      <c r="BP560" s="70"/>
      <c r="BQ560" s="70"/>
      <c r="BR560" s="70"/>
      <c r="BS560" s="70"/>
      <c r="BT560" s="70"/>
      <c r="BU560" s="70"/>
      <c r="BV560" s="70"/>
      <c r="BW560" s="70"/>
      <c r="BX560" s="70"/>
      <c r="BY560" s="70"/>
      <c r="BZ560" s="72"/>
      <c r="CA560" s="73"/>
      <c r="CB560" s="72"/>
      <c r="CC560" s="72"/>
      <c r="CD560" s="74"/>
      <c r="CJ560"/>
      <c r="CW560" s="76"/>
      <c r="DC560" s="69"/>
      <c r="DI560" s="69"/>
    </row>
    <row r="561" spans="1:113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  <c r="AQ561" s="70"/>
      <c r="AR561" s="70"/>
      <c r="AS561" s="70"/>
      <c r="AT561" s="70"/>
      <c r="AU561" s="70"/>
      <c r="AV561" s="70"/>
      <c r="AW561" s="70"/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0"/>
      <c r="BM561" s="70"/>
      <c r="BN561" s="70"/>
      <c r="BO561" s="70"/>
      <c r="BP561" s="70"/>
      <c r="BQ561" s="70"/>
      <c r="BR561" s="70"/>
      <c r="BS561" s="70"/>
      <c r="BT561" s="70"/>
      <c r="BU561" s="70"/>
      <c r="BV561" s="70"/>
      <c r="BW561" s="70"/>
      <c r="BX561" s="70"/>
      <c r="BY561" s="70"/>
      <c r="BZ561" s="72"/>
      <c r="CA561" s="73"/>
      <c r="CB561" s="72"/>
      <c r="CC561" s="72"/>
      <c r="CD561" s="74"/>
      <c r="CJ561"/>
      <c r="CW561" s="76"/>
      <c r="DC561" s="69"/>
      <c r="DI561" s="69"/>
    </row>
    <row r="562" spans="1:113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  <c r="AQ562" s="70"/>
      <c r="AR562" s="70"/>
      <c r="AS562" s="70"/>
      <c r="AT562" s="70"/>
      <c r="AU562" s="70"/>
      <c r="AV562" s="70"/>
      <c r="AW562" s="70"/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0"/>
      <c r="BM562" s="70"/>
      <c r="BN562" s="70"/>
      <c r="BO562" s="70"/>
      <c r="BP562" s="70"/>
      <c r="BQ562" s="70"/>
      <c r="BR562" s="70"/>
      <c r="BS562" s="70"/>
      <c r="BT562" s="70"/>
      <c r="BU562" s="70"/>
      <c r="BV562" s="70"/>
      <c r="BW562" s="70"/>
      <c r="BX562" s="70"/>
      <c r="BY562" s="70"/>
      <c r="BZ562" s="72"/>
      <c r="CA562" s="73"/>
      <c r="CB562" s="72"/>
      <c r="CC562" s="72"/>
      <c r="CD562" s="74"/>
      <c r="CJ562"/>
      <c r="CW562" s="76"/>
      <c r="DC562" s="69"/>
      <c r="DI562" s="69"/>
    </row>
    <row r="563" spans="1:11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  <c r="AQ563" s="70"/>
      <c r="AR563" s="70"/>
      <c r="AS563" s="70"/>
      <c r="AT563" s="70"/>
      <c r="AU563" s="70"/>
      <c r="AV563" s="70"/>
      <c r="AW563" s="70"/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0"/>
      <c r="BM563" s="70"/>
      <c r="BN563" s="70"/>
      <c r="BO563" s="70"/>
      <c r="BP563" s="70"/>
      <c r="BQ563" s="70"/>
      <c r="BR563" s="70"/>
      <c r="BS563" s="70"/>
      <c r="BT563" s="70"/>
      <c r="BU563" s="70"/>
      <c r="BV563" s="70"/>
      <c r="BW563" s="70"/>
      <c r="BX563" s="70"/>
      <c r="BY563" s="70"/>
      <c r="BZ563" s="72"/>
      <c r="CA563" s="73"/>
      <c r="CB563" s="72"/>
      <c r="CC563" s="72"/>
      <c r="CD563" s="74"/>
      <c r="CJ563"/>
      <c r="CW563" s="76"/>
      <c r="DC563" s="69"/>
      <c r="DI563" s="69"/>
    </row>
    <row r="564" spans="1:113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  <c r="AQ564" s="70"/>
      <c r="AR564" s="70"/>
      <c r="AS564" s="70"/>
      <c r="AT564" s="70"/>
      <c r="AU564" s="70"/>
      <c r="AV564" s="70"/>
      <c r="AW564" s="70"/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0"/>
      <c r="BM564" s="70"/>
      <c r="BN564" s="70"/>
      <c r="BO564" s="70"/>
      <c r="BP564" s="70"/>
      <c r="BQ564" s="70"/>
      <c r="BR564" s="70"/>
      <c r="BS564" s="70"/>
      <c r="BT564" s="70"/>
      <c r="BU564" s="70"/>
      <c r="BV564" s="70"/>
      <c r="BW564" s="70"/>
      <c r="BX564" s="70"/>
      <c r="BY564" s="70"/>
      <c r="BZ564" s="72"/>
      <c r="CA564" s="73"/>
      <c r="CB564" s="72"/>
      <c r="CC564" s="72"/>
      <c r="CD564" s="74"/>
      <c r="CJ564"/>
      <c r="CW564" s="76"/>
      <c r="DC564" s="69"/>
      <c r="DI564" s="69"/>
    </row>
    <row r="565" spans="1:113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  <c r="AQ565" s="70"/>
      <c r="AR565" s="70"/>
      <c r="AS565" s="70"/>
      <c r="AT565" s="70"/>
      <c r="AU565" s="70"/>
      <c r="AV565" s="70"/>
      <c r="AW565" s="70"/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0"/>
      <c r="BM565" s="70"/>
      <c r="BN565" s="70"/>
      <c r="BO565" s="70"/>
      <c r="BP565" s="70"/>
      <c r="BQ565" s="70"/>
      <c r="BR565" s="70"/>
      <c r="BS565" s="70"/>
      <c r="BT565" s="70"/>
      <c r="BU565" s="70"/>
      <c r="BV565" s="70"/>
      <c r="BW565" s="70"/>
      <c r="BX565" s="70"/>
      <c r="BY565" s="70"/>
      <c r="BZ565" s="72"/>
      <c r="CA565" s="73"/>
      <c r="CB565" s="72"/>
      <c r="CC565" s="72"/>
      <c r="CD565" s="74"/>
      <c r="CJ565"/>
      <c r="CW565" s="76"/>
      <c r="DC565" s="69"/>
      <c r="DI565" s="69"/>
    </row>
    <row r="566" spans="1:113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  <c r="AQ566" s="70"/>
      <c r="AR566" s="70"/>
      <c r="AS566" s="70"/>
      <c r="AT566" s="70"/>
      <c r="AU566" s="70"/>
      <c r="AV566" s="70"/>
      <c r="AW566" s="70"/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0"/>
      <c r="BM566" s="70"/>
      <c r="BN566" s="70"/>
      <c r="BO566" s="70"/>
      <c r="BP566" s="70"/>
      <c r="BQ566" s="70"/>
      <c r="BR566" s="70"/>
      <c r="BS566" s="70"/>
      <c r="BT566" s="70"/>
      <c r="BU566" s="70"/>
      <c r="BV566" s="70"/>
      <c r="BW566" s="70"/>
      <c r="BX566" s="70"/>
      <c r="BY566" s="70"/>
      <c r="BZ566" s="72"/>
      <c r="CA566" s="73"/>
      <c r="CB566" s="72"/>
      <c r="CC566" s="72"/>
      <c r="CD566" s="74"/>
      <c r="CJ566"/>
      <c r="CW566" s="76"/>
      <c r="DC566" s="69"/>
      <c r="DI566" s="69"/>
    </row>
    <row r="567" spans="1:113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2"/>
      <c r="CA567" s="73"/>
      <c r="CB567" s="72"/>
      <c r="CC567" s="72"/>
      <c r="CD567" s="74"/>
      <c r="CJ567"/>
      <c r="CW567" s="76"/>
      <c r="DC567" s="69"/>
      <c r="DI567" s="69"/>
    </row>
    <row r="568" spans="1:113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  <c r="AQ568" s="70"/>
      <c r="AR568" s="70"/>
      <c r="AS568" s="70"/>
      <c r="AT568" s="70"/>
      <c r="AU568" s="70"/>
      <c r="AV568" s="70"/>
      <c r="AW568" s="70"/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0"/>
      <c r="BM568" s="70"/>
      <c r="BN568" s="70"/>
      <c r="BO568" s="70"/>
      <c r="BP568" s="70"/>
      <c r="BQ568" s="70"/>
      <c r="BR568" s="70"/>
      <c r="BS568" s="70"/>
      <c r="BT568" s="70"/>
      <c r="BU568" s="70"/>
      <c r="BV568" s="70"/>
      <c r="BW568" s="70"/>
      <c r="BX568" s="70"/>
      <c r="BY568" s="70"/>
      <c r="BZ568" s="72"/>
      <c r="CA568" s="73"/>
      <c r="CB568" s="72"/>
      <c r="CC568" s="72"/>
      <c r="CD568" s="74"/>
      <c r="CJ568"/>
      <c r="CW568" s="76"/>
      <c r="DC568" s="69"/>
      <c r="DI568" s="69"/>
    </row>
    <row r="569" spans="1:113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W569" s="70"/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0"/>
      <c r="BM569" s="70"/>
      <c r="BN569" s="70"/>
      <c r="BO569" s="70"/>
      <c r="BP569" s="70"/>
      <c r="BQ569" s="70"/>
      <c r="BR569" s="70"/>
      <c r="BS569" s="70"/>
      <c r="BT569" s="70"/>
      <c r="BU569" s="70"/>
      <c r="BV569" s="70"/>
      <c r="BW569" s="70"/>
      <c r="BX569" s="70"/>
      <c r="BY569" s="70"/>
      <c r="BZ569" s="72"/>
      <c r="CA569" s="73"/>
      <c r="CB569" s="72"/>
      <c r="CC569" s="72"/>
      <c r="CD569" s="74"/>
      <c r="CJ569"/>
      <c r="CW569" s="76"/>
      <c r="DC569" s="69"/>
      <c r="DI569" s="69"/>
    </row>
    <row r="570" spans="1:113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  <c r="AQ570" s="70"/>
      <c r="AR570" s="70"/>
      <c r="AS570" s="70"/>
      <c r="AT570" s="70"/>
      <c r="AU570" s="70"/>
      <c r="AV570" s="70"/>
      <c r="AW570" s="70"/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0"/>
      <c r="BM570" s="70"/>
      <c r="BN570" s="70"/>
      <c r="BO570" s="70"/>
      <c r="BP570" s="70"/>
      <c r="BQ570" s="70"/>
      <c r="BR570" s="70"/>
      <c r="BS570" s="70"/>
      <c r="BT570" s="70"/>
      <c r="BU570" s="70"/>
      <c r="BV570" s="70"/>
      <c r="BW570" s="70"/>
      <c r="BX570" s="70"/>
      <c r="BY570" s="70"/>
      <c r="BZ570" s="72"/>
      <c r="CA570" s="73"/>
      <c r="CB570" s="72"/>
      <c r="CC570" s="72"/>
      <c r="CD570" s="74"/>
      <c r="CJ570"/>
      <c r="CW570" s="76"/>
      <c r="DC570" s="69"/>
      <c r="DI570" s="69"/>
    </row>
    <row r="571" spans="1:113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  <c r="AQ571" s="70"/>
      <c r="AR571" s="70"/>
      <c r="AS571" s="70"/>
      <c r="AT571" s="70"/>
      <c r="AU571" s="70"/>
      <c r="AV571" s="70"/>
      <c r="AW571" s="70"/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0"/>
      <c r="BM571" s="70"/>
      <c r="BN571" s="70"/>
      <c r="BO571" s="70"/>
      <c r="BP571" s="70"/>
      <c r="BQ571" s="70"/>
      <c r="BR571" s="70"/>
      <c r="BS571" s="70"/>
      <c r="BT571" s="70"/>
      <c r="BU571" s="70"/>
      <c r="BV571" s="70"/>
      <c r="BW571" s="70"/>
      <c r="BX571" s="70"/>
      <c r="BY571" s="70"/>
      <c r="BZ571" s="72"/>
      <c r="CA571" s="73"/>
      <c r="CB571" s="72"/>
      <c r="CC571" s="72"/>
      <c r="CD571" s="74"/>
      <c r="CJ571"/>
      <c r="CW571" s="76"/>
      <c r="DC571" s="69"/>
      <c r="DI571" s="69"/>
    </row>
    <row r="572" spans="1:113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W572" s="70"/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0"/>
      <c r="BM572" s="70"/>
      <c r="BN572" s="70"/>
      <c r="BO572" s="70"/>
      <c r="BP572" s="70"/>
      <c r="BQ572" s="70"/>
      <c r="BR572" s="70"/>
      <c r="BS572" s="70"/>
      <c r="BT572" s="70"/>
      <c r="BU572" s="70"/>
      <c r="BV572" s="70"/>
      <c r="BW572" s="70"/>
      <c r="BX572" s="70"/>
      <c r="BY572" s="70"/>
      <c r="BZ572" s="72"/>
      <c r="CA572" s="73"/>
      <c r="CB572" s="72"/>
      <c r="CC572" s="72"/>
      <c r="CD572" s="74"/>
      <c r="CJ572"/>
      <c r="CW572" s="76"/>
      <c r="DC572" s="69"/>
      <c r="DI572" s="69"/>
    </row>
    <row r="573" spans="1:11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W573" s="70"/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0"/>
      <c r="BM573" s="70"/>
      <c r="BN573" s="70"/>
      <c r="BO573" s="70"/>
      <c r="BP573" s="70"/>
      <c r="BQ573" s="70"/>
      <c r="BR573" s="70"/>
      <c r="BS573" s="70"/>
      <c r="BT573" s="70"/>
      <c r="BU573" s="70"/>
      <c r="BV573" s="70"/>
      <c r="BW573" s="70"/>
      <c r="BX573" s="70"/>
      <c r="BY573" s="70"/>
      <c r="BZ573" s="72"/>
      <c r="CA573" s="73"/>
      <c r="CB573" s="72"/>
      <c r="CC573" s="72"/>
      <c r="CD573" s="74"/>
      <c r="CJ573"/>
      <c r="CW573" s="76"/>
      <c r="DC573" s="69"/>
      <c r="DI573" s="69"/>
    </row>
    <row r="574" spans="1:113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  <c r="AQ574" s="70"/>
      <c r="AR574" s="70"/>
      <c r="AS574" s="70"/>
      <c r="AT574" s="70"/>
      <c r="AU574" s="70"/>
      <c r="AV574" s="70"/>
      <c r="AW574" s="70"/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0"/>
      <c r="BM574" s="70"/>
      <c r="BN574" s="70"/>
      <c r="BO574" s="70"/>
      <c r="BP574" s="70"/>
      <c r="BQ574" s="70"/>
      <c r="BR574" s="70"/>
      <c r="BS574" s="70"/>
      <c r="BT574" s="70"/>
      <c r="BU574" s="70"/>
      <c r="BV574" s="70"/>
      <c r="BW574" s="70"/>
      <c r="BX574" s="70"/>
      <c r="BY574" s="70"/>
      <c r="BZ574" s="72"/>
      <c r="CA574" s="73"/>
      <c r="CB574" s="72"/>
      <c r="CC574" s="72"/>
      <c r="CD574" s="74"/>
      <c r="CJ574"/>
      <c r="CW574" s="76"/>
      <c r="DC574" s="69"/>
      <c r="DI574" s="69"/>
    </row>
    <row r="575" spans="1:113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  <c r="AQ575" s="70"/>
      <c r="AR575" s="70"/>
      <c r="AS575" s="70"/>
      <c r="AT575" s="70"/>
      <c r="AU575" s="70"/>
      <c r="AV575" s="70"/>
      <c r="AW575" s="70"/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0"/>
      <c r="BM575" s="70"/>
      <c r="BN575" s="70"/>
      <c r="BO575" s="70"/>
      <c r="BP575" s="70"/>
      <c r="BQ575" s="70"/>
      <c r="BR575" s="70"/>
      <c r="BS575" s="70"/>
      <c r="BT575" s="70"/>
      <c r="BU575" s="70"/>
      <c r="BV575" s="70"/>
      <c r="BW575" s="70"/>
      <c r="BX575" s="70"/>
      <c r="BY575" s="70"/>
      <c r="BZ575" s="72"/>
      <c r="CA575" s="73"/>
      <c r="CB575" s="72"/>
      <c r="CC575" s="72"/>
      <c r="CD575" s="74"/>
      <c r="CJ575"/>
      <c r="CW575" s="76"/>
      <c r="DC575" s="69"/>
      <c r="DI575" s="69"/>
    </row>
    <row r="576" spans="1:113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  <c r="AQ576" s="70"/>
      <c r="AR576" s="70"/>
      <c r="AS576" s="70"/>
      <c r="AT576" s="70"/>
      <c r="AU576" s="70"/>
      <c r="AV576" s="70"/>
      <c r="AW576" s="70"/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0"/>
      <c r="BM576" s="70"/>
      <c r="BN576" s="70"/>
      <c r="BO576" s="70"/>
      <c r="BP576" s="70"/>
      <c r="BQ576" s="70"/>
      <c r="BR576" s="70"/>
      <c r="BS576" s="70"/>
      <c r="BT576" s="70"/>
      <c r="BU576" s="70"/>
      <c r="BV576" s="70"/>
      <c r="BW576" s="70"/>
      <c r="BX576" s="70"/>
      <c r="BY576" s="70"/>
      <c r="BZ576" s="72"/>
      <c r="CA576" s="73"/>
      <c r="CB576" s="72"/>
      <c r="CC576" s="72"/>
      <c r="CD576" s="74"/>
      <c r="CJ576"/>
      <c r="CW576" s="76"/>
      <c r="DC576" s="69"/>
      <c r="DI576" s="69"/>
    </row>
    <row r="577" spans="1:113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  <c r="AQ577" s="70"/>
      <c r="AR577" s="70"/>
      <c r="AS577" s="70"/>
      <c r="AT577" s="70"/>
      <c r="AU577" s="70"/>
      <c r="AV577" s="70"/>
      <c r="AW577" s="70"/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0"/>
      <c r="BM577" s="70"/>
      <c r="BN577" s="70"/>
      <c r="BO577" s="70"/>
      <c r="BP577" s="70"/>
      <c r="BQ577" s="70"/>
      <c r="BR577" s="70"/>
      <c r="BS577" s="70"/>
      <c r="BT577" s="70"/>
      <c r="BU577" s="70"/>
      <c r="BV577" s="70"/>
      <c r="BW577" s="70"/>
      <c r="BX577" s="70"/>
      <c r="BY577" s="70"/>
      <c r="BZ577" s="72"/>
      <c r="CA577" s="73"/>
      <c r="CB577" s="72"/>
      <c r="CC577" s="72"/>
      <c r="CD577" s="74"/>
      <c r="CJ577"/>
      <c r="CW577" s="76"/>
      <c r="DC577" s="69"/>
      <c r="DI577" s="69"/>
    </row>
    <row r="578" spans="1:113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  <c r="AQ578" s="70"/>
      <c r="AR578" s="70"/>
      <c r="AS578" s="70"/>
      <c r="AT578" s="70"/>
      <c r="AU578" s="70"/>
      <c r="AV578" s="70"/>
      <c r="AW578" s="70"/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0"/>
      <c r="BM578" s="70"/>
      <c r="BN578" s="70"/>
      <c r="BO578" s="70"/>
      <c r="BP578" s="70"/>
      <c r="BQ578" s="70"/>
      <c r="BR578" s="70"/>
      <c r="BS578" s="70"/>
      <c r="BT578" s="70"/>
      <c r="BU578" s="70"/>
      <c r="BV578" s="70"/>
      <c r="BW578" s="70"/>
      <c r="BX578" s="70"/>
      <c r="BY578" s="70"/>
      <c r="BZ578" s="72"/>
      <c r="CA578" s="73"/>
      <c r="CB578" s="72"/>
      <c r="CC578" s="72"/>
      <c r="CD578" s="74"/>
      <c r="CJ578"/>
      <c r="CW578" s="76"/>
      <c r="DC578" s="69"/>
      <c r="DI578" s="69"/>
    </row>
    <row r="579" spans="1:113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  <c r="AQ579" s="70"/>
      <c r="AR579" s="70"/>
      <c r="AS579" s="70"/>
      <c r="AT579" s="70"/>
      <c r="AU579" s="70"/>
      <c r="AV579" s="70"/>
      <c r="AW579" s="70"/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0"/>
      <c r="BM579" s="70"/>
      <c r="BN579" s="70"/>
      <c r="BO579" s="70"/>
      <c r="BP579" s="70"/>
      <c r="BQ579" s="70"/>
      <c r="BR579" s="70"/>
      <c r="BS579" s="70"/>
      <c r="BT579" s="70"/>
      <c r="BU579" s="70"/>
      <c r="BV579" s="70"/>
      <c r="BW579" s="70"/>
      <c r="BX579" s="70"/>
      <c r="BY579" s="70"/>
      <c r="BZ579" s="72"/>
      <c r="CA579" s="73"/>
      <c r="CB579" s="72"/>
      <c r="CC579" s="72"/>
      <c r="CD579" s="74"/>
      <c r="CJ579"/>
      <c r="CW579" s="76"/>
      <c r="DC579" s="69"/>
      <c r="DI579" s="69"/>
    </row>
    <row r="580" spans="1:113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  <c r="AQ580" s="70"/>
      <c r="AR580" s="70"/>
      <c r="AS580" s="70"/>
      <c r="AT580" s="70"/>
      <c r="AU580" s="70"/>
      <c r="AV580" s="70"/>
      <c r="AW580" s="70"/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0"/>
      <c r="BM580" s="70"/>
      <c r="BN580" s="70"/>
      <c r="BO580" s="70"/>
      <c r="BP580" s="70"/>
      <c r="BQ580" s="70"/>
      <c r="BR580" s="70"/>
      <c r="BS580" s="70"/>
      <c r="BT580" s="70"/>
      <c r="BU580" s="70"/>
      <c r="BV580" s="70"/>
      <c r="BW580" s="70"/>
      <c r="BX580" s="70"/>
      <c r="BY580" s="70"/>
      <c r="BZ580" s="72"/>
      <c r="CA580" s="73"/>
      <c r="CB580" s="72"/>
      <c r="CC580" s="72"/>
      <c r="CD580" s="74"/>
      <c r="CJ580"/>
      <c r="CW580" s="76"/>
      <c r="DC580" s="69"/>
      <c r="DI580" s="69"/>
    </row>
    <row r="581" spans="1:113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W581" s="70"/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0"/>
      <c r="BM581" s="70"/>
      <c r="BN581" s="70"/>
      <c r="BO581" s="70"/>
      <c r="BP581" s="70"/>
      <c r="BQ581" s="70"/>
      <c r="BR581" s="70"/>
      <c r="BS581" s="70"/>
      <c r="BT581" s="70"/>
      <c r="BU581" s="70"/>
      <c r="BV581" s="70"/>
      <c r="BW581" s="70"/>
      <c r="BX581" s="70"/>
      <c r="BY581" s="70"/>
      <c r="BZ581" s="72"/>
      <c r="CA581" s="73"/>
      <c r="CB581" s="72"/>
      <c r="CC581" s="72"/>
      <c r="CD581" s="74"/>
      <c r="CJ581"/>
      <c r="CW581" s="76"/>
      <c r="DC581" s="69"/>
      <c r="DI581" s="69"/>
    </row>
    <row r="582" spans="1:113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  <c r="AQ582" s="70"/>
      <c r="AR582" s="70"/>
      <c r="AS582" s="70"/>
      <c r="AT582" s="70"/>
      <c r="AU582" s="70"/>
      <c r="AV582" s="70"/>
      <c r="AW582" s="70"/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0"/>
      <c r="BM582" s="70"/>
      <c r="BN582" s="70"/>
      <c r="BO582" s="70"/>
      <c r="BP582" s="70"/>
      <c r="BQ582" s="70"/>
      <c r="BR582" s="70"/>
      <c r="BS582" s="70"/>
      <c r="BT582" s="70"/>
      <c r="BU582" s="70"/>
      <c r="BV582" s="70"/>
      <c r="BW582" s="70"/>
      <c r="BX582" s="70"/>
      <c r="BY582" s="70"/>
      <c r="BZ582" s="72"/>
      <c r="CA582" s="73"/>
      <c r="CB582" s="72"/>
      <c r="CC582" s="72"/>
      <c r="CD582" s="74"/>
      <c r="CJ582"/>
      <c r="CW582" s="76"/>
      <c r="DC582" s="69"/>
      <c r="DI582" s="69"/>
    </row>
    <row r="583" spans="1:11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  <c r="AQ583" s="70"/>
      <c r="AR583" s="70"/>
      <c r="AS583" s="70"/>
      <c r="AT583" s="70"/>
      <c r="AU583" s="70"/>
      <c r="AV583" s="70"/>
      <c r="AW583" s="70"/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0"/>
      <c r="BM583" s="70"/>
      <c r="BN583" s="70"/>
      <c r="BO583" s="70"/>
      <c r="BP583" s="70"/>
      <c r="BQ583" s="70"/>
      <c r="BR583" s="70"/>
      <c r="BS583" s="70"/>
      <c r="BT583" s="70"/>
      <c r="BU583" s="70"/>
      <c r="BV583" s="70"/>
      <c r="BW583" s="70"/>
      <c r="BX583" s="70"/>
      <c r="BY583" s="70"/>
      <c r="BZ583" s="72"/>
      <c r="CA583" s="73"/>
      <c r="CB583" s="72"/>
      <c r="CC583" s="72"/>
      <c r="CD583" s="74"/>
      <c r="CJ583"/>
      <c r="CW583" s="76"/>
      <c r="DC583" s="69"/>
      <c r="DI583" s="69"/>
    </row>
    <row r="584" spans="1:113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  <c r="AQ584" s="70"/>
      <c r="AR584" s="70"/>
      <c r="AS584" s="70"/>
      <c r="AT584" s="70"/>
      <c r="AU584" s="70"/>
      <c r="AV584" s="70"/>
      <c r="AW584" s="70"/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0"/>
      <c r="BM584" s="70"/>
      <c r="BN584" s="70"/>
      <c r="BO584" s="70"/>
      <c r="BP584" s="70"/>
      <c r="BQ584" s="70"/>
      <c r="BR584" s="70"/>
      <c r="BS584" s="70"/>
      <c r="BT584" s="70"/>
      <c r="BU584" s="70"/>
      <c r="BV584" s="70"/>
      <c r="BW584" s="70"/>
      <c r="BX584" s="70"/>
      <c r="BY584" s="70"/>
      <c r="BZ584" s="72"/>
      <c r="CA584" s="73"/>
      <c r="CB584" s="72"/>
      <c r="CC584" s="72"/>
      <c r="CD584" s="74"/>
      <c r="CJ584"/>
      <c r="CW584" s="76"/>
      <c r="DC584" s="69"/>
      <c r="DI584" s="69"/>
    </row>
    <row r="585" spans="1:113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  <c r="AQ585" s="70"/>
      <c r="AR585" s="70"/>
      <c r="AS585" s="70"/>
      <c r="AT585" s="70"/>
      <c r="AU585" s="70"/>
      <c r="AV585" s="70"/>
      <c r="AW585" s="70"/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0"/>
      <c r="BM585" s="70"/>
      <c r="BN585" s="70"/>
      <c r="BO585" s="70"/>
      <c r="BP585" s="70"/>
      <c r="BQ585" s="70"/>
      <c r="BR585" s="70"/>
      <c r="BS585" s="70"/>
      <c r="BT585" s="70"/>
      <c r="BU585" s="70"/>
      <c r="BV585" s="70"/>
      <c r="BW585" s="70"/>
      <c r="BX585" s="70"/>
      <c r="BY585" s="70"/>
      <c r="BZ585" s="72"/>
      <c r="CA585" s="73"/>
      <c r="CB585" s="72"/>
      <c r="CC585" s="72"/>
      <c r="CD585" s="74"/>
      <c r="CJ585"/>
      <c r="CW585" s="76"/>
      <c r="DC585" s="69"/>
      <c r="DI585" s="69"/>
    </row>
    <row r="586" spans="1:113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  <c r="AQ586" s="70"/>
      <c r="AR586" s="70"/>
      <c r="AS586" s="70"/>
      <c r="AT586" s="70"/>
      <c r="AU586" s="70"/>
      <c r="AV586" s="70"/>
      <c r="AW586" s="70"/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0"/>
      <c r="BM586" s="70"/>
      <c r="BN586" s="70"/>
      <c r="BO586" s="70"/>
      <c r="BP586" s="70"/>
      <c r="BQ586" s="70"/>
      <c r="BR586" s="70"/>
      <c r="BS586" s="70"/>
      <c r="BT586" s="70"/>
      <c r="BU586" s="70"/>
      <c r="BV586" s="70"/>
      <c r="BW586" s="70"/>
      <c r="BX586" s="70"/>
      <c r="BY586" s="70"/>
      <c r="BZ586" s="72"/>
      <c r="CA586" s="73"/>
      <c r="CB586" s="72"/>
      <c r="CC586" s="72"/>
      <c r="CD586" s="74"/>
      <c r="CJ586"/>
      <c r="CW586" s="76"/>
      <c r="DC586" s="69"/>
      <c r="DI586" s="69"/>
    </row>
    <row r="587" spans="1:113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  <c r="AQ587" s="70"/>
      <c r="AR587" s="70"/>
      <c r="AS587" s="70"/>
      <c r="AT587" s="70"/>
      <c r="AU587" s="70"/>
      <c r="AV587" s="70"/>
      <c r="AW587" s="70"/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0"/>
      <c r="BM587" s="70"/>
      <c r="BN587" s="70"/>
      <c r="BO587" s="70"/>
      <c r="BP587" s="70"/>
      <c r="BQ587" s="70"/>
      <c r="BR587" s="70"/>
      <c r="BS587" s="70"/>
      <c r="BT587" s="70"/>
      <c r="BU587" s="70"/>
      <c r="BV587" s="70"/>
      <c r="BW587" s="70"/>
      <c r="BX587" s="70"/>
      <c r="BY587" s="70"/>
      <c r="BZ587" s="72"/>
      <c r="CA587" s="73"/>
      <c r="CB587" s="72"/>
      <c r="CC587" s="72"/>
      <c r="CD587" s="74"/>
      <c r="CJ587"/>
      <c r="CW587" s="76"/>
      <c r="DC587" s="69"/>
      <c r="DI587" s="69"/>
    </row>
    <row r="588" spans="1:113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  <c r="AQ588" s="70"/>
      <c r="AR588" s="70"/>
      <c r="AS588" s="70"/>
      <c r="AT588" s="70"/>
      <c r="AU588" s="70"/>
      <c r="AV588" s="70"/>
      <c r="AW588" s="70"/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0"/>
      <c r="BM588" s="70"/>
      <c r="BN588" s="70"/>
      <c r="BO588" s="70"/>
      <c r="BP588" s="70"/>
      <c r="BQ588" s="70"/>
      <c r="BR588" s="70"/>
      <c r="BS588" s="70"/>
      <c r="BT588" s="70"/>
      <c r="BU588" s="70"/>
      <c r="BV588" s="70"/>
      <c r="BW588" s="70"/>
      <c r="BX588" s="70"/>
      <c r="BY588" s="70"/>
      <c r="BZ588" s="72"/>
      <c r="CA588" s="73"/>
      <c r="CB588" s="72"/>
      <c r="CC588" s="72"/>
      <c r="CD588" s="74"/>
      <c r="CJ588"/>
      <c r="CW588" s="76"/>
      <c r="DC588" s="69"/>
      <c r="DI588" s="69"/>
    </row>
    <row r="589" spans="1:113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  <c r="AQ589" s="70"/>
      <c r="AR589" s="70"/>
      <c r="AS589" s="70"/>
      <c r="AT589" s="70"/>
      <c r="AU589" s="70"/>
      <c r="AV589" s="70"/>
      <c r="AW589" s="70"/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0"/>
      <c r="BM589" s="70"/>
      <c r="BN589" s="70"/>
      <c r="BO589" s="70"/>
      <c r="BP589" s="70"/>
      <c r="BQ589" s="70"/>
      <c r="BR589" s="70"/>
      <c r="BS589" s="70"/>
      <c r="BT589" s="70"/>
      <c r="BU589" s="70"/>
      <c r="BV589" s="70"/>
      <c r="BW589" s="70"/>
      <c r="BX589" s="70"/>
      <c r="BY589" s="70"/>
      <c r="BZ589" s="72"/>
      <c r="CA589" s="73"/>
      <c r="CB589" s="72"/>
      <c r="CC589" s="72"/>
      <c r="CD589" s="74"/>
      <c r="CJ589"/>
      <c r="CW589" s="76"/>
      <c r="DC589" s="69"/>
      <c r="DI589" s="69"/>
    </row>
    <row r="590" spans="1:113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  <c r="AQ590" s="70"/>
      <c r="AR590" s="70"/>
      <c r="AS590" s="70"/>
      <c r="AT590" s="70"/>
      <c r="AU590" s="70"/>
      <c r="AV590" s="70"/>
      <c r="AW590" s="70"/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0"/>
      <c r="BM590" s="70"/>
      <c r="BN590" s="70"/>
      <c r="BO590" s="70"/>
      <c r="BP590" s="70"/>
      <c r="BQ590" s="70"/>
      <c r="BR590" s="70"/>
      <c r="BS590" s="70"/>
      <c r="BT590" s="70"/>
      <c r="BU590" s="70"/>
      <c r="BV590" s="70"/>
      <c r="BW590" s="70"/>
      <c r="BX590" s="70"/>
      <c r="BY590" s="70"/>
      <c r="BZ590" s="72"/>
      <c r="CA590" s="73"/>
      <c r="CB590" s="72"/>
      <c r="CC590" s="72"/>
      <c r="CD590" s="74"/>
      <c r="CJ590"/>
      <c r="CW590" s="76"/>
      <c r="DC590" s="69"/>
      <c r="DI590" s="69"/>
    </row>
    <row r="591" spans="1:113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  <c r="AQ591" s="70"/>
      <c r="AR591" s="70"/>
      <c r="AS591" s="70"/>
      <c r="AT591" s="70"/>
      <c r="AU591" s="70"/>
      <c r="AV591" s="70"/>
      <c r="AW591" s="70"/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0"/>
      <c r="BM591" s="70"/>
      <c r="BN591" s="70"/>
      <c r="BO591" s="70"/>
      <c r="BP591" s="70"/>
      <c r="BQ591" s="70"/>
      <c r="BR591" s="70"/>
      <c r="BS591" s="70"/>
      <c r="BT591" s="70"/>
      <c r="BU591" s="70"/>
      <c r="BV591" s="70"/>
      <c r="BW591" s="70"/>
      <c r="BX591" s="70"/>
      <c r="BY591" s="70"/>
      <c r="BZ591" s="72"/>
      <c r="CA591" s="73"/>
      <c r="CB591" s="72"/>
      <c r="CC591" s="72"/>
      <c r="CD591" s="74"/>
      <c r="CJ591"/>
      <c r="CW591" s="76"/>
      <c r="DC591" s="69"/>
      <c r="DI591" s="69"/>
    </row>
    <row r="592" spans="1:113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  <c r="AQ592" s="70"/>
      <c r="AR592" s="70"/>
      <c r="AS592" s="70"/>
      <c r="AT592" s="70"/>
      <c r="AU592" s="70"/>
      <c r="AV592" s="70"/>
      <c r="AW592" s="70"/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0"/>
      <c r="BM592" s="70"/>
      <c r="BN592" s="70"/>
      <c r="BO592" s="70"/>
      <c r="BP592" s="70"/>
      <c r="BQ592" s="70"/>
      <c r="BR592" s="70"/>
      <c r="BS592" s="70"/>
      <c r="BT592" s="70"/>
      <c r="BU592" s="70"/>
      <c r="BV592" s="70"/>
      <c r="BW592" s="70"/>
      <c r="BX592" s="70"/>
      <c r="BY592" s="70"/>
      <c r="BZ592" s="72"/>
      <c r="CA592" s="73"/>
      <c r="CB592" s="72"/>
      <c r="CC592" s="72"/>
      <c r="CD592" s="74"/>
      <c r="CJ592"/>
      <c r="CW592" s="76"/>
      <c r="DC592" s="69"/>
      <c r="DI592" s="69"/>
    </row>
    <row r="593" spans="1:11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  <c r="AQ593" s="70"/>
      <c r="AR593" s="70"/>
      <c r="AS593" s="70"/>
      <c r="AT593" s="70"/>
      <c r="AU593" s="70"/>
      <c r="AV593" s="70"/>
      <c r="AW593" s="70"/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0"/>
      <c r="BM593" s="70"/>
      <c r="BN593" s="70"/>
      <c r="BO593" s="70"/>
      <c r="BP593" s="70"/>
      <c r="BQ593" s="70"/>
      <c r="BR593" s="70"/>
      <c r="BS593" s="70"/>
      <c r="BT593" s="70"/>
      <c r="BU593" s="70"/>
      <c r="BV593" s="70"/>
      <c r="BW593" s="70"/>
      <c r="BX593" s="70"/>
      <c r="BY593" s="70"/>
      <c r="BZ593" s="72"/>
      <c r="CA593" s="73"/>
      <c r="CB593" s="72"/>
      <c r="CC593" s="72"/>
      <c r="CD593" s="74"/>
      <c r="CJ593"/>
      <c r="CW593" s="76"/>
      <c r="DC593" s="69"/>
      <c r="DI593" s="69"/>
    </row>
    <row r="594" spans="1:113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  <c r="AQ594" s="70"/>
      <c r="AR594" s="70"/>
      <c r="AS594" s="70"/>
      <c r="AT594" s="70"/>
      <c r="AU594" s="70"/>
      <c r="AV594" s="70"/>
      <c r="AW594" s="70"/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0"/>
      <c r="BM594" s="70"/>
      <c r="BN594" s="70"/>
      <c r="BO594" s="70"/>
      <c r="BP594" s="70"/>
      <c r="BQ594" s="70"/>
      <c r="BR594" s="70"/>
      <c r="BS594" s="70"/>
      <c r="BT594" s="70"/>
      <c r="BU594" s="70"/>
      <c r="BV594" s="70"/>
      <c r="BW594" s="70"/>
      <c r="BX594" s="70"/>
      <c r="BY594" s="70"/>
      <c r="BZ594" s="72"/>
      <c r="CA594" s="73"/>
      <c r="CB594" s="72"/>
      <c r="CC594" s="72"/>
      <c r="CD594" s="74"/>
      <c r="CJ594"/>
      <c r="CW594" s="76"/>
      <c r="DC594" s="69"/>
      <c r="DI594" s="69"/>
    </row>
    <row r="595" spans="1:113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  <c r="AQ595" s="70"/>
      <c r="AR595" s="70"/>
      <c r="AS595" s="70"/>
      <c r="AT595" s="70"/>
      <c r="AU595" s="70"/>
      <c r="AV595" s="70"/>
      <c r="AW595" s="70"/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0"/>
      <c r="BM595" s="70"/>
      <c r="BN595" s="70"/>
      <c r="BO595" s="70"/>
      <c r="BP595" s="70"/>
      <c r="BQ595" s="70"/>
      <c r="BR595" s="70"/>
      <c r="BS595" s="70"/>
      <c r="BT595" s="70"/>
      <c r="BU595" s="70"/>
      <c r="BV595" s="70"/>
      <c r="BW595" s="70"/>
      <c r="BX595" s="70"/>
      <c r="BY595" s="70"/>
      <c r="BZ595" s="72"/>
      <c r="CA595" s="73"/>
      <c r="CB595" s="72"/>
      <c r="CC595" s="72"/>
      <c r="CD595" s="74"/>
      <c r="CJ595"/>
      <c r="CW595" s="76"/>
      <c r="DC595" s="69"/>
      <c r="DI595" s="69"/>
    </row>
    <row r="596" spans="1:113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  <c r="AQ596" s="70"/>
      <c r="AR596" s="70"/>
      <c r="AS596" s="70"/>
      <c r="AT596" s="70"/>
      <c r="AU596" s="70"/>
      <c r="AV596" s="70"/>
      <c r="AW596" s="70"/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0"/>
      <c r="BM596" s="70"/>
      <c r="BN596" s="70"/>
      <c r="BO596" s="70"/>
      <c r="BP596" s="70"/>
      <c r="BQ596" s="70"/>
      <c r="BR596" s="70"/>
      <c r="BS596" s="70"/>
      <c r="BT596" s="70"/>
      <c r="BU596" s="70"/>
      <c r="BV596" s="70"/>
      <c r="BW596" s="70"/>
      <c r="BX596" s="70"/>
      <c r="BY596" s="70"/>
      <c r="BZ596" s="72"/>
      <c r="CA596" s="73"/>
      <c r="CB596" s="72"/>
      <c r="CC596" s="72"/>
      <c r="CD596" s="74"/>
      <c r="CJ596"/>
      <c r="CW596" s="76"/>
      <c r="DC596" s="69"/>
      <c r="DI596" s="69"/>
    </row>
    <row r="597" spans="1:113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  <c r="AQ597" s="70"/>
      <c r="AR597" s="70"/>
      <c r="AS597" s="70"/>
      <c r="AT597" s="70"/>
      <c r="AU597" s="70"/>
      <c r="AV597" s="70"/>
      <c r="AW597" s="70"/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0"/>
      <c r="BM597" s="70"/>
      <c r="BN597" s="70"/>
      <c r="BO597" s="70"/>
      <c r="BP597" s="70"/>
      <c r="BQ597" s="70"/>
      <c r="BR597" s="70"/>
      <c r="BS597" s="70"/>
      <c r="BT597" s="70"/>
      <c r="BU597" s="70"/>
      <c r="BV597" s="70"/>
      <c r="BW597" s="70"/>
      <c r="BX597" s="70"/>
      <c r="BY597" s="70"/>
      <c r="BZ597" s="72"/>
      <c r="CA597" s="73"/>
      <c r="CB597" s="72"/>
      <c r="CC597" s="72"/>
      <c r="CD597" s="74"/>
      <c r="CJ597"/>
      <c r="CW597" s="76"/>
      <c r="DC597" s="69"/>
      <c r="DI597" s="69"/>
    </row>
    <row r="598" spans="1:113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  <c r="AQ598" s="70"/>
      <c r="AR598" s="70"/>
      <c r="AS598" s="70"/>
      <c r="AT598" s="70"/>
      <c r="AU598" s="70"/>
      <c r="AV598" s="70"/>
      <c r="AW598" s="70"/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0"/>
      <c r="BM598" s="70"/>
      <c r="BN598" s="70"/>
      <c r="BO598" s="70"/>
      <c r="BP598" s="70"/>
      <c r="BQ598" s="70"/>
      <c r="BR598" s="70"/>
      <c r="BS598" s="70"/>
      <c r="BT598" s="70"/>
      <c r="BU598" s="70"/>
      <c r="BV598" s="70"/>
      <c r="BW598" s="70"/>
      <c r="BX598" s="70"/>
      <c r="BY598" s="70"/>
      <c r="BZ598" s="72"/>
      <c r="CA598" s="73"/>
      <c r="CB598" s="72"/>
      <c r="CC598" s="72"/>
      <c r="CD598" s="74"/>
      <c r="CJ598"/>
      <c r="CW598" s="76"/>
      <c r="DC598" s="69"/>
      <c r="DI598" s="69"/>
    </row>
    <row r="599" spans="1:113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  <c r="AQ599" s="70"/>
      <c r="AR599" s="70"/>
      <c r="AS599" s="70"/>
      <c r="AT599" s="70"/>
      <c r="AU599" s="70"/>
      <c r="AV599" s="70"/>
      <c r="AW599" s="70"/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0"/>
      <c r="BM599" s="70"/>
      <c r="BN599" s="70"/>
      <c r="BO599" s="70"/>
      <c r="BP599" s="70"/>
      <c r="BQ599" s="70"/>
      <c r="BR599" s="70"/>
      <c r="BS599" s="70"/>
      <c r="BT599" s="70"/>
      <c r="BU599" s="70"/>
      <c r="BV599" s="70"/>
      <c r="BW599" s="70"/>
      <c r="BX599" s="70"/>
      <c r="BY599" s="70"/>
      <c r="BZ599" s="72"/>
      <c r="CA599" s="73"/>
      <c r="CB599" s="72"/>
      <c r="CC599" s="72"/>
      <c r="CD599" s="74"/>
      <c r="CJ599"/>
      <c r="CW599" s="76"/>
      <c r="DC599" s="69"/>
      <c r="DI599" s="69"/>
    </row>
    <row r="600" spans="1:113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  <c r="AQ600" s="70"/>
      <c r="AR600" s="70"/>
      <c r="AS600" s="70"/>
      <c r="AT600" s="70"/>
      <c r="AU600" s="70"/>
      <c r="AV600" s="70"/>
      <c r="AW600" s="70"/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0"/>
      <c r="BM600" s="70"/>
      <c r="BN600" s="70"/>
      <c r="BO600" s="70"/>
      <c r="BP600" s="70"/>
      <c r="BQ600" s="70"/>
      <c r="BR600" s="70"/>
      <c r="BS600" s="70"/>
      <c r="BT600" s="70"/>
      <c r="BU600" s="70"/>
      <c r="BV600" s="70"/>
      <c r="BW600" s="70"/>
      <c r="BX600" s="70"/>
      <c r="BY600" s="70"/>
      <c r="BZ600" s="72"/>
      <c r="CA600" s="73"/>
      <c r="CB600" s="72"/>
      <c r="CC600" s="72"/>
      <c r="CD600" s="74"/>
      <c r="CJ600"/>
      <c r="CW600" s="76"/>
      <c r="DC600" s="69"/>
      <c r="DI600" s="69"/>
    </row>
    <row r="601" spans="1:113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  <c r="AQ601" s="70"/>
      <c r="AR601" s="70"/>
      <c r="AS601" s="70"/>
      <c r="AT601" s="70"/>
      <c r="AU601" s="70"/>
      <c r="AV601" s="70"/>
      <c r="AW601" s="70"/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0"/>
      <c r="BM601" s="70"/>
      <c r="BN601" s="70"/>
      <c r="BO601" s="70"/>
      <c r="BP601" s="70"/>
      <c r="BQ601" s="70"/>
      <c r="BR601" s="70"/>
      <c r="BS601" s="70"/>
      <c r="BT601" s="70"/>
      <c r="BU601" s="70"/>
      <c r="BV601" s="70"/>
      <c r="BW601" s="70"/>
      <c r="BX601" s="70"/>
      <c r="BY601" s="70"/>
      <c r="BZ601" s="72"/>
      <c r="CA601" s="73"/>
      <c r="CB601" s="72"/>
      <c r="CC601" s="72"/>
      <c r="CD601" s="74"/>
      <c r="CJ601"/>
      <c r="CW601" s="76"/>
      <c r="DC601" s="69"/>
      <c r="DI601" s="69"/>
    </row>
    <row r="602" spans="1:113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  <c r="AQ602" s="70"/>
      <c r="AR602" s="70"/>
      <c r="AS602" s="70"/>
      <c r="AT602" s="70"/>
      <c r="AU602" s="70"/>
      <c r="AV602" s="70"/>
      <c r="AW602" s="70"/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0"/>
      <c r="BM602" s="70"/>
      <c r="BN602" s="70"/>
      <c r="BO602" s="70"/>
      <c r="BP602" s="70"/>
      <c r="BQ602" s="70"/>
      <c r="BR602" s="70"/>
      <c r="BS602" s="70"/>
      <c r="BT602" s="70"/>
      <c r="BU602" s="70"/>
      <c r="BV602" s="70"/>
      <c r="BW602" s="70"/>
      <c r="BX602" s="70"/>
      <c r="BY602" s="70"/>
      <c r="BZ602" s="72"/>
      <c r="CA602" s="73"/>
      <c r="CB602" s="72"/>
      <c r="CC602" s="72"/>
      <c r="CD602" s="74"/>
      <c r="CJ602"/>
      <c r="CW602" s="76"/>
      <c r="DC602" s="69"/>
      <c r="DI602" s="69"/>
    </row>
    <row r="603" spans="1:11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  <c r="AQ603" s="70"/>
      <c r="AR603" s="70"/>
      <c r="AS603" s="70"/>
      <c r="AT603" s="70"/>
      <c r="AU603" s="70"/>
      <c r="AV603" s="70"/>
      <c r="AW603" s="70"/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0"/>
      <c r="BM603" s="70"/>
      <c r="BN603" s="70"/>
      <c r="BO603" s="70"/>
      <c r="BP603" s="70"/>
      <c r="BQ603" s="70"/>
      <c r="BR603" s="70"/>
      <c r="BS603" s="70"/>
      <c r="BT603" s="70"/>
      <c r="BU603" s="70"/>
      <c r="BV603" s="70"/>
      <c r="BW603" s="70"/>
      <c r="BX603" s="70"/>
      <c r="BY603" s="70"/>
      <c r="BZ603" s="72"/>
      <c r="CA603" s="73"/>
      <c r="CB603" s="72"/>
      <c r="CC603" s="72"/>
      <c r="CD603" s="74"/>
      <c r="CJ603"/>
      <c r="CW603" s="76"/>
      <c r="DC603" s="69"/>
      <c r="DI603" s="69"/>
    </row>
    <row r="604" spans="1:113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  <c r="AQ604" s="70"/>
      <c r="AR604" s="70"/>
      <c r="AS604" s="70"/>
      <c r="AT604" s="70"/>
      <c r="AU604" s="70"/>
      <c r="AV604" s="70"/>
      <c r="AW604" s="70"/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0"/>
      <c r="BM604" s="70"/>
      <c r="BN604" s="70"/>
      <c r="BO604" s="70"/>
      <c r="BP604" s="70"/>
      <c r="BQ604" s="70"/>
      <c r="BR604" s="70"/>
      <c r="BS604" s="70"/>
      <c r="BT604" s="70"/>
      <c r="BU604" s="70"/>
      <c r="BV604" s="70"/>
      <c r="BW604" s="70"/>
      <c r="BX604" s="70"/>
      <c r="BY604" s="70"/>
      <c r="BZ604" s="72"/>
      <c r="CA604" s="73"/>
      <c r="CB604" s="72"/>
      <c r="CC604" s="72"/>
      <c r="CD604" s="74"/>
      <c r="CJ604"/>
      <c r="CW604" s="76"/>
      <c r="DC604" s="69"/>
      <c r="DI604" s="69"/>
    </row>
    <row r="605" spans="1:113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  <c r="AQ605" s="70"/>
      <c r="AR605" s="70"/>
      <c r="AS605" s="70"/>
      <c r="AT605" s="70"/>
      <c r="AU605" s="70"/>
      <c r="AV605" s="70"/>
      <c r="AW605" s="70"/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0"/>
      <c r="BM605" s="70"/>
      <c r="BN605" s="70"/>
      <c r="BO605" s="70"/>
      <c r="BP605" s="70"/>
      <c r="BQ605" s="70"/>
      <c r="BR605" s="70"/>
      <c r="BS605" s="70"/>
      <c r="BT605" s="70"/>
      <c r="BU605" s="70"/>
      <c r="BV605" s="70"/>
      <c r="BW605" s="70"/>
      <c r="BX605" s="70"/>
      <c r="BY605" s="70"/>
      <c r="BZ605" s="72"/>
      <c r="CA605" s="73"/>
      <c r="CB605" s="72"/>
      <c r="CC605" s="72"/>
      <c r="CD605" s="74"/>
      <c r="CJ605"/>
      <c r="CW605" s="76"/>
      <c r="DC605" s="69"/>
      <c r="DI605" s="69"/>
    </row>
    <row r="606" spans="1:113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  <c r="AQ606" s="70"/>
      <c r="AR606" s="70"/>
      <c r="AS606" s="70"/>
      <c r="AT606" s="70"/>
      <c r="AU606" s="70"/>
      <c r="AV606" s="70"/>
      <c r="AW606" s="70"/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0"/>
      <c r="BM606" s="70"/>
      <c r="BN606" s="70"/>
      <c r="BO606" s="70"/>
      <c r="BP606" s="70"/>
      <c r="BQ606" s="70"/>
      <c r="BR606" s="70"/>
      <c r="BS606" s="70"/>
      <c r="BT606" s="70"/>
      <c r="BU606" s="70"/>
      <c r="BV606" s="70"/>
      <c r="BW606" s="70"/>
      <c r="BX606" s="70"/>
      <c r="BY606" s="70"/>
      <c r="BZ606" s="72"/>
      <c r="CA606" s="73"/>
      <c r="CB606" s="72"/>
      <c r="CC606" s="72"/>
      <c r="CD606" s="74"/>
      <c r="CJ606"/>
      <c r="CW606" s="76"/>
      <c r="DC606" s="69"/>
      <c r="DI606" s="69"/>
    </row>
    <row r="607" spans="1:113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  <c r="AQ607" s="70"/>
      <c r="AR607" s="70"/>
      <c r="AS607" s="70"/>
      <c r="AT607" s="70"/>
      <c r="AU607" s="70"/>
      <c r="AV607" s="70"/>
      <c r="AW607" s="70"/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0"/>
      <c r="BM607" s="70"/>
      <c r="BN607" s="70"/>
      <c r="BO607" s="70"/>
      <c r="BP607" s="70"/>
      <c r="BQ607" s="70"/>
      <c r="BR607" s="70"/>
      <c r="BS607" s="70"/>
      <c r="BT607" s="70"/>
      <c r="BU607" s="70"/>
      <c r="BV607" s="70"/>
      <c r="BW607" s="70"/>
      <c r="BX607" s="70"/>
      <c r="BY607" s="70"/>
      <c r="BZ607" s="72"/>
      <c r="CA607" s="73"/>
      <c r="CB607" s="72"/>
      <c r="CC607" s="72"/>
      <c r="CD607" s="74"/>
      <c r="CJ607"/>
      <c r="CW607" s="76"/>
      <c r="DC607" s="69"/>
      <c r="DI607" s="69"/>
    </row>
    <row r="608" spans="1:113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  <c r="AQ608" s="70"/>
      <c r="AR608" s="70"/>
      <c r="AS608" s="70"/>
      <c r="AT608" s="70"/>
      <c r="AU608" s="70"/>
      <c r="AV608" s="70"/>
      <c r="AW608" s="70"/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0"/>
      <c r="BM608" s="70"/>
      <c r="BN608" s="70"/>
      <c r="BO608" s="70"/>
      <c r="BP608" s="70"/>
      <c r="BQ608" s="70"/>
      <c r="BR608" s="70"/>
      <c r="BS608" s="70"/>
      <c r="BT608" s="70"/>
      <c r="BU608" s="70"/>
      <c r="BV608" s="70"/>
      <c r="BW608" s="70"/>
      <c r="BX608" s="70"/>
      <c r="BY608" s="70"/>
      <c r="BZ608" s="72"/>
      <c r="CA608" s="73"/>
      <c r="CB608" s="72"/>
      <c r="CC608" s="72"/>
      <c r="CD608" s="74"/>
      <c r="CJ608"/>
      <c r="CW608" s="76"/>
      <c r="DC608" s="69"/>
      <c r="DI608" s="69"/>
    </row>
    <row r="609" spans="1:113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  <c r="AQ609" s="70"/>
      <c r="AR609" s="70"/>
      <c r="AS609" s="70"/>
      <c r="AT609" s="70"/>
      <c r="AU609" s="70"/>
      <c r="AV609" s="70"/>
      <c r="AW609" s="70"/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0"/>
      <c r="BM609" s="70"/>
      <c r="BN609" s="70"/>
      <c r="BO609" s="70"/>
      <c r="BP609" s="70"/>
      <c r="BQ609" s="70"/>
      <c r="BR609" s="70"/>
      <c r="BS609" s="70"/>
      <c r="BT609" s="70"/>
      <c r="BU609" s="70"/>
      <c r="BV609" s="70"/>
      <c r="BW609" s="70"/>
      <c r="BX609" s="70"/>
      <c r="BY609" s="70"/>
      <c r="BZ609" s="72"/>
      <c r="CA609" s="73"/>
      <c r="CB609" s="72"/>
      <c r="CC609" s="72"/>
      <c r="CD609" s="74"/>
      <c r="CJ609"/>
      <c r="CW609" s="76"/>
      <c r="DC609" s="69"/>
      <c r="DI609" s="69"/>
    </row>
    <row r="610" spans="1:113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  <c r="AQ610" s="70"/>
      <c r="AR610" s="70"/>
      <c r="AS610" s="70"/>
      <c r="AT610" s="70"/>
      <c r="AU610" s="70"/>
      <c r="AV610" s="70"/>
      <c r="AW610" s="70"/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0"/>
      <c r="BM610" s="70"/>
      <c r="BN610" s="70"/>
      <c r="BO610" s="70"/>
      <c r="BP610" s="70"/>
      <c r="BQ610" s="70"/>
      <c r="BR610" s="70"/>
      <c r="BS610" s="70"/>
      <c r="BT610" s="70"/>
      <c r="BU610" s="70"/>
      <c r="BV610" s="70"/>
      <c r="BW610" s="70"/>
      <c r="BX610" s="70"/>
      <c r="BY610" s="70"/>
      <c r="BZ610" s="72"/>
      <c r="CA610" s="73"/>
      <c r="CB610" s="72"/>
      <c r="CC610" s="72"/>
      <c r="CD610" s="74"/>
      <c r="CJ610"/>
      <c r="CW610" s="76"/>
      <c r="DC610" s="69"/>
      <c r="DI610" s="69"/>
    </row>
    <row r="611" spans="1:113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  <c r="AQ611" s="70"/>
      <c r="AR611" s="70"/>
      <c r="AS611" s="70"/>
      <c r="AT611" s="70"/>
      <c r="AU611" s="70"/>
      <c r="AV611" s="70"/>
      <c r="AW611" s="70"/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0"/>
      <c r="BM611" s="70"/>
      <c r="BN611" s="70"/>
      <c r="BO611" s="70"/>
      <c r="BP611" s="70"/>
      <c r="BQ611" s="70"/>
      <c r="BR611" s="70"/>
      <c r="BS611" s="70"/>
      <c r="BT611" s="70"/>
      <c r="BU611" s="70"/>
      <c r="BV611" s="70"/>
      <c r="BW611" s="70"/>
      <c r="BX611" s="70"/>
      <c r="BY611" s="70"/>
      <c r="BZ611" s="72"/>
      <c r="CA611" s="73"/>
      <c r="CB611" s="72"/>
      <c r="CC611" s="72"/>
      <c r="CD611" s="74"/>
      <c r="CJ611"/>
      <c r="CW611" s="76"/>
      <c r="DC611" s="69"/>
      <c r="DI611" s="69"/>
    </row>
    <row r="612" spans="1:113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  <c r="AQ612" s="70"/>
      <c r="AR612" s="70"/>
      <c r="AS612" s="70"/>
      <c r="AT612" s="70"/>
      <c r="AU612" s="70"/>
      <c r="AV612" s="70"/>
      <c r="AW612" s="70"/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0"/>
      <c r="BM612" s="70"/>
      <c r="BN612" s="70"/>
      <c r="BO612" s="70"/>
      <c r="BP612" s="70"/>
      <c r="BQ612" s="70"/>
      <c r="BR612" s="70"/>
      <c r="BS612" s="70"/>
      <c r="BT612" s="70"/>
      <c r="BU612" s="70"/>
      <c r="BV612" s="70"/>
      <c r="BW612" s="70"/>
      <c r="BX612" s="70"/>
      <c r="BY612" s="70"/>
      <c r="BZ612" s="72"/>
      <c r="CA612" s="73"/>
      <c r="CB612" s="72"/>
      <c r="CC612" s="72"/>
      <c r="CD612" s="74"/>
      <c r="CJ612"/>
      <c r="CW612" s="76"/>
      <c r="DC612" s="69"/>
      <c r="DI612" s="69"/>
    </row>
    <row r="613" spans="1:1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  <c r="AQ613" s="70"/>
      <c r="AR613" s="70"/>
      <c r="AS613" s="70"/>
      <c r="AT613" s="70"/>
      <c r="AU613" s="70"/>
      <c r="AV613" s="70"/>
      <c r="AW613" s="70"/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0"/>
      <c r="BM613" s="70"/>
      <c r="BN613" s="70"/>
      <c r="BO613" s="70"/>
      <c r="BP613" s="70"/>
      <c r="BQ613" s="70"/>
      <c r="BR613" s="70"/>
      <c r="BS613" s="70"/>
      <c r="BT613" s="70"/>
      <c r="BU613" s="70"/>
      <c r="BV613" s="70"/>
      <c r="BW613" s="70"/>
      <c r="BX613" s="70"/>
      <c r="BY613" s="70"/>
      <c r="BZ613" s="72"/>
      <c r="CA613" s="73"/>
      <c r="CB613" s="72"/>
      <c r="CC613" s="72"/>
      <c r="CD613" s="74"/>
      <c r="CJ613"/>
      <c r="CW613" s="76"/>
      <c r="DC613" s="69"/>
      <c r="DI613" s="69"/>
    </row>
    <row r="614" spans="1:113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  <c r="AQ614" s="70"/>
      <c r="AR614" s="70"/>
      <c r="AS614" s="70"/>
      <c r="AT614" s="70"/>
      <c r="AU614" s="70"/>
      <c r="AV614" s="70"/>
      <c r="AW614" s="70"/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0"/>
      <c r="BM614" s="70"/>
      <c r="BN614" s="70"/>
      <c r="BO614" s="70"/>
      <c r="BP614" s="70"/>
      <c r="BQ614" s="70"/>
      <c r="BR614" s="70"/>
      <c r="BS614" s="70"/>
      <c r="BT614" s="70"/>
      <c r="BU614" s="70"/>
      <c r="BV614" s="70"/>
      <c r="BW614" s="70"/>
      <c r="BX614" s="70"/>
      <c r="BY614" s="70"/>
      <c r="BZ614" s="72"/>
      <c r="CA614" s="73"/>
      <c r="CB614" s="72"/>
      <c r="CC614" s="72"/>
      <c r="CD614" s="74"/>
      <c r="CJ614"/>
      <c r="CW614" s="76"/>
      <c r="DC614" s="69"/>
      <c r="DI614" s="69"/>
    </row>
    <row r="615" spans="1:113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  <c r="AQ615" s="70"/>
      <c r="AR615" s="70"/>
      <c r="AS615" s="70"/>
      <c r="AT615" s="70"/>
      <c r="AU615" s="70"/>
      <c r="AV615" s="70"/>
      <c r="AW615" s="70"/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0"/>
      <c r="BM615" s="70"/>
      <c r="BN615" s="70"/>
      <c r="BO615" s="70"/>
      <c r="BP615" s="70"/>
      <c r="BQ615" s="70"/>
      <c r="BR615" s="70"/>
      <c r="BS615" s="70"/>
      <c r="BT615" s="70"/>
      <c r="BU615" s="70"/>
      <c r="BV615" s="70"/>
      <c r="BW615" s="70"/>
      <c r="BX615" s="70"/>
      <c r="BY615" s="70"/>
      <c r="BZ615" s="72"/>
      <c r="CA615" s="73"/>
      <c r="CB615" s="72"/>
      <c r="CC615" s="72"/>
      <c r="CD615" s="74"/>
      <c r="CJ615"/>
      <c r="CW615" s="76"/>
      <c r="DC615" s="69"/>
      <c r="DI615" s="69"/>
    </row>
    <row r="616" spans="1:113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  <c r="AQ616" s="70"/>
      <c r="AR616" s="70"/>
      <c r="AS616" s="70"/>
      <c r="AT616" s="70"/>
      <c r="AU616" s="70"/>
      <c r="AV616" s="70"/>
      <c r="AW616" s="70"/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0"/>
      <c r="BM616" s="70"/>
      <c r="BN616" s="70"/>
      <c r="BO616" s="70"/>
      <c r="BP616" s="70"/>
      <c r="BQ616" s="70"/>
      <c r="BR616" s="70"/>
      <c r="BS616" s="70"/>
      <c r="BT616" s="70"/>
      <c r="BU616" s="70"/>
      <c r="BV616" s="70"/>
      <c r="BW616" s="70"/>
      <c r="BX616" s="70"/>
      <c r="BY616" s="70"/>
      <c r="BZ616" s="72"/>
      <c r="CA616" s="73"/>
      <c r="CB616" s="72"/>
      <c r="CC616" s="72"/>
      <c r="CD616" s="74"/>
      <c r="CJ616"/>
      <c r="CW616" s="76"/>
      <c r="DC616" s="69"/>
      <c r="DI616" s="69"/>
    </row>
    <row r="617" spans="1:113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  <c r="AQ617" s="70"/>
      <c r="AR617" s="70"/>
      <c r="AS617" s="70"/>
      <c r="AT617" s="70"/>
      <c r="AU617" s="70"/>
      <c r="AV617" s="70"/>
      <c r="AW617" s="70"/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0"/>
      <c r="BM617" s="70"/>
      <c r="BN617" s="70"/>
      <c r="BO617" s="70"/>
      <c r="BP617" s="70"/>
      <c r="BQ617" s="70"/>
      <c r="BR617" s="70"/>
      <c r="BS617" s="70"/>
      <c r="BT617" s="70"/>
      <c r="BU617" s="70"/>
      <c r="BV617" s="70"/>
      <c r="BW617" s="70"/>
      <c r="BX617" s="70"/>
      <c r="BY617" s="70"/>
      <c r="BZ617" s="72"/>
      <c r="CA617" s="73"/>
      <c r="CB617" s="72"/>
      <c r="CC617" s="72"/>
      <c r="CD617" s="74"/>
      <c r="CJ617"/>
      <c r="CW617" s="76"/>
      <c r="DC617" s="69"/>
      <c r="DI617" s="69"/>
    </row>
    <row r="618" spans="1:113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  <c r="AQ618" s="70"/>
      <c r="AR618" s="70"/>
      <c r="AS618" s="70"/>
      <c r="AT618" s="70"/>
      <c r="AU618" s="70"/>
      <c r="AV618" s="70"/>
      <c r="AW618" s="70"/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0"/>
      <c r="BM618" s="70"/>
      <c r="BN618" s="70"/>
      <c r="BO618" s="70"/>
      <c r="BP618" s="70"/>
      <c r="BQ618" s="70"/>
      <c r="BR618" s="70"/>
      <c r="BS618" s="70"/>
      <c r="BT618" s="70"/>
      <c r="BU618" s="70"/>
      <c r="BV618" s="70"/>
      <c r="BW618" s="70"/>
      <c r="BX618" s="70"/>
      <c r="BY618" s="70"/>
      <c r="BZ618" s="72"/>
      <c r="CA618" s="73"/>
      <c r="CB618" s="72"/>
      <c r="CC618" s="72"/>
      <c r="CD618" s="74"/>
      <c r="CJ618"/>
      <c r="CW618" s="76"/>
      <c r="DC618" s="69"/>
      <c r="DI618" s="69"/>
    </row>
    <row r="619" spans="1:113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  <c r="AQ619" s="70"/>
      <c r="AR619" s="70"/>
      <c r="AS619" s="70"/>
      <c r="AT619" s="70"/>
      <c r="AU619" s="70"/>
      <c r="AV619" s="70"/>
      <c r="AW619" s="70"/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0"/>
      <c r="BM619" s="70"/>
      <c r="BN619" s="70"/>
      <c r="BO619" s="70"/>
      <c r="BP619" s="70"/>
      <c r="BQ619" s="70"/>
      <c r="BR619" s="70"/>
      <c r="BS619" s="70"/>
      <c r="BT619" s="70"/>
      <c r="BU619" s="70"/>
      <c r="BV619" s="70"/>
      <c r="BW619" s="70"/>
      <c r="BX619" s="70"/>
      <c r="BY619" s="70"/>
      <c r="BZ619" s="72"/>
      <c r="CA619" s="73"/>
      <c r="CB619" s="72"/>
      <c r="CC619" s="72"/>
      <c r="CD619" s="74"/>
      <c r="CJ619"/>
      <c r="CW619" s="76"/>
      <c r="DC619" s="69"/>
      <c r="DI619" s="69"/>
    </row>
    <row r="620" spans="1:113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  <c r="AQ620" s="70"/>
      <c r="AR620" s="70"/>
      <c r="AS620" s="70"/>
      <c r="AT620" s="70"/>
      <c r="AU620" s="70"/>
      <c r="AV620" s="70"/>
      <c r="AW620" s="70"/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0"/>
      <c r="BM620" s="70"/>
      <c r="BN620" s="70"/>
      <c r="BO620" s="70"/>
      <c r="BP620" s="70"/>
      <c r="BQ620" s="70"/>
      <c r="BR620" s="70"/>
      <c r="BS620" s="70"/>
      <c r="BT620" s="70"/>
      <c r="BU620" s="70"/>
      <c r="BV620" s="70"/>
      <c r="BW620" s="70"/>
      <c r="BX620" s="70"/>
      <c r="BY620" s="70"/>
      <c r="BZ620" s="72"/>
      <c r="CA620" s="73"/>
      <c r="CB620" s="72"/>
      <c r="CC620" s="72"/>
      <c r="CD620" s="74"/>
      <c r="CJ620"/>
      <c r="CW620" s="76"/>
      <c r="DC620" s="69"/>
      <c r="DI620" s="69"/>
    </row>
    <row r="621" spans="1:113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  <c r="AQ621" s="70"/>
      <c r="AR621" s="70"/>
      <c r="AS621" s="70"/>
      <c r="AT621" s="70"/>
      <c r="AU621" s="70"/>
      <c r="AV621" s="70"/>
      <c r="AW621" s="70"/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0"/>
      <c r="BM621" s="70"/>
      <c r="BN621" s="70"/>
      <c r="BO621" s="70"/>
      <c r="BP621" s="70"/>
      <c r="BQ621" s="70"/>
      <c r="BR621" s="70"/>
      <c r="BS621" s="70"/>
      <c r="BT621" s="70"/>
      <c r="BU621" s="70"/>
      <c r="BV621" s="70"/>
      <c r="BW621" s="70"/>
      <c r="BX621" s="70"/>
      <c r="BY621" s="70"/>
      <c r="BZ621" s="72"/>
      <c r="CA621" s="73"/>
      <c r="CB621" s="72"/>
      <c r="CC621" s="72"/>
      <c r="CD621" s="74"/>
      <c r="CJ621"/>
      <c r="CW621" s="76"/>
      <c r="DC621" s="69"/>
      <c r="DI621" s="69"/>
    </row>
    <row r="622" spans="1:113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  <c r="AQ622" s="70"/>
      <c r="AR622" s="70"/>
      <c r="AS622" s="70"/>
      <c r="AT622" s="70"/>
      <c r="AU622" s="70"/>
      <c r="AV622" s="70"/>
      <c r="AW622" s="70"/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0"/>
      <c r="BM622" s="70"/>
      <c r="BN622" s="70"/>
      <c r="BO622" s="70"/>
      <c r="BP622" s="70"/>
      <c r="BQ622" s="70"/>
      <c r="BR622" s="70"/>
      <c r="BS622" s="70"/>
      <c r="BT622" s="70"/>
      <c r="BU622" s="70"/>
      <c r="BV622" s="70"/>
      <c r="BW622" s="70"/>
      <c r="BX622" s="70"/>
      <c r="BY622" s="70"/>
      <c r="BZ622" s="72"/>
      <c r="CA622" s="73"/>
      <c r="CB622" s="72"/>
      <c r="CC622" s="72"/>
      <c r="CD622" s="74"/>
      <c r="CJ622"/>
      <c r="CW622" s="76"/>
      <c r="DC622" s="69"/>
      <c r="DI622" s="69"/>
    </row>
    <row r="623" spans="1:11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  <c r="AQ623" s="70"/>
      <c r="AR623" s="70"/>
      <c r="AS623" s="70"/>
      <c r="AT623" s="70"/>
      <c r="AU623" s="70"/>
      <c r="AV623" s="70"/>
      <c r="AW623" s="70"/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0"/>
      <c r="BM623" s="70"/>
      <c r="BN623" s="70"/>
      <c r="BO623" s="70"/>
      <c r="BP623" s="70"/>
      <c r="BQ623" s="70"/>
      <c r="BR623" s="70"/>
      <c r="BS623" s="70"/>
      <c r="BT623" s="70"/>
      <c r="BU623" s="70"/>
      <c r="BV623" s="70"/>
      <c r="BW623" s="70"/>
      <c r="BX623" s="70"/>
      <c r="BY623" s="70"/>
      <c r="BZ623" s="72"/>
      <c r="CA623" s="73"/>
      <c r="CB623" s="72"/>
      <c r="CC623" s="72"/>
      <c r="CD623" s="74"/>
      <c r="CJ623"/>
      <c r="CW623" s="76"/>
      <c r="DC623" s="69"/>
      <c r="DI623" s="69"/>
    </row>
    <row r="624" spans="1:113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  <c r="AQ624" s="70"/>
      <c r="AR624" s="70"/>
      <c r="AS624" s="70"/>
      <c r="AT624" s="70"/>
      <c r="AU624" s="70"/>
      <c r="AV624" s="70"/>
      <c r="AW624" s="70"/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0"/>
      <c r="BM624" s="70"/>
      <c r="BN624" s="70"/>
      <c r="BO624" s="70"/>
      <c r="BP624" s="70"/>
      <c r="BQ624" s="70"/>
      <c r="BR624" s="70"/>
      <c r="BS624" s="70"/>
      <c r="BT624" s="70"/>
      <c r="BU624" s="70"/>
      <c r="BV624" s="70"/>
      <c r="BW624" s="70"/>
      <c r="BX624" s="70"/>
      <c r="BY624" s="70"/>
      <c r="BZ624" s="72"/>
      <c r="CA624" s="73"/>
      <c r="CB624" s="72"/>
      <c r="CC624" s="72"/>
      <c r="CD624" s="74"/>
      <c r="CJ624"/>
      <c r="CW624" s="76"/>
      <c r="DC624" s="69"/>
      <c r="DI624" s="69"/>
    </row>
    <row r="625" spans="1:113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  <c r="AQ625" s="70"/>
      <c r="AR625" s="70"/>
      <c r="AS625" s="70"/>
      <c r="AT625" s="70"/>
      <c r="AU625" s="70"/>
      <c r="AV625" s="70"/>
      <c r="AW625" s="70"/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0"/>
      <c r="BM625" s="70"/>
      <c r="BN625" s="70"/>
      <c r="BO625" s="70"/>
      <c r="BP625" s="70"/>
      <c r="BQ625" s="70"/>
      <c r="BR625" s="70"/>
      <c r="BS625" s="70"/>
      <c r="BT625" s="70"/>
      <c r="BU625" s="70"/>
      <c r="BV625" s="70"/>
      <c r="BW625" s="70"/>
      <c r="BX625" s="70"/>
      <c r="BY625" s="70"/>
      <c r="BZ625" s="72"/>
      <c r="CA625" s="73"/>
      <c r="CB625" s="72"/>
      <c r="CC625" s="72"/>
      <c r="CD625" s="74"/>
      <c r="CJ625"/>
      <c r="CW625" s="76"/>
      <c r="DC625" s="69"/>
      <c r="DI625" s="69"/>
    </row>
    <row r="626" spans="1:113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  <c r="AQ626" s="70"/>
      <c r="AR626" s="70"/>
      <c r="AS626" s="70"/>
      <c r="AT626" s="70"/>
      <c r="AU626" s="70"/>
      <c r="AV626" s="70"/>
      <c r="AW626" s="70"/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0"/>
      <c r="BM626" s="70"/>
      <c r="BN626" s="70"/>
      <c r="BO626" s="70"/>
      <c r="BP626" s="70"/>
      <c r="BQ626" s="70"/>
      <c r="BR626" s="70"/>
      <c r="BS626" s="70"/>
      <c r="BT626" s="70"/>
      <c r="BU626" s="70"/>
      <c r="BV626" s="70"/>
      <c r="BW626" s="70"/>
      <c r="BX626" s="70"/>
      <c r="BY626" s="70"/>
      <c r="BZ626" s="72"/>
      <c r="CA626" s="73"/>
      <c r="CB626" s="72"/>
      <c r="CC626" s="72"/>
      <c r="CD626" s="74"/>
      <c r="CJ626"/>
      <c r="CW626" s="76"/>
      <c r="DC626" s="69"/>
      <c r="DI626" s="69"/>
    </row>
    <row r="627" spans="1:113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  <c r="AQ627" s="70"/>
      <c r="AR627" s="70"/>
      <c r="AS627" s="70"/>
      <c r="AT627" s="70"/>
      <c r="AU627" s="70"/>
      <c r="AV627" s="70"/>
      <c r="AW627" s="70"/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0"/>
      <c r="BM627" s="70"/>
      <c r="BN627" s="70"/>
      <c r="BO627" s="70"/>
      <c r="BP627" s="70"/>
      <c r="BQ627" s="70"/>
      <c r="BR627" s="70"/>
      <c r="BS627" s="70"/>
      <c r="BT627" s="70"/>
      <c r="BU627" s="70"/>
      <c r="BV627" s="70"/>
      <c r="BW627" s="70"/>
      <c r="BX627" s="70"/>
      <c r="BY627" s="70"/>
      <c r="BZ627" s="72"/>
      <c r="CA627" s="73"/>
      <c r="CB627" s="72"/>
      <c r="CC627" s="72"/>
      <c r="CD627" s="74"/>
      <c r="CJ627"/>
      <c r="CW627" s="76"/>
      <c r="DC627" s="69"/>
      <c r="DI627" s="69"/>
    </row>
    <row r="628" spans="1:113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  <c r="AQ628" s="70"/>
      <c r="AR628" s="70"/>
      <c r="AS628" s="70"/>
      <c r="AT628" s="70"/>
      <c r="AU628" s="70"/>
      <c r="AV628" s="70"/>
      <c r="AW628" s="70"/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0"/>
      <c r="BM628" s="70"/>
      <c r="BN628" s="70"/>
      <c r="BO628" s="70"/>
      <c r="BP628" s="70"/>
      <c r="BQ628" s="70"/>
      <c r="BR628" s="70"/>
      <c r="BS628" s="70"/>
      <c r="BT628" s="70"/>
      <c r="BU628" s="70"/>
      <c r="BV628" s="70"/>
      <c r="BW628" s="70"/>
      <c r="BX628" s="70"/>
      <c r="BY628" s="70"/>
      <c r="BZ628" s="72"/>
      <c r="CA628" s="73"/>
      <c r="CB628" s="72"/>
      <c r="CC628" s="72"/>
      <c r="CD628" s="74"/>
      <c r="CJ628"/>
      <c r="CW628" s="76"/>
      <c r="DC628" s="69"/>
      <c r="DI628" s="69"/>
    </row>
    <row r="629" spans="1:113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  <c r="AQ629" s="70"/>
      <c r="AR629" s="70"/>
      <c r="AS629" s="70"/>
      <c r="AT629" s="70"/>
      <c r="AU629" s="70"/>
      <c r="AV629" s="70"/>
      <c r="AW629" s="70"/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0"/>
      <c r="BM629" s="70"/>
      <c r="BN629" s="70"/>
      <c r="BO629" s="70"/>
      <c r="BP629" s="70"/>
      <c r="BQ629" s="70"/>
      <c r="BR629" s="70"/>
      <c r="BS629" s="70"/>
      <c r="BT629" s="70"/>
      <c r="BU629" s="70"/>
      <c r="BV629" s="70"/>
      <c r="BW629" s="70"/>
      <c r="BX629" s="70"/>
      <c r="BY629" s="70"/>
      <c r="BZ629" s="72"/>
      <c r="CA629" s="73"/>
      <c r="CB629" s="72"/>
      <c r="CC629" s="72"/>
      <c r="CD629" s="74"/>
      <c r="CJ629"/>
      <c r="CW629" s="76"/>
      <c r="DC629" s="69"/>
      <c r="DI629" s="69"/>
    </row>
    <row r="630" spans="1:113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  <c r="AQ630" s="70"/>
      <c r="AR630" s="70"/>
      <c r="AS630" s="70"/>
      <c r="AT630" s="70"/>
      <c r="AU630" s="70"/>
      <c r="AV630" s="70"/>
      <c r="AW630" s="70"/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0"/>
      <c r="BM630" s="70"/>
      <c r="BN630" s="70"/>
      <c r="BO630" s="70"/>
      <c r="BP630" s="70"/>
      <c r="BQ630" s="70"/>
      <c r="BR630" s="70"/>
      <c r="BS630" s="70"/>
      <c r="BT630" s="70"/>
      <c r="BU630" s="70"/>
      <c r="BV630" s="70"/>
      <c r="BW630" s="70"/>
      <c r="BX630" s="70"/>
      <c r="BY630" s="70"/>
      <c r="BZ630" s="72"/>
      <c r="CA630" s="73"/>
      <c r="CB630" s="72"/>
      <c r="CC630" s="72"/>
      <c r="CD630" s="74"/>
      <c r="CJ630"/>
      <c r="CW630" s="76"/>
      <c r="DC630" s="69"/>
      <c r="DI630" s="69"/>
    </row>
    <row r="631" spans="1:113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  <c r="AQ631" s="70"/>
      <c r="AR631" s="70"/>
      <c r="AS631" s="70"/>
      <c r="AT631" s="70"/>
      <c r="AU631" s="70"/>
      <c r="AV631" s="70"/>
      <c r="AW631" s="70"/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0"/>
      <c r="BM631" s="70"/>
      <c r="BN631" s="70"/>
      <c r="BO631" s="70"/>
      <c r="BP631" s="70"/>
      <c r="BQ631" s="70"/>
      <c r="BR631" s="70"/>
      <c r="BS631" s="70"/>
      <c r="BT631" s="70"/>
      <c r="BU631" s="70"/>
      <c r="BV631" s="70"/>
      <c r="BW631" s="70"/>
      <c r="BX631" s="70"/>
      <c r="BY631" s="70"/>
      <c r="BZ631" s="72"/>
      <c r="CA631" s="73"/>
      <c r="CB631" s="72"/>
      <c r="CC631" s="72"/>
      <c r="CD631" s="74"/>
      <c r="CJ631"/>
      <c r="CW631" s="76"/>
      <c r="DC631" s="69"/>
      <c r="DI631" s="69"/>
    </row>
    <row r="632" spans="1:113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  <c r="AQ632" s="70"/>
      <c r="AR632" s="70"/>
      <c r="AS632" s="70"/>
      <c r="AT632" s="70"/>
      <c r="AU632" s="70"/>
      <c r="AV632" s="70"/>
      <c r="AW632" s="70"/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0"/>
      <c r="BM632" s="70"/>
      <c r="BN632" s="70"/>
      <c r="BO632" s="70"/>
      <c r="BP632" s="70"/>
      <c r="BQ632" s="70"/>
      <c r="BR632" s="70"/>
      <c r="BS632" s="70"/>
      <c r="BT632" s="70"/>
      <c r="BU632" s="70"/>
      <c r="BV632" s="70"/>
      <c r="BW632" s="70"/>
      <c r="BX632" s="70"/>
      <c r="BY632" s="70"/>
      <c r="BZ632" s="72"/>
      <c r="CA632" s="73"/>
      <c r="CB632" s="72"/>
      <c r="CC632" s="72"/>
      <c r="CD632" s="74"/>
      <c r="CJ632"/>
      <c r="CW632" s="76"/>
      <c r="DC632" s="69"/>
      <c r="DI632" s="69"/>
    </row>
    <row r="633" spans="1:11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  <c r="AQ633" s="70"/>
      <c r="AR633" s="70"/>
      <c r="AS633" s="70"/>
      <c r="AT633" s="70"/>
      <c r="AU633" s="70"/>
      <c r="AV633" s="70"/>
      <c r="AW633" s="70"/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0"/>
      <c r="BM633" s="70"/>
      <c r="BN633" s="70"/>
      <c r="BO633" s="70"/>
      <c r="BP633" s="70"/>
      <c r="BQ633" s="70"/>
      <c r="BR633" s="70"/>
      <c r="BS633" s="70"/>
      <c r="BT633" s="70"/>
      <c r="BU633" s="70"/>
      <c r="BV633" s="70"/>
      <c r="BW633" s="70"/>
      <c r="BX633" s="70"/>
      <c r="BY633" s="70"/>
      <c r="BZ633" s="72"/>
      <c r="CA633" s="73"/>
      <c r="CB633" s="72"/>
      <c r="CC633" s="72"/>
      <c r="CD633" s="74"/>
      <c r="CJ633"/>
      <c r="CW633" s="76"/>
      <c r="DC633" s="69"/>
      <c r="DI633" s="69"/>
    </row>
    <row r="634" spans="1:113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  <c r="AQ634" s="70"/>
      <c r="AR634" s="70"/>
      <c r="AS634" s="70"/>
      <c r="AT634" s="70"/>
      <c r="AU634" s="70"/>
      <c r="AV634" s="70"/>
      <c r="AW634" s="70"/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0"/>
      <c r="BM634" s="70"/>
      <c r="BN634" s="70"/>
      <c r="BO634" s="70"/>
      <c r="BP634" s="70"/>
      <c r="BQ634" s="70"/>
      <c r="BR634" s="70"/>
      <c r="BS634" s="70"/>
      <c r="BT634" s="70"/>
      <c r="BU634" s="70"/>
      <c r="BV634" s="70"/>
      <c r="BW634" s="70"/>
      <c r="BX634" s="70"/>
      <c r="BY634" s="70"/>
      <c r="BZ634" s="72"/>
      <c r="CA634" s="73"/>
      <c r="CB634" s="72"/>
      <c r="CC634" s="72"/>
      <c r="CD634" s="74"/>
      <c r="CJ634"/>
      <c r="CW634" s="76"/>
      <c r="DC634" s="69"/>
      <c r="DI634" s="69"/>
    </row>
    <row r="635" spans="1:113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  <c r="AQ635" s="70"/>
      <c r="AR635" s="70"/>
      <c r="AS635" s="70"/>
      <c r="AT635" s="70"/>
      <c r="AU635" s="70"/>
      <c r="AV635" s="70"/>
      <c r="AW635" s="70"/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0"/>
      <c r="BM635" s="70"/>
      <c r="BN635" s="70"/>
      <c r="BO635" s="70"/>
      <c r="BP635" s="70"/>
      <c r="BQ635" s="70"/>
      <c r="BR635" s="70"/>
      <c r="BS635" s="70"/>
      <c r="BT635" s="70"/>
      <c r="BU635" s="70"/>
      <c r="BV635" s="70"/>
      <c r="BW635" s="70"/>
      <c r="BX635" s="70"/>
      <c r="BY635" s="70"/>
      <c r="BZ635" s="72"/>
      <c r="CA635" s="73"/>
      <c r="CB635" s="72"/>
      <c r="CC635" s="72"/>
      <c r="CD635" s="74"/>
      <c r="CJ635"/>
      <c r="CW635" s="76"/>
      <c r="DC635" s="69"/>
      <c r="DI635" s="69"/>
    </row>
    <row r="636" spans="1:113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  <c r="AQ636" s="70"/>
      <c r="AR636" s="70"/>
      <c r="AS636" s="70"/>
      <c r="AT636" s="70"/>
      <c r="AU636" s="70"/>
      <c r="AV636" s="70"/>
      <c r="AW636" s="70"/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0"/>
      <c r="BM636" s="70"/>
      <c r="BN636" s="70"/>
      <c r="BO636" s="70"/>
      <c r="BP636" s="70"/>
      <c r="BQ636" s="70"/>
      <c r="BR636" s="70"/>
      <c r="BS636" s="70"/>
      <c r="BT636" s="70"/>
      <c r="BU636" s="70"/>
      <c r="BV636" s="70"/>
      <c r="BW636" s="70"/>
      <c r="BX636" s="70"/>
      <c r="BY636" s="70"/>
      <c r="BZ636" s="72"/>
      <c r="CA636" s="73"/>
      <c r="CB636" s="72"/>
      <c r="CC636" s="72"/>
      <c r="CD636" s="74"/>
      <c r="CJ636"/>
      <c r="CW636" s="76"/>
      <c r="DC636" s="69"/>
      <c r="DI636" s="69"/>
    </row>
    <row r="637" spans="1:113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  <c r="AQ637" s="70"/>
      <c r="AR637" s="70"/>
      <c r="AS637" s="70"/>
      <c r="AT637" s="70"/>
      <c r="AU637" s="70"/>
      <c r="AV637" s="70"/>
      <c r="AW637" s="70"/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0"/>
      <c r="BM637" s="70"/>
      <c r="BN637" s="70"/>
      <c r="BO637" s="70"/>
      <c r="BP637" s="70"/>
      <c r="BQ637" s="70"/>
      <c r="BR637" s="70"/>
      <c r="BS637" s="70"/>
      <c r="BT637" s="70"/>
      <c r="BU637" s="70"/>
      <c r="BV637" s="70"/>
      <c r="BW637" s="70"/>
      <c r="BX637" s="70"/>
      <c r="BY637" s="70"/>
      <c r="BZ637" s="72"/>
      <c r="CA637" s="73"/>
      <c r="CB637" s="72"/>
      <c r="CC637" s="72"/>
      <c r="CD637" s="74"/>
      <c r="CJ637"/>
      <c r="CW637" s="76"/>
      <c r="DC637" s="69"/>
      <c r="DI637" s="69"/>
    </row>
    <row r="638" spans="1:113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  <c r="AQ638" s="70"/>
      <c r="AR638" s="70"/>
      <c r="AS638" s="70"/>
      <c r="AT638" s="70"/>
      <c r="AU638" s="70"/>
      <c r="AV638" s="70"/>
      <c r="AW638" s="70"/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0"/>
      <c r="BM638" s="70"/>
      <c r="BN638" s="70"/>
      <c r="BO638" s="70"/>
      <c r="BP638" s="70"/>
      <c r="BQ638" s="70"/>
      <c r="BR638" s="70"/>
      <c r="BS638" s="70"/>
      <c r="BT638" s="70"/>
      <c r="BU638" s="70"/>
      <c r="BV638" s="70"/>
      <c r="BW638" s="70"/>
      <c r="BX638" s="70"/>
      <c r="BY638" s="70"/>
      <c r="BZ638" s="72"/>
      <c r="CA638" s="73"/>
      <c r="CB638" s="72"/>
      <c r="CC638" s="72"/>
      <c r="CD638" s="74"/>
      <c r="CJ638"/>
      <c r="CW638" s="76"/>
      <c r="DC638" s="69"/>
      <c r="DI638" s="69"/>
    </row>
    <row r="639" spans="1:113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  <c r="AQ639" s="70"/>
      <c r="AR639" s="70"/>
      <c r="AS639" s="70"/>
      <c r="AT639" s="70"/>
      <c r="AU639" s="70"/>
      <c r="AV639" s="70"/>
      <c r="AW639" s="70"/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0"/>
      <c r="BM639" s="70"/>
      <c r="BN639" s="70"/>
      <c r="BO639" s="70"/>
      <c r="BP639" s="70"/>
      <c r="BQ639" s="70"/>
      <c r="BR639" s="70"/>
      <c r="BS639" s="70"/>
      <c r="BT639" s="70"/>
      <c r="BU639" s="70"/>
      <c r="BV639" s="70"/>
      <c r="BW639" s="70"/>
      <c r="BX639" s="70"/>
      <c r="BY639" s="70"/>
      <c r="BZ639" s="72"/>
      <c r="CA639" s="73"/>
      <c r="CB639" s="72"/>
      <c r="CC639" s="72"/>
      <c r="CD639" s="74"/>
      <c r="CJ639"/>
      <c r="CW639" s="76"/>
      <c r="DC639" s="69"/>
      <c r="DI639" s="69"/>
    </row>
    <row r="640" spans="1:113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  <c r="AQ640" s="70"/>
      <c r="AR640" s="70"/>
      <c r="AS640" s="70"/>
      <c r="AT640" s="70"/>
      <c r="AU640" s="70"/>
      <c r="AV640" s="70"/>
      <c r="AW640" s="70"/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0"/>
      <c r="BM640" s="70"/>
      <c r="BN640" s="70"/>
      <c r="BO640" s="70"/>
      <c r="BP640" s="70"/>
      <c r="BQ640" s="70"/>
      <c r="BR640" s="70"/>
      <c r="BS640" s="70"/>
      <c r="BT640" s="70"/>
      <c r="BU640" s="70"/>
      <c r="BV640" s="70"/>
      <c r="BW640" s="70"/>
      <c r="BX640" s="70"/>
      <c r="BY640" s="70"/>
      <c r="BZ640" s="72"/>
      <c r="CA640" s="73"/>
      <c r="CB640" s="72"/>
      <c r="CC640" s="72"/>
      <c r="CD640" s="74"/>
      <c r="CJ640"/>
      <c r="CW640" s="76"/>
      <c r="DC640" s="69"/>
      <c r="DI640" s="69"/>
    </row>
    <row r="641" spans="1:113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W641" s="70"/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0"/>
      <c r="BM641" s="70"/>
      <c r="BN641" s="70"/>
      <c r="BO641" s="70"/>
      <c r="BP641" s="70"/>
      <c r="BQ641" s="70"/>
      <c r="BR641" s="70"/>
      <c r="BS641" s="70"/>
      <c r="BT641" s="70"/>
      <c r="BU641" s="70"/>
      <c r="BV641" s="70"/>
      <c r="BW641" s="70"/>
      <c r="BX641" s="70"/>
      <c r="BY641" s="70"/>
      <c r="BZ641" s="72"/>
      <c r="CA641" s="73"/>
      <c r="CB641" s="72"/>
      <c r="CC641" s="72"/>
      <c r="CD641" s="74"/>
      <c r="CJ641"/>
      <c r="CW641" s="76"/>
      <c r="DC641" s="69"/>
      <c r="DI641" s="69"/>
    </row>
    <row r="642" spans="1:113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  <c r="AQ642" s="70"/>
      <c r="AR642" s="70"/>
      <c r="AS642" s="70"/>
      <c r="AT642" s="70"/>
      <c r="AU642" s="70"/>
      <c r="AV642" s="70"/>
      <c r="AW642" s="70"/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0"/>
      <c r="BM642" s="70"/>
      <c r="BN642" s="70"/>
      <c r="BO642" s="70"/>
      <c r="BP642" s="70"/>
      <c r="BQ642" s="70"/>
      <c r="BR642" s="70"/>
      <c r="BS642" s="70"/>
      <c r="BT642" s="70"/>
      <c r="BU642" s="70"/>
      <c r="BV642" s="70"/>
      <c r="BW642" s="70"/>
      <c r="BX642" s="70"/>
      <c r="BY642" s="70"/>
      <c r="BZ642" s="72"/>
      <c r="CA642" s="73"/>
      <c r="CB642" s="72"/>
      <c r="CC642" s="72"/>
      <c r="CD642" s="74"/>
      <c r="CJ642"/>
      <c r="CW642" s="76"/>
      <c r="DC642" s="69"/>
      <c r="DI642" s="69"/>
    </row>
    <row r="643" spans="1:11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  <c r="AQ643" s="70"/>
      <c r="AR643" s="70"/>
      <c r="AS643" s="70"/>
      <c r="AT643" s="70"/>
      <c r="AU643" s="70"/>
      <c r="AV643" s="70"/>
      <c r="AW643" s="70"/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0"/>
      <c r="BM643" s="70"/>
      <c r="BN643" s="70"/>
      <c r="BO643" s="70"/>
      <c r="BP643" s="70"/>
      <c r="BQ643" s="70"/>
      <c r="BR643" s="70"/>
      <c r="BS643" s="70"/>
      <c r="BT643" s="70"/>
      <c r="BU643" s="70"/>
      <c r="BV643" s="70"/>
      <c r="BW643" s="70"/>
      <c r="BX643" s="70"/>
      <c r="BY643" s="70"/>
      <c r="BZ643" s="72"/>
      <c r="CA643" s="73"/>
      <c r="CB643" s="72"/>
      <c r="CC643" s="72"/>
      <c r="CD643" s="74"/>
      <c r="CJ643"/>
      <c r="CW643" s="76"/>
      <c r="DC643" s="69"/>
      <c r="DI643" s="69"/>
    </row>
    <row r="644" spans="1:113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  <c r="AQ644" s="70"/>
      <c r="AR644" s="70"/>
      <c r="AS644" s="70"/>
      <c r="AT644" s="70"/>
      <c r="AU644" s="70"/>
      <c r="AV644" s="70"/>
      <c r="AW644" s="70"/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0"/>
      <c r="BM644" s="70"/>
      <c r="BN644" s="70"/>
      <c r="BO644" s="70"/>
      <c r="BP644" s="70"/>
      <c r="BQ644" s="70"/>
      <c r="BR644" s="70"/>
      <c r="BS644" s="70"/>
      <c r="BT644" s="70"/>
      <c r="BU644" s="70"/>
      <c r="BV644" s="70"/>
      <c r="BW644" s="70"/>
      <c r="BX644" s="70"/>
      <c r="BY644" s="70"/>
      <c r="BZ644" s="72"/>
      <c r="CA644" s="73"/>
      <c r="CB644" s="72"/>
      <c r="CC644" s="72"/>
      <c r="CD644" s="74"/>
      <c r="CJ644"/>
      <c r="CW644" s="76"/>
      <c r="DC644" s="69"/>
      <c r="DI644" s="69"/>
    </row>
    <row r="645" spans="1:113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  <c r="AQ645" s="70"/>
      <c r="AR645" s="70"/>
      <c r="AS645" s="70"/>
      <c r="AT645" s="70"/>
      <c r="AU645" s="70"/>
      <c r="AV645" s="70"/>
      <c r="AW645" s="70"/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0"/>
      <c r="BM645" s="70"/>
      <c r="BN645" s="70"/>
      <c r="BO645" s="70"/>
      <c r="BP645" s="70"/>
      <c r="BQ645" s="70"/>
      <c r="BR645" s="70"/>
      <c r="BS645" s="70"/>
      <c r="BT645" s="70"/>
      <c r="BU645" s="70"/>
      <c r="BV645" s="70"/>
      <c r="BW645" s="70"/>
      <c r="BX645" s="70"/>
      <c r="BY645" s="70"/>
      <c r="BZ645" s="72"/>
      <c r="CA645" s="73"/>
      <c r="CB645" s="72"/>
      <c r="CC645" s="72"/>
      <c r="CD645" s="74"/>
      <c r="CJ645"/>
      <c r="CW645" s="76"/>
      <c r="DC645" s="69"/>
      <c r="DI645" s="69"/>
    </row>
    <row r="646" spans="1:113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  <c r="AQ646" s="70"/>
      <c r="AR646" s="70"/>
      <c r="AS646" s="70"/>
      <c r="AT646" s="70"/>
      <c r="AU646" s="70"/>
      <c r="AV646" s="70"/>
      <c r="AW646" s="70"/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0"/>
      <c r="BM646" s="70"/>
      <c r="BN646" s="70"/>
      <c r="BO646" s="70"/>
      <c r="BP646" s="70"/>
      <c r="BQ646" s="70"/>
      <c r="BR646" s="70"/>
      <c r="BS646" s="70"/>
      <c r="BT646" s="70"/>
      <c r="BU646" s="70"/>
      <c r="BV646" s="70"/>
      <c r="BW646" s="70"/>
      <c r="BX646" s="70"/>
      <c r="BY646" s="70"/>
      <c r="BZ646" s="72"/>
      <c r="CA646" s="73"/>
      <c r="CB646" s="72"/>
      <c r="CC646" s="72"/>
      <c r="CD646" s="74"/>
      <c r="CJ646"/>
      <c r="CW646" s="76"/>
      <c r="DC646" s="69"/>
      <c r="DI646" s="69"/>
    </row>
    <row r="647" spans="1:113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  <c r="AQ647" s="70"/>
      <c r="AR647" s="70"/>
      <c r="AS647" s="70"/>
      <c r="AT647" s="70"/>
      <c r="AU647" s="70"/>
      <c r="AV647" s="70"/>
      <c r="AW647" s="70"/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0"/>
      <c r="BM647" s="70"/>
      <c r="BN647" s="70"/>
      <c r="BO647" s="70"/>
      <c r="BP647" s="70"/>
      <c r="BQ647" s="70"/>
      <c r="BR647" s="70"/>
      <c r="BS647" s="70"/>
      <c r="BT647" s="70"/>
      <c r="BU647" s="70"/>
      <c r="BV647" s="70"/>
      <c r="BW647" s="70"/>
      <c r="BX647" s="70"/>
      <c r="BY647" s="70"/>
      <c r="BZ647" s="72"/>
      <c r="CA647" s="73"/>
      <c r="CB647" s="72"/>
      <c r="CC647" s="72"/>
      <c r="CD647" s="74"/>
      <c r="CJ647"/>
      <c r="CW647" s="76"/>
      <c r="DC647" s="69"/>
      <c r="DI647" s="69"/>
    </row>
    <row r="648" spans="1:113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  <c r="AQ648" s="70"/>
      <c r="AR648" s="70"/>
      <c r="AS648" s="70"/>
      <c r="AT648" s="70"/>
      <c r="AU648" s="70"/>
      <c r="AV648" s="70"/>
      <c r="AW648" s="70"/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0"/>
      <c r="BM648" s="70"/>
      <c r="BN648" s="70"/>
      <c r="BO648" s="70"/>
      <c r="BP648" s="70"/>
      <c r="BQ648" s="70"/>
      <c r="BR648" s="70"/>
      <c r="BS648" s="70"/>
      <c r="BT648" s="70"/>
      <c r="BU648" s="70"/>
      <c r="BV648" s="70"/>
      <c r="BW648" s="70"/>
      <c r="BX648" s="70"/>
      <c r="BY648" s="70"/>
      <c r="BZ648" s="72"/>
      <c r="CA648" s="73"/>
      <c r="CB648" s="72"/>
      <c r="CC648" s="72"/>
      <c r="CD648" s="74"/>
      <c r="CJ648"/>
      <c r="CW648" s="76"/>
      <c r="DC648" s="69"/>
      <c r="DI648" s="69"/>
    </row>
    <row r="649" spans="1:113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  <c r="AQ649" s="70"/>
      <c r="AR649" s="70"/>
      <c r="AS649" s="70"/>
      <c r="AT649" s="70"/>
      <c r="AU649" s="70"/>
      <c r="AV649" s="70"/>
      <c r="AW649" s="70"/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0"/>
      <c r="BM649" s="70"/>
      <c r="BN649" s="70"/>
      <c r="BO649" s="70"/>
      <c r="BP649" s="70"/>
      <c r="BQ649" s="70"/>
      <c r="BR649" s="70"/>
      <c r="BS649" s="70"/>
      <c r="BT649" s="70"/>
      <c r="BU649" s="70"/>
      <c r="BV649" s="70"/>
      <c r="BW649" s="70"/>
      <c r="BX649" s="70"/>
      <c r="BY649" s="70"/>
      <c r="BZ649" s="72"/>
      <c r="CA649" s="73"/>
      <c r="CB649" s="72"/>
      <c r="CC649" s="72"/>
      <c r="CD649" s="74"/>
      <c r="CJ649"/>
      <c r="CW649" s="76"/>
      <c r="DC649" s="69"/>
      <c r="DI649" s="69"/>
    </row>
    <row r="650" spans="1:113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  <c r="AQ650" s="70"/>
      <c r="AR650" s="70"/>
      <c r="AS650" s="70"/>
      <c r="AT650" s="70"/>
      <c r="AU650" s="70"/>
      <c r="AV650" s="70"/>
      <c r="AW650" s="70"/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0"/>
      <c r="BM650" s="70"/>
      <c r="BN650" s="70"/>
      <c r="BO650" s="70"/>
      <c r="BP650" s="70"/>
      <c r="BQ650" s="70"/>
      <c r="BR650" s="70"/>
      <c r="BS650" s="70"/>
      <c r="BT650" s="70"/>
      <c r="BU650" s="70"/>
      <c r="BV650" s="70"/>
      <c r="BW650" s="70"/>
      <c r="BX650" s="70"/>
      <c r="BY650" s="70"/>
      <c r="BZ650" s="72"/>
      <c r="CA650" s="73"/>
      <c r="CB650" s="72"/>
      <c r="CC650" s="72"/>
      <c r="CD650" s="74"/>
      <c r="CJ650"/>
      <c r="CW650" s="76"/>
      <c r="DC650" s="69"/>
      <c r="DI650" s="69"/>
    </row>
    <row r="651" spans="1:113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  <c r="AQ651" s="70"/>
      <c r="AR651" s="70"/>
      <c r="AS651" s="70"/>
      <c r="AT651" s="70"/>
      <c r="AU651" s="70"/>
      <c r="AV651" s="70"/>
      <c r="AW651" s="70"/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0"/>
      <c r="BM651" s="70"/>
      <c r="BN651" s="70"/>
      <c r="BO651" s="70"/>
      <c r="BP651" s="70"/>
      <c r="BQ651" s="70"/>
      <c r="BR651" s="70"/>
      <c r="BS651" s="70"/>
      <c r="BT651" s="70"/>
      <c r="BU651" s="70"/>
      <c r="BV651" s="70"/>
      <c r="BW651" s="70"/>
      <c r="BX651" s="70"/>
      <c r="BY651" s="70"/>
      <c r="BZ651" s="72"/>
      <c r="CA651" s="73"/>
      <c r="CB651" s="72"/>
      <c r="CC651" s="72"/>
      <c r="CD651" s="74"/>
      <c r="CJ651"/>
      <c r="CW651" s="76"/>
      <c r="DC651" s="69"/>
      <c r="DI651" s="69"/>
    </row>
    <row r="652" spans="1:113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  <c r="AQ652" s="70"/>
      <c r="AR652" s="70"/>
      <c r="AS652" s="70"/>
      <c r="AT652" s="70"/>
      <c r="AU652" s="70"/>
      <c r="AV652" s="70"/>
      <c r="AW652" s="70"/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0"/>
      <c r="BM652" s="70"/>
      <c r="BN652" s="70"/>
      <c r="BO652" s="70"/>
      <c r="BP652" s="70"/>
      <c r="BQ652" s="70"/>
      <c r="BR652" s="70"/>
      <c r="BS652" s="70"/>
      <c r="BT652" s="70"/>
      <c r="BU652" s="70"/>
      <c r="BV652" s="70"/>
      <c r="BW652" s="70"/>
      <c r="BX652" s="70"/>
      <c r="BY652" s="70"/>
      <c r="BZ652" s="72"/>
      <c r="CA652" s="73"/>
      <c r="CB652" s="72"/>
      <c r="CC652" s="72"/>
      <c r="CD652" s="74"/>
      <c r="CJ652"/>
      <c r="CW652" s="76"/>
      <c r="DC652" s="69"/>
      <c r="DI652" s="69"/>
    </row>
    <row r="653" spans="1:11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  <c r="AQ653" s="70"/>
      <c r="AR653" s="70"/>
      <c r="AS653" s="70"/>
      <c r="AT653" s="70"/>
      <c r="AU653" s="70"/>
      <c r="AV653" s="70"/>
      <c r="AW653" s="70"/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0"/>
      <c r="BM653" s="70"/>
      <c r="BN653" s="70"/>
      <c r="BO653" s="70"/>
      <c r="BP653" s="70"/>
      <c r="BQ653" s="70"/>
      <c r="BR653" s="70"/>
      <c r="BS653" s="70"/>
      <c r="BT653" s="70"/>
      <c r="BU653" s="70"/>
      <c r="BV653" s="70"/>
      <c r="BW653" s="70"/>
      <c r="BX653" s="70"/>
      <c r="BY653" s="70"/>
      <c r="BZ653" s="72"/>
      <c r="CA653" s="73"/>
      <c r="CB653" s="72"/>
      <c r="CC653" s="72"/>
      <c r="CD653" s="74"/>
      <c r="CJ653"/>
      <c r="CW653" s="76"/>
      <c r="DC653" s="69"/>
      <c r="DI653" s="69"/>
    </row>
    <row r="654" spans="1:113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  <c r="AQ654" s="70"/>
      <c r="AR654" s="70"/>
      <c r="AS654" s="70"/>
      <c r="AT654" s="70"/>
      <c r="AU654" s="70"/>
      <c r="AV654" s="70"/>
      <c r="AW654" s="70"/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0"/>
      <c r="BM654" s="70"/>
      <c r="BN654" s="70"/>
      <c r="BO654" s="70"/>
      <c r="BP654" s="70"/>
      <c r="BQ654" s="70"/>
      <c r="BR654" s="70"/>
      <c r="BS654" s="70"/>
      <c r="BT654" s="70"/>
      <c r="BU654" s="70"/>
      <c r="BV654" s="70"/>
      <c r="BW654" s="70"/>
      <c r="BX654" s="70"/>
      <c r="BY654" s="70"/>
      <c r="BZ654" s="72"/>
      <c r="CA654" s="73"/>
      <c r="CB654" s="72"/>
      <c r="CC654" s="72"/>
      <c r="CD654" s="74"/>
      <c r="CJ654"/>
      <c r="CW654" s="76"/>
      <c r="DC654" s="69"/>
      <c r="DI654" s="69"/>
    </row>
    <row r="655" spans="1:113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  <c r="AQ655" s="70"/>
      <c r="AR655" s="70"/>
      <c r="AS655" s="70"/>
      <c r="AT655" s="70"/>
      <c r="AU655" s="70"/>
      <c r="AV655" s="70"/>
      <c r="AW655" s="70"/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0"/>
      <c r="BM655" s="70"/>
      <c r="BN655" s="70"/>
      <c r="BO655" s="70"/>
      <c r="BP655" s="70"/>
      <c r="BQ655" s="70"/>
      <c r="BR655" s="70"/>
      <c r="BS655" s="70"/>
      <c r="BT655" s="70"/>
      <c r="BU655" s="70"/>
      <c r="BV655" s="70"/>
      <c r="BW655" s="70"/>
      <c r="BX655" s="70"/>
      <c r="BY655" s="70"/>
      <c r="BZ655" s="72"/>
      <c r="CA655" s="73"/>
      <c r="CB655" s="72"/>
      <c r="CC655" s="72"/>
      <c r="CD655" s="74"/>
      <c r="CJ655"/>
      <c r="CW655" s="76"/>
      <c r="DC655" s="69"/>
      <c r="DI655" s="69"/>
    </row>
    <row r="656" spans="1:113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  <c r="AQ656" s="70"/>
      <c r="AR656" s="70"/>
      <c r="AS656" s="70"/>
      <c r="AT656" s="70"/>
      <c r="AU656" s="70"/>
      <c r="AV656" s="70"/>
      <c r="AW656" s="70"/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0"/>
      <c r="BM656" s="70"/>
      <c r="BN656" s="70"/>
      <c r="BO656" s="70"/>
      <c r="BP656" s="70"/>
      <c r="BQ656" s="70"/>
      <c r="BR656" s="70"/>
      <c r="BS656" s="70"/>
      <c r="BT656" s="70"/>
      <c r="BU656" s="70"/>
      <c r="BV656" s="70"/>
      <c r="BW656" s="70"/>
      <c r="BX656" s="70"/>
      <c r="BY656" s="70"/>
      <c r="BZ656" s="72"/>
      <c r="CA656" s="73"/>
      <c r="CB656" s="72"/>
      <c r="CC656" s="72"/>
      <c r="CD656" s="74"/>
      <c r="CJ656"/>
      <c r="CW656" s="76"/>
      <c r="DC656" s="69"/>
      <c r="DI656" s="69"/>
    </row>
    <row r="657" spans="1:113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  <c r="AQ657" s="70"/>
      <c r="AR657" s="70"/>
      <c r="AS657" s="70"/>
      <c r="AT657" s="70"/>
      <c r="AU657" s="70"/>
      <c r="AV657" s="70"/>
      <c r="AW657" s="70"/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0"/>
      <c r="BM657" s="70"/>
      <c r="BN657" s="70"/>
      <c r="BO657" s="70"/>
      <c r="BP657" s="70"/>
      <c r="BQ657" s="70"/>
      <c r="BR657" s="70"/>
      <c r="BS657" s="70"/>
      <c r="BT657" s="70"/>
      <c r="BU657" s="70"/>
      <c r="BV657" s="70"/>
      <c r="BW657" s="70"/>
      <c r="BX657" s="70"/>
      <c r="BY657" s="70"/>
      <c r="BZ657" s="72"/>
      <c r="CA657" s="73"/>
      <c r="CB657" s="72"/>
      <c r="CC657" s="72"/>
      <c r="CD657" s="74"/>
      <c r="CJ657"/>
      <c r="CW657" s="76"/>
      <c r="DC657" s="69"/>
      <c r="DI657" s="69"/>
    </row>
    <row r="658" spans="1:113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  <c r="AQ658" s="70"/>
      <c r="AR658" s="70"/>
      <c r="AS658" s="70"/>
      <c r="AT658" s="70"/>
      <c r="AU658" s="70"/>
      <c r="AV658" s="70"/>
      <c r="AW658" s="70"/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0"/>
      <c r="BM658" s="70"/>
      <c r="BN658" s="70"/>
      <c r="BO658" s="70"/>
      <c r="BP658" s="70"/>
      <c r="BQ658" s="70"/>
      <c r="BR658" s="70"/>
      <c r="BS658" s="70"/>
      <c r="BT658" s="70"/>
      <c r="BU658" s="70"/>
      <c r="BV658" s="70"/>
      <c r="BW658" s="70"/>
      <c r="BX658" s="70"/>
      <c r="BY658" s="70"/>
      <c r="BZ658" s="72"/>
      <c r="CA658" s="73"/>
      <c r="CB658" s="72"/>
      <c r="CC658" s="72"/>
      <c r="CD658" s="74"/>
      <c r="CJ658"/>
      <c r="CW658" s="76"/>
      <c r="DC658" s="69"/>
      <c r="DI658" s="69"/>
    </row>
    <row r="659" spans="1:113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  <c r="AQ659" s="70"/>
      <c r="AR659" s="70"/>
      <c r="AS659" s="70"/>
      <c r="AT659" s="70"/>
      <c r="AU659" s="70"/>
      <c r="AV659" s="70"/>
      <c r="AW659" s="70"/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0"/>
      <c r="BM659" s="70"/>
      <c r="BN659" s="70"/>
      <c r="BO659" s="70"/>
      <c r="BP659" s="70"/>
      <c r="BQ659" s="70"/>
      <c r="BR659" s="70"/>
      <c r="BS659" s="70"/>
      <c r="BT659" s="70"/>
      <c r="BU659" s="70"/>
      <c r="BV659" s="70"/>
      <c r="BW659" s="70"/>
      <c r="BX659" s="70"/>
      <c r="BY659" s="70"/>
      <c r="BZ659" s="72"/>
      <c r="CA659" s="73"/>
      <c r="CB659" s="72"/>
      <c r="CC659" s="72"/>
      <c r="CD659" s="74"/>
      <c r="CJ659"/>
      <c r="CW659" s="76"/>
      <c r="DC659" s="69"/>
      <c r="DI659" s="69"/>
    </row>
    <row r="660" spans="1:113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  <c r="AQ660" s="70"/>
      <c r="AR660" s="70"/>
      <c r="AS660" s="70"/>
      <c r="AT660" s="70"/>
      <c r="AU660" s="70"/>
      <c r="AV660" s="70"/>
      <c r="AW660" s="70"/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0"/>
      <c r="BM660" s="70"/>
      <c r="BN660" s="70"/>
      <c r="BO660" s="70"/>
      <c r="BP660" s="70"/>
      <c r="BQ660" s="70"/>
      <c r="BR660" s="70"/>
      <c r="BS660" s="70"/>
      <c r="BT660" s="70"/>
      <c r="BU660" s="70"/>
      <c r="BV660" s="70"/>
      <c r="BW660" s="70"/>
      <c r="BX660" s="70"/>
      <c r="BY660" s="70"/>
      <c r="BZ660" s="72"/>
      <c r="CA660" s="73"/>
      <c r="CB660" s="72"/>
      <c r="CC660" s="72"/>
      <c r="CD660" s="74"/>
      <c r="CJ660"/>
      <c r="CW660" s="76"/>
      <c r="DC660" s="69"/>
      <c r="DI660" s="69"/>
    </row>
    <row r="661" spans="1:113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  <c r="AQ661" s="70"/>
      <c r="AR661" s="70"/>
      <c r="AS661" s="70"/>
      <c r="AT661" s="70"/>
      <c r="AU661" s="70"/>
      <c r="AV661" s="70"/>
      <c r="AW661" s="70"/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0"/>
      <c r="BM661" s="70"/>
      <c r="BN661" s="70"/>
      <c r="BO661" s="70"/>
      <c r="BP661" s="70"/>
      <c r="BQ661" s="70"/>
      <c r="BR661" s="70"/>
      <c r="BS661" s="70"/>
      <c r="BT661" s="70"/>
      <c r="BU661" s="70"/>
      <c r="BV661" s="70"/>
      <c r="BW661" s="70"/>
      <c r="BX661" s="70"/>
      <c r="BY661" s="70"/>
      <c r="BZ661" s="72"/>
      <c r="CA661" s="73"/>
      <c r="CB661" s="72"/>
      <c r="CC661" s="72"/>
      <c r="CD661" s="74"/>
      <c r="CJ661"/>
      <c r="CW661" s="76"/>
      <c r="DC661" s="69"/>
      <c r="DI661" s="69"/>
    </row>
    <row r="662" spans="1:113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  <c r="AQ662" s="70"/>
      <c r="AR662" s="70"/>
      <c r="AS662" s="70"/>
      <c r="AT662" s="70"/>
      <c r="AU662" s="70"/>
      <c r="AV662" s="70"/>
      <c r="AW662" s="70"/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0"/>
      <c r="BM662" s="70"/>
      <c r="BN662" s="70"/>
      <c r="BO662" s="70"/>
      <c r="BP662" s="70"/>
      <c r="BQ662" s="70"/>
      <c r="BR662" s="70"/>
      <c r="BS662" s="70"/>
      <c r="BT662" s="70"/>
      <c r="BU662" s="70"/>
      <c r="BV662" s="70"/>
      <c r="BW662" s="70"/>
      <c r="BX662" s="70"/>
      <c r="BY662" s="70"/>
      <c r="BZ662" s="72"/>
      <c r="CA662" s="73"/>
      <c r="CB662" s="72"/>
      <c r="CC662" s="72"/>
      <c r="CD662" s="74"/>
      <c r="CJ662"/>
      <c r="CW662" s="76"/>
      <c r="DC662" s="69"/>
      <c r="DI662" s="69"/>
    </row>
    <row r="663" spans="1:11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  <c r="AQ663" s="70"/>
      <c r="AR663" s="70"/>
      <c r="AS663" s="70"/>
      <c r="AT663" s="70"/>
      <c r="AU663" s="70"/>
      <c r="AV663" s="70"/>
      <c r="AW663" s="70"/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0"/>
      <c r="BM663" s="70"/>
      <c r="BN663" s="70"/>
      <c r="BO663" s="70"/>
      <c r="BP663" s="70"/>
      <c r="BQ663" s="70"/>
      <c r="BR663" s="70"/>
      <c r="BS663" s="70"/>
      <c r="BT663" s="70"/>
      <c r="BU663" s="70"/>
      <c r="BV663" s="70"/>
      <c r="BW663" s="70"/>
      <c r="BX663" s="70"/>
      <c r="BY663" s="70"/>
      <c r="BZ663" s="72"/>
      <c r="CA663" s="73"/>
      <c r="CB663" s="72"/>
      <c r="CC663" s="72"/>
      <c r="CD663" s="74"/>
      <c r="CJ663"/>
      <c r="CW663" s="76"/>
      <c r="DC663" s="69"/>
      <c r="DI663" s="69"/>
    </row>
    <row r="664" spans="1:113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  <c r="AQ664" s="70"/>
      <c r="AR664" s="70"/>
      <c r="AS664" s="70"/>
      <c r="AT664" s="70"/>
      <c r="AU664" s="70"/>
      <c r="AV664" s="70"/>
      <c r="AW664" s="70"/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0"/>
      <c r="BM664" s="70"/>
      <c r="BN664" s="70"/>
      <c r="BO664" s="70"/>
      <c r="BP664" s="70"/>
      <c r="BQ664" s="70"/>
      <c r="BR664" s="70"/>
      <c r="BS664" s="70"/>
      <c r="BT664" s="70"/>
      <c r="BU664" s="70"/>
      <c r="BV664" s="70"/>
      <c r="BW664" s="70"/>
      <c r="BX664" s="70"/>
      <c r="BY664" s="70"/>
      <c r="BZ664" s="72"/>
      <c r="CA664" s="73"/>
      <c r="CB664" s="72"/>
      <c r="CC664" s="72"/>
      <c r="CD664" s="74"/>
      <c r="CJ664"/>
      <c r="CW664" s="76"/>
      <c r="DC664" s="69"/>
      <c r="DI664" s="69"/>
    </row>
    <row r="665" spans="1:113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  <c r="AQ665" s="70"/>
      <c r="AR665" s="70"/>
      <c r="AS665" s="70"/>
      <c r="AT665" s="70"/>
      <c r="AU665" s="70"/>
      <c r="AV665" s="70"/>
      <c r="AW665" s="70"/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0"/>
      <c r="BM665" s="70"/>
      <c r="BN665" s="70"/>
      <c r="BO665" s="70"/>
      <c r="BP665" s="70"/>
      <c r="BQ665" s="70"/>
      <c r="BR665" s="70"/>
      <c r="BS665" s="70"/>
      <c r="BT665" s="70"/>
      <c r="BU665" s="70"/>
      <c r="BV665" s="70"/>
      <c r="BW665" s="70"/>
      <c r="BX665" s="70"/>
      <c r="BY665" s="70"/>
      <c r="BZ665" s="72"/>
      <c r="CA665" s="73"/>
      <c r="CB665" s="72"/>
      <c r="CC665" s="72"/>
      <c r="CD665" s="74"/>
      <c r="CJ665"/>
      <c r="CW665" s="76"/>
      <c r="DC665" s="69"/>
      <c r="DI665" s="69"/>
    </row>
    <row r="666" spans="1:113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  <c r="AQ666" s="70"/>
      <c r="AR666" s="70"/>
      <c r="AS666" s="70"/>
      <c r="AT666" s="70"/>
      <c r="AU666" s="70"/>
      <c r="AV666" s="70"/>
      <c r="AW666" s="70"/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0"/>
      <c r="BM666" s="70"/>
      <c r="BN666" s="70"/>
      <c r="BO666" s="70"/>
      <c r="BP666" s="70"/>
      <c r="BQ666" s="70"/>
      <c r="BR666" s="70"/>
      <c r="BS666" s="70"/>
      <c r="BT666" s="70"/>
      <c r="BU666" s="70"/>
      <c r="BV666" s="70"/>
      <c r="BW666" s="70"/>
      <c r="BX666" s="70"/>
      <c r="BY666" s="70"/>
      <c r="BZ666" s="72"/>
      <c r="CA666" s="73"/>
      <c r="CB666" s="72"/>
      <c r="CC666" s="72"/>
      <c r="CD666" s="74"/>
      <c r="CJ666"/>
      <c r="CW666" s="76"/>
      <c r="DC666" s="69"/>
      <c r="DI666" s="69"/>
    </row>
    <row r="667" spans="1:113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  <c r="AQ667" s="70"/>
      <c r="AR667" s="70"/>
      <c r="AS667" s="70"/>
      <c r="AT667" s="70"/>
      <c r="AU667" s="70"/>
      <c r="AV667" s="70"/>
      <c r="AW667" s="70"/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0"/>
      <c r="BM667" s="70"/>
      <c r="BN667" s="70"/>
      <c r="BO667" s="70"/>
      <c r="BP667" s="70"/>
      <c r="BQ667" s="70"/>
      <c r="BR667" s="70"/>
      <c r="BS667" s="70"/>
      <c r="BT667" s="70"/>
      <c r="BU667" s="70"/>
      <c r="BV667" s="70"/>
      <c r="BW667" s="70"/>
      <c r="BX667" s="70"/>
      <c r="BY667" s="70"/>
      <c r="BZ667" s="72"/>
      <c r="CA667" s="73"/>
      <c r="CB667" s="72"/>
      <c r="CC667" s="72"/>
      <c r="CD667" s="74"/>
      <c r="CJ667"/>
      <c r="CW667" s="76"/>
      <c r="DC667" s="69"/>
      <c r="DI667" s="69"/>
    </row>
    <row r="668" spans="1:113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  <c r="AQ668" s="70"/>
      <c r="AR668" s="70"/>
      <c r="AS668" s="70"/>
      <c r="AT668" s="70"/>
      <c r="AU668" s="70"/>
      <c r="AV668" s="70"/>
      <c r="AW668" s="70"/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0"/>
      <c r="BM668" s="70"/>
      <c r="BN668" s="70"/>
      <c r="BO668" s="70"/>
      <c r="BP668" s="70"/>
      <c r="BQ668" s="70"/>
      <c r="BR668" s="70"/>
      <c r="BS668" s="70"/>
      <c r="BT668" s="70"/>
      <c r="BU668" s="70"/>
      <c r="BV668" s="70"/>
      <c r="BW668" s="70"/>
      <c r="BX668" s="70"/>
      <c r="BY668" s="70"/>
      <c r="BZ668" s="72"/>
      <c r="CA668" s="73"/>
      <c r="CB668" s="72"/>
      <c r="CC668" s="72"/>
      <c r="CD668" s="74"/>
      <c r="CJ668"/>
      <c r="CW668" s="76"/>
      <c r="DC668" s="69"/>
      <c r="DI668" s="69"/>
    </row>
    <row r="669" spans="1:113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  <c r="AQ669" s="70"/>
      <c r="AR669" s="70"/>
      <c r="AS669" s="70"/>
      <c r="AT669" s="70"/>
      <c r="AU669" s="70"/>
      <c r="AV669" s="70"/>
      <c r="AW669" s="70"/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0"/>
      <c r="BM669" s="70"/>
      <c r="BN669" s="70"/>
      <c r="BO669" s="70"/>
      <c r="BP669" s="70"/>
      <c r="BQ669" s="70"/>
      <c r="BR669" s="70"/>
      <c r="BS669" s="70"/>
      <c r="BT669" s="70"/>
      <c r="BU669" s="70"/>
      <c r="BV669" s="70"/>
      <c r="BW669" s="70"/>
      <c r="BX669" s="70"/>
      <c r="BY669" s="70"/>
      <c r="BZ669" s="72"/>
      <c r="CA669" s="73"/>
      <c r="CB669" s="72"/>
      <c r="CC669" s="72"/>
      <c r="CD669" s="74"/>
      <c r="CJ669"/>
      <c r="CW669" s="76"/>
      <c r="DC669" s="69"/>
      <c r="DI669" s="69"/>
    </row>
    <row r="670" spans="1:113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W670" s="70"/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0"/>
      <c r="BM670" s="70"/>
      <c r="BN670" s="70"/>
      <c r="BO670" s="70"/>
      <c r="BP670" s="70"/>
      <c r="BQ670" s="70"/>
      <c r="BR670" s="70"/>
      <c r="BS670" s="70"/>
      <c r="BT670" s="70"/>
      <c r="BU670" s="70"/>
      <c r="BV670" s="70"/>
      <c r="BW670" s="70"/>
      <c r="BX670" s="70"/>
      <c r="BY670" s="70"/>
      <c r="BZ670" s="72"/>
      <c r="CA670" s="73"/>
      <c r="CB670" s="72"/>
      <c r="CC670" s="72"/>
      <c r="CD670" s="74"/>
      <c r="CJ670"/>
      <c r="CW670" s="76"/>
      <c r="DC670" s="69"/>
      <c r="DI670" s="69"/>
    </row>
    <row r="671" spans="1:113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  <c r="AQ671" s="70"/>
      <c r="AR671" s="70"/>
      <c r="AS671" s="70"/>
      <c r="AT671" s="70"/>
      <c r="AU671" s="70"/>
      <c r="AV671" s="70"/>
      <c r="AW671" s="70"/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0"/>
      <c r="BM671" s="70"/>
      <c r="BN671" s="70"/>
      <c r="BO671" s="70"/>
      <c r="BP671" s="70"/>
      <c r="BQ671" s="70"/>
      <c r="BR671" s="70"/>
      <c r="BS671" s="70"/>
      <c r="BT671" s="70"/>
      <c r="BU671" s="70"/>
      <c r="BV671" s="70"/>
      <c r="BW671" s="70"/>
      <c r="BX671" s="70"/>
      <c r="BY671" s="70"/>
      <c r="BZ671" s="72"/>
      <c r="CA671" s="73"/>
      <c r="CB671" s="72"/>
      <c r="CC671" s="72"/>
      <c r="CD671" s="74"/>
      <c r="CJ671"/>
      <c r="CW671" s="76"/>
      <c r="DC671" s="69"/>
      <c r="DI671" s="69"/>
    </row>
    <row r="672" spans="1:113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  <c r="AQ672" s="70"/>
      <c r="AR672" s="70"/>
      <c r="AS672" s="70"/>
      <c r="AT672" s="70"/>
      <c r="AU672" s="70"/>
      <c r="AV672" s="70"/>
      <c r="AW672" s="70"/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0"/>
      <c r="BM672" s="70"/>
      <c r="BN672" s="70"/>
      <c r="BO672" s="70"/>
      <c r="BP672" s="70"/>
      <c r="BQ672" s="70"/>
      <c r="BR672" s="70"/>
      <c r="BS672" s="70"/>
      <c r="BT672" s="70"/>
      <c r="BU672" s="70"/>
      <c r="BV672" s="70"/>
      <c r="BW672" s="70"/>
      <c r="BX672" s="70"/>
      <c r="BY672" s="70"/>
      <c r="BZ672" s="72"/>
      <c r="CA672" s="73"/>
      <c r="CB672" s="72"/>
      <c r="CC672" s="72"/>
      <c r="CD672" s="74"/>
      <c r="CJ672"/>
      <c r="CW672" s="76"/>
      <c r="DC672" s="69"/>
      <c r="DI672" s="69"/>
    </row>
    <row r="673" spans="1:11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  <c r="AQ673" s="70"/>
      <c r="AR673" s="70"/>
      <c r="AS673" s="70"/>
      <c r="AT673" s="70"/>
      <c r="AU673" s="70"/>
      <c r="AV673" s="70"/>
      <c r="AW673" s="70"/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0"/>
      <c r="BM673" s="70"/>
      <c r="BN673" s="70"/>
      <c r="BO673" s="70"/>
      <c r="BP673" s="70"/>
      <c r="BQ673" s="70"/>
      <c r="BR673" s="70"/>
      <c r="BS673" s="70"/>
      <c r="BT673" s="70"/>
      <c r="BU673" s="70"/>
      <c r="BV673" s="70"/>
      <c r="BW673" s="70"/>
      <c r="BX673" s="70"/>
      <c r="BY673" s="70"/>
      <c r="BZ673" s="72"/>
      <c r="CA673" s="73"/>
      <c r="CB673" s="72"/>
      <c r="CC673" s="72"/>
      <c r="CD673" s="74"/>
      <c r="CJ673"/>
      <c r="CW673" s="76"/>
      <c r="DC673" s="69"/>
      <c r="DI673" s="69"/>
    </row>
    <row r="674" spans="1:113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  <c r="AQ674" s="70"/>
      <c r="AR674" s="70"/>
      <c r="AS674" s="70"/>
      <c r="AT674" s="70"/>
      <c r="AU674" s="70"/>
      <c r="AV674" s="70"/>
      <c r="AW674" s="70"/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0"/>
      <c r="BM674" s="70"/>
      <c r="BN674" s="70"/>
      <c r="BO674" s="70"/>
      <c r="BP674" s="70"/>
      <c r="BQ674" s="70"/>
      <c r="BR674" s="70"/>
      <c r="BS674" s="70"/>
      <c r="BT674" s="70"/>
      <c r="BU674" s="70"/>
      <c r="BV674" s="70"/>
      <c r="BW674" s="70"/>
      <c r="BX674" s="70"/>
      <c r="BY674" s="70"/>
      <c r="BZ674" s="72"/>
      <c r="CA674" s="73"/>
      <c r="CB674" s="72"/>
      <c r="CC674" s="72"/>
      <c r="CD674" s="74"/>
      <c r="CJ674"/>
      <c r="CW674" s="76"/>
      <c r="DC674" s="69"/>
      <c r="DI674" s="69"/>
    </row>
    <row r="675" spans="1:113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  <c r="AQ675" s="70"/>
      <c r="AR675" s="70"/>
      <c r="AS675" s="70"/>
      <c r="AT675" s="70"/>
      <c r="AU675" s="70"/>
      <c r="AV675" s="70"/>
      <c r="AW675" s="70"/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0"/>
      <c r="BM675" s="70"/>
      <c r="BN675" s="70"/>
      <c r="BO675" s="70"/>
      <c r="BP675" s="70"/>
      <c r="BQ675" s="70"/>
      <c r="BR675" s="70"/>
      <c r="BS675" s="70"/>
      <c r="BT675" s="70"/>
      <c r="BU675" s="70"/>
      <c r="BV675" s="70"/>
      <c r="BW675" s="70"/>
      <c r="BX675" s="70"/>
      <c r="BY675" s="70"/>
      <c r="BZ675" s="72"/>
      <c r="CA675" s="73"/>
      <c r="CB675" s="72"/>
      <c r="CC675" s="72"/>
      <c r="CD675" s="74"/>
      <c r="CJ675"/>
      <c r="CW675" s="76"/>
      <c r="DC675" s="69"/>
      <c r="DI675" s="69"/>
    </row>
    <row r="676" spans="1:113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  <c r="AQ676" s="70"/>
      <c r="AR676" s="70"/>
      <c r="AS676" s="70"/>
      <c r="AT676" s="70"/>
      <c r="AU676" s="70"/>
      <c r="AV676" s="70"/>
      <c r="AW676" s="70"/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0"/>
      <c r="BM676" s="70"/>
      <c r="BN676" s="70"/>
      <c r="BO676" s="70"/>
      <c r="BP676" s="70"/>
      <c r="BQ676" s="70"/>
      <c r="BR676" s="70"/>
      <c r="BS676" s="70"/>
      <c r="BT676" s="70"/>
      <c r="BU676" s="70"/>
      <c r="BV676" s="70"/>
      <c r="BW676" s="70"/>
      <c r="BX676" s="70"/>
      <c r="BY676" s="70"/>
      <c r="BZ676" s="72"/>
      <c r="CA676" s="73"/>
      <c r="CB676" s="72"/>
      <c r="CC676" s="72"/>
      <c r="CD676" s="74"/>
      <c r="CJ676"/>
      <c r="CW676" s="76"/>
      <c r="DC676" s="69"/>
      <c r="DI676" s="69"/>
    </row>
    <row r="677" spans="1:113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  <c r="AQ677" s="70"/>
      <c r="AR677" s="70"/>
      <c r="AS677" s="70"/>
      <c r="AT677" s="70"/>
      <c r="AU677" s="70"/>
      <c r="AV677" s="70"/>
      <c r="AW677" s="70"/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0"/>
      <c r="BM677" s="70"/>
      <c r="BN677" s="70"/>
      <c r="BO677" s="70"/>
      <c r="BP677" s="70"/>
      <c r="BQ677" s="70"/>
      <c r="BR677" s="70"/>
      <c r="BS677" s="70"/>
      <c r="BT677" s="70"/>
      <c r="BU677" s="70"/>
      <c r="BV677" s="70"/>
      <c r="BW677" s="70"/>
      <c r="BX677" s="70"/>
      <c r="BY677" s="70"/>
      <c r="BZ677" s="72"/>
      <c r="CA677" s="73"/>
      <c r="CB677" s="72"/>
      <c r="CC677" s="72"/>
      <c r="CD677" s="74"/>
      <c r="CJ677"/>
      <c r="CW677" s="76"/>
      <c r="DC677" s="69"/>
      <c r="DI677" s="69"/>
    </row>
    <row r="678" spans="1:113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  <c r="AQ678" s="70"/>
      <c r="AR678" s="70"/>
      <c r="AS678" s="70"/>
      <c r="AT678" s="70"/>
      <c r="AU678" s="70"/>
      <c r="AV678" s="70"/>
      <c r="AW678" s="70"/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0"/>
      <c r="BM678" s="70"/>
      <c r="BN678" s="70"/>
      <c r="BO678" s="70"/>
      <c r="BP678" s="70"/>
      <c r="BQ678" s="70"/>
      <c r="BR678" s="70"/>
      <c r="BS678" s="70"/>
      <c r="BT678" s="70"/>
      <c r="BU678" s="70"/>
      <c r="BV678" s="70"/>
      <c r="BW678" s="70"/>
      <c r="BX678" s="70"/>
      <c r="BY678" s="70"/>
      <c r="BZ678" s="72"/>
      <c r="CA678" s="73"/>
      <c r="CB678" s="72"/>
      <c r="CC678" s="72"/>
      <c r="CD678" s="74"/>
      <c r="CJ678"/>
      <c r="CW678" s="76"/>
      <c r="DC678" s="69"/>
      <c r="DI678" s="69"/>
    </row>
    <row r="679" spans="1:113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W679" s="70"/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0"/>
      <c r="BM679" s="70"/>
      <c r="BN679" s="70"/>
      <c r="BO679" s="70"/>
      <c r="BP679" s="70"/>
      <c r="BQ679" s="70"/>
      <c r="BR679" s="70"/>
      <c r="BS679" s="70"/>
      <c r="BT679" s="70"/>
      <c r="BU679" s="70"/>
      <c r="BV679" s="70"/>
      <c r="BW679" s="70"/>
      <c r="BX679" s="70"/>
      <c r="BY679" s="70"/>
      <c r="BZ679" s="72"/>
      <c r="CA679" s="73"/>
      <c r="CB679" s="72"/>
      <c r="CC679" s="72"/>
      <c r="CD679" s="74"/>
      <c r="CJ679"/>
      <c r="CW679" s="76"/>
      <c r="DC679" s="69"/>
      <c r="DI679" s="69"/>
    </row>
    <row r="680" spans="1:113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  <c r="AQ680" s="70"/>
      <c r="AR680" s="70"/>
      <c r="AS680" s="70"/>
      <c r="AT680" s="70"/>
      <c r="AU680" s="70"/>
      <c r="AV680" s="70"/>
      <c r="AW680" s="70"/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0"/>
      <c r="BM680" s="70"/>
      <c r="BN680" s="70"/>
      <c r="BO680" s="70"/>
      <c r="BP680" s="70"/>
      <c r="BQ680" s="70"/>
      <c r="BR680" s="70"/>
      <c r="BS680" s="70"/>
      <c r="BT680" s="70"/>
      <c r="BU680" s="70"/>
      <c r="BV680" s="70"/>
      <c r="BW680" s="70"/>
      <c r="BX680" s="70"/>
      <c r="BY680" s="70"/>
      <c r="BZ680" s="72"/>
      <c r="CA680" s="73"/>
      <c r="CB680" s="72"/>
      <c r="CC680" s="72"/>
      <c r="CD680" s="74"/>
      <c r="CJ680"/>
      <c r="CW680" s="76"/>
      <c r="DC680" s="69"/>
      <c r="DI680" s="69"/>
    </row>
    <row r="681" spans="1:113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  <c r="AQ681" s="70"/>
      <c r="AR681" s="70"/>
      <c r="AS681" s="70"/>
      <c r="AT681" s="70"/>
      <c r="AU681" s="70"/>
      <c r="AV681" s="70"/>
      <c r="AW681" s="70"/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0"/>
      <c r="BM681" s="70"/>
      <c r="BN681" s="70"/>
      <c r="BO681" s="70"/>
      <c r="BP681" s="70"/>
      <c r="BQ681" s="70"/>
      <c r="BR681" s="70"/>
      <c r="BS681" s="70"/>
      <c r="BT681" s="70"/>
      <c r="BU681" s="70"/>
      <c r="BV681" s="70"/>
      <c r="BW681" s="70"/>
      <c r="BX681" s="70"/>
      <c r="BY681" s="70"/>
      <c r="BZ681" s="72"/>
      <c r="CA681" s="73"/>
      <c r="CB681" s="72"/>
      <c r="CC681" s="72"/>
      <c r="CD681" s="74"/>
      <c r="CJ681"/>
      <c r="CW681" s="76"/>
      <c r="DC681" s="69"/>
      <c r="DI681" s="69"/>
    </row>
    <row r="682" spans="1:113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  <c r="AQ682" s="70"/>
      <c r="AR682" s="70"/>
      <c r="AS682" s="70"/>
      <c r="AT682" s="70"/>
      <c r="AU682" s="70"/>
      <c r="AV682" s="70"/>
      <c r="AW682" s="70"/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0"/>
      <c r="BM682" s="70"/>
      <c r="BN682" s="70"/>
      <c r="BO682" s="70"/>
      <c r="BP682" s="70"/>
      <c r="BQ682" s="70"/>
      <c r="BR682" s="70"/>
      <c r="BS682" s="70"/>
      <c r="BT682" s="70"/>
      <c r="BU682" s="70"/>
      <c r="BV682" s="70"/>
      <c r="BW682" s="70"/>
      <c r="BX682" s="70"/>
      <c r="BY682" s="70"/>
      <c r="BZ682" s="72"/>
      <c r="CA682" s="73"/>
      <c r="CB682" s="72"/>
      <c r="CC682" s="72"/>
      <c r="CD682" s="74"/>
      <c r="CJ682"/>
      <c r="CW682" s="76"/>
      <c r="DC682" s="69"/>
      <c r="DI682" s="69"/>
    </row>
    <row r="683" spans="1:11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  <c r="AQ683" s="70"/>
      <c r="AR683" s="70"/>
      <c r="AS683" s="70"/>
      <c r="AT683" s="70"/>
      <c r="AU683" s="70"/>
      <c r="AV683" s="70"/>
      <c r="AW683" s="70"/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0"/>
      <c r="BM683" s="70"/>
      <c r="BN683" s="70"/>
      <c r="BO683" s="70"/>
      <c r="BP683" s="70"/>
      <c r="BQ683" s="70"/>
      <c r="BR683" s="70"/>
      <c r="BS683" s="70"/>
      <c r="BT683" s="70"/>
      <c r="BU683" s="70"/>
      <c r="BV683" s="70"/>
      <c r="BW683" s="70"/>
      <c r="BX683" s="70"/>
      <c r="BY683" s="70"/>
      <c r="BZ683" s="72"/>
      <c r="CA683" s="73"/>
      <c r="CB683" s="72"/>
      <c r="CC683" s="72"/>
      <c r="CD683" s="74"/>
      <c r="CJ683"/>
      <c r="CW683" s="76"/>
      <c r="DC683" s="69"/>
      <c r="DI683" s="69"/>
    </row>
    <row r="684" spans="1:113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  <c r="AQ684" s="70"/>
      <c r="AR684" s="70"/>
      <c r="AS684" s="70"/>
      <c r="AT684" s="70"/>
      <c r="AU684" s="70"/>
      <c r="AV684" s="70"/>
      <c r="AW684" s="70"/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0"/>
      <c r="BM684" s="70"/>
      <c r="BN684" s="70"/>
      <c r="BO684" s="70"/>
      <c r="BP684" s="70"/>
      <c r="BQ684" s="70"/>
      <c r="BR684" s="70"/>
      <c r="BS684" s="70"/>
      <c r="BT684" s="70"/>
      <c r="BU684" s="70"/>
      <c r="BV684" s="70"/>
      <c r="BW684" s="70"/>
      <c r="BX684" s="70"/>
      <c r="BY684" s="70"/>
      <c r="BZ684" s="72"/>
      <c r="CA684" s="73"/>
      <c r="CB684" s="72"/>
      <c r="CC684" s="72"/>
      <c r="CD684" s="74"/>
      <c r="CJ684"/>
      <c r="CW684" s="76"/>
      <c r="DC684" s="69"/>
      <c r="DI684" s="69"/>
    </row>
    <row r="685" spans="1:113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  <c r="AQ685" s="70"/>
      <c r="AR685" s="70"/>
      <c r="AS685" s="70"/>
      <c r="AT685" s="70"/>
      <c r="AU685" s="70"/>
      <c r="AV685" s="70"/>
      <c r="AW685" s="70"/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0"/>
      <c r="BM685" s="70"/>
      <c r="BN685" s="70"/>
      <c r="BO685" s="70"/>
      <c r="BP685" s="70"/>
      <c r="BQ685" s="70"/>
      <c r="BR685" s="70"/>
      <c r="BS685" s="70"/>
      <c r="BT685" s="70"/>
      <c r="BU685" s="70"/>
      <c r="BV685" s="70"/>
      <c r="BW685" s="70"/>
      <c r="BX685" s="70"/>
      <c r="BY685" s="70"/>
      <c r="BZ685" s="72"/>
      <c r="CA685" s="73"/>
      <c r="CB685" s="72"/>
      <c r="CC685" s="72"/>
      <c r="CD685" s="74"/>
      <c r="CJ685"/>
      <c r="CW685" s="76"/>
      <c r="DC685" s="69"/>
      <c r="DI685" s="69"/>
    </row>
    <row r="686" spans="1:113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  <c r="AQ686" s="70"/>
      <c r="AR686" s="70"/>
      <c r="AS686" s="70"/>
      <c r="AT686" s="70"/>
      <c r="AU686" s="70"/>
      <c r="AV686" s="70"/>
      <c r="AW686" s="70"/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0"/>
      <c r="BM686" s="70"/>
      <c r="BN686" s="70"/>
      <c r="BO686" s="70"/>
      <c r="BP686" s="70"/>
      <c r="BQ686" s="70"/>
      <c r="BR686" s="70"/>
      <c r="BS686" s="70"/>
      <c r="BT686" s="70"/>
      <c r="BU686" s="70"/>
      <c r="BV686" s="70"/>
      <c r="BW686" s="70"/>
      <c r="BX686" s="70"/>
      <c r="BY686" s="70"/>
      <c r="BZ686" s="72"/>
      <c r="CA686" s="73"/>
      <c r="CB686" s="72"/>
      <c r="CC686" s="72"/>
      <c r="CD686" s="74"/>
      <c r="CJ686"/>
      <c r="CW686" s="76"/>
      <c r="DC686" s="69"/>
      <c r="DI686" s="69"/>
    </row>
    <row r="687" spans="1:113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  <c r="AQ687" s="70"/>
      <c r="AR687" s="70"/>
      <c r="AS687" s="70"/>
      <c r="AT687" s="70"/>
      <c r="AU687" s="70"/>
      <c r="AV687" s="70"/>
      <c r="AW687" s="70"/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0"/>
      <c r="BM687" s="70"/>
      <c r="BN687" s="70"/>
      <c r="BO687" s="70"/>
      <c r="BP687" s="70"/>
      <c r="BQ687" s="70"/>
      <c r="BR687" s="70"/>
      <c r="BS687" s="70"/>
      <c r="BT687" s="70"/>
      <c r="BU687" s="70"/>
      <c r="BV687" s="70"/>
      <c r="BW687" s="70"/>
      <c r="BX687" s="70"/>
      <c r="BY687" s="70"/>
      <c r="BZ687" s="72"/>
      <c r="CA687" s="73"/>
      <c r="CB687" s="72"/>
      <c r="CC687" s="72"/>
      <c r="CD687" s="74"/>
      <c r="CJ687"/>
      <c r="CW687" s="76"/>
      <c r="DC687" s="69"/>
      <c r="DI687" s="69"/>
    </row>
    <row r="688" spans="1:113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  <c r="AQ688" s="70"/>
      <c r="AR688" s="70"/>
      <c r="AS688" s="70"/>
      <c r="AT688" s="70"/>
      <c r="AU688" s="70"/>
      <c r="AV688" s="70"/>
      <c r="AW688" s="70"/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0"/>
      <c r="BM688" s="70"/>
      <c r="BN688" s="70"/>
      <c r="BO688" s="70"/>
      <c r="BP688" s="70"/>
      <c r="BQ688" s="70"/>
      <c r="BR688" s="70"/>
      <c r="BS688" s="70"/>
      <c r="BT688" s="70"/>
      <c r="BU688" s="70"/>
      <c r="BV688" s="70"/>
      <c r="BW688" s="70"/>
      <c r="BX688" s="70"/>
      <c r="BY688" s="70"/>
      <c r="BZ688" s="72"/>
      <c r="CA688" s="73"/>
      <c r="CB688" s="72"/>
      <c r="CC688" s="72"/>
      <c r="CD688" s="74"/>
      <c r="CJ688"/>
      <c r="CW688" s="76"/>
      <c r="DC688" s="69"/>
      <c r="DI688" s="69"/>
    </row>
    <row r="689" spans="1:113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  <c r="AQ689" s="70"/>
      <c r="AR689" s="70"/>
      <c r="AS689" s="70"/>
      <c r="AT689" s="70"/>
      <c r="AU689" s="70"/>
      <c r="AV689" s="70"/>
      <c r="AW689" s="70"/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0"/>
      <c r="BM689" s="70"/>
      <c r="BN689" s="70"/>
      <c r="BO689" s="70"/>
      <c r="BP689" s="70"/>
      <c r="BQ689" s="70"/>
      <c r="BR689" s="70"/>
      <c r="BS689" s="70"/>
      <c r="BT689" s="70"/>
      <c r="BU689" s="70"/>
      <c r="BV689" s="70"/>
      <c r="BW689" s="70"/>
      <c r="BX689" s="70"/>
      <c r="BY689" s="70"/>
      <c r="BZ689" s="72"/>
      <c r="CA689" s="73"/>
      <c r="CB689" s="72"/>
      <c r="CC689" s="72"/>
      <c r="CD689" s="74"/>
      <c r="CJ689"/>
      <c r="CW689" s="76"/>
      <c r="DC689" s="69"/>
      <c r="DI689" s="69"/>
    </row>
    <row r="690" spans="1:113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  <c r="AQ690" s="70"/>
      <c r="AR690" s="70"/>
      <c r="AS690" s="70"/>
      <c r="AT690" s="70"/>
      <c r="AU690" s="70"/>
      <c r="AV690" s="70"/>
      <c r="AW690" s="70"/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0"/>
      <c r="BM690" s="70"/>
      <c r="BN690" s="70"/>
      <c r="BO690" s="70"/>
      <c r="BP690" s="70"/>
      <c r="BQ690" s="70"/>
      <c r="BR690" s="70"/>
      <c r="BS690" s="70"/>
      <c r="BT690" s="70"/>
      <c r="BU690" s="70"/>
      <c r="BV690" s="70"/>
      <c r="BW690" s="70"/>
      <c r="BX690" s="70"/>
      <c r="BY690" s="70"/>
      <c r="BZ690" s="72"/>
      <c r="CA690" s="73"/>
      <c r="CB690" s="72"/>
      <c r="CC690" s="72"/>
      <c r="CD690" s="74"/>
      <c r="CJ690"/>
      <c r="CW690" s="76"/>
      <c r="DC690" s="69"/>
      <c r="DI690" s="69"/>
    </row>
    <row r="691" spans="1:113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  <c r="AQ691" s="70"/>
      <c r="AR691" s="70"/>
      <c r="AS691" s="70"/>
      <c r="AT691" s="70"/>
      <c r="AU691" s="70"/>
      <c r="AV691" s="70"/>
      <c r="AW691" s="70"/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0"/>
      <c r="BM691" s="70"/>
      <c r="BN691" s="70"/>
      <c r="BO691" s="70"/>
      <c r="BP691" s="70"/>
      <c r="BQ691" s="70"/>
      <c r="BR691" s="70"/>
      <c r="BS691" s="70"/>
      <c r="BT691" s="70"/>
      <c r="BU691" s="70"/>
      <c r="BV691" s="70"/>
      <c r="BW691" s="70"/>
      <c r="BX691" s="70"/>
      <c r="BY691" s="70"/>
      <c r="BZ691" s="72"/>
      <c r="CA691" s="73"/>
      <c r="CB691" s="72"/>
      <c r="CC691" s="72"/>
      <c r="CD691" s="74"/>
      <c r="CJ691"/>
      <c r="CW691" s="76"/>
      <c r="DC691" s="69"/>
      <c r="DI691" s="69"/>
    </row>
    <row r="692" spans="1:113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W692" s="70"/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0"/>
      <c r="BM692" s="70"/>
      <c r="BN692" s="70"/>
      <c r="BO692" s="70"/>
      <c r="BP692" s="70"/>
      <c r="BQ692" s="70"/>
      <c r="BR692" s="70"/>
      <c r="BS692" s="70"/>
      <c r="BT692" s="70"/>
      <c r="BU692" s="70"/>
      <c r="BV692" s="70"/>
      <c r="BW692" s="70"/>
      <c r="BX692" s="70"/>
      <c r="BY692" s="70"/>
      <c r="BZ692" s="72"/>
      <c r="CA692" s="73"/>
      <c r="CB692" s="72"/>
      <c r="CC692" s="72"/>
      <c r="CD692" s="74"/>
      <c r="CJ692"/>
      <c r="CW692" s="76"/>
      <c r="DC692" s="69"/>
      <c r="DI692" s="69"/>
    </row>
    <row r="693" spans="1:11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  <c r="AQ693" s="70"/>
      <c r="AR693" s="70"/>
      <c r="AS693" s="70"/>
      <c r="AT693" s="70"/>
      <c r="AU693" s="70"/>
      <c r="AV693" s="70"/>
      <c r="AW693" s="70"/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0"/>
      <c r="BM693" s="70"/>
      <c r="BN693" s="70"/>
      <c r="BO693" s="70"/>
      <c r="BP693" s="70"/>
      <c r="BQ693" s="70"/>
      <c r="BR693" s="70"/>
      <c r="BS693" s="70"/>
      <c r="BT693" s="70"/>
      <c r="BU693" s="70"/>
      <c r="BV693" s="70"/>
      <c r="BW693" s="70"/>
      <c r="BX693" s="70"/>
      <c r="BY693" s="70"/>
      <c r="BZ693" s="72"/>
      <c r="CA693" s="73"/>
      <c r="CB693" s="72"/>
      <c r="CC693" s="72"/>
      <c r="CD693" s="74"/>
      <c r="CJ693"/>
      <c r="CW693" s="76"/>
      <c r="DC693" s="69"/>
      <c r="DI693" s="69"/>
    </row>
    <row r="694" spans="1:113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  <c r="AQ694" s="70"/>
      <c r="AR694" s="70"/>
      <c r="AS694" s="70"/>
      <c r="AT694" s="70"/>
      <c r="AU694" s="70"/>
      <c r="AV694" s="70"/>
      <c r="AW694" s="70"/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0"/>
      <c r="BM694" s="70"/>
      <c r="BN694" s="70"/>
      <c r="BO694" s="70"/>
      <c r="BP694" s="70"/>
      <c r="BQ694" s="70"/>
      <c r="BR694" s="70"/>
      <c r="BS694" s="70"/>
      <c r="BT694" s="70"/>
      <c r="BU694" s="70"/>
      <c r="BV694" s="70"/>
      <c r="BW694" s="70"/>
      <c r="BX694" s="70"/>
      <c r="BY694" s="70"/>
      <c r="BZ694" s="72"/>
      <c r="CA694" s="73"/>
      <c r="CB694" s="72"/>
      <c r="CC694" s="72"/>
      <c r="CD694" s="74"/>
      <c r="CJ694"/>
      <c r="CW694" s="76"/>
      <c r="DC694" s="69"/>
      <c r="DI694" s="69"/>
    </row>
    <row r="695" spans="1:113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  <c r="AQ695" s="70"/>
      <c r="AR695" s="70"/>
      <c r="AS695" s="70"/>
      <c r="AT695" s="70"/>
      <c r="AU695" s="70"/>
      <c r="AV695" s="70"/>
      <c r="AW695" s="70"/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0"/>
      <c r="BM695" s="70"/>
      <c r="BN695" s="70"/>
      <c r="BO695" s="70"/>
      <c r="BP695" s="70"/>
      <c r="BQ695" s="70"/>
      <c r="BR695" s="70"/>
      <c r="BS695" s="70"/>
      <c r="BT695" s="70"/>
      <c r="BU695" s="70"/>
      <c r="BV695" s="70"/>
      <c r="BW695" s="70"/>
      <c r="BX695" s="70"/>
      <c r="BY695" s="70"/>
      <c r="BZ695" s="72"/>
      <c r="CA695" s="73"/>
      <c r="CB695" s="72"/>
      <c r="CC695" s="72"/>
      <c r="CD695" s="74"/>
      <c r="CJ695"/>
      <c r="CW695" s="76"/>
      <c r="DC695" s="69"/>
      <c r="DI695" s="69"/>
    </row>
    <row r="696" spans="1:113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  <c r="AQ696" s="70"/>
      <c r="AR696" s="70"/>
      <c r="AS696" s="70"/>
      <c r="AT696" s="70"/>
      <c r="AU696" s="70"/>
      <c r="AV696" s="70"/>
      <c r="AW696" s="70"/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0"/>
      <c r="BM696" s="70"/>
      <c r="BN696" s="70"/>
      <c r="BO696" s="70"/>
      <c r="BP696" s="70"/>
      <c r="BQ696" s="70"/>
      <c r="BR696" s="70"/>
      <c r="BS696" s="70"/>
      <c r="BT696" s="70"/>
      <c r="BU696" s="70"/>
      <c r="BV696" s="70"/>
      <c r="BW696" s="70"/>
      <c r="BX696" s="70"/>
      <c r="BY696" s="70"/>
      <c r="BZ696" s="72"/>
      <c r="CA696" s="73"/>
      <c r="CB696" s="72"/>
      <c r="CC696" s="72"/>
      <c r="CD696" s="74"/>
      <c r="CJ696"/>
      <c r="CW696" s="76"/>
      <c r="DC696" s="69"/>
      <c r="DI696" s="69"/>
    </row>
    <row r="697" spans="1:113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  <c r="AQ697" s="70"/>
      <c r="AR697" s="70"/>
      <c r="AS697" s="70"/>
      <c r="AT697" s="70"/>
      <c r="AU697" s="70"/>
      <c r="AV697" s="70"/>
      <c r="AW697" s="70"/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0"/>
      <c r="BM697" s="70"/>
      <c r="BN697" s="70"/>
      <c r="BO697" s="70"/>
      <c r="BP697" s="70"/>
      <c r="BQ697" s="70"/>
      <c r="BR697" s="70"/>
      <c r="BS697" s="70"/>
      <c r="BT697" s="70"/>
      <c r="BU697" s="70"/>
      <c r="BV697" s="70"/>
      <c r="BW697" s="70"/>
      <c r="BX697" s="70"/>
      <c r="BY697" s="70"/>
      <c r="BZ697" s="72"/>
      <c r="CA697" s="73"/>
      <c r="CB697" s="72"/>
      <c r="CC697" s="72"/>
      <c r="CD697" s="74"/>
      <c r="CJ697"/>
      <c r="CW697" s="76"/>
      <c r="DC697" s="69"/>
      <c r="DI697" s="69"/>
    </row>
    <row r="698" spans="1:113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  <c r="AQ698" s="70"/>
      <c r="AR698" s="70"/>
      <c r="AS698" s="70"/>
      <c r="AT698" s="70"/>
      <c r="AU698" s="70"/>
      <c r="AV698" s="70"/>
      <c r="AW698" s="70"/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0"/>
      <c r="BM698" s="70"/>
      <c r="BN698" s="70"/>
      <c r="BO698" s="70"/>
      <c r="BP698" s="70"/>
      <c r="BQ698" s="70"/>
      <c r="BR698" s="70"/>
      <c r="BS698" s="70"/>
      <c r="BT698" s="70"/>
      <c r="BU698" s="70"/>
      <c r="BV698" s="70"/>
      <c r="BW698" s="70"/>
      <c r="BX698" s="70"/>
      <c r="BY698" s="70"/>
      <c r="BZ698" s="72"/>
      <c r="CA698" s="73"/>
      <c r="CB698" s="72"/>
      <c r="CC698" s="72"/>
      <c r="CD698" s="74"/>
      <c r="CJ698"/>
      <c r="CW698" s="76"/>
      <c r="DC698" s="69"/>
      <c r="DI698" s="69"/>
    </row>
    <row r="699" spans="1:113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  <c r="AQ699" s="70"/>
      <c r="AR699" s="70"/>
      <c r="AS699" s="70"/>
      <c r="AT699" s="70"/>
      <c r="AU699" s="70"/>
      <c r="AV699" s="70"/>
      <c r="AW699" s="70"/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0"/>
      <c r="BM699" s="70"/>
      <c r="BN699" s="70"/>
      <c r="BO699" s="70"/>
      <c r="BP699" s="70"/>
      <c r="BQ699" s="70"/>
      <c r="BR699" s="70"/>
      <c r="BS699" s="70"/>
      <c r="BT699" s="70"/>
      <c r="BU699" s="70"/>
      <c r="BV699" s="70"/>
      <c r="BW699" s="70"/>
      <c r="BX699" s="70"/>
      <c r="BY699" s="70"/>
      <c r="BZ699" s="72"/>
      <c r="CA699" s="73"/>
      <c r="CB699" s="72"/>
      <c r="CC699" s="72"/>
      <c r="CD699" s="74"/>
      <c r="CJ699"/>
      <c r="CW699" s="76"/>
      <c r="DC699" s="69"/>
      <c r="DI699" s="69"/>
    </row>
    <row r="700" spans="1:113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  <c r="AQ700" s="70"/>
      <c r="AR700" s="70"/>
      <c r="AS700" s="70"/>
      <c r="AT700" s="70"/>
      <c r="AU700" s="70"/>
      <c r="AV700" s="70"/>
      <c r="AW700" s="70"/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0"/>
      <c r="BM700" s="70"/>
      <c r="BN700" s="70"/>
      <c r="BO700" s="70"/>
      <c r="BP700" s="70"/>
      <c r="BQ700" s="70"/>
      <c r="BR700" s="70"/>
      <c r="BS700" s="70"/>
      <c r="BT700" s="70"/>
      <c r="BU700" s="70"/>
      <c r="BV700" s="70"/>
      <c r="BW700" s="70"/>
      <c r="BX700" s="70"/>
      <c r="BY700" s="70"/>
      <c r="BZ700" s="72"/>
      <c r="CA700" s="73"/>
      <c r="CB700" s="72"/>
      <c r="CC700" s="72"/>
      <c r="CD700" s="74"/>
      <c r="CJ700"/>
      <c r="CW700" s="76"/>
      <c r="DC700" s="69"/>
      <c r="DI700" s="69"/>
    </row>
    <row r="701" spans="1:113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  <c r="AQ701" s="70"/>
      <c r="AR701" s="70"/>
      <c r="AS701" s="70"/>
      <c r="AT701" s="70"/>
      <c r="AU701" s="70"/>
      <c r="AV701" s="70"/>
      <c r="AW701" s="70"/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0"/>
      <c r="BM701" s="70"/>
      <c r="BN701" s="70"/>
      <c r="BO701" s="70"/>
      <c r="BP701" s="70"/>
      <c r="BQ701" s="70"/>
      <c r="BR701" s="70"/>
      <c r="BS701" s="70"/>
      <c r="BT701" s="70"/>
      <c r="BU701" s="70"/>
      <c r="BV701" s="70"/>
      <c r="BW701" s="70"/>
      <c r="BX701" s="70"/>
      <c r="BY701" s="70"/>
      <c r="BZ701" s="72"/>
      <c r="CA701" s="73"/>
      <c r="CB701" s="72"/>
      <c r="CC701" s="72"/>
      <c r="CD701" s="74"/>
      <c r="CJ701"/>
      <c r="CW701" s="76"/>
      <c r="DC701" s="69"/>
      <c r="DI701" s="69"/>
    </row>
    <row r="702" spans="1:113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  <c r="AQ702" s="70"/>
      <c r="AR702" s="70"/>
      <c r="AS702" s="70"/>
      <c r="AT702" s="70"/>
      <c r="AU702" s="70"/>
      <c r="AV702" s="70"/>
      <c r="AW702" s="70"/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0"/>
      <c r="BM702" s="70"/>
      <c r="BN702" s="70"/>
      <c r="BO702" s="70"/>
      <c r="BP702" s="70"/>
      <c r="BQ702" s="70"/>
      <c r="BR702" s="70"/>
      <c r="BS702" s="70"/>
      <c r="BT702" s="70"/>
      <c r="BU702" s="70"/>
      <c r="BV702" s="70"/>
      <c r="BW702" s="70"/>
      <c r="BX702" s="70"/>
      <c r="BY702" s="70"/>
      <c r="BZ702" s="72"/>
      <c r="CA702" s="73"/>
      <c r="CB702" s="72"/>
      <c r="CC702" s="72"/>
      <c r="CD702" s="74"/>
      <c r="CJ702"/>
      <c r="CW702" s="76"/>
      <c r="DC702" s="69"/>
      <c r="DI702" s="69"/>
    </row>
    <row r="703" spans="1:11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  <c r="AQ703" s="70"/>
      <c r="AR703" s="70"/>
      <c r="AS703" s="70"/>
      <c r="AT703" s="70"/>
      <c r="AU703" s="70"/>
      <c r="AV703" s="70"/>
      <c r="AW703" s="70"/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0"/>
      <c r="BM703" s="70"/>
      <c r="BN703" s="70"/>
      <c r="BO703" s="70"/>
      <c r="BP703" s="70"/>
      <c r="BQ703" s="70"/>
      <c r="BR703" s="70"/>
      <c r="BS703" s="70"/>
      <c r="BT703" s="70"/>
      <c r="BU703" s="70"/>
      <c r="BV703" s="70"/>
      <c r="BW703" s="70"/>
      <c r="BX703" s="70"/>
      <c r="BY703" s="70"/>
      <c r="BZ703" s="72"/>
      <c r="CA703" s="73"/>
      <c r="CB703" s="72"/>
      <c r="CC703" s="72"/>
      <c r="CD703" s="74"/>
      <c r="CJ703"/>
      <c r="CW703" s="76"/>
      <c r="DC703" s="69"/>
      <c r="DI703" s="69"/>
    </row>
    <row r="704" spans="1:113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  <c r="AQ704" s="70"/>
      <c r="AR704" s="70"/>
      <c r="AS704" s="70"/>
      <c r="AT704" s="70"/>
      <c r="AU704" s="70"/>
      <c r="AV704" s="70"/>
      <c r="AW704" s="70"/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0"/>
      <c r="BM704" s="70"/>
      <c r="BN704" s="70"/>
      <c r="BO704" s="70"/>
      <c r="BP704" s="70"/>
      <c r="BQ704" s="70"/>
      <c r="BR704" s="70"/>
      <c r="BS704" s="70"/>
      <c r="BT704" s="70"/>
      <c r="BU704" s="70"/>
      <c r="BV704" s="70"/>
      <c r="BW704" s="70"/>
      <c r="BX704" s="70"/>
      <c r="BY704" s="70"/>
      <c r="BZ704" s="72"/>
      <c r="CA704" s="73"/>
      <c r="CB704" s="72"/>
      <c r="CC704" s="72"/>
      <c r="CD704" s="74"/>
      <c r="CJ704"/>
      <c r="CW704" s="76"/>
      <c r="DC704" s="69"/>
      <c r="DI704" s="69"/>
    </row>
    <row r="705" spans="1:113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  <c r="AQ705" s="70"/>
      <c r="AR705" s="70"/>
      <c r="AS705" s="70"/>
      <c r="AT705" s="70"/>
      <c r="AU705" s="70"/>
      <c r="AV705" s="70"/>
      <c r="AW705" s="70"/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0"/>
      <c r="BM705" s="70"/>
      <c r="BN705" s="70"/>
      <c r="BO705" s="70"/>
      <c r="BP705" s="70"/>
      <c r="BQ705" s="70"/>
      <c r="BR705" s="70"/>
      <c r="BS705" s="70"/>
      <c r="BT705" s="70"/>
      <c r="BU705" s="70"/>
      <c r="BV705" s="70"/>
      <c r="BW705" s="70"/>
      <c r="BX705" s="70"/>
      <c r="BY705" s="70"/>
      <c r="BZ705" s="72"/>
      <c r="CA705" s="73"/>
      <c r="CB705" s="72"/>
      <c r="CC705" s="72"/>
      <c r="CD705" s="74"/>
      <c r="CJ705"/>
      <c r="CW705" s="76"/>
      <c r="DC705" s="69"/>
      <c r="DI705" s="69"/>
    </row>
    <row r="706" spans="1:113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  <c r="AQ706" s="70"/>
      <c r="AR706" s="70"/>
      <c r="AS706" s="70"/>
      <c r="AT706" s="70"/>
      <c r="AU706" s="70"/>
      <c r="AV706" s="70"/>
      <c r="AW706" s="70"/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0"/>
      <c r="BM706" s="70"/>
      <c r="BN706" s="70"/>
      <c r="BO706" s="70"/>
      <c r="BP706" s="70"/>
      <c r="BQ706" s="70"/>
      <c r="BR706" s="70"/>
      <c r="BS706" s="70"/>
      <c r="BT706" s="70"/>
      <c r="BU706" s="70"/>
      <c r="BV706" s="70"/>
      <c r="BW706" s="70"/>
      <c r="BX706" s="70"/>
      <c r="BY706" s="70"/>
      <c r="BZ706" s="72"/>
      <c r="CA706" s="73"/>
      <c r="CB706" s="72"/>
      <c r="CC706" s="72"/>
      <c r="CD706" s="74"/>
      <c r="CJ706"/>
      <c r="CW706" s="76"/>
      <c r="DC706" s="69"/>
      <c r="DI706" s="69"/>
    </row>
    <row r="707" spans="1:113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  <c r="AQ707" s="70"/>
      <c r="AR707" s="70"/>
      <c r="AS707" s="70"/>
      <c r="AT707" s="70"/>
      <c r="AU707" s="70"/>
      <c r="AV707" s="70"/>
      <c r="AW707" s="70"/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0"/>
      <c r="BM707" s="70"/>
      <c r="BN707" s="70"/>
      <c r="BO707" s="70"/>
      <c r="BP707" s="70"/>
      <c r="BQ707" s="70"/>
      <c r="BR707" s="70"/>
      <c r="BS707" s="70"/>
      <c r="BT707" s="70"/>
      <c r="BU707" s="70"/>
      <c r="BV707" s="70"/>
      <c r="BW707" s="70"/>
      <c r="BX707" s="70"/>
      <c r="BY707" s="70"/>
      <c r="BZ707" s="72"/>
      <c r="CA707" s="73"/>
      <c r="CB707" s="72"/>
      <c r="CC707" s="72"/>
      <c r="CD707" s="74"/>
      <c r="CJ707"/>
      <c r="CW707" s="76"/>
      <c r="DC707" s="69"/>
      <c r="DI707" s="69"/>
    </row>
    <row r="708" spans="1:113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  <c r="AQ708" s="70"/>
      <c r="AR708" s="70"/>
      <c r="AS708" s="70"/>
      <c r="AT708" s="70"/>
      <c r="AU708" s="70"/>
      <c r="AV708" s="70"/>
      <c r="AW708" s="70"/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0"/>
      <c r="BM708" s="70"/>
      <c r="BN708" s="70"/>
      <c r="BO708" s="70"/>
      <c r="BP708" s="70"/>
      <c r="BQ708" s="70"/>
      <c r="BR708" s="70"/>
      <c r="BS708" s="70"/>
      <c r="BT708" s="70"/>
      <c r="BU708" s="70"/>
      <c r="BV708" s="70"/>
      <c r="BW708" s="70"/>
      <c r="BX708" s="70"/>
      <c r="BY708" s="70"/>
      <c r="BZ708" s="72"/>
      <c r="CA708" s="73"/>
      <c r="CB708" s="72"/>
      <c r="CC708" s="72"/>
      <c r="CD708" s="74"/>
      <c r="CJ708"/>
      <c r="CW708" s="76"/>
      <c r="DC708" s="69"/>
      <c r="DI708" s="69"/>
    </row>
    <row r="709" spans="1:113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  <c r="AQ709" s="70"/>
      <c r="AR709" s="70"/>
      <c r="AS709" s="70"/>
      <c r="AT709" s="70"/>
      <c r="AU709" s="70"/>
      <c r="AV709" s="70"/>
      <c r="AW709" s="70"/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0"/>
      <c r="BM709" s="70"/>
      <c r="BN709" s="70"/>
      <c r="BO709" s="70"/>
      <c r="BP709" s="70"/>
      <c r="BQ709" s="70"/>
      <c r="BR709" s="70"/>
      <c r="BS709" s="70"/>
      <c r="BT709" s="70"/>
      <c r="BU709" s="70"/>
      <c r="BV709" s="70"/>
      <c r="BW709" s="70"/>
      <c r="BX709" s="70"/>
      <c r="BY709" s="70"/>
      <c r="BZ709" s="72"/>
      <c r="CA709" s="73"/>
      <c r="CB709" s="72"/>
      <c r="CC709" s="72"/>
      <c r="CD709" s="74"/>
      <c r="CJ709"/>
      <c r="CW709" s="76"/>
      <c r="DC709" s="69"/>
      <c r="DI709" s="69"/>
    </row>
    <row r="710" spans="1:113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  <c r="AQ710" s="70"/>
      <c r="AR710" s="70"/>
      <c r="AS710" s="70"/>
      <c r="AT710" s="70"/>
      <c r="AU710" s="70"/>
      <c r="AV710" s="70"/>
      <c r="AW710" s="70"/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0"/>
      <c r="BM710" s="70"/>
      <c r="BN710" s="70"/>
      <c r="BO710" s="70"/>
      <c r="BP710" s="70"/>
      <c r="BQ710" s="70"/>
      <c r="BR710" s="70"/>
      <c r="BS710" s="70"/>
      <c r="BT710" s="70"/>
      <c r="BU710" s="70"/>
      <c r="BV710" s="70"/>
      <c r="BW710" s="70"/>
      <c r="BX710" s="70"/>
      <c r="BY710" s="70"/>
      <c r="BZ710" s="72"/>
      <c r="CA710" s="73"/>
      <c r="CB710" s="72"/>
      <c r="CC710" s="72"/>
      <c r="CD710" s="74"/>
      <c r="CJ710"/>
      <c r="CW710" s="76"/>
      <c r="DC710" s="69"/>
      <c r="DI710" s="69"/>
    </row>
    <row r="711" spans="1:113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  <c r="AQ711" s="70"/>
      <c r="AR711" s="70"/>
      <c r="AS711" s="70"/>
      <c r="AT711" s="70"/>
      <c r="AU711" s="70"/>
      <c r="AV711" s="70"/>
      <c r="AW711" s="70"/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0"/>
      <c r="BM711" s="70"/>
      <c r="BN711" s="70"/>
      <c r="BO711" s="70"/>
      <c r="BP711" s="70"/>
      <c r="BQ711" s="70"/>
      <c r="BR711" s="70"/>
      <c r="BS711" s="70"/>
      <c r="BT711" s="70"/>
      <c r="BU711" s="70"/>
      <c r="BV711" s="70"/>
      <c r="BW711" s="70"/>
      <c r="BX711" s="70"/>
      <c r="BY711" s="70"/>
      <c r="BZ711" s="72"/>
      <c r="CA711" s="73"/>
      <c r="CB711" s="72"/>
      <c r="CC711" s="72"/>
      <c r="CD711" s="74"/>
      <c r="CJ711"/>
      <c r="CW711" s="76"/>
      <c r="DC711" s="69"/>
      <c r="DI711" s="69"/>
    </row>
    <row r="712" spans="1:113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  <c r="AQ712" s="70"/>
      <c r="AR712" s="70"/>
      <c r="AS712" s="70"/>
      <c r="AT712" s="70"/>
      <c r="AU712" s="70"/>
      <c r="AV712" s="70"/>
      <c r="AW712" s="70"/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0"/>
      <c r="BM712" s="70"/>
      <c r="BN712" s="70"/>
      <c r="BO712" s="70"/>
      <c r="BP712" s="70"/>
      <c r="BQ712" s="70"/>
      <c r="BR712" s="70"/>
      <c r="BS712" s="70"/>
      <c r="BT712" s="70"/>
      <c r="BU712" s="70"/>
      <c r="BV712" s="70"/>
      <c r="BW712" s="70"/>
      <c r="BX712" s="70"/>
      <c r="BY712" s="70"/>
      <c r="BZ712" s="72"/>
      <c r="CA712" s="73"/>
      <c r="CB712" s="72"/>
      <c r="CC712" s="72"/>
      <c r="CD712" s="74"/>
      <c r="CJ712"/>
      <c r="CW712" s="76"/>
      <c r="DC712" s="69"/>
      <c r="DI712" s="69"/>
    </row>
    <row r="713" spans="1:1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  <c r="AQ713" s="70"/>
      <c r="AR713" s="70"/>
      <c r="AS713" s="70"/>
      <c r="AT713" s="70"/>
      <c r="AU713" s="70"/>
      <c r="AV713" s="70"/>
      <c r="AW713" s="70"/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0"/>
      <c r="BM713" s="70"/>
      <c r="BN713" s="70"/>
      <c r="BO713" s="70"/>
      <c r="BP713" s="70"/>
      <c r="BQ713" s="70"/>
      <c r="BR713" s="70"/>
      <c r="BS713" s="70"/>
      <c r="BT713" s="70"/>
      <c r="BU713" s="70"/>
      <c r="BV713" s="70"/>
      <c r="BW713" s="70"/>
      <c r="BX713" s="70"/>
      <c r="BY713" s="70"/>
      <c r="BZ713" s="72"/>
      <c r="CA713" s="73"/>
      <c r="CB713" s="72"/>
      <c r="CC713" s="72"/>
      <c r="CD713" s="74"/>
      <c r="CJ713"/>
      <c r="CW713" s="76"/>
      <c r="DC713" s="69"/>
      <c r="DI713" s="69"/>
    </row>
    <row r="714" spans="1:113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  <c r="AQ714" s="70"/>
      <c r="AR714" s="70"/>
      <c r="AS714" s="70"/>
      <c r="AT714" s="70"/>
      <c r="AU714" s="70"/>
      <c r="AV714" s="70"/>
      <c r="AW714" s="70"/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0"/>
      <c r="BM714" s="70"/>
      <c r="BN714" s="70"/>
      <c r="BO714" s="70"/>
      <c r="BP714" s="70"/>
      <c r="BQ714" s="70"/>
      <c r="BR714" s="70"/>
      <c r="BS714" s="70"/>
      <c r="BT714" s="70"/>
      <c r="BU714" s="70"/>
      <c r="BV714" s="70"/>
      <c r="BW714" s="70"/>
      <c r="BX714" s="70"/>
      <c r="BY714" s="70"/>
      <c r="BZ714" s="72"/>
      <c r="CA714" s="73"/>
      <c r="CB714" s="72"/>
      <c r="CC714" s="72"/>
      <c r="CD714" s="74"/>
      <c r="CJ714"/>
      <c r="CW714" s="76"/>
      <c r="DC714" s="69"/>
      <c r="DI714" s="69"/>
    </row>
    <row r="715" spans="1:113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  <c r="AQ715" s="70"/>
      <c r="AR715" s="70"/>
      <c r="AS715" s="70"/>
      <c r="AT715" s="70"/>
      <c r="AU715" s="70"/>
      <c r="AV715" s="70"/>
      <c r="AW715" s="70"/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0"/>
      <c r="BM715" s="70"/>
      <c r="BN715" s="70"/>
      <c r="BO715" s="70"/>
      <c r="BP715" s="70"/>
      <c r="BQ715" s="70"/>
      <c r="BR715" s="70"/>
      <c r="BS715" s="70"/>
      <c r="BT715" s="70"/>
      <c r="BU715" s="70"/>
      <c r="BV715" s="70"/>
      <c r="BW715" s="70"/>
      <c r="BX715" s="70"/>
      <c r="BY715" s="70"/>
      <c r="BZ715" s="72"/>
      <c r="CA715" s="73"/>
      <c r="CB715" s="72"/>
      <c r="CC715" s="72"/>
      <c r="CD715" s="74"/>
      <c r="CJ715"/>
      <c r="CW715" s="76"/>
      <c r="DC715" s="69"/>
      <c r="DI715" s="69"/>
    </row>
    <row r="716" spans="1:113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  <c r="AQ716" s="70"/>
      <c r="AR716" s="70"/>
      <c r="AS716" s="70"/>
      <c r="AT716" s="70"/>
      <c r="AU716" s="70"/>
      <c r="AV716" s="70"/>
      <c r="AW716" s="70"/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0"/>
      <c r="BM716" s="70"/>
      <c r="BN716" s="70"/>
      <c r="BO716" s="70"/>
      <c r="BP716" s="70"/>
      <c r="BQ716" s="70"/>
      <c r="BR716" s="70"/>
      <c r="BS716" s="70"/>
      <c r="BT716" s="70"/>
      <c r="BU716" s="70"/>
      <c r="BV716" s="70"/>
      <c r="BW716" s="70"/>
      <c r="BX716" s="70"/>
      <c r="BY716" s="70"/>
      <c r="BZ716" s="72"/>
      <c r="CA716" s="73"/>
      <c r="CB716" s="72"/>
      <c r="CC716" s="72"/>
      <c r="CD716" s="74"/>
      <c r="CJ716"/>
      <c r="CW716" s="76"/>
      <c r="DC716" s="69"/>
      <c r="DI716" s="69"/>
    </row>
    <row r="717" spans="1:113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  <c r="AQ717" s="70"/>
      <c r="AR717" s="70"/>
      <c r="AS717" s="70"/>
      <c r="AT717" s="70"/>
      <c r="AU717" s="70"/>
      <c r="AV717" s="70"/>
      <c r="AW717" s="70"/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0"/>
      <c r="BM717" s="70"/>
      <c r="BN717" s="70"/>
      <c r="BO717" s="70"/>
      <c r="BP717" s="70"/>
      <c r="BQ717" s="70"/>
      <c r="BR717" s="70"/>
      <c r="BS717" s="70"/>
      <c r="BT717" s="70"/>
      <c r="BU717" s="70"/>
      <c r="BV717" s="70"/>
      <c r="BW717" s="70"/>
      <c r="BX717" s="70"/>
      <c r="BY717" s="70"/>
      <c r="BZ717" s="72"/>
      <c r="CA717" s="73"/>
      <c r="CB717" s="72"/>
      <c r="CC717" s="72"/>
      <c r="CD717" s="74"/>
      <c r="CJ717"/>
      <c r="CW717" s="76"/>
      <c r="DC717" s="69"/>
      <c r="DI717" s="69"/>
    </row>
    <row r="718" spans="1:113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  <c r="AQ718" s="70"/>
      <c r="AR718" s="70"/>
      <c r="AS718" s="70"/>
      <c r="AT718" s="70"/>
      <c r="AU718" s="70"/>
      <c r="AV718" s="70"/>
      <c r="AW718" s="70"/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0"/>
      <c r="BM718" s="70"/>
      <c r="BN718" s="70"/>
      <c r="BO718" s="70"/>
      <c r="BP718" s="70"/>
      <c r="BQ718" s="70"/>
      <c r="BR718" s="70"/>
      <c r="BS718" s="70"/>
      <c r="BT718" s="70"/>
      <c r="BU718" s="70"/>
      <c r="BV718" s="70"/>
      <c r="BW718" s="70"/>
      <c r="BX718" s="70"/>
      <c r="BY718" s="70"/>
      <c r="BZ718" s="72"/>
      <c r="CA718" s="73"/>
      <c r="CB718" s="72"/>
      <c r="CC718" s="72"/>
      <c r="CD718" s="74"/>
      <c r="CJ718"/>
      <c r="CW718" s="76"/>
      <c r="DC718" s="69"/>
      <c r="DI718" s="69"/>
    </row>
    <row r="719" spans="1:113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  <c r="AQ719" s="70"/>
      <c r="AR719" s="70"/>
      <c r="AS719" s="70"/>
      <c r="AT719" s="70"/>
      <c r="AU719" s="70"/>
      <c r="AV719" s="70"/>
      <c r="AW719" s="70"/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0"/>
      <c r="BM719" s="70"/>
      <c r="BN719" s="70"/>
      <c r="BO719" s="70"/>
      <c r="BP719" s="70"/>
      <c r="BQ719" s="70"/>
      <c r="BR719" s="70"/>
      <c r="BS719" s="70"/>
      <c r="BT719" s="70"/>
      <c r="BU719" s="70"/>
      <c r="BV719" s="70"/>
      <c r="BW719" s="70"/>
      <c r="BX719" s="70"/>
      <c r="BY719" s="70"/>
      <c r="BZ719" s="72"/>
      <c r="CA719" s="73"/>
      <c r="CB719" s="72"/>
      <c r="CC719" s="72"/>
      <c r="CD719" s="74"/>
      <c r="CJ719"/>
      <c r="CW719" s="76"/>
      <c r="DC719" s="69"/>
      <c r="DI719" s="69"/>
    </row>
    <row r="720" spans="1:113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  <c r="AQ720" s="70"/>
      <c r="AR720" s="70"/>
      <c r="AS720" s="70"/>
      <c r="AT720" s="70"/>
      <c r="AU720" s="70"/>
      <c r="AV720" s="70"/>
      <c r="AW720" s="70"/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0"/>
      <c r="BM720" s="70"/>
      <c r="BN720" s="70"/>
      <c r="BO720" s="70"/>
      <c r="BP720" s="70"/>
      <c r="BQ720" s="70"/>
      <c r="BR720" s="70"/>
      <c r="BS720" s="70"/>
      <c r="BT720" s="70"/>
      <c r="BU720" s="70"/>
      <c r="BV720" s="70"/>
      <c r="BW720" s="70"/>
      <c r="BX720" s="70"/>
      <c r="BY720" s="70"/>
      <c r="BZ720" s="72"/>
      <c r="CA720" s="73"/>
      <c r="CB720" s="72"/>
      <c r="CC720" s="72"/>
      <c r="CD720" s="74"/>
      <c r="CJ720"/>
      <c r="CW720" s="76"/>
      <c r="DC720" s="69"/>
      <c r="DI720" s="69"/>
    </row>
    <row r="721" spans="1:113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  <c r="AQ721" s="70"/>
      <c r="AR721" s="70"/>
      <c r="AS721" s="70"/>
      <c r="AT721" s="70"/>
      <c r="AU721" s="70"/>
      <c r="AV721" s="70"/>
      <c r="AW721" s="70"/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0"/>
      <c r="BM721" s="70"/>
      <c r="BN721" s="70"/>
      <c r="BO721" s="70"/>
      <c r="BP721" s="70"/>
      <c r="BQ721" s="70"/>
      <c r="BR721" s="70"/>
      <c r="BS721" s="70"/>
      <c r="BT721" s="70"/>
      <c r="BU721" s="70"/>
      <c r="BV721" s="70"/>
      <c r="BW721" s="70"/>
      <c r="BX721" s="70"/>
      <c r="BY721" s="70"/>
      <c r="BZ721" s="72"/>
      <c r="CA721" s="73"/>
      <c r="CB721" s="72"/>
      <c r="CC721" s="72"/>
      <c r="CD721" s="74"/>
      <c r="CJ721"/>
      <c r="CW721" s="76"/>
      <c r="DC721" s="69"/>
      <c r="DI721" s="69"/>
    </row>
    <row r="722" spans="1:113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  <c r="AQ722" s="70"/>
      <c r="AR722" s="70"/>
      <c r="AS722" s="70"/>
      <c r="AT722" s="70"/>
      <c r="AU722" s="70"/>
      <c r="AV722" s="70"/>
      <c r="AW722" s="70"/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0"/>
      <c r="BM722" s="70"/>
      <c r="BN722" s="70"/>
      <c r="BO722" s="70"/>
      <c r="BP722" s="70"/>
      <c r="BQ722" s="70"/>
      <c r="BR722" s="70"/>
      <c r="BS722" s="70"/>
      <c r="BT722" s="70"/>
      <c r="BU722" s="70"/>
      <c r="BV722" s="70"/>
      <c r="BW722" s="70"/>
      <c r="BX722" s="70"/>
      <c r="BY722" s="70"/>
      <c r="BZ722" s="72"/>
      <c r="CA722" s="73"/>
      <c r="CB722" s="72"/>
      <c r="CC722" s="72"/>
      <c r="CD722" s="74"/>
      <c r="CJ722"/>
      <c r="CW722" s="76"/>
      <c r="DC722" s="69"/>
      <c r="DI722" s="69"/>
    </row>
    <row r="723" spans="1:11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  <c r="AQ723" s="70"/>
      <c r="AR723" s="70"/>
      <c r="AS723" s="70"/>
      <c r="AT723" s="70"/>
      <c r="AU723" s="70"/>
      <c r="AV723" s="70"/>
      <c r="AW723" s="70"/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0"/>
      <c r="BM723" s="70"/>
      <c r="BN723" s="70"/>
      <c r="BO723" s="70"/>
      <c r="BP723" s="70"/>
      <c r="BQ723" s="70"/>
      <c r="BR723" s="70"/>
      <c r="BS723" s="70"/>
      <c r="BT723" s="70"/>
      <c r="BU723" s="70"/>
      <c r="BV723" s="70"/>
      <c r="BW723" s="70"/>
      <c r="BX723" s="70"/>
      <c r="BY723" s="70"/>
      <c r="BZ723" s="72"/>
      <c r="CA723" s="73"/>
      <c r="CB723" s="72"/>
      <c r="CC723" s="72"/>
      <c r="CD723" s="74"/>
      <c r="CJ723"/>
      <c r="CW723" s="76"/>
      <c r="DC723" s="69"/>
      <c r="DI723" s="69"/>
    </row>
    <row r="724" spans="1:113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  <c r="AQ724" s="70"/>
      <c r="AR724" s="70"/>
      <c r="AS724" s="70"/>
      <c r="AT724" s="70"/>
      <c r="AU724" s="70"/>
      <c r="AV724" s="70"/>
      <c r="AW724" s="70"/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0"/>
      <c r="BM724" s="70"/>
      <c r="BN724" s="70"/>
      <c r="BO724" s="70"/>
      <c r="BP724" s="70"/>
      <c r="BQ724" s="70"/>
      <c r="BR724" s="70"/>
      <c r="BS724" s="70"/>
      <c r="BT724" s="70"/>
      <c r="BU724" s="70"/>
      <c r="BV724" s="70"/>
      <c r="BW724" s="70"/>
      <c r="BX724" s="70"/>
      <c r="BY724" s="70"/>
      <c r="BZ724" s="72"/>
      <c r="CA724" s="73"/>
      <c r="CB724" s="72"/>
      <c r="CC724" s="72"/>
      <c r="CD724" s="74"/>
      <c r="CJ724"/>
      <c r="CW724" s="76"/>
      <c r="DC724" s="69"/>
      <c r="DI724" s="69"/>
    </row>
    <row r="725" spans="1:113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  <c r="AQ725" s="70"/>
      <c r="AR725" s="70"/>
      <c r="AS725" s="70"/>
      <c r="AT725" s="70"/>
      <c r="AU725" s="70"/>
      <c r="AV725" s="70"/>
      <c r="AW725" s="70"/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0"/>
      <c r="BM725" s="70"/>
      <c r="BN725" s="70"/>
      <c r="BO725" s="70"/>
      <c r="BP725" s="70"/>
      <c r="BQ725" s="70"/>
      <c r="BR725" s="70"/>
      <c r="BS725" s="70"/>
      <c r="BT725" s="70"/>
      <c r="BU725" s="70"/>
      <c r="BV725" s="70"/>
      <c r="BW725" s="70"/>
      <c r="BX725" s="70"/>
      <c r="BY725" s="70"/>
      <c r="BZ725" s="72"/>
      <c r="CA725" s="73"/>
      <c r="CB725" s="72"/>
      <c r="CC725" s="72"/>
      <c r="CD725" s="74"/>
      <c r="CJ725"/>
      <c r="CW725" s="76"/>
      <c r="DC725" s="69"/>
      <c r="DI725" s="69"/>
    </row>
    <row r="726" spans="1:113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  <c r="AQ726" s="70"/>
      <c r="AR726" s="70"/>
      <c r="AS726" s="70"/>
      <c r="AT726" s="70"/>
      <c r="AU726" s="70"/>
      <c r="AV726" s="70"/>
      <c r="AW726" s="70"/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0"/>
      <c r="BM726" s="70"/>
      <c r="BN726" s="70"/>
      <c r="BO726" s="70"/>
      <c r="BP726" s="70"/>
      <c r="BQ726" s="70"/>
      <c r="BR726" s="70"/>
      <c r="BS726" s="70"/>
      <c r="BT726" s="70"/>
      <c r="BU726" s="70"/>
      <c r="BV726" s="70"/>
      <c r="BW726" s="70"/>
      <c r="BX726" s="70"/>
      <c r="BY726" s="70"/>
      <c r="BZ726" s="72"/>
      <c r="CA726" s="73"/>
      <c r="CB726" s="72"/>
      <c r="CC726" s="72"/>
      <c r="CD726" s="74"/>
      <c r="CJ726"/>
      <c r="CW726" s="76"/>
      <c r="DC726" s="69"/>
      <c r="DI726" s="69"/>
    </row>
    <row r="727" spans="1:113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  <c r="AQ727" s="70"/>
      <c r="AR727" s="70"/>
      <c r="AS727" s="70"/>
      <c r="AT727" s="70"/>
      <c r="AU727" s="70"/>
      <c r="AV727" s="70"/>
      <c r="AW727" s="70"/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0"/>
      <c r="BM727" s="70"/>
      <c r="BN727" s="70"/>
      <c r="BO727" s="70"/>
      <c r="BP727" s="70"/>
      <c r="BQ727" s="70"/>
      <c r="BR727" s="70"/>
      <c r="BS727" s="70"/>
      <c r="BT727" s="70"/>
      <c r="BU727" s="70"/>
      <c r="BV727" s="70"/>
      <c r="BW727" s="70"/>
      <c r="BX727" s="70"/>
      <c r="BY727" s="70"/>
      <c r="BZ727" s="72"/>
      <c r="CA727" s="73"/>
      <c r="CB727" s="72"/>
      <c r="CC727" s="72"/>
      <c r="CD727" s="74"/>
      <c r="CJ727"/>
      <c r="CW727" s="76"/>
      <c r="DC727" s="69"/>
      <c r="DI727" s="69"/>
    </row>
    <row r="728" spans="1:113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  <c r="AQ728" s="70"/>
      <c r="AR728" s="70"/>
      <c r="AS728" s="70"/>
      <c r="AT728" s="70"/>
      <c r="AU728" s="70"/>
      <c r="AV728" s="70"/>
      <c r="AW728" s="70"/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0"/>
      <c r="BM728" s="70"/>
      <c r="BN728" s="70"/>
      <c r="BO728" s="70"/>
      <c r="BP728" s="70"/>
      <c r="BQ728" s="70"/>
      <c r="BR728" s="70"/>
      <c r="BS728" s="70"/>
      <c r="BT728" s="70"/>
      <c r="BU728" s="70"/>
      <c r="BV728" s="70"/>
      <c r="BW728" s="70"/>
      <c r="BX728" s="70"/>
      <c r="BY728" s="70"/>
      <c r="BZ728" s="72"/>
      <c r="CA728" s="73"/>
      <c r="CB728" s="72"/>
      <c r="CC728" s="72"/>
      <c r="CD728" s="74"/>
      <c r="CJ728"/>
      <c r="CW728" s="76"/>
      <c r="DC728" s="69"/>
      <c r="DI728" s="69"/>
    </row>
    <row r="729" spans="1:113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  <c r="AQ729" s="70"/>
      <c r="AR729" s="70"/>
      <c r="AS729" s="70"/>
      <c r="AT729" s="70"/>
      <c r="AU729" s="70"/>
      <c r="AV729" s="70"/>
      <c r="AW729" s="70"/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0"/>
      <c r="BM729" s="70"/>
      <c r="BN729" s="70"/>
      <c r="BO729" s="70"/>
      <c r="BP729" s="70"/>
      <c r="BQ729" s="70"/>
      <c r="BR729" s="70"/>
      <c r="BS729" s="70"/>
      <c r="BT729" s="70"/>
      <c r="BU729" s="70"/>
      <c r="BV729" s="70"/>
      <c r="BW729" s="70"/>
      <c r="BX729" s="70"/>
      <c r="BY729" s="70"/>
      <c r="BZ729" s="72"/>
      <c r="CA729" s="73"/>
      <c r="CB729" s="72"/>
      <c r="CC729" s="72"/>
      <c r="CD729" s="74"/>
      <c r="CJ729"/>
      <c r="CW729" s="76"/>
      <c r="DC729" s="69"/>
      <c r="DI729" s="69"/>
    </row>
    <row r="730" spans="1:113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  <c r="AQ730" s="70"/>
      <c r="AR730" s="70"/>
      <c r="AS730" s="70"/>
      <c r="AT730" s="70"/>
      <c r="AU730" s="70"/>
      <c r="AV730" s="70"/>
      <c r="AW730" s="70"/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0"/>
      <c r="BM730" s="70"/>
      <c r="BN730" s="70"/>
      <c r="BO730" s="70"/>
      <c r="BP730" s="70"/>
      <c r="BQ730" s="70"/>
      <c r="BR730" s="70"/>
      <c r="BS730" s="70"/>
      <c r="BT730" s="70"/>
      <c r="BU730" s="70"/>
      <c r="BV730" s="70"/>
      <c r="BW730" s="70"/>
      <c r="BX730" s="70"/>
      <c r="BY730" s="70"/>
      <c r="BZ730" s="72"/>
      <c r="CA730" s="73"/>
      <c r="CB730" s="72"/>
      <c r="CC730" s="72"/>
      <c r="CD730" s="74"/>
      <c r="CJ730"/>
      <c r="CW730" s="76"/>
      <c r="DC730" s="69"/>
      <c r="DI730" s="69"/>
    </row>
    <row r="731" spans="1:113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  <c r="AQ731" s="70"/>
      <c r="AR731" s="70"/>
      <c r="AS731" s="70"/>
      <c r="AT731" s="70"/>
      <c r="AU731" s="70"/>
      <c r="AV731" s="70"/>
      <c r="AW731" s="70"/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0"/>
      <c r="BM731" s="70"/>
      <c r="BN731" s="70"/>
      <c r="BO731" s="70"/>
      <c r="BP731" s="70"/>
      <c r="BQ731" s="70"/>
      <c r="BR731" s="70"/>
      <c r="BS731" s="70"/>
      <c r="BT731" s="70"/>
      <c r="BU731" s="70"/>
      <c r="BV731" s="70"/>
      <c r="BW731" s="70"/>
      <c r="BX731" s="70"/>
      <c r="BY731" s="70"/>
      <c r="BZ731" s="72"/>
      <c r="CA731" s="73"/>
      <c r="CB731" s="72"/>
      <c r="CC731" s="72"/>
      <c r="CD731" s="74"/>
      <c r="CJ731"/>
      <c r="CW731" s="76"/>
      <c r="DC731" s="69"/>
      <c r="DI731" s="69"/>
    </row>
    <row r="732" spans="1:113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  <c r="AQ732" s="70"/>
      <c r="AR732" s="70"/>
      <c r="AS732" s="70"/>
      <c r="AT732" s="70"/>
      <c r="AU732" s="70"/>
      <c r="AV732" s="70"/>
      <c r="AW732" s="70"/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0"/>
      <c r="BM732" s="70"/>
      <c r="BN732" s="70"/>
      <c r="BO732" s="70"/>
      <c r="BP732" s="70"/>
      <c r="BQ732" s="70"/>
      <c r="BR732" s="70"/>
      <c r="BS732" s="70"/>
      <c r="BT732" s="70"/>
      <c r="BU732" s="70"/>
      <c r="BV732" s="70"/>
      <c r="BW732" s="70"/>
      <c r="BX732" s="70"/>
      <c r="BY732" s="70"/>
      <c r="BZ732" s="72"/>
      <c r="CA732" s="73"/>
      <c r="CB732" s="72"/>
      <c r="CC732" s="72"/>
      <c r="CD732" s="74"/>
      <c r="CJ732"/>
      <c r="CW732" s="76"/>
      <c r="DC732" s="69"/>
      <c r="DI732" s="69"/>
    </row>
    <row r="733" spans="1:11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  <c r="AQ733" s="70"/>
      <c r="AR733" s="70"/>
      <c r="AS733" s="70"/>
      <c r="AT733" s="70"/>
      <c r="AU733" s="70"/>
      <c r="AV733" s="70"/>
      <c r="AW733" s="70"/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0"/>
      <c r="BM733" s="70"/>
      <c r="BN733" s="70"/>
      <c r="BO733" s="70"/>
      <c r="BP733" s="70"/>
      <c r="BQ733" s="70"/>
      <c r="BR733" s="70"/>
      <c r="BS733" s="70"/>
      <c r="BT733" s="70"/>
      <c r="BU733" s="70"/>
      <c r="BV733" s="70"/>
      <c r="BW733" s="70"/>
      <c r="BX733" s="70"/>
      <c r="BY733" s="70"/>
      <c r="BZ733" s="72"/>
      <c r="CA733" s="73"/>
      <c r="CB733" s="72"/>
      <c r="CC733" s="72"/>
      <c r="CD733" s="74"/>
      <c r="CJ733"/>
      <c r="CW733" s="76"/>
      <c r="DC733" s="69"/>
      <c r="DI733" s="69"/>
    </row>
    <row r="734" spans="1:113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  <c r="AQ734" s="70"/>
      <c r="AR734" s="70"/>
      <c r="AS734" s="70"/>
      <c r="AT734" s="70"/>
      <c r="AU734" s="70"/>
      <c r="AV734" s="70"/>
      <c r="AW734" s="70"/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0"/>
      <c r="BM734" s="70"/>
      <c r="BN734" s="70"/>
      <c r="BO734" s="70"/>
      <c r="BP734" s="70"/>
      <c r="BQ734" s="70"/>
      <c r="BR734" s="70"/>
      <c r="BS734" s="70"/>
      <c r="BT734" s="70"/>
      <c r="BU734" s="70"/>
      <c r="BV734" s="70"/>
      <c r="BW734" s="70"/>
      <c r="BX734" s="70"/>
      <c r="BY734" s="70"/>
      <c r="BZ734" s="72"/>
      <c r="CA734" s="73"/>
      <c r="CB734" s="72"/>
      <c r="CC734" s="72"/>
      <c r="CD734" s="74"/>
      <c r="CJ734"/>
      <c r="CW734" s="76"/>
      <c r="DC734" s="69"/>
      <c r="DI734" s="69"/>
    </row>
    <row r="735" spans="1:113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  <c r="AQ735" s="70"/>
      <c r="AR735" s="70"/>
      <c r="AS735" s="70"/>
      <c r="AT735" s="70"/>
      <c r="AU735" s="70"/>
      <c r="AV735" s="70"/>
      <c r="AW735" s="70"/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0"/>
      <c r="BM735" s="70"/>
      <c r="BN735" s="70"/>
      <c r="BO735" s="70"/>
      <c r="BP735" s="70"/>
      <c r="BQ735" s="70"/>
      <c r="BR735" s="70"/>
      <c r="BS735" s="70"/>
      <c r="BT735" s="70"/>
      <c r="BU735" s="70"/>
      <c r="BV735" s="70"/>
      <c r="BW735" s="70"/>
      <c r="BX735" s="70"/>
      <c r="BY735" s="70"/>
      <c r="BZ735" s="72"/>
      <c r="CA735" s="73"/>
      <c r="CB735" s="72"/>
      <c r="CC735" s="72"/>
      <c r="CD735" s="74"/>
      <c r="CJ735"/>
      <c r="CW735" s="76"/>
      <c r="DC735" s="69"/>
      <c r="DI735" s="69"/>
    </row>
    <row r="736" spans="1:113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  <c r="AQ736" s="70"/>
      <c r="AR736" s="70"/>
      <c r="AS736" s="70"/>
      <c r="AT736" s="70"/>
      <c r="AU736" s="70"/>
      <c r="AV736" s="70"/>
      <c r="AW736" s="70"/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0"/>
      <c r="BM736" s="70"/>
      <c r="BN736" s="70"/>
      <c r="BO736" s="70"/>
      <c r="BP736" s="70"/>
      <c r="BQ736" s="70"/>
      <c r="BR736" s="70"/>
      <c r="BS736" s="70"/>
      <c r="BT736" s="70"/>
      <c r="BU736" s="70"/>
      <c r="BV736" s="70"/>
      <c r="BW736" s="70"/>
      <c r="BX736" s="70"/>
      <c r="BY736" s="70"/>
      <c r="BZ736" s="72"/>
      <c r="CA736" s="73"/>
      <c r="CB736" s="72"/>
      <c r="CC736" s="72"/>
      <c r="CD736" s="74"/>
      <c r="CJ736"/>
      <c r="CW736" s="76"/>
      <c r="DC736" s="69"/>
      <c r="DI736" s="69"/>
    </row>
    <row r="737" spans="1:113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  <c r="AQ737" s="70"/>
      <c r="AR737" s="70"/>
      <c r="AS737" s="70"/>
      <c r="AT737" s="70"/>
      <c r="AU737" s="70"/>
      <c r="AV737" s="70"/>
      <c r="AW737" s="70"/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0"/>
      <c r="BM737" s="70"/>
      <c r="BN737" s="70"/>
      <c r="BO737" s="70"/>
      <c r="BP737" s="70"/>
      <c r="BQ737" s="70"/>
      <c r="BR737" s="70"/>
      <c r="BS737" s="70"/>
      <c r="BT737" s="70"/>
      <c r="BU737" s="70"/>
      <c r="BV737" s="70"/>
      <c r="BW737" s="70"/>
      <c r="BX737" s="70"/>
      <c r="BY737" s="70"/>
      <c r="BZ737" s="72"/>
      <c r="CA737" s="73"/>
      <c r="CB737" s="72"/>
      <c r="CC737" s="72"/>
      <c r="CD737" s="74"/>
      <c r="CJ737"/>
      <c r="CW737" s="76"/>
      <c r="DC737" s="69"/>
      <c r="DI737" s="69"/>
    </row>
    <row r="738" spans="1:113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  <c r="AQ738" s="70"/>
      <c r="AR738" s="70"/>
      <c r="AS738" s="70"/>
      <c r="AT738" s="70"/>
      <c r="AU738" s="70"/>
      <c r="AV738" s="70"/>
      <c r="AW738" s="70"/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0"/>
      <c r="BM738" s="70"/>
      <c r="BN738" s="70"/>
      <c r="BO738" s="70"/>
      <c r="BP738" s="70"/>
      <c r="BQ738" s="70"/>
      <c r="BR738" s="70"/>
      <c r="BS738" s="70"/>
      <c r="BT738" s="70"/>
      <c r="BU738" s="70"/>
      <c r="BV738" s="70"/>
      <c r="BW738" s="70"/>
      <c r="BX738" s="70"/>
      <c r="BY738" s="70"/>
      <c r="BZ738" s="72"/>
      <c r="CA738" s="73"/>
      <c r="CB738" s="72"/>
      <c r="CC738" s="72"/>
      <c r="CD738" s="74"/>
      <c r="CJ738"/>
      <c r="CW738" s="76"/>
      <c r="DC738" s="69"/>
      <c r="DI738" s="69"/>
    </row>
    <row r="739" spans="1:113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  <c r="AQ739" s="70"/>
      <c r="AR739" s="70"/>
      <c r="AS739" s="70"/>
      <c r="AT739" s="70"/>
      <c r="AU739" s="70"/>
      <c r="AV739" s="70"/>
      <c r="AW739" s="70"/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0"/>
      <c r="BM739" s="70"/>
      <c r="BN739" s="70"/>
      <c r="BO739" s="70"/>
      <c r="BP739" s="70"/>
      <c r="BQ739" s="70"/>
      <c r="BR739" s="70"/>
      <c r="BS739" s="70"/>
      <c r="BT739" s="70"/>
      <c r="BU739" s="70"/>
      <c r="BV739" s="70"/>
      <c r="BW739" s="70"/>
      <c r="BX739" s="70"/>
      <c r="BY739" s="70"/>
      <c r="BZ739" s="72"/>
      <c r="CA739" s="73"/>
      <c r="CB739" s="72"/>
      <c r="CC739" s="72"/>
      <c r="CD739" s="74"/>
      <c r="CJ739"/>
      <c r="CW739" s="76"/>
      <c r="DC739" s="69"/>
      <c r="DI739" s="69"/>
    </row>
    <row r="740" spans="1:113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  <c r="AQ740" s="70"/>
      <c r="AR740" s="70"/>
      <c r="AS740" s="70"/>
      <c r="AT740" s="70"/>
      <c r="AU740" s="70"/>
      <c r="AV740" s="70"/>
      <c r="AW740" s="70"/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0"/>
      <c r="BM740" s="70"/>
      <c r="BN740" s="70"/>
      <c r="BO740" s="70"/>
      <c r="BP740" s="70"/>
      <c r="BQ740" s="70"/>
      <c r="BR740" s="70"/>
      <c r="BS740" s="70"/>
      <c r="BT740" s="70"/>
      <c r="BU740" s="70"/>
      <c r="BV740" s="70"/>
      <c r="BW740" s="70"/>
      <c r="BX740" s="70"/>
      <c r="BY740" s="70"/>
      <c r="BZ740" s="72"/>
      <c r="CA740" s="73"/>
      <c r="CB740" s="72"/>
      <c r="CC740" s="72"/>
      <c r="CD740" s="74"/>
      <c r="CJ740"/>
      <c r="CW740" s="76"/>
      <c r="DC740" s="69"/>
      <c r="DI740" s="69"/>
    </row>
    <row r="741" spans="1:113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  <c r="AQ741" s="70"/>
      <c r="AR741" s="70"/>
      <c r="AS741" s="70"/>
      <c r="AT741" s="70"/>
      <c r="AU741" s="70"/>
      <c r="AV741" s="70"/>
      <c r="AW741" s="70"/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0"/>
      <c r="BM741" s="70"/>
      <c r="BN741" s="70"/>
      <c r="BO741" s="70"/>
      <c r="BP741" s="70"/>
      <c r="BQ741" s="70"/>
      <c r="BR741" s="70"/>
      <c r="BS741" s="70"/>
      <c r="BT741" s="70"/>
      <c r="BU741" s="70"/>
      <c r="BV741" s="70"/>
      <c r="BW741" s="70"/>
      <c r="BX741" s="70"/>
      <c r="BY741" s="70"/>
      <c r="BZ741" s="72"/>
      <c r="CA741" s="73"/>
      <c r="CB741" s="72"/>
      <c r="CC741" s="72"/>
      <c r="CD741" s="74"/>
      <c r="CJ741"/>
      <c r="CW741" s="76"/>
      <c r="DC741" s="69"/>
      <c r="DI741" s="69"/>
    </row>
    <row r="742" spans="1:113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  <c r="AQ742" s="70"/>
      <c r="AR742" s="70"/>
      <c r="AS742" s="70"/>
      <c r="AT742" s="70"/>
      <c r="AU742" s="70"/>
      <c r="AV742" s="70"/>
      <c r="AW742" s="70"/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0"/>
      <c r="BM742" s="70"/>
      <c r="BN742" s="70"/>
      <c r="BO742" s="70"/>
      <c r="BP742" s="70"/>
      <c r="BQ742" s="70"/>
      <c r="BR742" s="70"/>
      <c r="BS742" s="70"/>
      <c r="BT742" s="70"/>
      <c r="BU742" s="70"/>
      <c r="BV742" s="70"/>
      <c r="BW742" s="70"/>
      <c r="BX742" s="70"/>
      <c r="BY742" s="70"/>
      <c r="BZ742" s="72"/>
      <c r="CA742" s="73"/>
      <c r="CB742" s="72"/>
      <c r="CC742" s="72"/>
      <c r="CD742" s="74"/>
      <c r="CJ742"/>
      <c r="CW742" s="76"/>
      <c r="DC742" s="69"/>
      <c r="DI742" s="69"/>
    </row>
    <row r="743" spans="1:11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  <c r="AQ743" s="70"/>
      <c r="AR743" s="70"/>
      <c r="AS743" s="70"/>
      <c r="AT743" s="70"/>
      <c r="AU743" s="70"/>
      <c r="AV743" s="70"/>
      <c r="AW743" s="70"/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0"/>
      <c r="BM743" s="70"/>
      <c r="BN743" s="70"/>
      <c r="BO743" s="70"/>
      <c r="BP743" s="70"/>
      <c r="BQ743" s="70"/>
      <c r="BR743" s="70"/>
      <c r="BS743" s="70"/>
      <c r="BT743" s="70"/>
      <c r="BU743" s="70"/>
      <c r="BV743" s="70"/>
      <c r="BW743" s="70"/>
      <c r="BX743" s="70"/>
      <c r="BY743" s="70"/>
      <c r="BZ743" s="72"/>
      <c r="CA743" s="73"/>
      <c r="CB743" s="72"/>
      <c r="CC743" s="72"/>
      <c r="CD743" s="74"/>
      <c r="CJ743"/>
      <c r="CW743" s="76"/>
      <c r="DC743" s="69"/>
      <c r="DI743" s="69"/>
    </row>
    <row r="744" spans="1:113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W744" s="70"/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0"/>
      <c r="BM744" s="70"/>
      <c r="BN744" s="70"/>
      <c r="BO744" s="70"/>
      <c r="BP744" s="70"/>
      <c r="BQ744" s="70"/>
      <c r="BR744" s="70"/>
      <c r="BS744" s="70"/>
      <c r="BT744" s="70"/>
      <c r="BU744" s="70"/>
      <c r="BV744" s="70"/>
      <c r="BW744" s="70"/>
      <c r="BX744" s="70"/>
      <c r="BY744" s="70"/>
      <c r="BZ744" s="72"/>
      <c r="CA744" s="73"/>
      <c r="CB744" s="72"/>
      <c r="CC744" s="72"/>
      <c r="CD744" s="74"/>
      <c r="CJ744"/>
      <c r="CW744" s="76"/>
      <c r="DC744" s="69"/>
      <c r="DI744" s="69"/>
    </row>
    <row r="745" spans="1:113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W745" s="70"/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0"/>
      <c r="BM745" s="70"/>
      <c r="BN745" s="70"/>
      <c r="BO745" s="70"/>
      <c r="BP745" s="70"/>
      <c r="BQ745" s="70"/>
      <c r="BR745" s="70"/>
      <c r="BS745" s="70"/>
      <c r="BT745" s="70"/>
      <c r="BU745" s="70"/>
      <c r="BV745" s="70"/>
      <c r="BW745" s="70"/>
      <c r="BX745" s="70"/>
      <c r="BY745" s="70"/>
      <c r="BZ745" s="72"/>
      <c r="CA745" s="73"/>
      <c r="CB745" s="72"/>
      <c r="CC745" s="72"/>
      <c r="CD745" s="74"/>
      <c r="CJ745"/>
      <c r="CW745" s="76"/>
      <c r="DC745" s="69"/>
      <c r="DI745" s="69"/>
    </row>
    <row r="746" spans="1:113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  <c r="AQ746" s="70"/>
      <c r="AR746" s="70"/>
      <c r="AS746" s="70"/>
      <c r="AT746" s="70"/>
      <c r="AU746" s="70"/>
      <c r="AV746" s="70"/>
      <c r="AW746" s="70"/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0"/>
      <c r="BM746" s="70"/>
      <c r="BN746" s="70"/>
      <c r="BO746" s="70"/>
      <c r="BP746" s="70"/>
      <c r="BQ746" s="70"/>
      <c r="BR746" s="70"/>
      <c r="BS746" s="70"/>
      <c r="BT746" s="70"/>
      <c r="BU746" s="70"/>
      <c r="BV746" s="70"/>
      <c r="BW746" s="70"/>
      <c r="BX746" s="70"/>
      <c r="BY746" s="70"/>
      <c r="BZ746" s="72"/>
      <c r="CA746" s="73"/>
      <c r="CB746" s="72"/>
      <c r="CC746" s="72"/>
      <c r="CD746" s="74"/>
      <c r="CJ746"/>
      <c r="CW746" s="76"/>
      <c r="DC746" s="69"/>
      <c r="DI746" s="69"/>
    </row>
    <row r="747" spans="1:113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  <c r="AQ747" s="70"/>
      <c r="AR747" s="70"/>
      <c r="AS747" s="70"/>
      <c r="AT747" s="70"/>
      <c r="AU747" s="70"/>
      <c r="AV747" s="70"/>
      <c r="AW747" s="70"/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0"/>
      <c r="BM747" s="70"/>
      <c r="BN747" s="70"/>
      <c r="BO747" s="70"/>
      <c r="BP747" s="70"/>
      <c r="BQ747" s="70"/>
      <c r="BR747" s="70"/>
      <c r="BS747" s="70"/>
      <c r="BT747" s="70"/>
      <c r="BU747" s="70"/>
      <c r="BV747" s="70"/>
      <c r="BW747" s="70"/>
      <c r="BX747" s="70"/>
      <c r="BY747" s="70"/>
      <c r="BZ747" s="72"/>
      <c r="CA747" s="73"/>
      <c r="CB747" s="72"/>
      <c r="CC747" s="72"/>
      <c r="CD747" s="74"/>
      <c r="CJ747"/>
      <c r="CW747" s="76"/>
      <c r="DC747" s="69"/>
      <c r="DI747" s="69"/>
    </row>
    <row r="748" spans="1:113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  <c r="AQ748" s="70"/>
      <c r="AR748" s="70"/>
      <c r="AS748" s="70"/>
      <c r="AT748" s="70"/>
      <c r="AU748" s="70"/>
      <c r="AV748" s="70"/>
      <c r="AW748" s="70"/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0"/>
      <c r="BM748" s="70"/>
      <c r="BN748" s="70"/>
      <c r="BO748" s="70"/>
      <c r="BP748" s="70"/>
      <c r="BQ748" s="70"/>
      <c r="BR748" s="70"/>
      <c r="BS748" s="70"/>
      <c r="BT748" s="70"/>
      <c r="BU748" s="70"/>
      <c r="BV748" s="70"/>
      <c r="BW748" s="70"/>
      <c r="BX748" s="70"/>
      <c r="BY748" s="70"/>
      <c r="BZ748" s="72"/>
      <c r="CA748" s="73"/>
      <c r="CB748" s="72"/>
      <c r="CC748" s="72"/>
      <c r="CD748" s="74"/>
      <c r="CJ748"/>
      <c r="CW748" s="76"/>
      <c r="DC748" s="69"/>
      <c r="DI748" s="69"/>
    </row>
    <row r="749" spans="1:113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  <c r="AQ749" s="70"/>
      <c r="AR749" s="70"/>
      <c r="AS749" s="70"/>
      <c r="AT749" s="70"/>
      <c r="AU749" s="70"/>
      <c r="AV749" s="70"/>
      <c r="AW749" s="70"/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0"/>
      <c r="BM749" s="70"/>
      <c r="BN749" s="70"/>
      <c r="BO749" s="70"/>
      <c r="BP749" s="70"/>
      <c r="BQ749" s="70"/>
      <c r="BR749" s="70"/>
      <c r="BS749" s="70"/>
      <c r="BT749" s="70"/>
      <c r="BU749" s="70"/>
      <c r="BV749" s="70"/>
      <c r="BW749" s="70"/>
      <c r="BX749" s="70"/>
      <c r="BY749" s="70"/>
      <c r="BZ749" s="72"/>
      <c r="CA749" s="73"/>
      <c r="CB749" s="72"/>
      <c r="CC749" s="72"/>
      <c r="CD749" s="74"/>
      <c r="CJ749"/>
      <c r="CW749" s="76"/>
      <c r="DC749" s="69"/>
      <c r="DI749" s="69"/>
    </row>
    <row r="750" spans="1:113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  <c r="AQ750" s="70"/>
      <c r="AR750" s="70"/>
      <c r="AS750" s="70"/>
      <c r="AT750" s="70"/>
      <c r="AU750" s="70"/>
      <c r="AV750" s="70"/>
      <c r="AW750" s="70"/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0"/>
      <c r="BM750" s="70"/>
      <c r="BN750" s="70"/>
      <c r="BO750" s="70"/>
      <c r="BP750" s="70"/>
      <c r="BQ750" s="70"/>
      <c r="BR750" s="70"/>
      <c r="BS750" s="70"/>
      <c r="BT750" s="70"/>
      <c r="BU750" s="70"/>
      <c r="BV750" s="70"/>
      <c r="BW750" s="70"/>
      <c r="BX750" s="70"/>
      <c r="BY750" s="70"/>
      <c r="BZ750" s="72"/>
      <c r="CA750" s="73"/>
      <c r="CB750" s="72"/>
      <c r="CC750" s="72"/>
      <c r="CD750" s="74"/>
      <c r="CJ750"/>
      <c r="CW750" s="76"/>
      <c r="DC750" s="69"/>
      <c r="DI750" s="69"/>
    </row>
    <row r="751" spans="1:113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  <c r="AQ751" s="70"/>
      <c r="AR751" s="70"/>
      <c r="AS751" s="70"/>
      <c r="AT751" s="70"/>
      <c r="AU751" s="70"/>
      <c r="AV751" s="70"/>
      <c r="AW751" s="70"/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0"/>
      <c r="BM751" s="70"/>
      <c r="BN751" s="70"/>
      <c r="BO751" s="70"/>
      <c r="BP751" s="70"/>
      <c r="BQ751" s="70"/>
      <c r="BR751" s="70"/>
      <c r="BS751" s="70"/>
      <c r="BT751" s="70"/>
      <c r="BU751" s="70"/>
      <c r="BV751" s="70"/>
      <c r="BW751" s="70"/>
      <c r="BX751" s="70"/>
      <c r="BY751" s="70"/>
      <c r="BZ751" s="72"/>
      <c r="CA751" s="73"/>
      <c r="CB751" s="72"/>
      <c r="CC751" s="72"/>
      <c r="CD751" s="74"/>
      <c r="CJ751"/>
      <c r="CW751" s="76"/>
      <c r="DC751" s="69"/>
      <c r="DI751" s="69"/>
    </row>
    <row r="752" spans="1:113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  <c r="AQ752" s="70"/>
      <c r="AR752" s="70"/>
      <c r="AS752" s="70"/>
      <c r="AT752" s="70"/>
      <c r="AU752" s="70"/>
      <c r="AV752" s="70"/>
      <c r="AW752" s="70"/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0"/>
      <c r="BM752" s="70"/>
      <c r="BN752" s="70"/>
      <c r="BO752" s="70"/>
      <c r="BP752" s="70"/>
      <c r="BQ752" s="70"/>
      <c r="BR752" s="70"/>
      <c r="BS752" s="70"/>
      <c r="BT752" s="70"/>
      <c r="BU752" s="70"/>
      <c r="BV752" s="70"/>
      <c r="BW752" s="70"/>
      <c r="BX752" s="70"/>
      <c r="BY752" s="70"/>
      <c r="BZ752" s="72"/>
      <c r="CA752" s="73"/>
      <c r="CB752" s="72"/>
      <c r="CC752" s="72"/>
      <c r="CD752" s="74"/>
      <c r="CJ752"/>
      <c r="CW752" s="76"/>
      <c r="DC752" s="69"/>
      <c r="DI752" s="69"/>
    </row>
    <row r="753" spans="1:11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  <c r="AQ753" s="70"/>
      <c r="AR753" s="70"/>
      <c r="AS753" s="70"/>
      <c r="AT753" s="70"/>
      <c r="AU753" s="70"/>
      <c r="AV753" s="70"/>
      <c r="AW753" s="70"/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0"/>
      <c r="BM753" s="70"/>
      <c r="BN753" s="70"/>
      <c r="BO753" s="70"/>
      <c r="BP753" s="70"/>
      <c r="BQ753" s="70"/>
      <c r="BR753" s="70"/>
      <c r="BS753" s="70"/>
      <c r="BT753" s="70"/>
      <c r="BU753" s="70"/>
      <c r="BV753" s="70"/>
      <c r="BW753" s="70"/>
      <c r="BX753" s="70"/>
      <c r="BY753" s="70"/>
      <c r="BZ753" s="72"/>
      <c r="CA753" s="73"/>
      <c r="CB753" s="72"/>
      <c r="CC753" s="72"/>
      <c r="CD753" s="74"/>
      <c r="CJ753"/>
      <c r="CW753" s="76"/>
      <c r="DC753" s="69"/>
      <c r="DI753" s="69"/>
    </row>
    <row r="754" spans="1:113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  <c r="AQ754" s="70"/>
      <c r="AR754" s="70"/>
      <c r="AS754" s="70"/>
      <c r="AT754" s="70"/>
      <c r="AU754" s="70"/>
      <c r="AV754" s="70"/>
      <c r="AW754" s="70"/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0"/>
      <c r="BM754" s="70"/>
      <c r="BN754" s="70"/>
      <c r="BO754" s="70"/>
      <c r="BP754" s="70"/>
      <c r="BQ754" s="70"/>
      <c r="BR754" s="70"/>
      <c r="BS754" s="70"/>
      <c r="BT754" s="70"/>
      <c r="BU754" s="70"/>
      <c r="BV754" s="70"/>
      <c r="BW754" s="70"/>
      <c r="BX754" s="70"/>
      <c r="BY754" s="70"/>
      <c r="BZ754" s="72"/>
      <c r="CA754" s="73"/>
      <c r="CB754" s="72"/>
      <c r="CC754" s="72"/>
      <c r="CD754" s="74"/>
      <c r="CJ754"/>
      <c r="CW754" s="76"/>
      <c r="DC754" s="69"/>
      <c r="DI754" s="69"/>
    </row>
    <row r="755" spans="1:113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  <c r="AQ755" s="70"/>
      <c r="AR755" s="70"/>
      <c r="AS755" s="70"/>
      <c r="AT755" s="70"/>
      <c r="AU755" s="70"/>
      <c r="AV755" s="70"/>
      <c r="AW755" s="70"/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0"/>
      <c r="BM755" s="70"/>
      <c r="BN755" s="70"/>
      <c r="BO755" s="70"/>
      <c r="BP755" s="70"/>
      <c r="BQ755" s="70"/>
      <c r="BR755" s="70"/>
      <c r="BS755" s="70"/>
      <c r="BT755" s="70"/>
      <c r="BU755" s="70"/>
      <c r="BV755" s="70"/>
      <c r="BW755" s="70"/>
      <c r="BX755" s="70"/>
      <c r="BY755" s="70"/>
      <c r="BZ755" s="72"/>
      <c r="CA755" s="73"/>
      <c r="CB755" s="72"/>
      <c r="CC755" s="72"/>
      <c r="CD755" s="74"/>
      <c r="CJ755"/>
      <c r="CW755" s="76"/>
      <c r="DC755" s="69"/>
      <c r="DI755" s="69"/>
    </row>
    <row r="756" spans="1:113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  <c r="AQ756" s="70"/>
      <c r="AR756" s="70"/>
      <c r="AS756" s="70"/>
      <c r="AT756" s="70"/>
      <c r="AU756" s="70"/>
      <c r="AV756" s="70"/>
      <c r="AW756" s="70"/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0"/>
      <c r="BM756" s="70"/>
      <c r="BN756" s="70"/>
      <c r="BO756" s="70"/>
      <c r="BP756" s="70"/>
      <c r="BQ756" s="70"/>
      <c r="BR756" s="70"/>
      <c r="BS756" s="70"/>
      <c r="BT756" s="70"/>
      <c r="BU756" s="70"/>
      <c r="BV756" s="70"/>
      <c r="BW756" s="70"/>
      <c r="BX756" s="70"/>
      <c r="BY756" s="70"/>
      <c r="BZ756" s="72"/>
      <c r="CA756" s="73"/>
      <c r="CB756" s="72"/>
      <c r="CC756" s="72"/>
      <c r="CD756" s="74"/>
      <c r="CJ756"/>
      <c r="CW756" s="76"/>
      <c r="DC756" s="69"/>
      <c r="DI756" s="69"/>
    </row>
    <row r="757" spans="1:113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  <c r="AQ757" s="70"/>
      <c r="AR757" s="70"/>
      <c r="AS757" s="70"/>
      <c r="AT757" s="70"/>
      <c r="AU757" s="70"/>
      <c r="AV757" s="70"/>
      <c r="AW757" s="70"/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0"/>
      <c r="BM757" s="70"/>
      <c r="BN757" s="70"/>
      <c r="BO757" s="70"/>
      <c r="BP757" s="70"/>
      <c r="BQ757" s="70"/>
      <c r="BR757" s="70"/>
      <c r="BS757" s="70"/>
      <c r="BT757" s="70"/>
      <c r="BU757" s="70"/>
      <c r="BV757" s="70"/>
      <c r="BW757" s="70"/>
      <c r="BX757" s="70"/>
      <c r="BY757" s="70"/>
      <c r="BZ757" s="72"/>
      <c r="CA757" s="73"/>
      <c r="CB757" s="72"/>
      <c r="CC757" s="72"/>
      <c r="CD757" s="74"/>
      <c r="CJ757"/>
      <c r="CW757" s="76"/>
      <c r="DC757" s="69"/>
      <c r="DI757" s="69"/>
    </row>
    <row r="758" spans="1:113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  <c r="AQ758" s="70"/>
      <c r="AR758" s="70"/>
      <c r="AS758" s="70"/>
      <c r="AT758" s="70"/>
      <c r="AU758" s="70"/>
      <c r="AV758" s="70"/>
      <c r="AW758" s="70"/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0"/>
      <c r="BM758" s="70"/>
      <c r="BN758" s="70"/>
      <c r="BO758" s="70"/>
      <c r="BP758" s="70"/>
      <c r="BQ758" s="70"/>
      <c r="BR758" s="70"/>
      <c r="BS758" s="70"/>
      <c r="BT758" s="70"/>
      <c r="BU758" s="70"/>
      <c r="BV758" s="70"/>
      <c r="BW758" s="70"/>
      <c r="BX758" s="70"/>
      <c r="BY758" s="70"/>
      <c r="BZ758" s="72"/>
      <c r="CA758" s="73"/>
      <c r="CB758" s="72"/>
      <c r="CC758" s="72"/>
      <c r="CD758" s="74"/>
      <c r="CJ758"/>
      <c r="CW758" s="76"/>
      <c r="DC758" s="69"/>
      <c r="DI758" s="69"/>
    </row>
    <row r="759" spans="1:113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  <c r="AQ759" s="70"/>
      <c r="AR759" s="70"/>
      <c r="AS759" s="70"/>
      <c r="AT759" s="70"/>
      <c r="AU759" s="70"/>
      <c r="AV759" s="70"/>
      <c r="AW759" s="70"/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0"/>
      <c r="BM759" s="70"/>
      <c r="BN759" s="70"/>
      <c r="BO759" s="70"/>
      <c r="BP759" s="70"/>
      <c r="BQ759" s="70"/>
      <c r="BR759" s="70"/>
      <c r="BS759" s="70"/>
      <c r="BT759" s="70"/>
      <c r="BU759" s="70"/>
      <c r="BV759" s="70"/>
      <c r="BW759" s="70"/>
      <c r="BX759" s="70"/>
      <c r="BY759" s="70"/>
      <c r="BZ759" s="72"/>
      <c r="CA759" s="73"/>
      <c r="CB759" s="72"/>
      <c r="CC759" s="72"/>
      <c r="CD759" s="74"/>
      <c r="CJ759"/>
      <c r="CW759" s="76"/>
      <c r="DC759" s="69"/>
      <c r="DI759" s="69"/>
    </row>
    <row r="760" spans="1:113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  <c r="AQ760" s="70"/>
      <c r="AR760" s="70"/>
      <c r="AS760" s="70"/>
      <c r="AT760" s="70"/>
      <c r="AU760" s="70"/>
      <c r="AV760" s="70"/>
      <c r="AW760" s="70"/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0"/>
      <c r="BM760" s="70"/>
      <c r="BN760" s="70"/>
      <c r="BO760" s="70"/>
      <c r="BP760" s="70"/>
      <c r="BQ760" s="70"/>
      <c r="BR760" s="70"/>
      <c r="BS760" s="70"/>
      <c r="BT760" s="70"/>
      <c r="BU760" s="70"/>
      <c r="BV760" s="70"/>
      <c r="BW760" s="70"/>
      <c r="BX760" s="70"/>
      <c r="BY760" s="70"/>
      <c r="BZ760" s="72"/>
      <c r="CA760" s="73"/>
      <c r="CB760" s="72"/>
      <c r="CC760" s="72"/>
      <c r="CD760" s="74"/>
      <c r="CJ760"/>
      <c r="CW760" s="76"/>
      <c r="DC760" s="69"/>
      <c r="DI760" s="69"/>
    </row>
    <row r="761" spans="1:113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  <c r="AQ761" s="70"/>
      <c r="AR761" s="70"/>
      <c r="AS761" s="70"/>
      <c r="AT761" s="70"/>
      <c r="AU761" s="70"/>
      <c r="AV761" s="70"/>
      <c r="AW761" s="70"/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0"/>
      <c r="BM761" s="70"/>
      <c r="BN761" s="70"/>
      <c r="BO761" s="70"/>
      <c r="BP761" s="70"/>
      <c r="BQ761" s="70"/>
      <c r="BR761" s="70"/>
      <c r="BS761" s="70"/>
      <c r="BT761" s="70"/>
      <c r="BU761" s="70"/>
      <c r="BV761" s="70"/>
      <c r="BW761" s="70"/>
      <c r="BX761" s="70"/>
      <c r="BY761" s="70"/>
      <c r="BZ761" s="72"/>
      <c r="CA761" s="73"/>
      <c r="CB761" s="72"/>
      <c r="CC761" s="72"/>
      <c r="CD761" s="74"/>
      <c r="CJ761"/>
      <c r="CW761" s="76"/>
      <c r="DC761" s="69"/>
      <c r="DI761" s="69"/>
    </row>
    <row r="762" spans="1:113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  <c r="AQ762" s="70"/>
      <c r="AR762" s="70"/>
      <c r="AS762" s="70"/>
      <c r="AT762" s="70"/>
      <c r="AU762" s="70"/>
      <c r="AV762" s="70"/>
      <c r="AW762" s="70"/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0"/>
      <c r="BM762" s="70"/>
      <c r="BN762" s="70"/>
      <c r="BO762" s="70"/>
      <c r="BP762" s="70"/>
      <c r="BQ762" s="70"/>
      <c r="BR762" s="70"/>
      <c r="BS762" s="70"/>
      <c r="BT762" s="70"/>
      <c r="BU762" s="70"/>
      <c r="BV762" s="70"/>
      <c r="BW762" s="70"/>
      <c r="BX762" s="70"/>
      <c r="BY762" s="70"/>
      <c r="BZ762" s="72"/>
      <c r="CA762" s="73"/>
      <c r="CB762" s="72"/>
      <c r="CC762" s="72"/>
      <c r="CD762" s="74"/>
      <c r="CJ762"/>
      <c r="CW762" s="76"/>
      <c r="DC762" s="69"/>
      <c r="DI762" s="69"/>
    </row>
    <row r="763" spans="1:11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  <c r="AQ763" s="70"/>
      <c r="AR763" s="70"/>
      <c r="AS763" s="70"/>
      <c r="AT763" s="70"/>
      <c r="AU763" s="70"/>
      <c r="AV763" s="70"/>
      <c r="AW763" s="70"/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0"/>
      <c r="BM763" s="70"/>
      <c r="BN763" s="70"/>
      <c r="BO763" s="70"/>
      <c r="BP763" s="70"/>
      <c r="BQ763" s="70"/>
      <c r="BR763" s="70"/>
      <c r="BS763" s="70"/>
      <c r="BT763" s="70"/>
      <c r="BU763" s="70"/>
      <c r="BV763" s="70"/>
      <c r="BW763" s="70"/>
      <c r="BX763" s="70"/>
      <c r="BY763" s="70"/>
      <c r="BZ763" s="72"/>
      <c r="CA763" s="73"/>
      <c r="CB763" s="72"/>
      <c r="CC763" s="72"/>
      <c r="CD763" s="74"/>
      <c r="CJ763"/>
      <c r="CW763" s="76"/>
      <c r="DC763" s="69"/>
      <c r="DI763" s="69"/>
    </row>
    <row r="764" spans="1:113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  <c r="AQ764" s="70"/>
      <c r="AR764" s="70"/>
      <c r="AS764" s="70"/>
      <c r="AT764" s="70"/>
      <c r="AU764" s="70"/>
      <c r="AV764" s="70"/>
      <c r="AW764" s="70"/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0"/>
      <c r="BM764" s="70"/>
      <c r="BN764" s="70"/>
      <c r="BO764" s="70"/>
      <c r="BP764" s="70"/>
      <c r="BQ764" s="70"/>
      <c r="BR764" s="70"/>
      <c r="BS764" s="70"/>
      <c r="BT764" s="70"/>
      <c r="BU764" s="70"/>
      <c r="BV764" s="70"/>
      <c r="BW764" s="70"/>
      <c r="BX764" s="70"/>
      <c r="BY764" s="70"/>
      <c r="BZ764" s="72"/>
      <c r="CA764" s="73"/>
      <c r="CB764" s="72"/>
      <c r="CC764" s="72"/>
      <c r="CD764" s="74"/>
      <c r="CJ764"/>
      <c r="CW764" s="76"/>
      <c r="DC764" s="69"/>
      <c r="DI764" s="69"/>
    </row>
    <row r="765" spans="1:113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  <c r="AQ765" s="70"/>
      <c r="AR765" s="70"/>
      <c r="AS765" s="70"/>
      <c r="AT765" s="70"/>
      <c r="AU765" s="70"/>
      <c r="AV765" s="70"/>
      <c r="AW765" s="70"/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0"/>
      <c r="BM765" s="70"/>
      <c r="BN765" s="70"/>
      <c r="BO765" s="70"/>
      <c r="BP765" s="70"/>
      <c r="BQ765" s="70"/>
      <c r="BR765" s="70"/>
      <c r="BS765" s="70"/>
      <c r="BT765" s="70"/>
      <c r="BU765" s="70"/>
      <c r="BV765" s="70"/>
      <c r="BW765" s="70"/>
      <c r="BX765" s="70"/>
      <c r="BY765" s="70"/>
      <c r="BZ765" s="72"/>
      <c r="CA765" s="73"/>
      <c r="CB765" s="72"/>
      <c r="CC765" s="72"/>
      <c r="CD765" s="74"/>
      <c r="CJ765"/>
      <c r="CW765" s="76"/>
      <c r="DC765" s="69"/>
      <c r="DI765" s="69"/>
    </row>
    <row r="766" spans="1:113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  <c r="AQ766" s="70"/>
      <c r="AR766" s="70"/>
      <c r="AS766" s="70"/>
      <c r="AT766" s="70"/>
      <c r="AU766" s="70"/>
      <c r="AV766" s="70"/>
      <c r="AW766" s="70"/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0"/>
      <c r="BM766" s="70"/>
      <c r="BN766" s="70"/>
      <c r="BO766" s="70"/>
      <c r="BP766" s="70"/>
      <c r="BQ766" s="70"/>
      <c r="BR766" s="70"/>
      <c r="BS766" s="70"/>
      <c r="BT766" s="70"/>
      <c r="BU766" s="70"/>
      <c r="BV766" s="70"/>
      <c r="BW766" s="70"/>
      <c r="BX766" s="70"/>
      <c r="BY766" s="70"/>
      <c r="BZ766" s="72"/>
      <c r="CA766" s="73"/>
      <c r="CB766" s="72"/>
      <c r="CC766" s="72"/>
      <c r="CD766" s="74"/>
      <c r="CJ766"/>
      <c r="CW766" s="76"/>
      <c r="DC766" s="69"/>
      <c r="DI766" s="69"/>
    </row>
    <row r="767" spans="1:113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W767" s="70"/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0"/>
      <c r="BM767" s="70"/>
      <c r="BN767" s="70"/>
      <c r="BO767" s="70"/>
      <c r="BP767" s="70"/>
      <c r="BQ767" s="70"/>
      <c r="BR767" s="70"/>
      <c r="BS767" s="70"/>
      <c r="BT767" s="70"/>
      <c r="BU767" s="70"/>
      <c r="BV767" s="70"/>
      <c r="BW767" s="70"/>
      <c r="BX767" s="70"/>
      <c r="BY767" s="70"/>
      <c r="BZ767" s="72"/>
      <c r="CA767" s="73"/>
      <c r="CB767" s="72"/>
      <c r="CC767" s="72"/>
      <c r="CD767" s="74"/>
      <c r="CJ767"/>
      <c r="CW767" s="76"/>
      <c r="DC767" s="69"/>
      <c r="DI767" s="69"/>
    </row>
    <row r="768" spans="1:113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  <c r="AQ768" s="70"/>
      <c r="AR768" s="70"/>
      <c r="AS768" s="70"/>
      <c r="AT768" s="70"/>
      <c r="AU768" s="70"/>
      <c r="AV768" s="70"/>
      <c r="AW768" s="70"/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0"/>
      <c r="BM768" s="70"/>
      <c r="BN768" s="70"/>
      <c r="BO768" s="70"/>
      <c r="BP768" s="70"/>
      <c r="BQ768" s="70"/>
      <c r="BR768" s="70"/>
      <c r="BS768" s="70"/>
      <c r="BT768" s="70"/>
      <c r="BU768" s="70"/>
      <c r="BV768" s="70"/>
      <c r="BW768" s="70"/>
      <c r="BX768" s="70"/>
      <c r="BY768" s="70"/>
      <c r="BZ768" s="72"/>
      <c r="CA768" s="73"/>
      <c r="CB768" s="72"/>
      <c r="CC768" s="72"/>
      <c r="CD768" s="74"/>
      <c r="CJ768"/>
      <c r="CW768" s="76"/>
      <c r="DC768" s="69"/>
      <c r="DI768" s="69"/>
    </row>
    <row r="769" spans="1:113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  <c r="AQ769" s="70"/>
      <c r="AR769" s="70"/>
      <c r="AS769" s="70"/>
      <c r="AT769" s="70"/>
      <c r="AU769" s="70"/>
      <c r="AV769" s="70"/>
      <c r="AW769" s="70"/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0"/>
      <c r="BM769" s="70"/>
      <c r="BN769" s="70"/>
      <c r="BO769" s="70"/>
      <c r="BP769" s="70"/>
      <c r="BQ769" s="70"/>
      <c r="BR769" s="70"/>
      <c r="BS769" s="70"/>
      <c r="BT769" s="70"/>
      <c r="BU769" s="70"/>
      <c r="BV769" s="70"/>
      <c r="BW769" s="70"/>
      <c r="BX769" s="70"/>
      <c r="BY769" s="70"/>
      <c r="BZ769" s="72"/>
      <c r="CA769" s="73"/>
      <c r="CB769" s="72"/>
      <c r="CC769" s="72"/>
      <c r="CD769" s="74"/>
      <c r="CJ769"/>
      <c r="CW769" s="76"/>
      <c r="DC769" s="69"/>
      <c r="DI769" s="69"/>
    </row>
    <row r="770" spans="1:113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  <c r="AQ770" s="70"/>
      <c r="AR770" s="70"/>
      <c r="AS770" s="70"/>
      <c r="AT770" s="70"/>
      <c r="AU770" s="70"/>
      <c r="AV770" s="70"/>
      <c r="AW770" s="70"/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0"/>
      <c r="BM770" s="70"/>
      <c r="BN770" s="70"/>
      <c r="BO770" s="70"/>
      <c r="BP770" s="70"/>
      <c r="BQ770" s="70"/>
      <c r="BR770" s="70"/>
      <c r="BS770" s="70"/>
      <c r="BT770" s="70"/>
      <c r="BU770" s="70"/>
      <c r="BV770" s="70"/>
      <c r="BW770" s="70"/>
      <c r="BX770" s="70"/>
      <c r="BY770" s="70"/>
      <c r="BZ770" s="72"/>
      <c r="CA770" s="73"/>
      <c r="CB770" s="72"/>
      <c r="CC770" s="72"/>
      <c r="CD770" s="74"/>
      <c r="CJ770"/>
      <c r="CW770" s="76"/>
      <c r="DC770" s="69"/>
      <c r="DI770" s="69"/>
    </row>
    <row r="771" spans="1:113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  <c r="AQ771" s="70"/>
      <c r="AR771" s="70"/>
      <c r="AS771" s="70"/>
      <c r="AT771" s="70"/>
      <c r="AU771" s="70"/>
      <c r="AV771" s="70"/>
      <c r="AW771" s="70"/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0"/>
      <c r="BM771" s="70"/>
      <c r="BN771" s="70"/>
      <c r="BO771" s="70"/>
      <c r="BP771" s="70"/>
      <c r="BQ771" s="70"/>
      <c r="BR771" s="70"/>
      <c r="BS771" s="70"/>
      <c r="BT771" s="70"/>
      <c r="BU771" s="70"/>
      <c r="BV771" s="70"/>
      <c r="BW771" s="70"/>
      <c r="BX771" s="70"/>
      <c r="BY771" s="70"/>
      <c r="BZ771" s="72"/>
      <c r="CA771" s="73"/>
      <c r="CB771" s="72"/>
      <c r="CC771" s="72"/>
      <c r="CD771" s="74"/>
      <c r="CJ771"/>
      <c r="CW771" s="76"/>
      <c r="DC771" s="69"/>
      <c r="DI771" s="69"/>
    </row>
    <row r="772" spans="1:113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  <c r="AQ772" s="70"/>
      <c r="AR772" s="70"/>
      <c r="AS772" s="70"/>
      <c r="AT772" s="70"/>
      <c r="AU772" s="70"/>
      <c r="AV772" s="70"/>
      <c r="AW772" s="70"/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0"/>
      <c r="BM772" s="70"/>
      <c r="BN772" s="70"/>
      <c r="BO772" s="70"/>
      <c r="BP772" s="70"/>
      <c r="BQ772" s="70"/>
      <c r="BR772" s="70"/>
      <c r="BS772" s="70"/>
      <c r="BT772" s="70"/>
      <c r="BU772" s="70"/>
      <c r="BV772" s="70"/>
      <c r="BW772" s="70"/>
      <c r="BX772" s="70"/>
      <c r="BY772" s="70"/>
      <c r="BZ772" s="72"/>
      <c r="CA772" s="73"/>
      <c r="CB772" s="72"/>
      <c r="CC772" s="72"/>
      <c r="CD772" s="74"/>
      <c r="CJ772"/>
      <c r="CW772" s="76"/>
      <c r="DC772" s="69"/>
      <c r="DI772" s="69"/>
    </row>
    <row r="773" spans="1:11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  <c r="AQ773" s="70"/>
      <c r="AR773" s="70"/>
      <c r="AS773" s="70"/>
      <c r="AT773" s="70"/>
      <c r="AU773" s="70"/>
      <c r="AV773" s="70"/>
      <c r="AW773" s="70"/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0"/>
      <c r="BM773" s="70"/>
      <c r="BN773" s="70"/>
      <c r="BO773" s="70"/>
      <c r="BP773" s="70"/>
      <c r="BQ773" s="70"/>
      <c r="BR773" s="70"/>
      <c r="BS773" s="70"/>
      <c r="BT773" s="70"/>
      <c r="BU773" s="70"/>
      <c r="BV773" s="70"/>
      <c r="BW773" s="70"/>
      <c r="BX773" s="70"/>
      <c r="BY773" s="70"/>
      <c r="BZ773" s="72"/>
      <c r="CA773" s="73"/>
      <c r="CB773" s="72"/>
      <c r="CC773" s="72"/>
      <c r="CD773" s="74"/>
      <c r="CJ773"/>
      <c r="CW773" s="76"/>
      <c r="DC773" s="69"/>
      <c r="DI773" s="69"/>
    </row>
    <row r="774" spans="1:113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  <c r="AQ774" s="70"/>
      <c r="AR774" s="70"/>
      <c r="AS774" s="70"/>
      <c r="AT774" s="70"/>
      <c r="AU774" s="70"/>
      <c r="AV774" s="70"/>
      <c r="AW774" s="70"/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0"/>
      <c r="BM774" s="70"/>
      <c r="BN774" s="70"/>
      <c r="BO774" s="70"/>
      <c r="BP774" s="70"/>
      <c r="BQ774" s="70"/>
      <c r="BR774" s="70"/>
      <c r="BS774" s="70"/>
      <c r="BT774" s="70"/>
      <c r="BU774" s="70"/>
      <c r="BV774" s="70"/>
      <c r="BW774" s="70"/>
      <c r="BX774" s="70"/>
      <c r="BY774" s="70"/>
      <c r="BZ774" s="72"/>
      <c r="CA774" s="73"/>
      <c r="CB774" s="72"/>
      <c r="CC774" s="72"/>
      <c r="CD774" s="74"/>
      <c r="CJ774"/>
      <c r="CW774" s="76"/>
      <c r="DC774" s="69"/>
      <c r="DI774" s="69"/>
    </row>
    <row r="775" spans="1:113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  <c r="AQ775" s="70"/>
      <c r="AR775" s="70"/>
      <c r="AS775" s="70"/>
      <c r="AT775" s="70"/>
      <c r="AU775" s="70"/>
      <c r="AV775" s="70"/>
      <c r="AW775" s="70"/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0"/>
      <c r="BM775" s="70"/>
      <c r="BN775" s="70"/>
      <c r="BO775" s="70"/>
      <c r="BP775" s="70"/>
      <c r="BQ775" s="70"/>
      <c r="BR775" s="70"/>
      <c r="BS775" s="70"/>
      <c r="BT775" s="70"/>
      <c r="BU775" s="70"/>
      <c r="BV775" s="70"/>
      <c r="BW775" s="70"/>
      <c r="BX775" s="70"/>
      <c r="BY775" s="70"/>
      <c r="BZ775" s="72"/>
      <c r="CA775" s="73"/>
      <c r="CB775" s="72"/>
      <c r="CC775" s="72"/>
      <c r="CD775" s="74"/>
      <c r="CJ775"/>
      <c r="CW775" s="76"/>
      <c r="DC775" s="69"/>
      <c r="DI775" s="69"/>
    </row>
    <row r="776" spans="1:113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  <c r="AQ776" s="70"/>
      <c r="AR776" s="70"/>
      <c r="AS776" s="70"/>
      <c r="AT776" s="70"/>
      <c r="AU776" s="70"/>
      <c r="AV776" s="70"/>
      <c r="AW776" s="70"/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0"/>
      <c r="BM776" s="70"/>
      <c r="BN776" s="70"/>
      <c r="BO776" s="70"/>
      <c r="BP776" s="70"/>
      <c r="BQ776" s="70"/>
      <c r="BR776" s="70"/>
      <c r="BS776" s="70"/>
      <c r="BT776" s="70"/>
      <c r="BU776" s="70"/>
      <c r="BV776" s="70"/>
      <c r="BW776" s="70"/>
      <c r="BX776" s="70"/>
      <c r="BY776" s="70"/>
      <c r="BZ776" s="72"/>
      <c r="CA776" s="73"/>
      <c r="CB776" s="72"/>
      <c r="CC776" s="72"/>
      <c r="CD776" s="74"/>
      <c r="CJ776"/>
      <c r="CW776" s="76"/>
      <c r="DC776" s="69"/>
      <c r="DI776" s="69"/>
    </row>
    <row r="777" spans="1:113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  <c r="AQ777" s="70"/>
      <c r="AR777" s="70"/>
      <c r="AS777" s="70"/>
      <c r="AT777" s="70"/>
      <c r="AU777" s="70"/>
      <c r="AV777" s="70"/>
      <c r="AW777" s="70"/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0"/>
      <c r="BM777" s="70"/>
      <c r="BN777" s="70"/>
      <c r="BO777" s="70"/>
      <c r="BP777" s="70"/>
      <c r="BQ777" s="70"/>
      <c r="BR777" s="70"/>
      <c r="BS777" s="70"/>
      <c r="BT777" s="70"/>
      <c r="BU777" s="70"/>
      <c r="BV777" s="70"/>
      <c r="BW777" s="70"/>
      <c r="BX777" s="70"/>
      <c r="BY777" s="70"/>
      <c r="BZ777" s="72"/>
      <c r="CA777" s="73"/>
      <c r="CB777" s="72"/>
      <c r="CC777" s="72"/>
      <c r="CD777" s="74"/>
      <c r="CJ777"/>
      <c r="CW777" s="76"/>
      <c r="DC777" s="69"/>
      <c r="DI777" s="69"/>
    </row>
    <row r="778" spans="1:113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  <c r="AQ778" s="70"/>
      <c r="AR778" s="70"/>
      <c r="AS778" s="70"/>
      <c r="AT778" s="70"/>
      <c r="AU778" s="70"/>
      <c r="AV778" s="70"/>
      <c r="AW778" s="70"/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0"/>
      <c r="BM778" s="70"/>
      <c r="BN778" s="70"/>
      <c r="BO778" s="70"/>
      <c r="BP778" s="70"/>
      <c r="BQ778" s="70"/>
      <c r="BR778" s="70"/>
      <c r="BS778" s="70"/>
      <c r="BT778" s="70"/>
      <c r="BU778" s="70"/>
      <c r="BV778" s="70"/>
      <c r="BW778" s="70"/>
      <c r="BX778" s="70"/>
      <c r="BY778" s="70"/>
      <c r="BZ778" s="72"/>
      <c r="CA778" s="73"/>
      <c r="CB778" s="72"/>
      <c r="CC778" s="72"/>
      <c r="CD778" s="74"/>
      <c r="CJ778"/>
      <c r="CW778" s="76"/>
      <c r="DC778" s="69"/>
      <c r="DI778" s="69"/>
    </row>
    <row r="779" spans="1:113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  <c r="AQ779" s="70"/>
      <c r="AR779" s="70"/>
      <c r="AS779" s="70"/>
      <c r="AT779" s="70"/>
      <c r="AU779" s="70"/>
      <c r="AV779" s="70"/>
      <c r="AW779" s="70"/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0"/>
      <c r="BM779" s="70"/>
      <c r="BN779" s="70"/>
      <c r="BO779" s="70"/>
      <c r="BP779" s="70"/>
      <c r="BQ779" s="70"/>
      <c r="BR779" s="70"/>
      <c r="BS779" s="70"/>
      <c r="BT779" s="70"/>
      <c r="BU779" s="70"/>
      <c r="BV779" s="70"/>
      <c r="BW779" s="70"/>
      <c r="BX779" s="70"/>
      <c r="BY779" s="70"/>
      <c r="BZ779" s="72"/>
      <c r="CA779" s="73"/>
      <c r="CB779" s="72"/>
      <c r="CC779" s="72"/>
      <c r="CD779" s="74"/>
      <c r="CJ779"/>
      <c r="CW779" s="76"/>
      <c r="DC779" s="69"/>
      <c r="DI779" s="69"/>
    </row>
    <row r="780" spans="1:113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  <c r="AQ780" s="70"/>
      <c r="AR780" s="70"/>
      <c r="AS780" s="70"/>
      <c r="AT780" s="70"/>
      <c r="AU780" s="70"/>
      <c r="AV780" s="70"/>
      <c r="AW780" s="70"/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0"/>
      <c r="BM780" s="70"/>
      <c r="BN780" s="70"/>
      <c r="BO780" s="70"/>
      <c r="BP780" s="70"/>
      <c r="BQ780" s="70"/>
      <c r="BR780" s="70"/>
      <c r="BS780" s="70"/>
      <c r="BT780" s="70"/>
      <c r="BU780" s="70"/>
      <c r="BV780" s="70"/>
      <c r="BW780" s="70"/>
      <c r="BX780" s="70"/>
      <c r="BY780" s="70"/>
      <c r="BZ780" s="72"/>
      <c r="CA780" s="73"/>
      <c r="CB780" s="72"/>
      <c r="CC780" s="72"/>
      <c r="CD780" s="74"/>
      <c r="CJ780"/>
      <c r="CW780" s="76"/>
      <c r="DC780" s="69"/>
      <c r="DI780" s="69"/>
    </row>
    <row r="781" spans="1:113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  <c r="AQ781" s="70"/>
      <c r="AR781" s="70"/>
      <c r="AS781" s="70"/>
      <c r="AT781" s="70"/>
      <c r="AU781" s="70"/>
      <c r="AV781" s="70"/>
      <c r="AW781" s="70"/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0"/>
      <c r="BM781" s="70"/>
      <c r="BN781" s="70"/>
      <c r="BO781" s="70"/>
      <c r="BP781" s="70"/>
      <c r="BQ781" s="70"/>
      <c r="BR781" s="70"/>
      <c r="BS781" s="70"/>
      <c r="BT781" s="70"/>
      <c r="BU781" s="70"/>
      <c r="BV781" s="70"/>
      <c r="BW781" s="70"/>
      <c r="BX781" s="70"/>
      <c r="BY781" s="70"/>
      <c r="BZ781" s="72"/>
      <c r="CA781" s="73"/>
      <c r="CB781" s="72"/>
      <c r="CC781" s="72"/>
      <c r="CD781" s="74"/>
      <c r="CJ781"/>
      <c r="CW781" s="76"/>
      <c r="DC781" s="69"/>
      <c r="DI781" s="69"/>
    </row>
    <row r="782" spans="1:113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  <c r="AQ782" s="70"/>
      <c r="AR782" s="70"/>
      <c r="AS782" s="70"/>
      <c r="AT782" s="70"/>
      <c r="AU782" s="70"/>
      <c r="AV782" s="70"/>
      <c r="AW782" s="70"/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0"/>
      <c r="BM782" s="70"/>
      <c r="BN782" s="70"/>
      <c r="BO782" s="70"/>
      <c r="BP782" s="70"/>
      <c r="BQ782" s="70"/>
      <c r="BR782" s="70"/>
      <c r="BS782" s="70"/>
      <c r="BT782" s="70"/>
      <c r="BU782" s="70"/>
      <c r="BV782" s="70"/>
      <c r="BW782" s="70"/>
      <c r="BX782" s="70"/>
      <c r="BY782" s="70"/>
      <c r="BZ782" s="72"/>
      <c r="CA782" s="73"/>
      <c r="CB782" s="72"/>
      <c r="CC782" s="72"/>
      <c r="CD782" s="74"/>
      <c r="CJ782"/>
      <c r="CW782" s="76"/>
      <c r="DC782" s="69"/>
      <c r="DI782" s="69"/>
    </row>
    <row r="783" spans="1:11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  <c r="AQ783" s="70"/>
      <c r="AR783" s="70"/>
      <c r="AS783" s="70"/>
      <c r="AT783" s="70"/>
      <c r="AU783" s="70"/>
      <c r="AV783" s="70"/>
      <c r="AW783" s="70"/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0"/>
      <c r="BM783" s="70"/>
      <c r="BN783" s="70"/>
      <c r="BO783" s="70"/>
      <c r="BP783" s="70"/>
      <c r="BQ783" s="70"/>
      <c r="BR783" s="70"/>
      <c r="BS783" s="70"/>
      <c r="BT783" s="70"/>
      <c r="BU783" s="70"/>
      <c r="BV783" s="70"/>
      <c r="BW783" s="70"/>
      <c r="BX783" s="70"/>
      <c r="BY783" s="70"/>
      <c r="BZ783" s="72"/>
      <c r="CA783" s="73"/>
      <c r="CB783" s="72"/>
      <c r="CC783" s="72"/>
      <c r="CD783" s="74"/>
      <c r="CJ783"/>
      <c r="CW783" s="76"/>
      <c r="DC783" s="69"/>
      <c r="DI783" s="69"/>
    </row>
    <row r="784" spans="1:113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  <c r="AQ784" s="70"/>
      <c r="AR784" s="70"/>
      <c r="AS784" s="70"/>
      <c r="AT784" s="70"/>
      <c r="AU784" s="70"/>
      <c r="AV784" s="70"/>
      <c r="AW784" s="70"/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0"/>
      <c r="BM784" s="70"/>
      <c r="BN784" s="70"/>
      <c r="BO784" s="70"/>
      <c r="BP784" s="70"/>
      <c r="BQ784" s="70"/>
      <c r="BR784" s="70"/>
      <c r="BS784" s="70"/>
      <c r="BT784" s="70"/>
      <c r="BU784" s="70"/>
      <c r="BV784" s="70"/>
      <c r="BW784" s="70"/>
      <c r="BX784" s="70"/>
      <c r="BY784" s="70"/>
      <c r="BZ784" s="72"/>
      <c r="CA784" s="73"/>
      <c r="CB784" s="72"/>
      <c r="CC784" s="72"/>
      <c r="CD784" s="74"/>
      <c r="CJ784"/>
      <c r="CW784" s="76"/>
      <c r="DC784" s="69"/>
      <c r="DI784" s="69"/>
    </row>
    <row r="785" spans="1:113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  <c r="AQ785" s="70"/>
      <c r="AR785" s="70"/>
      <c r="AS785" s="70"/>
      <c r="AT785" s="70"/>
      <c r="AU785" s="70"/>
      <c r="AV785" s="70"/>
      <c r="AW785" s="70"/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0"/>
      <c r="BM785" s="70"/>
      <c r="BN785" s="70"/>
      <c r="BO785" s="70"/>
      <c r="BP785" s="70"/>
      <c r="BQ785" s="70"/>
      <c r="BR785" s="70"/>
      <c r="BS785" s="70"/>
      <c r="BT785" s="70"/>
      <c r="BU785" s="70"/>
      <c r="BV785" s="70"/>
      <c r="BW785" s="70"/>
      <c r="BX785" s="70"/>
      <c r="BY785" s="70"/>
      <c r="BZ785" s="72"/>
      <c r="CA785" s="73"/>
      <c r="CB785" s="72"/>
      <c r="CC785" s="72"/>
      <c r="CD785" s="74"/>
      <c r="CJ785"/>
      <c r="CW785" s="76"/>
      <c r="DC785" s="69"/>
      <c r="DI785" s="69"/>
    </row>
    <row r="786" spans="1:113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  <c r="AQ786" s="70"/>
      <c r="AR786" s="70"/>
      <c r="AS786" s="70"/>
      <c r="AT786" s="70"/>
      <c r="AU786" s="70"/>
      <c r="AV786" s="70"/>
      <c r="AW786" s="70"/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0"/>
      <c r="BM786" s="70"/>
      <c r="BN786" s="70"/>
      <c r="BO786" s="70"/>
      <c r="BP786" s="70"/>
      <c r="BQ786" s="70"/>
      <c r="BR786" s="70"/>
      <c r="BS786" s="70"/>
      <c r="BT786" s="70"/>
      <c r="BU786" s="70"/>
      <c r="BV786" s="70"/>
      <c r="BW786" s="70"/>
      <c r="BX786" s="70"/>
      <c r="BY786" s="70"/>
      <c r="BZ786" s="72"/>
      <c r="CA786" s="73"/>
      <c r="CB786" s="72"/>
      <c r="CC786" s="72"/>
      <c r="CD786" s="74"/>
      <c r="CJ786"/>
      <c r="CW786" s="76"/>
      <c r="DC786" s="69"/>
      <c r="DI786" s="69"/>
    </row>
    <row r="787" spans="1:113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  <c r="AQ787" s="70"/>
      <c r="AR787" s="70"/>
      <c r="AS787" s="70"/>
      <c r="AT787" s="70"/>
      <c r="AU787" s="70"/>
      <c r="AV787" s="70"/>
      <c r="AW787" s="70"/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0"/>
      <c r="BM787" s="70"/>
      <c r="BN787" s="70"/>
      <c r="BO787" s="70"/>
      <c r="BP787" s="70"/>
      <c r="BQ787" s="70"/>
      <c r="BR787" s="70"/>
      <c r="BS787" s="70"/>
      <c r="BT787" s="70"/>
      <c r="BU787" s="70"/>
      <c r="BV787" s="70"/>
      <c r="BW787" s="70"/>
      <c r="BX787" s="70"/>
      <c r="BY787" s="70"/>
      <c r="BZ787" s="72"/>
      <c r="CA787" s="73"/>
      <c r="CB787" s="72"/>
      <c r="CC787" s="72"/>
      <c r="CD787" s="74"/>
      <c r="CJ787"/>
      <c r="CW787" s="76"/>
      <c r="DC787" s="69"/>
      <c r="DI787" s="69"/>
    </row>
    <row r="788" spans="1:113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  <c r="AQ788" s="70"/>
      <c r="AR788" s="70"/>
      <c r="AS788" s="70"/>
      <c r="AT788" s="70"/>
      <c r="AU788" s="70"/>
      <c r="AV788" s="70"/>
      <c r="AW788" s="70"/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0"/>
      <c r="BM788" s="70"/>
      <c r="BN788" s="70"/>
      <c r="BO788" s="70"/>
      <c r="BP788" s="70"/>
      <c r="BQ788" s="70"/>
      <c r="BR788" s="70"/>
      <c r="BS788" s="70"/>
      <c r="BT788" s="70"/>
      <c r="BU788" s="70"/>
      <c r="BV788" s="70"/>
      <c r="BW788" s="70"/>
      <c r="BX788" s="70"/>
      <c r="BY788" s="70"/>
      <c r="BZ788" s="72"/>
      <c r="CA788" s="73"/>
      <c r="CB788" s="72"/>
      <c r="CC788" s="72"/>
      <c r="CD788" s="74"/>
      <c r="CJ788"/>
      <c r="CW788" s="76"/>
      <c r="DC788" s="69"/>
      <c r="DI788" s="69"/>
    </row>
    <row r="789" spans="1:113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  <c r="AQ789" s="70"/>
      <c r="AR789" s="70"/>
      <c r="AS789" s="70"/>
      <c r="AT789" s="70"/>
      <c r="AU789" s="70"/>
      <c r="AV789" s="70"/>
      <c r="AW789" s="70"/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0"/>
      <c r="BM789" s="70"/>
      <c r="BN789" s="70"/>
      <c r="BO789" s="70"/>
      <c r="BP789" s="70"/>
      <c r="BQ789" s="70"/>
      <c r="BR789" s="70"/>
      <c r="BS789" s="70"/>
      <c r="BT789" s="70"/>
      <c r="BU789" s="70"/>
      <c r="BV789" s="70"/>
      <c r="BW789" s="70"/>
      <c r="BX789" s="70"/>
      <c r="BY789" s="70"/>
      <c r="BZ789" s="72"/>
      <c r="CA789" s="73"/>
      <c r="CB789" s="72"/>
      <c r="CC789" s="72"/>
      <c r="CD789" s="74"/>
      <c r="CJ789"/>
      <c r="CW789" s="76"/>
      <c r="DC789" s="69"/>
      <c r="DI789" s="69"/>
    </row>
    <row r="790" spans="1:113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  <c r="AQ790" s="70"/>
      <c r="AR790" s="70"/>
      <c r="AS790" s="70"/>
      <c r="AT790" s="70"/>
      <c r="AU790" s="70"/>
      <c r="AV790" s="70"/>
      <c r="AW790" s="70"/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0"/>
      <c r="BM790" s="70"/>
      <c r="BN790" s="70"/>
      <c r="BO790" s="70"/>
      <c r="BP790" s="70"/>
      <c r="BQ790" s="70"/>
      <c r="BR790" s="70"/>
      <c r="BS790" s="70"/>
      <c r="BT790" s="70"/>
      <c r="BU790" s="70"/>
      <c r="BV790" s="70"/>
      <c r="BW790" s="70"/>
      <c r="BX790" s="70"/>
      <c r="BY790" s="70"/>
      <c r="BZ790" s="72"/>
      <c r="CA790" s="73"/>
      <c r="CB790" s="72"/>
      <c r="CC790" s="72"/>
      <c r="CD790" s="74"/>
      <c r="CJ790"/>
      <c r="CW790" s="76"/>
      <c r="DC790" s="69"/>
      <c r="DI790" s="69"/>
    </row>
    <row r="791" spans="1:113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  <c r="AQ791" s="70"/>
      <c r="AR791" s="70"/>
      <c r="AS791" s="70"/>
      <c r="AT791" s="70"/>
      <c r="AU791" s="70"/>
      <c r="AV791" s="70"/>
      <c r="AW791" s="70"/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0"/>
      <c r="BM791" s="70"/>
      <c r="BN791" s="70"/>
      <c r="BO791" s="70"/>
      <c r="BP791" s="70"/>
      <c r="BQ791" s="70"/>
      <c r="BR791" s="70"/>
      <c r="BS791" s="70"/>
      <c r="BT791" s="70"/>
      <c r="BU791" s="70"/>
      <c r="BV791" s="70"/>
      <c r="BW791" s="70"/>
      <c r="BX791" s="70"/>
      <c r="BY791" s="70"/>
      <c r="BZ791" s="72"/>
      <c r="CA791" s="73"/>
      <c r="CB791" s="72"/>
      <c r="CC791" s="72"/>
      <c r="CD791" s="74"/>
      <c r="CJ791"/>
      <c r="CW791" s="76"/>
      <c r="DC791" s="69"/>
      <c r="DI791" s="69"/>
    </row>
    <row r="792" spans="1:113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  <c r="AQ792" s="70"/>
      <c r="AR792" s="70"/>
      <c r="AS792" s="70"/>
      <c r="AT792" s="70"/>
      <c r="AU792" s="70"/>
      <c r="AV792" s="70"/>
      <c r="AW792" s="70"/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0"/>
      <c r="BM792" s="70"/>
      <c r="BN792" s="70"/>
      <c r="BO792" s="70"/>
      <c r="BP792" s="70"/>
      <c r="BQ792" s="70"/>
      <c r="BR792" s="70"/>
      <c r="BS792" s="70"/>
      <c r="BT792" s="70"/>
      <c r="BU792" s="70"/>
      <c r="BV792" s="70"/>
      <c r="BW792" s="70"/>
      <c r="BX792" s="70"/>
      <c r="BY792" s="70"/>
      <c r="BZ792" s="72"/>
      <c r="CA792" s="73"/>
      <c r="CB792" s="72"/>
      <c r="CC792" s="72"/>
      <c r="CD792" s="74"/>
      <c r="CJ792"/>
      <c r="CW792" s="76"/>
      <c r="DC792" s="69"/>
      <c r="DI792" s="69"/>
    </row>
    <row r="793" spans="1:11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  <c r="AQ793" s="70"/>
      <c r="AR793" s="70"/>
      <c r="AS793" s="70"/>
      <c r="AT793" s="70"/>
      <c r="AU793" s="70"/>
      <c r="AV793" s="70"/>
      <c r="AW793" s="70"/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0"/>
      <c r="BM793" s="70"/>
      <c r="BN793" s="70"/>
      <c r="BO793" s="70"/>
      <c r="BP793" s="70"/>
      <c r="BQ793" s="70"/>
      <c r="BR793" s="70"/>
      <c r="BS793" s="70"/>
      <c r="BT793" s="70"/>
      <c r="BU793" s="70"/>
      <c r="BV793" s="70"/>
      <c r="BW793" s="70"/>
      <c r="BX793" s="70"/>
      <c r="BY793" s="70"/>
      <c r="BZ793" s="72"/>
      <c r="CA793" s="73"/>
      <c r="CB793" s="72"/>
      <c r="CC793" s="72"/>
      <c r="CD793" s="74"/>
      <c r="CJ793"/>
      <c r="CW793" s="76"/>
      <c r="DC793" s="69"/>
      <c r="DI793" s="69"/>
    </row>
    <row r="794" spans="1:113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  <c r="AQ794" s="70"/>
      <c r="AR794" s="70"/>
      <c r="AS794" s="70"/>
      <c r="AT794" s="70"/>
      <c r="AU794" s="70"/>
      <c r="AV794" s="70"/>
      <c r="AW794" s="70"/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0"/>
      <c r="BM794" s="70"/>
      <c r="BN794" s="70"/>
      <c r="BO794" s="70"/>
      <c r="BP794" s="70"/>
      <c r="BQ794" s="70"/>
      <c r="BR794" s="70"/>
      <c r="BS794" s="70"/>
      <c r="BT794" s="70"/>
      <c r="BU794" s="70"/>
      <c r="BV794" s="70"/>
      <c r="BW794" s="70"/>
      <c r="BX794" s="70"/>
      <c r="BY794" s="70"/>
      <c r="BZ794" s="72"/>
      <c r="CA794" s="73"/>
      <c r="CB794" s="72"/>
      <c r="CC794" s="72"/>
      <c r="CD794" s="74"/>
      <c r="CJ794"/>
      <c r="CW794" s="76"/>
      <c r="DC794" s="69"/>
      <c r="DI794" s="69"/>
    </row>
    <row r="795" spans="1:113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  <c r="AQ795" s="70"/>
      <c r="AR795" s="70"/>
      <c r="AS795" s="70"/>
      <c r="AT795" s="70"/>
      <c r="AU795" s="70"/>
      <c r="AV795" s="70"/>
      <c r="AW795" s="70"/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0"/>
      <c r="BM795" s="70"/>
      <c r="BN795" s="70"/>
      <c r="BO795" s="70"/>
      <c r="BP795" s="70"/>
      <c r="BQ795" s="70"/>
      <c r="BR795" s="70"/>
      <c r="BS795" s="70"/>
      <c r="BT795" s="70"/>
      <c r="BU795" s="70"/>
      <c r="BV795" s="70"/>
      <c r="BW795" s="70"/>
      <c r="BX795" s="70"/>
      <c r="BY795" s="70"/>
      <c r="BZ795" s="72"/>
      <c r="CA795" s="73"/>
      <c r="CB795" s="72"/>
      <c r="CC795" s="72"/>
      <c r="CD795" s="74"/>
      <c r="CJ795"/>
      <c r="CW795" s="76"/>
      <c r="DC795" s="69"/>
      <c r="DI795" s="69"/>
    </row>
    <row r="796" spans="1:113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  <c r="AQ796" s="70"/>
      <c r="AR796" s="70"/>
      <c r="AS796" s="70"/>
      <c r="AT796" s="70"/>
      <c r="AU796" s="70"/>
      <c r="AV796" s="70"/>
      <c r="AW796" s="70"/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0"/>
      <c r="BM796" s="70"/>
      <c r="BN796" s="70"/>
      <c r="BO796" s="70"/>
      <c r="BP796" s="70"/>
      <c r="BQ796" s="70"/>
      <c r="BR796" s="70"/>
      <c r="BS796" s="70"/>
      <c r="BT796" s="70"/>
      <c r="BU796" s="70"/>
      <c r="BV796" s="70"/>
      <c r="BW796" s="70"/>
      <c r="BX796" s="70"/>
      <c r="BY796" s="70"/>
      <c r="BZ796" s="72"/>
      <c r="CA796" s="73"/>
      <c r="CB796" s="72"/>
      <c r="CC796" s="72"/>
      <c r="CD796" s="74"/>
      <c r="CJ796"/>
      <c r="CW796" s="76"/>
      <c r="DC796" s="69"/>
      <c r="DI796" s="69"/>
    </row>
    <row r="797" spans="1:113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  <c r="AQ797" s="70"/>
      <c r="AR797" s="70"/>
      <c r="AS797" s="70"/>
      <c r="AT797" s="70"/>
      <c r="AU797" s="70"/>
      <c r="AV797" s="70"/>
      <c r="AW797" s="70"/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0"/>
      <c r="BM797" s="70"/>
      <c r="BN797" s="70"/>
      <c r="BO797" s="70"/>
      <c r="BP797" s="70"/>
      <c r="BQ797" s="70"/>
      <c r="BR797" s="70"/>
      <c r="BS797" s="70"/>
      <c r="BT797" s="70"/>
      <c r="BU797" s="70"/>
      <c r="BV797" s="70"/>
      <c r="BW797" s="70"/>
      <c r="BX797" s="70"/>
      <c r="BY797" s="70"/>
      <c r="BZ797" s="72"/>
      <c r="CA797" s="73"/>
      <c r="CB797" s="72"/>
      <c r="CC797" s="72"/>
      <c r="CD797" s="74"/>
      <c r="CJ797"/>
      <c r="CW797" s="76"/>
      <c r="DC797" s="69"/>
      <c r="DI797" s="69"/>
    </row>
    <row r="798" spans="1:113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  <c r="AQ798" s="70"/>
      <c r="AR798" s="70"/>
      <c r="AS798" s="70"/>
      <c r="AT798" s="70"/>
      <c r="AU798" s="70"/>
      <c r="AV798" s="70"/>
      <c r="AW798" s="70"/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0"/>
      <c r="BM798" s="70"/>
      <c r="BN798" s="70"/>
      <c r="BO798" s="70"/>
      <c r="BP798" s="70"/>
      <c r="BQ798" s="70"/>
      <c r="BR798" s="70"/>
      <c r="BS798" s="70"/>
      <c r="BT798" s="70"/>
      <c r="BU798" s="70"/>
      <c r="BV798" s="70"/>
      <c r="BW798" s="70"/>
      <c r="BX798" s="70"/>
      <c r="BY798" s="70"/>
      <c r="BZ798" s="72"/>
      <c r="CA798" s="73"/>
      <c r="CB798" s="72"/>
      <c r="CC798" s="72"/>
      <c r="CD798" s="74"/>
      <c r="CJ798"/>
      <c r="CW798" s="76"/>
      <c r="DC798" s="69"/>
      <c r="DI798" s="69"/>
    </row>
    <row r="799" spans="1:113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  <c r="AQ799" s="70"/>
      <c r="AR799" s="70"/>
      <c r="AS799" s="70"/>
      <c r="AT799" s="70"/>
      <c r="AU799" s="70"/>
      <c r="AV799" s="70"/>
      <c r="AW799" s="70"/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0"/>
      <c r="BM799" s="70"/>
      <c r="BN799" s="70"/>
      <c r="BO799" s="70"/>
      <c r="BP799" s="70"/>
      <c r="BQ799" s="70"/>
      <c r="BR799" s="70"/>
      <c r="BS799" s="70"/>
      <c r="BT799" s="70"/>
      <c r="BU799" s="70"/>
      <c r="BV799" s="70"/>
      <c r="BW799" s="70"/>
      <c r="BX799" s="70"/>
      <c r="BY799" s="70"/>
      <c r="BZ799" s="72"/>
      <c r="CA799" s="73"/>
      <c r="CB799" s="72"/>
      <c r="CC799" s="72"/>
      <c r="CD799" s="74"/>
      <c r="CJ799"/>
      <c r="CW799" s="76"/>
      <c r="DC799" s="69"/>
      <c r="DI799" s="69"/>
    </row>
    <row r="800" spans="1:113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  <c r="AQ800" s="70"/>
      <c r="AR800" s="70"/>
      <c r="AS800" s="70"/>
      <c r="AT800" s="70"/>
      <c r="AU800" s="70"/>
      <c r="AV800" s="70"/>
      <c r="AW800" s="70"/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0"/>
      <c r="BM800" s="70"/>
      <c r="BN800" s="70"/>
      <c r="BO800" s="70"/>
      <c r="BP800" s="70"/>
      <c r="BQ800" s="70"/>
      <c r="BR800" s="70"/>
      <c r="BS800" s="70"/>
      <c r="BT800" s="70"/>
      <c r="BU800" s="70"/>
      <c r="BV800" s="70"/>
      <c r="BW800" s="70"/>
      <c r="BX800" s="70"/>
      <c r="BY800" s="70"/>
      <c r="BZ800" s="72"/>
      <c r="CA800" s="73"/>
      <c r="CB800" s="72"/>
      <c r="CC800" s="72"/>
      <c r="CD800" s="74"/>
      <c r="CJ800"/>
      <c r="CW800" s="76"/>
      <c r="DC800" s="69"/>
      <c r="DI800" s="69"/>
    </row>
    <row r="801" spans="1:113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  <c r="AQ801" s="70"/>
      <c r="AR801" s="70"/>
      <c r="AS801" s="70"/>
      <c r="AT801" s="70"/>
      <c r="AU801" s="70"/>
      <c r="AV801" s="70"/>
      <c r="AW801" s="70"/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0"/>
      <c r="BM801" s="70"/>
      <c r="BN801" s="70"/>
      <c r="BO801" s="70"/>
      <c r="BP801" s="70"/>
      <c r="BQ801" s="70"/>
      <c r="BR801" s="70"/>
      <c r="BS801" s="70"/>
      <c r="BT801" s="70"/>
      <c r="BU801" s="70"/>
      <c r="BV801" s="70"/>
      <c r="BW801" s="70"/>
      <c r="BX801" s="70"/>
      <c r="BY801" s="70"/>
      <c r="BZ801" s="72"/>
      <c r="CA801" s="73"/>
      <c r="CB801" s="72"/>
      <c r="CC801" s="72"/>
      <c r="CD801" s="74"/>
      <c r="CJ801"/>
      <c r="CW801" s="76"/>
      <c r="DC801" s="69"/>
      <c r="DI801" s="69"/>
    </row>
    <row r="802" spans="1:113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  <c r="AQ802" s="70"/>
      <c r="AR802" s="70"/>
      <c r="AS802" s="70"/>
      <c r="AT802" s="70"/>
      <c r="AU802" s="70"/>
      <c r="AV802" s="70"/>
      <c r="AW802" s="70"/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0"/>
      <c r="BM802" s="70"/>
      <c r="BN802" s="70"/>
      <c r="BO802" s="70"/>
      <c r="BP802" s="70"/>
      <c r="BQ802" s="70"/>
      <c r="BR802" s="70"/>
      <c r="BS802" s="70"/>
      <c r="BT802" s="70"/>
      <c r="BU802" s="70"/>
      <c r="BV802" s="70"/>
      <c r="BW802" s="70"/>
      <c r="BX802" s="70"/>
      <c r="BY802" s="70"/>
      <c r="BZ802" s="72"/>
      <c r="CA802" s="73"/>
      <c r="CB802" s="72"/>
      <c r="CC802" s="72"/>
      <c r="CD802" s="74"/>
      <c r="CJ802"/>
      <c r="CW802" s="76"/>
      <c r="DC802" s="69"/>
      <c r="DI802" s="69"/>
    </row>
    <row r="803" spans="1:11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  <c r="AQ803" s="70"/>
      <c r="AR803" s="70"/>
      <c r="AS803" s="70"/>
      <c r="AT803" s="70"/>
      <c r="AU803" s="70"/>
      <c r="AV803" s="70"/>
      <c r="AW803" s="70"/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0"/>
      <c r="BM803" s="70"/>
      <c r="BN803" s="70"/>
      <c r="BO803" s="70"/>
      <c r="BP803" s="70"/>
      <c r="BQ803" s="70"/>
      <c r="BR803" s="70"/>
      <c r="BS803" s="70"/>
      <c r="BT803" s="70"/>
      <c r="BU803" s="70"/>
      <c r="BV803" s="70"/>
      <c r="BW803" s="70"/>
      <c r="BX803" s="70"/>
      <c r="BY803" s="70"/>
      <c r="BZ803" s="72"/>
      <c r="CA803" s="73"/>
      <c r="CB803" s="72"/>
      <c r="CC803" s="72"/>
      <c r="CD803" s="74"/>
      <c r="CJ803"/>
      <c r="CW803" s="76"/>
      <c r="DC803" s="69"/>
      <c r="DI803" s="69"/>
    </row>
    <row r="804" spans="1:113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  <c r="AQ804" s="70"/>
      <c r="AR804" s="70"/>
      <c r="AS804" s="70"/>
      <c r="AT804" s="70"/>
      <c r="AU804" s="70"/>
      <c r="AV804" s="70"/>
      <c r="AW804" s="70"/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0"/>
      <c r="BM804" s="70"/>
      <c r="BN804" s="70"/>
      <c r="BO804" s="70"/>
      <c r="BP804" s="70"/>
      <c r="BQ804" s="70"/>
      <c r="BR804" s="70"/>
      <c r="BS804" s="70"/>
      <c r="BT804" s="70"/>
      <c r="BU804" s="70"/>
      <c r="BV804" s="70"/>
      <c r="BW804" s="70"/>
      <c r="BX804" s="70"/>
      <c r="BY804" s="70"/>
      <c r="BZ804" s="72"/>
      <c r="CA804" s="73"/>
      <c r="CB804" s="72"/>
      <c r="CC804" s="72"/>
      <c r="CD804" s="74"/>
      <c r="CJ804"/>
      <c r="CW804" s="76"/>
      <c r="DC804" s="69"/>
      <c r="DI804" s="69"/>
    </row>
    <row r="805" spans="1:113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  <c r="AQ805" s="70"/>
      <c r="AR805" s="70"/>
      <c r="AS805" s="70"/>
      <c r="AT805" s="70"/>
      <c r="AU805" s="70"/>
      <c r="AV805" s="70"/>
      <c r="AW805" s="70"/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0"/>
      <c r="BM805" s="70"/>
      <c r="BN805" s="70"/>
      <c r="BO805" s="70"/>
      <c r="BP805" s="70"/>
      <c r="BQ805" s="70"/>
      <c r="BR805" s="70"/>
      <c r="BS805" s="70"/>
      <c r="BT805" s="70"/>
      <c r="BU805" s="70"/>
      <c r="BV805" s="70"/>
      <c r="BW805" s="70"/>
      <c r="BX805" s="70"/>
      <c r="BY805" s="70"/>
      <c r="BZ805" s="72"/>
      <c r="CA805" s="73"/>
      <c r="CB805" s="72"/>
      <c r="CC805" s="72"/>
      <c r="CD805" s="74"/>
      <c r="CJ805"/>
      <c r="CW805" s="76"/>
      <c r="DC805" s="69"/>
      <c r="DI805" s="69"/>
    </row>
    <row r="806" spans="1:113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  <c r="AQ806" s="70"/>
      <c r="AR806" s="70"/>
      <c r="AS806" s="70"/>
      <c r="AT806" s="70"/>
      <c r="AU806" s="70"/>
      <c r="AV806" s="70"/>
      <c r="AW806" s="70"/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0"/>
      <c r="BM806" s="70"/>
      <c r="BN806" s="70"/>
      <c r="BO806" s="70"/>
      <c r="BP806" s="70"/>
      <c r="BQ806" s="70"/>
      <c r="BR806" s="70"/>
      <c r="BS806" s="70"/>
      <c r="BT806" s="70"/>
      <c r="BU806" s="70"/>
      <c r="BV806" s="70"/>
      <c r="BW806" s="70"/>
      <c r="BX806" s="70"/>
      <c r="BY806" s="70"/>
      <c r="BZ806" s="72"/>
      <c r="CA806" s="73"/>
      <c r="CB806" s="72"/>
      <c r="CC806" s="72"/>
      <c r="CD806" s="74"/>
      <c r="CJ806"/>
      <c r="CW806" s="76"/>
      <c r="DC806" s="69"/>
      <c r="DI806" s="69"/>
    </row>
    <row r="807" spans="1:113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W807" s="70"/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0"/>
      <c r="BM807" s="70"/>
      <c r="BN807" s="70"/>
      <c r="BO807" s="70"/>
      <c r="BP807" s="70"/>
      <c r="BQ807" s="70"/>
      <c r="BR807" s="70"/>
      <c r="BS807" s="70"/>
      <c r="BT807" s="70"/>
      <c r="BU807" s="70"/>
      <c r="BV807" s="70"/>
      <c r="BW807" s="70"/>
      <c r="BX807" s="70"/>
      <c r="BY807" s="70"/>
      <c r="BZ807" s="72"/>
      <c r="CA807" s="73"/>
      <c r="CB807" s="72"/>
      <c r="CC807" s="72"/>
      <c r="CD807" s="74"/>
      <c r="CJ807"/>
      <c r="CW807" s="76"/>
      <c r="DC807" s="69"/>
      <c r="DI807" s="69"/>
    </row>
    <row r="808" spans="1:113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  <c r="AQ808" s="70"/>
      <c r="AR808" s="70"/>
      <c r="AS808" s="70"/>
      <c r="AT808" s="70"/>
      <c r="AU808" s="70"/>
      <c r="AV808" s="70"/>
      <c r="AW808" s="70"/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0"/>
      <c r="BM808" s="70"/>
      <c r="BN808" s="70"/>
      <c r="BO808" s="70"/>
      <c r="BP808" s="70"/>
      <c r="BQ808" s="70"/>
      <c r="BR808" s="70"/>
      <c r="BS808" s="70"/>
      <c r="BT808" s="70"/>
      <c r="BU808" s="70"/>
      <c r="BV808" s="70"/>
      <c r="BW808" s="70"/>
      <c r="BX808" s="70"/>
      <c r="BY808" s="70"/>
      <c r="BZ808" s="72"/>
      <c r="CA808" s="73"/>
      <c r="CB808" s="72"/>
      <c r="CC808" s="72"/>
      <c r="CD808" s="74"/>
      <c r="CJ808"/>
      <c r="CW808" s="76"/>
      <c r="DC808" s="69"/>
      <c r="DI808" s="69"/>
    </row>
    <row r="809" spans="1:113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  <c r="AQ809" s="70"/>
      <c r="AR809" s="70"/>
      <c r="AS809" s="70"/>
      <c r="AT809" s="70"/>
      <c r="AU809" s="70"/>
      <c r="AV809" s="70"/>
      <c r="AW809" s="70"/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0"/>
      <c r="BM809" s="70"/>
      <c r="BN809" s="70"/>
      <c r="BO809" s="70"/>
      <c r="BP809" s="70"/>
      <c r="BQ809" s="70"/>
      <c r="BR809" s="70"/>
      <c r="BS809" s="70"/>
      <c r="BT809" s="70"/>
      <c r="BU809" s="70"/>
      <c r="BV809" s="70"/>
      <c r="BW809" s="70"/>
      <c r="BX809" s="70"/>
      <c r="BY809" s="70"/>
      <c r="BZ809" s="72"/>
      <c r="CA809" s="73"/>
      <c r="CB809" s="72"/>
      <c r="CC809" s="72"/>
      <c r="CD809" s="74"/>
      <c r="CJ809"/>
      <c r="CW809" s="76"/>
      <c r="DC809" s="69"/>
      <c r="DI809" s="69"/>
    </row>
    <row r="810" spans="1:113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  <c r="AQ810" s="70"/>
      <c r="AR810" s="70"/>
      <c r="AS810" s="70"/>
      <c r="AT810" s="70"/>
      <c r="AU810" s="70"/>
      <c r="AV810" s="70"/>
      <c r="AW810" s="70"/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0"/>
      <c r="BM810" s="70"/>
      <c r="BN810" s="70"/>
      <c r="BO810" s="70"/>
      <c r="BP810" s="70"/>
      <c r="BQ810" s="70"/>
      <c r="BR810" s="70"/>
      <c r="BS810" s="70"/>
      <c r="BT810" s="70"/>
      <c r="BU810" s="70"/>
      <c r="BV810" s="70"/>
      <c r="BW810" s="70"/>
      <c r="BX810" s="70"/>
      <c r="BY810" s="70"/>
      <c r="BZ810" s="72"/>
      <c r="CA810" s="73"/>
      <c r="CB810" s="72"/>
      <c r="CC810" s="72"/>
      <c r="CD810" s="74"/>
      <c r="CJ810"/>
      <c r="CW810" s="76"/>
      <c r="DC810" s="69"/>
      <c r="DI810" s="69"/>
    </row>
    <row r="811" spans="1:113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  <c r="AQ811" s="70"/>
      <c r="AR811" s="70"/>
      <c r="AS811" s="70"/>
      <c r="AT811" s="70"/>
      <c r="AU811" s="70"/>
      <c r="AV811" s="70"/>
      <c r="AW811" s="70"/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0"/>
      <c r="BM811" s="70"/>
      <c r="BN811" s="70"/>
      <c r="BO811" s="70"/>
      <c r="BP811" s="70"/>
      <c r="BQ811" s="70"/>
      <c r="BR811" s="70"/>
      <c r="BS811" s="70"/>
      <c r="BT811" s="70"/>
      <c r="BU811" s="70"/>
      <c r="BV811" s="70"/>
      <c r="BW811" s="70"/>
      <c r="BX811" s="70"/>
      <c r="BY811" s="70"/>
      <c r="BZ811" s="72"/>
      <c r="CA811" s="73"/>
      <c r="CB811" s="72"/>
      <c r="CC811" s="72"/>
      <c r="CD811" s="74"/>
      <c r="CJ811"/>
      <c r="CW811" s="76"/>
      <c r="DC811" s="69"/>
      <c r="DI811" s="69"/>
    </row>
    <row r="812" spans="1:113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  <c r="AQ812" s="70"/>
      <c r="AR812" s="70"/>
      <c r="AS812" s="70"/>
      <c r="AT812" s="70"/>
      <c r="AU812" s="70"/>
      <c r="AV812" s="70"/>
      <c r="AW812" s="70"/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0"/>
      <c r="BM812" s="70"/>
      <c r="BN812" s="70"/>
      <c r="BO812" s="70"/>
      <c r="BP812" s="70"/>
      <c r="BQ812" s="70"/>
      <c r="BR812" s="70"/>
      <c r="BS812" s="70"/>
      <c r="BT812" s="70"/>
      <c r="BU812" s="70"/>
      <c r="BV812" s="70"/>
      <c r="BW812" s="70"/>
      <c r="BX812" s="70"/>
      <c r="BY812" s="70"/>
      <c r="BZ812" s="72"/>
      <c r="CA812" s="73"/>
      <c r="CB812" s="72"/>
      <c r="CC812" s="72"/>
      <c r="CD812" s="74"/>
      <c r="CJ812"/>
      <c r="CW812" s="76"/>
      <c r="DC812" s="69"/>
      <c r="DI812" s="69"/>
    </row>
    <row r="813" spans="1:1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W813" s="70"/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0"/>
      <c r="BM813" s="70"/>
      <c r="BN813" s="70"/>
      <c r="BO813" s="70"/>
      <c r="BP813" s="70"/>
      <c r="BQ813" s="70"/>
      <c r="BR813" s="70"/>
      <c r="BS813" s="70"/>
      <c r="BT813" s="70"/>
      <c r="BU813" s="70"/>
      <c r="BV813" s="70"/>
      <c r="BW813" s="70"/>
      <c r="BX813" s="70"/>
      <c r="BY813" s="70"/>
      <c r="BZ813" s="72"/>
      <c r="CA813" s="73"/>
      <c r="CB813" s="72"/>
      <c r="CC813" s="72"/>
      <c r="CD813" s="74"/>
      <c r="CJ813"/>
      <c r="CW813" s="76"/>
      <c r="DC813" s="69"/>
      <c r="DI813" s="69"/>
    </row>
    <row r="814" spans="1:113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  <c r="AQ814" s="70"/>
      <c r="AR814" s="70"/>
      <c r="AS814" s="70"/>
      <c r="AT814" s="70"/>
      <c r="AU814" s="70"/>
      <c r="AV814" s="70"/>
      <c r="AW814" s="70"/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0"/>
      <c r="BM814" s="70"/>
      <c r="BN814" s="70"/>
      <c r="BO814" s="70"/>
      <c r="BP814" s="70"/>
      <c r="BQ814" s="70"/>
      <c r="BR814" s="70"/>
      <c r="BS814" s="70"/>
      <c r="BT814" s="70"/>
      <c r="BU814" s="70"/>
      <c r="BV814" s="70"/>
      <c r="BW814" s="70"/>
      <c r="BX814" s="70"/>
      <c r="BY814" s="70"/>
      <c r="BZ814" s="72"/>
      <c r="CA814" s="73"/>
      <c r="CB814" s="72"/>
      <c r="CC814" s="72"/>
      <c r="CD814" s="74"/>
      <c r="CJ814"/>
      <c r="CW814" s="76"/>
      <c r="DC814" s="69"/>
      <c r="DI814" s="69"/>
    </row>
    <row r="815" spans="1:113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  <c r="AQ815" s="70"/>
      <c r="AR815" s="70"/>
      <c r="AS815" s="70"/>
      <c r="AT815" s="70"/>
      <c r="AU815" s="70"/>
      <c r="AV815" s="70"/>
      <c r="AW815" s="70"/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0"/>
      <c r="BM815" s="70"/>
      <c r="BN815" s="70"/>
      <c r="BO815" s="70"/>
      <c r="BP815" s="70"/>
      <c r="BQ815" s="70"/>
      <c r="BR815" s="70"/>
      <c r="BS815" s="70"/>
      <c r="BT815" s="70"/>
      <c r="BU815" s="70"/>
      <c r="BV815" s="70"/>
      <c r="BW815" s="70"/>
      <c r="BX815" s="70"/>
      <c r="BY815" s="70"/>
      <c r="BZ815" s="72"/>
      <c r="CA815" s="73"/>
      <c r="CB815" s="72"/>
      <c r="CC815" s="72"/>
      <c r="CD815" s="74"/>
      <c r="CJ815"/>
      <c r="CW815" s="76"/>
      <c r="DC815" s="69"/>
      <c r="DI815" s="69"/>
    </row>
    <row r="816" spans="1:113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  <c r="AQ816" s="70"/>
      <c r="AR816" s="70"/>
      <c r="AS816" s="70"/>
      <c r="AT816" s="70"/>
      <c r="AU816" s="70"/>
      <c r="AV816" s="70"/>
      <c r="AW816" s="70"/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0"/>
      <c r="BM816" s="70"/>
      <c r="BN816" s="70"/>
      <c r="BO816" s="70"/>
      <c r="BP816" s="70"/>
      <c r="BQ816" s="70"/>
      <c r="BR816" s="70"/>
      <c r="BS816" s="70"/>
      <c r="BT816" s="70"/>
      <c r="BU816" s="70"/>
      <c r="BV816" s="70"/>
      <c r="BW816" s="70"/>
      <c r="BX816" s="70"/>
      <c r="BY816" s="70"/>
      <c r="BZ816" s="72"/>
      <c r="CA816" s="73"/>
      <c r="CB816" s="72"/>
      <c r="CC816" s="72"/>
      <c r="CD816" s="74"/>
      <c r="CJ816"/>
      <c r="CW816" s="76"/>
      <c r="DC816" s="69"/>
      <c r="DI816" s="69"/>
    </row>
    <row r="817" spans="1:113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  <c r="AQ817" s="70"/>
      <c r="AR817" s="70"/>
      <c r="AS817" s="70"/>
      <c r="AT817" s="70"/>
      <c r="AU817" s="70"/>
      <c r="AV817" s="70"/>
      <c r="AW817" s="70"/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0"/>
      <c r="BM817" s="70"/>
      <c r="BN817" s="70"/>
      <c r="BO817" s="70"/>
      <c r="BP817" s="70"/>
      <c r="BQ817" s="70"/>
      <c r="BR817" s="70"/>
      <c r="BS817" s="70"/>
      <c r="BT817" s="70"/>
      <c r="BU817" s="70"/>
      <c r="BV817" s="70"/>
      <c r="BW817" s="70"/>
      <c r="BX817" s="70"/>
      <c r="BY817" s="70"/>
      <c r="BZ817" s="72"/>
      <c r="CA817" s="73"/>
      <c r="CB817" s="72"/>
      <c r="CC817" s="72"/>
      <c r="CD817" s="74"/>
      <c r="CJ817"/>
      <c r="CW817" s="76"/>
      <c r="DC817" s="69"/>
      <c r="DI817" s="69"/>
    </row>
    <row r="818" spans="1:113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  <c r="AQ818" s="70"/>
      <c r="AR818" s="70"/>
      <c r="AS818" s="70"/>
      <c r="AT818" s="70"/>
      <c r="AU818" s="70"/>
      <c r="AV818" s="70"/>
      <c r="AW818" s="70"/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0"/>
      <c r="BM818" s="70"/>
      <c r="BN818" s="70"/>
      <c r="BO818" s="70"/>
      <c r="BP818" s="70"/>
      <c r="BQ818" s="70"/>
      <c r="BR818" s="70"/>
      <c r="BS818" s="70"/>
      <c r="BT818" s="70"/>
      <c r="BU818" s="70"/>
      <c r="BV818" s="70"/>
      <c r="BW818" s="70"/>
      <c r="BX818" s="70"/>
      <c r="BY818" s="70"/>
      <c r="BZ818" s="72"/>
      <c r="CA818" s="73"/>
      <c r="CB818" s="72"/>
      <c r="CC818" s="72"/>
      <c r="CD818" s="74"/>
      <c r="CJ818"/>
      <c r="CW818" s="76"/>
      <c r="DC818" s="69"/>
      <c r="DI818" s="69"/>
    </row>
    <row r="819" spans="1:113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  <c r="AQ819" s="70"/>
      <c r="AR819" s="70"/>
      <c r="AS819" s="70"/>
      <c r="AT819" s="70"/>
      <c r="AU819" s="70"/>
      <c r="AV819" s="70"/>
      <c r="AW819" s="70"/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0"/>
      <c r="BM819" s="70"/>
      <c r="BN819" s="70"/>
      <c r="BO819" s="70"/>
      <c r="BP819" s="70"/>
      <c r="BQ819" s="70"/>
      <c r="BR819" s="70"/>
      <c r="BS819" s="70"/>
      <c r="BT819" s="70"/>
      <c r="BU819" s="70"/>
      <c r="BV819" s="70"/>
      <c r="BW819" s="70"/>
      <c r="BX819" s="70"/>
      <c r="BY819" s="70"/>
      <c r="BZ819" s="72"/>
      <c r="CA819" s="73"/>
      <c r="CB819" s="72"/>
      <c r="CC819" s="72"/>
      <c r="CD819" s="74"/>
      <c r="CJ819"/>
      <c r="CW819" s="76"/>
      <c r="DC819" s="69"/>
      <c r="DI819" s="69"/>
    </row>
    <row r="820" spans="1:113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  <c r="AQ820" s="70"/>
      <c r="AR820" s="70"/>
      <c r="AS820" s="70"/>
      <c r="AT820" s="70"/>
      <c r="AU820" s="70"/>
      <c r="AV820" s="70"/>
      <c r="AW820" s="70"/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0"/>
      <c r="BM820" s="70"/>
      <c r="BN820" s="70"/>
      <c r="BO820" s="70"/>
      <c r="BP820" s="70"/>
      <c r="BQ820" s="70"/>
      <c r="BR820" s="70"/>
      <c r="BS820" s="70"/>
      <c r="BT820" s="70"/>
      <c r="BU820" s="70"/>
      <c r="BV820" s="70"/>
      <c r="BW820" s="70"/>
      <c r="BX820" s="70"/>
      <c r="BY820" s="70"/>
      <c r="BZ820" s="72"/>
      <c r="CA820" s="73"/>
      <c r="CB820" s="72"/>
      <c r="CC820" s="72"/>
      <c r="CD820" s="74"/>
      <c r="CJ820"/>
      <c r="CW820" s="76"/>
      <c r="DC820" s="69"/>
      <c r="DI820" s="69"/>
    </row>
    <row r="821" spans="1:113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  <c r="AQ821" s="70"/>
      <c r="AR821" s="70"/>
      <c r="AS821" s="70"/>
      <c r="AT821" s="70"/>
      <c r="AU821" s="70"/>
      <c r="AV821" s="70"/>
      <c r="AW821" s="70"/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0"/>
      <c r="BM821" s="70"/>
      <c r="BN821" s="70"/>
      <c r="BO821" s="70"/>
      <c r="BP821" s="70"/>
      <c r="BQ821" s="70"/>
      <c r="BR821" s="70"/>
      <c r="BS821" s="70"/>
      <c r="BT821" s="70"/>
      <c r="BU821" s="70"/>
      <c r="BV821" s="70"/>
      <c r="BW821" s="70"/>
      <c r="BX821" s="70"/>
      <c r="BY821" s="70"/>
      <c r="BZ821" s="72"/>
      <c r="CA821" s="73"/>
      <c r="CB821" s="72"/>
      <c r="CC821" s="72"/>
      <c r="CD821" s="74"/>
      <c r="CJ821"/>
      <c r="CW821" s="76"/>
      <c r="DC821" s="69"/>
      <c r="DI821" s="69"/>
    </row>
    <row r="822" spans="1:113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  <c r="AQ822" s="70"/>
      <c r="AR822" s="70"/>
      <c r="AS822" s="70"/>
      <c r="AT822" s="70"/>
      <c r="AU822" s="70"/>
      <c r="AV822" s="70"/>
      <c r="AW822" s="70"/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0"/>
      <c r="BM822" s="70"/>
      <c r="BN822" s="70"/>
      <c r="BO822" s="70"/>
      <c r="BP822" s="70"/>
      <c r="BQ822" s="70"/>
      <c r="BR822" s="70"/>
      <c r="BS822" s="70"/>
      <c r="BT822" s="70"/>
      <c r="BU822" s="70"/>
      <c r="BV822" s="70"/>
      <c r="BW822" s="70"/>
      <c r="BX822" s="70"/>
      <c r="BY822" s="70"/>
      <c r="BZ822" s="72"/>
      <c r="CA822" s="73"/>
      <c r="CB822" s="72"/>
      <c r="CC822" s="72"/>
      <c r="CD822" s="74"/>
      <c r="CJ822"/>
      <c r="CW822" s="76"/>
      <c r="DC822" s="69"/>
      <c r="DI822" s="69"/>
    </row>
    <row r="823" spans="1:11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  <c r="AQ823" s="70"/>
      <c r="AR823" s="70"/>
      <c r="AS823" s="70"/>
      <c r="AT823" s="70"/>
      <c r="AU823" s="70"/>
      <c r="AV823" s="70"/>
      <c r="AW823" s="70"/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0"/>
      <c r="BM823" s="70"/>
      <c r="BN823" s="70"/>
      <c r="BO823" s="70"/>
      <c r="BP823" s="70"/>
      <c r="BQ823" s="70"/>
      <c r="BR823" s="70"/>
      <c r="BS823" s="70"/>
      <c r="BT823" s="70"/>
      <c r="BU823" s="70"/>
      <c r="BV823" s="70"/>
      <c r="BW823" s="70"/>
      <c r="BX823" s="70"/>
      <c r="BY823" s="70"/>
      <c r="BZ823" s="72"/>
      <c r="CA823" s="73"/>
      <c r="CB823" s="72"/>
      <c r="CC823" s="72"/>
      <c r="CD823" s="74"/>
      <c r="CJ823"/>
      <c r="CW823" s="76"/>
      <c r="DC823" s="69"/>
      <c r="DI823" s="69"/>
    </row>
    <row r="824" spans="1:113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  <c r="AQ824" s="70"/>
      <c r="AR824" s="70"/>
      <c r="AS824" s="70"/>
      <c r="AT824" s="70"/>
      <c r="AU824" s="70"/>
      <c r="AV824" s="70"/>
      <c r="AW824" s="70"/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0"/>
      <c r="BM824" s="70"/>
      <c r="BN824" s="70"/>
      <c r="BO824" s="70"/>
      <c r="BP824" s="70"/>
      <c r="BQ824" s="70"/>
      <c r="BR824" s="70"/>
      <c r="BS824" s="70"/>
      <c r="BT824" s="70"/>
      <c r="BU824" s="70"/>
      <c r="BV824" s="70"/>
      <c r="BW824" s="70"/>
      <c r="BX824" s="70"/>
      <c r="BY824" s="70"/>
      <c r="BZ824" s="72"/>
      <c r="CA824" s="73"/>
      <c r="CB824" s="72"/>
      <c r="CC824" s="72"/>
      <c r="CD824" s="74"/>
      <c r="CJ824"/>
      <c r="CW824" s="76"/>
      <c r="DC824" s="69"/>
      <c r="DI824" s="69"/>
    </row>
    <row r="825" spans="1:113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  <c r="AQ825" s="70"/>
      <c r="AR825" s="70"/>
      <c r="AS825" s="70"/>
      <c r="AT825" s="70"/>
      <c r="AU825" s="70"/>
      <c r="AV825" s="70"/>
      <c r="AW825" s="70"/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0"/>
      <c r="BM825" s="70"/>
      <c r="BN825" s="70"/>
      <c r="BO825" s="70"/>
      <c r="BP825" s="70"/>
      <c r="BQ825" s="70"/>
      <c r="BR825" s="70"/>
      <c r="BS825" s="70"/>
      <c r="BT825" s="70"/>
      <c r="BU825" s="70"/>
      <c r="BV825" s="70"/>
      <c r="BW825" s="70"/>
      <c r="BX825" s="70"/>
      <c r="BY825" s="70"/>
      <c r="BZ825" s="72"/>
      <c r="CA825" s="73"/>
      <c r="CB825" s="72"/>
      <c r="CC825" s="72"/>
      <c r="CD825" s="74"/>
      <c r="CJ825"/>
      <c r="CW825" s="76"/>
      <c r="DC825" s="69"/>
      <c r="DI825" s="69"/>
    </row>
    <row r="826" spans="1:113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  <c r="AQ826" s="70"/>
      <c r="AR826" s="70"/>
      <c r="AS826" s="70"/>
      <c r="AT826" s="70"/>
      <c r="AU826" s="70"/>
      <c r="AV826" s="70"/>
      <c r="AW826" s="70"/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0"/>
      <c r="BM826" s="70"/>
      <c r="BN826" s="70"/>
      <c r="BO826" s="70"/>
      <c r="BP826" s="70"/>
      <c r="BQ826" s="70"/>
      <c r="BR826" s="70"/>
      <c r="BS826" s="70"/>
      <c r="BT826" s="70"/>
      <c r="BU826" s="70"/>
      <c r="BV826" s="70"/>
      <c r="BW826" s="70"/>
      <c r="BX826" s="70"/>
      <c r="BY826" s="70"/>
      <c r="BZ826" s="72"/>
      <c r="CA826" s="73"/>
      <c r="CB826" s="72"/>
      <c r="CC826" s="72"/>
      <c r="CD826" s="74"/>
      <c r="CJ826"/>
      <c r="CW826" s="76"/>
      <c r="DC826" s="69"/>
      <c r="DI826" s="69"/>
    </row>
    <row r="827" spans="1:113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W827" s="70"/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0"/>
      <c r="BM827" s="70"/>
      <c r="BN827" s="70"/>
      <c r="BO827" s="70"/>
      <c r="BP827" s="70"/>
      <c r="BQ827" s="70"/>
      <c r="BR827" s="70"/>
      <c r="BS827" s="70"/>
      <c r="BT827" s="70"/>
      <c r="BU827" s="70"/>
      <c r="BV827" s="70"/>
      <c r="BW827" s="70"/>
      <c r="BX827" s="70"/>
      <c r="BY827" s="70"/>
      <c r="BZ827" s="72"/>
      <c r="CA827" s="73"/>
      <c r="CB827" s="72"/>
      <c r="CC827" s="72"/>
      <c r="CD827" s="74"/>
      <c r="CJ827"/>
      <c r="CW827" s="76"/>
      <c r="DC827" s="69"/>
      <c r="DI827" s="69"/>
    </row>
    <row r="828" spans="1:113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  <c r="AQ828" s="70"/>
      <c r="AR828" s="70"/>
      <c r="AS828" s="70"/>
      <c r="AT828" s="70"/>
      <c r="AU828" s="70"/>
      <c r="AV828" s="70"/>
      <c r="AW828" s="70"/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0"/>
      <c r="BM828" s="70"/>
      <c r="BN828" s="70"/>
      <c r="BO828" s="70"/>
      <c r="BP828" s="70"/>
      <c r="BQ828" s="70"/>
      <c r="BR828" s="70"/>
      <c r="BS828" s="70"/>
      <c r="BT828" s="70"/>
      <c r="BU828" s="70"/>
      <c r="BV828" s="70"/>
      <c r="BW828" s="70"/>
      <c r="BX828" s="70"/>
      <c r="BY828" s="70"/>
      <c r="BZ828" s="72"/>
      <c r="CA828" s="73"/>
      <c r="CB828" s="72"/>
      <c r="CC828" s="72"/>
      <c r="CD828" s="74"/>
      <c r="CJ828"/>
      <c r="CW828" s="76"/>
      <c r="DC828" s="69"/>
      <c r="DI828" s="69"/>
    </row>
    <row r="829" spans="1:113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  <c r="AQ829" s="70"/>
      <c r="AR829" s="70"/>
      <c r="AS829" s="70"/>
      <c r="AT829" s="70"/>
      <c r="AU829" s="70"/>
      <c r="AV829" s="70"/>
      <c r="AW829" s="70"/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0"/>
      <c r="BM829" s="70"/>
      <c r="BN829" s="70"/>
      <c r="BO829" s="70"/>
      <c r="BP829" s="70"/>
      <c r="BQ829" s="70"/>
      <c r="BR829" s="70"/>
      <c r="BS829" s="70"/>
      <c r="BT829" s="70"/>
      <c r="BU829" s="70"/>
      <c r="BV829" s="70"/>
      <c r="BW829" s="70"/>
      <c r="BX829" s="70"/>
      <c r="BY829" s="70"/>
      <c r="BZ829" s="72"/>
      <c r="CA829" s="73"/>
      <c r="CB829" s="72"/>
      <c r="CC829" s="72"/>
      <c r="CD829" s="74"/>
      <c r="CJ829"/>
      <c r="CW829" s="76"/>
      <c r="DC829" s="69"/>
      <c r="DI829" s="69"/>
    </row>
    <row r="830" spans="1:113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  <c r="AQ830" s="70"/>
      <c r="AR830" s="70"/>
      <c r="AS830" s="70"/>
      <c r="AT830" s="70"/>
      <c r="AU830" s="70"/>
      <c r="AV830" s="70"/>
      <c r="AW830" s="70"/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0"/>
      <c r="BM830" s="70"/>
      <c r="BN830" s="70"/>
      <c r="BO830" s="70"/>
      <c r="BP830" s="70"/>
      <c r="BQ830" s="70"/>
      <c r="BR830" s="70"/>
      <c r="BS830" s="70"/>
      <c r="BT830" s="70"/>
      <c r="BU830" s="70"/>
      <c r="BV830" s="70"/>
      <c r="BW830" s="70"/>
      <c r="BX830" s="70"/>
      <c r="BY830" s="70"/>
      <c r="BZ830" s="72"/>
      <c r="CA830" s="73"/>
      <c r="CB830" s="72"/>
      <c r="CC830" s="72"/>
      <c r="CD830" s="74"/>
      <c r="CJ830"/>
      <c r="CW830" s="76"/>
      <c r="DC830" s="69"/>
      <c r="DI830" s="69"/>
    </row>
    <row r="831" spans="1:113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  <c r="AQ831" s="70"/>
      <c r="AR831" s="70"/>
      <c r="AS831" s="70"/>
      <c r="AT831" s="70"/>
      <c r="AU831" s="70"/>
      <c r="AV831" s="70"/>
      <c r="AW831" s="70"/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0"/>
      <c r="BM831" s="70"/>
      <c r="BN831" s="70"/>
      <c r="BO831" s="70"/>
      <c r="BP831" s="70"/>
      <c r="BQ831" s="70"/>
      <c r="BR831" s="70"/>
      <c r="BS831" s="70"/>
      <c r="BT831" s="70"/>
      <c r="BU831" s="70"/>
      <c r="BV831" s="70"/>
      <c r="BW831" s="70"/>
      <c r="BX831" s="70"/>
      <c r="BY831" s="70"/>
      <c r="BZ831" s="72"/>
      <c r="CA831" s="73"/>
      <c r="CB831" s="72"/>
      <c r="CC831" s="72"/>
      <c r="CD831" s="74"/>
      <c r="CJ831"/>
      <c r="CW831" s="76"/>
      <c r="DC831" s="69"/>
      <c r="DI831" s="69"/>
    </row>
    <row r="832" spans="1:113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  <c r="AQ832" s="70"/>
      <c r="AR832" s="70"/>
      <c r="AS832" s="70"/>
      <c r="AT832" s="70"/>
      <c r="AU832" s="70"/>
      <c r="AV832" s="70"/>
      <c r="AW832" s="70"/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0"/>
      <c r="BM832" s="70"/>
      <c r="BN832" s="70"/>
      <c r="BO832" s="70"/>
      <c r="BP832" s="70"/>
      <c r="BQ832" s="70"/>
      <c r="BR832" s="70"/>
      <c r="BS832" s="70"/>
      <c r="BT832" s="70"/>
      <c r="BU832" s="70"/>
      <c r="BV832" s="70"/>
      <c r="BW832" s="70"/>
      <c r="BX832" s="70"/>
      <c r="BY832" s="70"/>
      <c r="BZ832" s="72"/>
      <c r="CA832" s="73"/>
      <c r="CB832" s="72"/>
      <c r="CC832" s="72"/>
      <c r="CD832" s="74"/>
      <c r="CJ832"/>
      <c r="CW832" s="76"/>
      <c r="DC832" s="69"/>
      <c r="DI832" s="69"/>
    </row>
    <row r="833" spans="1:11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W833" s="70"/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0"/>
      <c r="BM833" s="70"/>
      <c r="BN833" s="70"/>
      <c r="BO833" s="70"/>
      <c r="BP833" s="70"/>
      <c r="BQ833" s="70"/>
      <c r="BR833" s="70"/>
      <c r="BS833" s="70"/>
      <c r="BT833" s="70"/>
      <c r="BU833" s="70"/>
      <c r="BV833" s="70"/>
      <c r="BW833" s="70"/>
      <c r="BX833" s="70"/>
      <c r="BY833" s="70"/>
      <c r="BZ833" s="72"/>
      <c r="CA833" s="73"/>
      <c r="CB833" s="72"/>
      <c r="CC833" s="72"/>
      <c r="CD833" s="74"/>
      <c r="CJ833"/>
      <c r="CW833" s="76"/>
      <c r="DC833" s="69"/>
      <c r="DI833" s="69"/>
    </row>
    <row r="834" spans="1:113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  <c r="AQ834" s="70"/>
      <c r="AR834" s="70"/>
      <c r="AS834" s="70"/>
      <c r="AT834" s="70"/>
      <c r="AU834" s="70"/>
      <c r="AV834" s="70"/>
      <c r="AW834" s="70"/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0"/>
      <c r="BM834" s="70"/>
      <c r="BN834" s="70"/>
      <c r="BO834" s="70"/>
      <c r="BP834" s="70"/>
      <c r="BQ834" s="70"/>
      <c r="BR834" s="70"/>
      <c r="BS834" s="70"/>
      <c r="BT834" s="70"/>
      <c r="BU834" s="70"/>
      <c r="BV834" s="70"/>
      <c r="BW834" s="70"/>
      <c r="BX834" s="70"/>
      <c r="BY834" s="70"/>
      <c r="BZ834" s="72"/>
      <c r="CA834" s="73"/>
      <c r="CB834" s="72"/>
      <c r="CC834" s="72"/>
      <c r="CD834" s="74"/>
      <c r="CJ834"/>
      <c r="CW834" s="76"/>
      <c r="DC834" s="69"/>
      <c r="DI834" s="69"/>
    </row>
    <row r="835" spans="1:113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  <c r="AQ835" s="70"/>
      <c r="AR835" s="70"/>
      <c r="AS835" s="70"/>
      <c r="AT835" s="70"/>
      <c r="AU835" s="70"/>
      <c r="AV835" s="70"/>
      <c r="AW835" s="70"/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0"/>
      <c r="BM835" s="70"/>
      <c r="BN835" s="70"/>
      <c r="BO835" s="70"/>
      <c r="BP835" s="70"/>
      <c r="BQ835" s="70"/>
      <c r="BR835" s="70"/>
      <c r="BS835" s="70"/>
      <c r="BT835" s="70"/>
      <c r="BU835" s="70"/>
      <c r="BV835" s="70"/>
      <c r="BW835" s="70"/>
      <c r="BX835" s="70"/>
      <c r="BY835" s="70"/>
      <c r="BZ835" s="72"/>
      <c r="CA835" s="73"/>
      <c r="CB835" s="72"/>
      <c r="CC835" s="72"/>
      <c r="CD835" s="74"/>
      <c r="CJ835"/>
      <c r="CW835" s="76"/>
      <c r="DC835" s="69"/>
      <c r="DI835" s="69"/>
    </row>
    <row r="836" spans="1:113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  <c r="AQ836" s="70"/>
      <c r="AR836" s="70"/>
      <c r="AS836" s="70"/>
      <c r="AT836" s="70"/>
      <c r="AU836" s="70"/>
      <c r="AV836" s="70"/>
      <c r="AW836" s="70"/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0"/>
      <c r="BM836" s="70"/>
      <c r="BN836" s="70"/>
      <c r="BO836" s="70"/>
      <c r="BP836" s="70"/>
      <c r="BQ836" s="70"/>
      <c r="BR836" s="70"/>
      <c r="BS836" s="70"/>
      <c r="BT836" s="70"/>
      <c r="BU836" s="70"/>
      <c r="BV836" s="70"/>
      <c r="BW836" s="70"/>
      <c r="BX836" s="70"/>
      <c r="BY836" s="70"/>
      <c r="BZ836" s="72"/>
      <c r="CA836" s="73"/>
      <c r="CB836" s="72"/>
      <c r="CC836" s="72"/>
      <c r="CD836" s="74"/>
      <c r="CJ836"/>
      <c r="CW836" s="76"/>
      <c r="DC836" s="69"/>
      <c r="DI836" s="69"/>
    </row>
    <row r="837" spans="1:113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  <c r="AQ837" s="70"/>
      <c r="AR837" s="70"/>
      <c r="AS837" s="70"/>
      <c r="AT837" s="70"/>
      <c r="AU837" s="70"/>
      <c r="AV837" s="70"/>
      <c r="AW837" s="70"/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0"/>
      <c r="BM837" s="70"/>
      <c r="BN837" s="70"/>
      <c r="BO837" s="70"/>
      <c r="BP837" s="70"/>
      <c r="BQ837" s="70"/>
      <c r="BR837" s="70"/>
      <c r="BS837" s="70"/>
      <c r="BT837" s="70"/>
      <c r="BU837" s="70"/>
      <c r="BV837" s="70"/>
      <c r="BW837" s="70"/>
      <c r="BX837" s="70"/>
      <c r="BY837" s="70"/>
      <c r="BZ837" s="72"/>
      <c r="CA837" s="73"/>
      <c r="CB837" s="72"/>
      <c r="CC837" s="72"/>
      <c r="CD837" s="74"/>
      <c r="CJ837"/>
      <c r="CW837" s="76"/>
      <c r="DC837" s="69"/>
      <c r="DI837" s="69"/>
    </row>
    <row r="838" spans="1:113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  <c r="AQ838" s="70"/>
      <c r="AR838" s="70"/>
      <c r="AS838" s="70"/>
      <c r="AT838" s="70"/>
      <c r="AU838" s="70"/>
      <c r="AV838" s="70"/>
      <c r="AW838" s="70"/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0"/>
      <c r="BM838" s="70"/>
      <c r="BN838" s="70"/>
      <c r="BO838" s="70"/>
      <c r="BP838" s="70"/>
      <c r="BQ838" s="70"/>
      <c r="BR838" s="70"/>
      <c r="BS838" s="70"/>
      <c r="BT838" s="70"/>
      <c r="BU838" s="70"/>
      <c r="BV838" s="70"/>
      <c r="BW838" s="70"/>
      <c r="BX838" s="70"/>
      <c r="BY838" s="70"/>
      <c r="BZ838" s="72"/>
      <c r="CA838" s="73"/>
      <c r="CB838" s="72"/>
      <c r="CC838" s="72"/>
      <c r="CD838" s="74"/>
      <c r="CJ838"/>
      <c r="CW838" s="76"/>
      <c r="DC838" s="69"/>
      <c r="DI838" s="69"/>
    </row>
    <row r="839" spans="1:113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  <c r="AQ839" s="70"/>
      <c r="AR839" s="70"/>
      <c r="AS839" s="70"/>
      <c r="AT839" s="70"/>
      <c r="AU839" s="70"/>
      <c r="AV839" s="70"/>
      <c r="AW839" s="70"/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0"/>
      <c r="BM839" s="70"/>
      <c r="BN839" s="70"/>
      <c r="BO839" s="70"/>
      <c r="BP839" s="70"/>
      <c r="BQ839" s="70"/>
      <c r="BR839" s="70"/>
      <c r="BS839" s="70"/>
      <c r="BT839" s="70"/>
      <c r="BU839" s="70"/>
      <c r="BV839" s="70"/>
      <c r="BW839" s="70"/>
      <c r="BX839" s="70"/>
      <c r="BY839" s="70"/>
      <c r="BZ839" s="72"/>
      <c r="CA839" s="73"/>
      <c r="CB839" s="72"/>
      <c r="CC839" s="72"/>
      <c r="CD839" s="74"/>
      <c r="CJ839"/>
      <c r="CW839" s="76"/>
      <c r="DC839" s="69"/>
      <c r="DI839" s="69"/>
    </row>
    <row r="840" spans="1:113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  <c r="AQ840" s="70"/>
      <c r="AR840" s="70"/>
      <c r="AS840" s="70"/>
      <c r="AT840" s="70"/>
      <c r="AU840" s="70"/>
      <c r="AV840" s="70"/>
      <c r="AW840" s="70"/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0"/>
      <c r="BM840" s="70"/>
      <c r="BN840" s="70"/>
      <c r="BO840" s="70"/>
      <c r="BP840" s="70"/>
      <c r="BQ840" s="70"/>
      <c r="BR840" s="70"/>
      <c r="BS840" s="70"/>
      <c r="BT840" s="70"/>
      <c r="BU840" s="70"/>
      <c r="BV840" s="70"/>
      <c r="BW840" s="70"/>
      <c r="BX840" s="70"/>
      <c r="BY840" s="70"/>
      <c r="BZ840" s="72"/>
      <c r="CA840" s="73"/>
      <c r="CB840" s="72"/>
      <c r="CC840" s="72"/>
      <c r="CD840" s="74"/>
      <c r="CJ840"/>
      <c r="CW840" s="76"/>
      <c r="DC840" s="69"/>
      <c r="DI840" s="69"/>
    </row>
    <row r="841" spans="1:113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  <c r="AQ841" s="70"/>
      <c r="AR841" s="70"/>
      <c r="AS841" s="70"/>
      <c r="AT841" s="70"/>
      <c r="AU841" s="70"/>
      <c r="AV841" s="70"/>
      <c r="AW841" s="70"/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0"/>
      <c r="BM841" s="70"/>
      <c r="BN841" s="70"/>
      <c r="BO841" s="70"/>
      <c r="BP841" s="70"/>
      <c r="BQ841" s="70"/>
      <c r="BR841" s="70"/>
      <c r="BS841" s="70"/>
      <c r="BT841" s="70"/>
      <c r="BU841" s="70"/>
      <c r="BV841" s="70"/>
      <c r="BW841" s="70"/>
      <c r="BX841" s="70"/>
      <c r="BY841" s="70"/>
      <c r="BZ841" s="72"/>
      <c r="CA841" s="73"/>
      <c r="CB841" s="72"/>
      <c r="CC841" s="72"/>
      <c r="CD841" s="74"/>
      <c r="CJ841"/>
      <c r="CW841" s="76"/>
      <c r="DC841" s="69"/>
      <c r="DI841" s="69"/>
    </row>
    <row r="842" spans="1:113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  <c r="AQ842" s="70"/>
      <c r="AR842" s="70"/>
      <c r="AS842" s="70"/>
      <c r="AT842" s="70"/>
      <c r="AU842" s="70"/>
      <c r="AV842" s="70"/>
      <c r="AW842" s="70"/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0"/>
      <c r="BM842" s="70"/>
      <c r="BN842" s="70"/>
      <c r="BO842" s="70"/>
      <c r="BP842" s="70"/>
      <c r="BQ842" s="70"/>
      <c r="BR842" s="70"/>
      <c r="BS842" s="70"/>
      <c r="BT842" s="70"/>
      <c r="BU842" s="70"/>
      <c r="BV842" s="70"/>
      <c r="BW842" s="70"/>
      <c r="BX842" s="70"/>
      <c r="BY842" s="70"/>
      <c r="BZ842" s="72"/>
      <c r="CA842" s="73"/>
      <c r="CB842" s="72"/>
      <c r="CC842" s="72"/>
      <c r="CD842" s="74"/>
      <c r="CJ842"/>
      <c r="CW842" s="76"/>
      <c r="DC842" s="69"/>
      <c r="DI842" s="69"/>
    </row>
    <row r="843" spans="1:11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  <c r="AQ843" s="70"/>
      <c r="AR843" s="70"/>
      <c r="AS843" s="70"/>
      <c r="AT843" s="70"/>
      <c r="AU843" s="70"/>
      <c r="AV843" s="70"/>
      <c r="AW843" s="70"/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0"/>
      <c r="BM843" s="70"/>
      <c r="BN843" s="70"/>
      <c r="BO843" s="70"/>
      <c r="BP843" s="70"/>
      <c r="BQ843" s="70"/>
      <c r="BR843" s="70"/>
      <c r="BS843" s="70"/>
      <c r="BT843" s="70"/>
      <c r="BU843" s="70"/>
      <c r="BV843" s="70"/>
      <c r="BW843" s="70"/>
      <c r="BX843" s="70"/>
      <c r="BY843" s="70"/>
      <c r="BZ843" s="72"/>
      <c r="CA843" s="73"/>
      <c r="CB843" s="72"/>
      <c r="CC843" s="72"/>
      <c r="CD843" s="74"/>
      <c r="CJ843"/>
      <c r="CW843" s="76"/>
      <c r="DC843" s="69"/>
      <c r="DI843" s="69"/>
    </row>
    <row r="844" spans="1:113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  <c r="AQ844" s="70"/>
      <c r="AR844" s="70"/>
      <c r="AS844" s="70"/>
      <c r="AT844" s="70"/>
      <c r="AU844" s="70"/>
      <c r="AV844" s="70"/>
      <c r="AW844" s="70"/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0"/>
      <c r="BM844" s="70"/>
      <c r="BN844" s="70"/>
      <c r="BO844" s="70"/>
      <c r="BP844" s="70"/>
      <c r="BQ844" s="70"/>
      <c r="BR844" s="70"/>
      <c r="BS844" s="70"/>
      <c r="BT844" s="70"/>
      <c r="BU844" s="70"/>
      <c r="BV844" s="70"/>
      <c r="BW844" s="70"/>
      <c r="BX844" s="70"/>
      <c r="BY844" s="70"/>
      <c r="BZ844" s="72"/>
      <c r="CA844" s="73"/>
      <c r="CB844" s="72"/>
      <c r="CC844" s="72"/>
      <c r="CD844" s="74"/>
      <c r="CJ844"/>
      <c r="CW844" s="76"/>
      <c r="DC844" s="69"/>
      <c r="DI844" s="69"/>
    </row>
    <row r="845" spans="1:113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W845" s="70"/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0"/>
      <c r="BM845" s="70"/>
      <c r="BN845" s="70"/>
      <c r="BO845" s="70"/>
      <c r="BP845" s="70"/>
      <c r="BQ845" s="70"/>
      <c r="BR845" s="70"/>
      <c r="BS845" s="70"/>
      <c r="BT845" s="70"/>
      <c r="BU845" s="70"/>
      <c r="BV845" s="70"/>
      <c r="BW845" s="70"/>
      <c r="BX845" s="70"/>
      <c r="BY845" s="70"/>
      <c r="BZ845" s="72"/>
      <c r="CA845" s="73"/>
      <c r="CB845" s="72"/>
      <c r="CC845" s="72"/>
      <c r="CD845" s="74"/>
      <c r="CJ845"/>
      <c r="CW845" s="76"/>
      <c r="DC845" s="69"/>
      <c r="DI845" s="69"/>
    </row>
    <row r="846" spans="1:113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  <c r="AQ846" s="70"/>
      <c r="AR846" s="70"/>
      <c r="AS846" s="70"/>
      <c r="AT846" s="70"/>
      <c r="AU846" s="70"/>
      <c r="AV846" s="70"/>
      <c r="AW846" s="70"/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0"/>
      <c r="BM846" s="70"/>
      <c r="BN846" s="70"/>
      <c r="BO846" s="70"/>
      <c r="BP846" s="70"/>
      <c r="BQ846" s="70"/>
      <c r="BR846" s="70"/>
      <c r="BS846" s="70"/>
      <c r="BT846" s="70"/>
      <c r="BU846" s="70"/>
      <c r="BV846" s="70"/>
      <c r="BW846" s="70"/>
      <c r="BX846" s="70"/>
      <c r="BY846" s="70"/>
      <c r="BZ846" s="72"/>
      <c r="CA846" s="73"/>
      <c r="CB846" s="72"/>
      <c r="CC846" s="72"/>
      <c r="CD846" s="74"/>
      <c r="CJ846"/>
      <c r="CW846" s="76"/>
      <c r="DC846" s="69"/>
      <c r="DI846" s="69"/>
    </row>
    <row r="847" spans="1:113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  <c r="AQ847" s="70"/>
      <c r="AR847" s="70"/>
      <c r="AS847" s="70"/>
      <c r="AT847" s="70"/>
      <c r="AU847" s="70"/>
      <c r="AV847" s="70"/>
      <c r="AW847" s="70"/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0"/>
      <c r="BM847" s="70"/>
      <c r="BN847" s="70"/>
      <c r="BO847" s="70"/>
      <c r="BP847" s="70"/>
      <c r="BQ847" s="70"/>
      <c r="BR847" s="70"/>
      <c r="BS847" s="70"/>
      <c r="BT847" s="70"/>
      <c r="BU847" s="70"/>
      <c r="BV847" s="70"/>
      <c r="BW847" s="70"/>
      <c r="BX847" s="70"/>
      <c r="BY847" s="70"/>
      <c r="BZ847" s="72"/>
      <c r="CA847" s="73"/>
      <c r="CB847" s="72"/>
      <c r="CC847" s="72"/>
      <c r="CD847" s="74"/>
      <c r="CJ847"/>
      <c r="CW847" s="76"/>
      <c r="DC847" s="69"/>
      <c r="DI847" s="69"/>
    </row>
    <row r="848" spans="1:113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  <c r="AQ848" s="70"/>
      <c r="AR848" s="70"/>
      <c r="AS848" s="70"/>
      <c r="AT848" s="70"/>
      <c r="AU848" s="70"/>
      <c r="AV848" s="70"/>
      <c r="AW848" s="70"/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0"/>
      <c r="BM848" s="70"/>
      <c r="BN848" s="70"/>
      <c r="BO848" s="70"/>
      <c r="BP848" s="70"/>
      <c r="BQ848" s="70"/>
      <c r="BR848" s="70"/>
      <c r="BS848" s="70"/>
      <c r="BT848" s="70"/>
      <c r="BU848" s="70"/>
      <c r="BV848" s="70"/>
      <c r="BW848" s="70"/>
      <c r="BX848" s="70"/>
      <c r="BY848" s="70"/>
      <c r="BZ848" s="72"/>
      <c r="CA848" s="73"/>
      <c r="CB848" s="72"/>
      <c r="CC848" s="72"/>
      <c r="CD848" s="74"/>
      <c r="CJ848"/>
      <c r="CW848" s="76"/>
      <c r="DC848" s="69"/>
      <c r="DI848" s="69"/>
    </row>
    <row r="849" spans="1:113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  <c r="AQ849" s="70"/>
      <c r="AR849" s="70"/>
      <c r="AS849" s="70"/>
      <c r="AT849" s="70"/>
      <c r="AU849" s="70"/>
      <c r="AV849" s="70"/>
      <c r="AW849" s="70"/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0"/>
      <c r="BM849" s="70"/>
      <c r="BN849" s="70"/>
      <c r="BO849" s="70"/>
      <c r="BP849" s="70"/>
      <c r="BQ849" s="70"/>
      <c r="BR849" s="70"/>
      <c r="BS849" s="70"/>
      <c r="BT849" s="70"/>
      <c r="BU849" s="70"/>
      <c r="BV849" s="70"/>
      <c r="BW849" s="70"/>
      <c r="BX849" s="70"/>
      <c r="BY849" s="70"/>
      <c r="BZ849" s="72"/>
      <c r="CA849" s="73"/>
      <c r="CB849" s="72"/>
      <c r="CC849" s="72"/>
      <c r="CD849" s="74"/>
      <c r="CJ849"/>
      <c r="CW849" s="76"/>
      <c r="DC849" s="69"/>
      <c r="DI849" s="69"/>
    </row>
    <row r="850" spans="1:113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  <c r="AQ850" s="70"/>
      <c r="AR850" s="70"/>
      <c r="AS850" s="70"/>
      <c r="AT850" s="70"/>
      <c r="AU850" s="70"/>
      <c r="AV850" s="70"/>
      <c r="AW850" s="70"/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0"/>
      <c r="BM850" s="70"/>
      <c r="BN850" s="70"/>
      <c r="BO850" s="70"/>
      <c r="BP850" s="70"/>
      <c r="BQ850" s="70"/>
      <c r="BR850" s="70"/>
      <c r="BS850" s="70"/>
      <c r="BT850" s="70"/>
      <c r="BU850" s="70"/>
      <c r="BV850" s="70"/>
      <c r="BW850" s="70"/>
      <c r="BX850" s="70"/>
      <c r="BY850" s="70"/>
      <c r="BZ850" s="72"/>
      <c r="CA850" s="73"/>
      <c r="CB850" s="72"/>
      <c r="CC850" s="72"/>
      <c r="CD850" s="74"/>
      <c r="CJ850"/>
      <c r="CW850" s="76"/>
      <c r="DC850" s="69"/>
      <c r="DI850" s="69"/>
    </row>
    <row r="851" spans="1:113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  <c r="AQ851" s="70"/>
      <c r="AR851" s="70"/>
      <c r="AS851" s="70"/>
      <c r="AT851" s="70"/>
      <c r="AU851" s="70"/>
      <c r="AV851" s="70"/>
      <c r="AW851" s="70"/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0"/>
      <c r="BM851" s="70"/>
      <c r="BN851" s="70"/>
      <c r="BO851" s="70"/>
      <c r="BP851" s="70"/>
      <c r="BQ851" s="70"/>
      <c r="BR851" s="70"/>
      <c r="BS851" s="70"/>
      <c r="BT851" s="70"/>
      <c r="BU851" s="70"/>
      <c r="BV851" s="70"/>
      <c r="BW851" s="70"/>
      <c r="BX851" s="70"/>
      <c r="BY851" s="70"/>
      <c r="BZ851" s="72"/>
      <c r="CA851" s="73"/>
      <c r="CB851" s="72"/>
      <c r="CC851" s="72"/>
      <c r="CD851" s="74"/>
      <c r="CJ851"/>
      <c r="CW851" s="76"/>
      <c r="DC851" s="69"/>
      <c r="DI851" s="69"/>
    </row>
    <row r="852" spans="1:113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  <c r="AQ852" s="70"/>
      <c r="AR852" s="70"/>
      <c r="AS852" s="70"/>
      <c r="AT852" s="70"/>
      <c r="AU852" s="70"/>
      <c r="AV852" s="70"/>
      <c r="AW852" s="70"/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0"/>
      <c r="BM852" s="70"/>
      <c r="BN852" s="70"/>
      <c r="BO852" s="70"/>
      <c r="BP852" s="70"/>
      <c r="BQ852" s="70"/>
      <c r="BR852" s="70"/>
      <c r="BS852" s="70"/>
      <c r="BT852" s="70"/>
      <c r="BU852" s="70"/>
      <c r="BV852" s="70"/>
      <c r="BW852" s="70"/>
      <c r="BX852" s="70"/>
      <c r="BY852" s="70"/>
      <c r="BZ852" s="72"/>
      <c r="CA852" s="73"/>
      <c r="CB852" s="72"/>
      <c r="CC852" s="72"/>
      <c r="CD852" s="74"/>
      <c r="CJ852"/>
      <c r="CW852" s="76"/>
      <c r="DC852" s="69"/>
      <c r="DI852" s="69"/>
    </row>
    <row r="853" spans="1:11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  <c r="AQ853" s="70"/>
      <c r="AR853" s="70"/>
      <c r="AS853" s="70"/>
      <c r="AT853" s="70"/>
      <c r="AU853" s="70"/>
      <c r="AV853" s="70"/>
      <c r="AW853" s="70"/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0"/>
      <c r="BM853" s="70"/>
      <c r="BN853" s="70"/>
      <c r="BO853" s="70"/>
      <c r="BP853" s="70"/>
      <c r="BQ853" s="70"/>
      <c r="BR853" s="70"/>
      <c r="BS853" s="70"/>
      <c r="BT853" s="70"/>
      <c r="BU853" s="70"/>
      <c r="BV853" s="70"/>
      <c r="BW853" s="70"/>
      <c r="BX853" s="70"/>
      <c r="BY853" s="70"/>
      <c r="BZ853" s="72"/>
      <c r="CA853" s="73"/>
      <c r="CB853" s="72"/>
      <c r="CC853" s="72"/>
      <c r="CD853" s="74"/>
      <c r="CJ853"/>
      <c r="CW853" s="76"/>
      <c r="DC853" s="69"/>
      <c r="DI853" s="69"/>
    </row>
    <row r="854" spans="1:113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  <c r="AQ854" s="70"/>
      <c r="AR854" s="70"/>
      <c r="AS854" s="70"/>
      <c r="AT854" s="70"/>
      <c r="AU854" s="70"/>
      <c r="AV854" s="70"/>
      <c r="AW854" s="70"/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0"/>
      <c r="BM854" s="70"/>
      <c r="BN854" s="70"/>
      <c r="BO854" s="70"/>
      <c r="BP854" s="70"/>
      <c r="BQ854" s="70"/>
      <c r="BR854" s="70"/>
      <c r="BS854" s="70"/>
      <c r="BT854" s="70"/>
      <c r="BU854" s="70"/>
      <c r="BV854" s="70"/>
      <c r="BW854" s="70"/>
      <c r="BX854" s="70"/>
      <c r="BY854" s="70"/>
      <c r="BZ854" s="72"/>
      <c r="CA854" s="73"/>
      <c r="CB854" s="72"/>
      <c r="CC854" s="72"/>
      <c r="CD854" s="74"/>
      <c r="CJ854"/>
      <c r="CW854" s="76"/>
      <c r="DC854" s="69"/>
      <c r="DI854" s="69"/>
    </row>
    <row r="855" spans="1:113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  <c r="AQ855" s="70"/>
      <c r="AR855" s="70"/>
      <c r="AS855" s="70"/>
      <c r="AT855" s="70"/>
      <c r="AU855" s="70"/>
      <c r="AV855" s="70"/>
      <c r="AW855" s="70"/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0"/>
      <c r="BM855" s="70"/>
      <c r="BN855" s="70"/>
      <c r="BO855" s="70"/>
      <c r="BP855" s="70"/>
      <c r="BQ855" s="70"/>
      <c r="BR855" s="70"/>
      <c r="BS855" s="70"/>
      <c r="BT855" s="70"/>
      <c r="BU855" s="70"/>
      <c r="BV855" s="70"/>
      <c r="BW855" s="70"/>
      <c r="BX855" s="70"/>
      <c r="BY855" s="70"/>
      <c r="BZ855" s="72"/>
      <c r="CA855" s="73"/>
      <c r="CB855" s="72"/>
      <c r="CC855" s="72"/>
      <c r="CD855" s="74"/>
      <c r="CJ855"/>
      <c r="CW855" s="76"/>
      <c r="DC855" s="69"/>
      <c r="DI855" s="69"/>
    </row>
    <row r="856" spans="1:113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  <c r="AQ856" s="70"/>
      <c r="AR856" s="70"/>
      <c r="AS856" s="70"/>
      <c r="AT856" s="70"/>
      <c r="AU856" s="70"/>
      <c r="AV856" s="70"/>
      <c r="AW856" s="70"/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0"/>
      <c r="BM856" s="70"/>
      <c r="BN856" s="70"/>
      <c r="BO856" s="70"/>
      <c r="BP856" s="70"/>
      <c r="BQ856" s="70"/>
      <c r="BR856" s="70"/>
      <c r="BS856" s="70"/>
      <c r="BT856" s="70"/>
      <c r="BU856" s="70"/>
      <c r="BV856" s="70"/>
      <c r="BW856" s="70"/>
      <c r="BX856" s="70"/>
      <c r="BY856" s="70"/>
      <c r="BZ856" s="72"/>
      <c r="CA856" s="73"/>
      <c r="CB856" s="72"/>
      <c r="CC856" s="72"/>
      <c r="CD856" s="74"/>
      <c r="CJ856"/>
      <c r="CW856" s="76"/>
      <c r="DC856" s="69"/>
      <c r="DI856" s="69"/>
    </row>
    <row r="857" spans="1:113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  <c r="AQ857" s="70"/>
      <c r="AR857" s="70"/>
      <c r="AS857" s="70"/>
      <c r="AT857" s="70"/>
      <c r="AU857" s="70"/>
      <c r="AV857" s="70"/>
      <c r="AW857" s="70"/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0"/>
      <c r="BM857" s="70"/>
      <c r="BN857" s="70"/>
      <c r="BO857" s="70"/>
      <c r="BP857" s="70"/>
      <c r="BQ857" s="70"/>
      <c r="BR857" s="70"/>
      <c r="BS857" s="70"/>
      <c r="BT857" s="70"/>
      <c r="BU857" s="70"/>
      <c r="BV857" s="70"/>
      <c r="BW857" s="70"/>
      <c r="BX857" s="70"/>
      <c r="BY857" s="70"/>
      <c r="BZ857" s="72"/>
      <c r="CA857" s="73"/>
      <c r="CB857" s="72"/>
      <c r="CC857" s="72"/>
      <c r="CD857" s="74"/>
      <c r="CJ857"/>
      <c r="CW857" s="76"/>
      <c r="DC857" s="69"/>
      <c r="DI857" s="69"/>
    </row>
    <row r="858" spans="1:113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  <c r="AQ858" s="70"/>
      <c r="AR858" s="70"/>
      <c r="AS858" s="70"/>
      <c r="AT858" s="70"/>
      <c r="AU858" s="70"/>
      <c r="AV858" s="70"/>
      <c r="AW858" s="70"/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0"/>
      <c r="BM858" s="70"/>
      <c r="BN858" s="70"/>
      <c r="BO858" s="70"/>
      <c r="BP858" s="70"/>
      <c r="BQ858" s="70"/>
      <c r="BR858" s="70"/>
      <c r="BS858" s="70"/>
      <c r="BT858" s="70"/>
      <c r="BU858" s="70"/>
      <c r="BV858" s="70"/>
      <c r="BW858" s="70"/>
      <c r="BX858" s="70"/>
      <c r="BY858" s="70"/>
      <c r="BZ858" s="72"/>
      <c r="CA858" s="73"/>
      <c r="CB858" s="72"/>
      <c r="CC858" s="72"/>
      <c r="CD858" s="74"/>
      <c r="CJ858"/>
      <c r="CW858" s="76"/>
      <c r="DC858" s="69"/>
      <c r="DI858" s="69"/>
    </row>
    <row r="859" spans="1:113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  <c r="AQ859" s="70"/>
      <c r="AR859" s="70"/>
      <c r="AS859" s="70"/>
      <c r="AT859" s="70"/>
      <c r="AU859" s="70"/>
      <c r="AV859" s="70"/>
      <c r="AW859" s="70"/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0"/>
      <c r="BM859" s="70"/>
      <c r="BN859" s="70"/>
      <c r="BO859" s="70"/>
      <c r="BP859" s="70"/>
      <c r="BQ859" s="70"/>
      <c r="BR859" s="70"/>
      <c r="BS859" s="70"/>
      <c r="BT859" s="70"/>
      <c r="BU859" s="70"/>
      <c r="BV859" s="70"/>
      <c r="BW859" s="70"/>
      <c r="BX859" s="70"/>
      <c r="BY859" s="70"/>
      <c r="BZ859" s="72"/>
      <c r="CA859" s="73"/>
      <c r="CB859" s="72"/>
      <c r="CC859" s="72"/>
      <c r="CD859" s="74"/>
      <c r="CJ859"/>
      <c r="CW859" s="76"/>
      <c r="DC859" s="69"/>
      <c r="DI859" s="69"/>
    </row>
    <row r="860" spans="1:113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  <c r="AQ860" s="70"/>
      <c r="AR860" s="70"/>
      <c r="AS860" s="70"/>
      <c r="AT860" s="70"/>
      <c r="AU860" s="70"/>
      <c r="AV860" s="70"/>
      <c r="AW860" s="70"/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0"/>
      <c r="BM860" s="70"/>
      <c r="BN860" s="70"/>
      <c r="BO860" s="70"/>
      <c r="BP860" s="70"/>
      <c r="BQ860" s="70"/>
      <c r="BR860" s="70"/>
      <c r="BS860" s="70"/>
      <c r="BT860" s="70"/>
      <c r="BU860" s="70"/>
      <c r="BV860" s="70"/>
      <c r="BW860" s="70"/>
      <c r="BX860" s="70"/>
      <c r="BY860" s="70"/>
      <c r="BZ860" s="72"/>
      <c r="CA860" s="73"/>
      <c r="CB860" s="72"/>
      <c r="CC860" s="72"/>
      <c r="CD860" s="74"/>
      <c r="CJ860"/>
      <c r="CW860" s="76"/>
      <c r="DC860" s="69"/>
      <c r="DI860" s="69"/>
    </row>
    <row r="861" spans="1:113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  <c r="AQ861" s="70"/>
      <c r="AR861" s="70"/>
      <c r="AS861" s="70"/>
      <c r="AT861" s="70"/>
      <c r="AU861" s="70"/>
      <c r="AV861" s="70"/>
      <c r="AW861" s="70"/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0"/>
      <c r="BM861" s="70"/>
      <c r="BN861" s="70"/>
      <c r="BO861" s="70"/>
      <c r="BP861" s="70"/>
      <c r="BQ861" s="70"/>
      <c r="BR861" s="70"/>
      <c r="BS861" s="70"/>
      <c r="BT861" s="70"/>
      <c r="BU861" s="70"/>
      <c r="BV861" s="70"/>
      <c r="BW861" s="70"/>
      <c r="BX861" s="70"/>
      <c r="BY861" s="70"/>
      <c r="BZ861" s="72"/>
      <c r="CA861" s="73"/>
      <c r="CB861" s="72"/>
      <c r="CC861" s="72"/>
      <c r="CD861" s="74"/>
      <c r="CJ861"/>
      <c r="CW861" s="76"/>
      <c r="DC861" s="69"/>
      <c r="DI861" s="69"/>
    </row>
    <row r="862" spans="1:113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  <c r="AQ862" s="70"/>
      <c r="AR862" s="70"/>
      <c r="AS862" s="70"/>
      <c r="AT862" s="70"/>
      <c r="AU862" s="70"/>
      <c r="AV862" s="70"/>
      <c r="AW862" s="70"/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0"/>
      <c r="BM862" s="70"/>
      <c r="BN862" s="70"/>
      <c r="BO862" s="70"/>
      <c r="BP862" s="70"/>
      <c r="BQ862" s="70"/>
      <c r="BR862" s="70"/>
      <c r="BS862" s="70"/>
      <c r="BT862" s="70"/>
      <c r="BU862" s="70"/>
      <c r="BV862" s="70"/>
      <c r="BW862" s="70"/>
      <c r="BX862" s="70"/>
      <c r="BY862" s="70"/>
      <c r="BZ862" s="72"/>
      <c r="CA862" s="73"/>
      <c r="CB862" s="72"/>
      <c r="CC862" s="72"/>
      <c r="CD862" s="74"/>
      <c r="CJ862"/>
      <c r="CW862" s="76"/>
      <c r="DC862" s="69"/>
      <c r="DI862" s="69"/>
    </row>
    <row r="863" spans="1:11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  <c r="AQ863" s="70"/>
      <c r="AR863" s="70"/>
      <c r="AS863" s="70"/>
      <c r="AT863" s="70"/>
      <c r="AU863" s="70"/>
      <c r="AV863" s="70"/>
      <c r="AW863" s="70"/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0"/>
      <c r="BM863" s="70"/>
      <c r="BN863" s="70"/>
      <c r="BO863" s="70"/>
      <c r="BP863" s="70"/>
      <c r="BQ863" s="70"/>
      <c r="BR863" s="70"/>
      <c r="BS863" s="70"/>
      <c r="BT863" s="70"/>
      <c r="BU863" s="70"/>
      <c r="BV863" s="70"/>
      <c r="BW863" s="70"/>
      <c r="BX863" s="70"/>
      <c r="BY863" s="70"/>
      <c r="BZ863" s="72"/>
      <c r="CA863" s="73"/>
      <c r="CB863" s="72"/>
      <c r="CC863" s="72"/>
      <c r="CD863" s="74"/>
      <c r="CJ863"/>
      <c r="CW863" s="76"/>
      <c r="DC863" s="69"/>
      <c r="DI863" s="69"/>
    </row>
    <row r="864" spans="1:113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  <c r="AQ864" s="70"/>
      <c r="AR864" s="70"/>
      <c r="AS864" s="70"/>
      <c r="AT864" s="70"/>
      <c r="AU864" s="70"/>
      <c r="AV864" s="70"/>
      <c r="AW864" s="70"/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0"/>
      <c r="BM864" s="70"/>
      <c r="BN864" s="70"/>
      <c r="BO864" s="70"/>
      <c r="BP864" s="70"/>
      <c r="BQ864" s="70"/>
      <c r="BR864" s="70"/>
      <c r="BS864" s="70"/>
      <c r="BT864" s="70"/>
      <c r="BU864" s="70"/>
      <c r="BV864" s="70"/>
      <c r="BW864" s="70"/>
      <c r="BX864" s="70"/>
      <c r="BY864" s="70"/>
      <c r="BZ864" s="72"/>
      <c r="CA864" s="73"/>
      <c r="CB864" s="72"/>
      <c r="CC864" s="72"/>
      <c r="CD864" s="74"/>
      <c r="CJ864"/>
      <c r="CW864" s="76"/>
      <c r="DC864" s="69"/>
      <c r="DI864" s="69"/>
    </row>
    <row r="865" spans="1:113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  <c r="AQ865" s="70"/>
      <c r="AR865" s="70"/>
      <c r="AS865" s="70"/>
      <c r="AT865" s="70"/>
      <c r="AU865" s="70"/>
      <c r="AV865" s="70"/>
      <c r="AW865" s="70"/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0"/>
      <c r="BM865" s="70"/>
      <c r="BN865" s="70"/>
      <c r="BO865" s="70"/>
      <c r="BP865" s="70"/>
      <c r="BQ865" s="70"/>
      <c r="BR865" s="70"/>
      <c r="BS865" s="70"/>
      <c r="BT865" s="70"/>
      <c r="BU865" s="70"/>
      <c r="BV865" s="70"/>
      <c r="BW865" s="70"/>
      <c r="BX865" s="70"/>
      <c r="BY865" s="70"/>
      <c r="BZ865" s="72"/>
      <c r="CA865" s="73"/>
      <c r="CB865" s="72"/>
      <c r="CC865" s="72"/>
      <c r="CD865" s="74"/>
      <c r="CJ865"/>
      <c r="CW865" s="76"/>
      <c r="DC865" s="69"/>
      <c r="DI865" s="69"/>
    </row>
    <row r="866" spans="1:113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  <c r="AQ866" s="70"/>
      <c r="AR866" s="70"/>
      <c r="AS866" s="70"/>
      <c r="AT866" s="70"/>
      <c r="AU866" s="70"/>
      <c r="AV866" s="70"/>
      <c r="AW866" s="70"/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0"/>
      <c r="BM866" s="70"/>
      <c r="BN866" s="70"/>
      <c r="BO866" s="70"/>
      <c r="BP866" s="70"/>
      <c r="BQ866" s="70"/>
      <c r="BR866" s="70"/>
      <c r="BS866" s="70"/>
      <c r="BT866" s="70"/>
      <c r="BU866" s="70"/>
      <c r="BV866" s="70"/>
      <c r="BW866" s="70"/>
      <c r="BX866" s="70"/>
      <c r="BY866" s="70"/>
      <c r="BZ866" s="72"/>
      <c r="CA866" s="73"/>
      <c r="CB866" s="72"/>
      <c r="CC866" s="72"/>
      <c r="CD866" s="74"/>
      <c r="CJ866"/>
      <c r="CW866" s="76"/>
      <c r="DC866" s="69"/>
      <c r="DI866" s="69"/>
    </row>
    <row r="867" spans="1:113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  <c r="AQ867" s="70"/>
      <c r="AR867" s="70"/>
      <c r="AS867" s="70"/>
      <c r="AT867" s="70"/>
      <c r="AU867" s="70"/>
      <c r="AV867" s="70"/>
      <c r="AW867" s="70"/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0"/>
      <c r="BM867" s="70"/>
      <c r="BN867" s="70"/>
      <c r="BO867" s="70"/>
      <c r="BP867" s="70"/>
      <c r="BQ867" s="70"/>
      <c r="BR867" s="70"/>
      <c r="BS867" s="70"/>
      <c r="BT867" s="70"/>
      <c r="BU867" s="70"/>
      <c r="BV867" s="70"/>
      <c r="BW867" s="70"/>
      <c r="BX867" s="70"/>
      <c r="BY867" s="70"/>
      <c r="BZ867" s="72"/>
      <c r="CA867" s="73"/>
      <c r="CB867" s="72"/>
      <c r="CC867" s="72"/>
      <c r="CD867" s="74"/>
      <c r="CJ867"/>
      <c r="CW867" s="76"/>
      <c r="DC867" s="69"/>
      <c r="DI867" s="69"/>
    </row>
    <row r="868" spans="1:113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  <c r="AQ868" s="70"/>
      <c r="AR868" s="70"/>
      <c r="AS868" s="70"/>
      <c r="AT868" s="70"/>
      <c r="AU868" s="70"/>
      <c r="AV868" s="70"/>
      <c r="AW868" s="70"/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0"/>
      <c r="BM868" s="70"/>
      <c r="BN868" s="70"/>
      <c r="BO868" s="70"/>
      <c r="BP868" s="70"/>
      <c r="BQ868" s="70"/>
      <c r="BR868" s="70"/>
      <c r="BS868" s="70"/>
      <c r="BT868" s="70"/>
      <c r="BU868" s="70"/>
      <c r="BV868" s="70"/>
      <c r="BW868" s="70"/>
      <c r="BX868" s="70"/>
      <c r="BY868" s="70"/>
      <c r="BZ868" s="72"/>
      <c r="CA868" s="73"/>
      <c r="CB868" s="72"/>
      <c r="CC868" s="72"/>
      <c r="CD868" s="74"/>
      <c r="CJ868"/>
      <c r="CW868" s="76"/>
      <c r="DC868" s="69"/>
      <c r="DI868" s="69"/>
    </row>
    <row r="869" spans="1:113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  <c r="AQ869" s="70"/>
      <c r="AR869" s="70"/>
      <c r="AS869" s="70"/>
      <c r="AT869" s="70"/>
      <c r="AU869" s="70"/>
      <c r="AV869" s="70"/>
      <c r="AW869" s="70"/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0"/>
      <c r="BM869" s="70"/>
      <c r="BN869" s="70"/>
      <c r="BO869" s="70"/>
      <c r="BP869" s="70"/>
      <c r="BQ869" s="70"/>
      <c r="BR869" s="70"/>
      <c r="BS869" s="70"/>
      <c r="BT869" s="70"/>
      <c r="BU869" s="70"/>
      <c r="BV869" s="70"/>
      <c r="BW869" s="70"/>
      <c r="BX869" s="70"/>
      <c r="BY869" s="70"/>
      <c r="BZ869" s="72"/>
      <c r="CA869" s="73"/>
      <c r="CB869" s="72"/>
      <c r="CC869" s="72"/>
      <c r="CD869" s="74"/>
      <c r="CJ869"/>
      <c r="CW869" s="76"/>
      <c r="DC869" s="69"/>
      <c r="DI869" s="69"/>
    </row>
    <row r="870" spans="1:113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  <c r="AQ870" s="70"/>
      <c r="AR870" s="70"/>
      <c r="AS870" s="70"/>
      <c r="AT870" s="70"/>
      <c r="AU870" s="70"/>
      <c r="AV870" s="70"/>
      <c r="AW870" s="70"/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0"/>
      <c r="BM870" s="70"/>
      <c r="BN870" s="70"/>
      <c r="BO870" s="70"/>
      <c r="BP870" s="70"/>
      <c r="BQ870" s="70"/>
      <c r="BR870" s="70"/>
      <c r="BS870" s="70"/>
      <c r="BT870" s="70"/>
      <c r="BU870" s="70"/>
      <c r="BV870" s="70"/>
      <c r="BW870" s="70"/>
      <c r="BX870" s="70"/>
      <c r="BY870" s="70"/>
      <c r="BZ870" s="72"/>
      <c r="CA870" s="73"/>
      <c r="CB870" s="72"/>
      <c r="CC870" s="72"/>
      <c r="CD870" s="74"/>
      <c r="CJ870"/>
      <c r="CW870" s="76"/>
      <c r="DC870" s="69"/>
      <c r="DI870" s="69"/>
    </row>
    <row r="871" spans="1:113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  <c r="AQ871" s="70"/>
      <c r="AR871" s="70"/>
      <c r="AS871" s="70"/>
      <c r="AT871" s="70"/>
      <c r="AU871" s="70"/>
      <c r="AV871" s="70"/>
      <c r="AW871" s="70"/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0"/>
      <c r="BM871" s="70"/>
      <c r="BN871" s="70"/>
      <c r="BO871" s="70"/>
      <c r="BP871" s="70"/>
      <c r="BQ871" s="70"/>
      <c r="BR871" s="70"/>
      <c r="BS871" s="70"/>
      <c r="BT871" s="70"/>
      <c r="BU871" s="70"/>
      <c r="BV871" s="70"/>
      <c r="BW871" s="70"/>
      <c r="BX871" s="70"/>
      <c r="BY871" s="70"/>
      <c r="BZ871" s="72"/>
      <c r="CA871" s="73"/>
      <c r="CB871" s="72"/>
      <c r="CC871" s="72"/>
      <c r="CD871" s="74"/>
      <c r="CJ871"/>
      <c r="CW871" s="76"/>
      <c r="DC871" s="69"/>
      <c r="DI871" s="69"/>
    </row>
    <row r="872" spans="1:113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  <c r="AQ872" s="70"/>
      <c r="AR872" s="70"/>
      <c r="AS872" s="70"/>
      <c r="AT872" s="70"/>
      <c r="AU872" s="70"/>
      <c r="AV872" s="70"/>
      <c r="AW872" s="70"/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0"/>
      <c r="BM872" s="70"/>
      <c r="BN872" s="70"/>
      <c r="BO872" s="70"/>
      <c r="BP872" s="70"/>
      <c r="BQ872" s="70"/>
      <c r="BR872" s="70"/>
      <c r="BS872" s="70"/>
      <c r="BT872" s="70"/>
      <c r="BU872" s="70"/>
      <c r="BV872" s="70"/>
      <c r="BW872" s="70"/>
      <c r="BX872" s="70"/>
      <c r="BY872" s="70"/>
      <c r="BZ872" s="72"/>
      <c r="CA872" s="73"/>
      <c r="CB872" s="72"/>
      <c r="CC872" s="72"/>
      <c r="CD872" s="74"/>
      <c r="CJ872"/>
      <c r="CW872" s="76"/>
      <c r="DC872" s="69"/>
      <c r="DI872" s="69"/>
    </row>
    <row r="873" spans="1:11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  <c r="AQ873" s="70"/>
      <c r="AR873" s="70"/>
      <c r="AS873" s="70"/>
      <c r="AT873" s="70"/>
      <c r="AU873" s="70"/>
      <c r="AV873" s="70"/>
      <c r="AW873" s="70"/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0"/>
      <c r="BM873" s="70"/>
      <c r="BN873" s="70"/>
      <c r="BO873" s="70"/>
      <c r="BP873" s="70"/>
      <c r="BQ873" s="70"/>
      <c r="BR873" s="70"/>
      <c r="BS873" s="70"/>
      <c r="BT873" s="70"/>
      <c r="BU873" s="70"/>
      <c r="BV873" s="70"/>
      <c r="BW873" s="70"/>
      <c r="BX873" s="70"/>
      <c r="BY873" s="70"/>
      <c r="BZ873" s="72"/>
      <c r="CA873" s="73"/>
      <c r="CB873" s="72"/>
      <c r="CC873" s="72"/>
      <c r="CD873" s="74"/>
      <c r="CJ873"/>
      <c r="CW873" s="76"/>
      <c r="DC873" s="69"/>
      <c r="DI873" s="69"/>
    </row>
    <row r="874" spans="1:113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  <c r="AQ874" s="70"/>
      <c r="AR874" s="70"/>
      <c r="AS874" s="70"/>
      <c r="AT874" s="70"/>
      <c r="AU874" s="70"/>
      <c r="AV874" s="70"/>
      <c r="AW874" s="70"/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0"/>
      <c r="BM874" s="70"/>
      <c r="BN874" s="70"/>
      <c r="BO874" s="70"/>
      <c r="BP874" s="70"/>
      <c r="BQ874" s="70"/>
      <c r="BR874" s="70"/>
      <c r="BS874" s="70"/>
      <c r="BT874" s="70"/>
      <c r="BU874" s="70"/>
      <c r="BV874" s="70"/>
      <c r="BW874" s="70"/>
      <c r="BX874" s="70"/>
      <c r="BY874" s="70"/>
      <c r="BZ874" s="72"/>
      <c r="CA874" s="73"/>
      <c r="CB874" s="72"/>
      <c r="CC874" s="72"/>
      <c r="CD874" s="74"/>
      <c r="CJ874"/>
      <c r="CW874" s="76"/>
      <c r="DC874" s="69"/>
      <c r="DI874" s="69"/>
    </row>
    <row r="875" spans="1:113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  <c r="AQ875" s="70"/>
      <c r="AR875" s="70"/>
      <c r="AS875" s="70"/>
      <c r="AT875" s="70"/>
      <c r="AU875" s="70"/>
      <c r="AV875" s="70"/>
      <c r="AW875" s="70"/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0"/>
      <c r="BM875" s="70"/>
      <c r="BN875" s="70"/>
      <c r="BO875" s="70"/>
      <c r="BP875" s="70"/>
      <c r="BQ875" s="70"/>
      <c r="BR875" s="70"/>
      <c r="BS875" s="70"/>
      <c r="BT875" s="70"/>
      <c r="BU875" s="70"/>
      <c r="BV875" s="70"/>
      <c r="BW875" s="70"/>
      <c r="BX875" s="70"/>
      <c r="BY875" s="70"/>
      <c r="BZ875" s="72"/>
      <c r="CA875" s="73"/>
      <c r="CB875" s="72"/>
      <c r="CC875" s="72"/>
      <c r="CD875" s="74"/>
      <c r="CJ875"/>
      <c r="CW875" s="76"/>
      <c r="DC875" s="69"/>
      <c r="DI875" s="69"/>
    </row>
    <row r="876" spans="1:113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  <c r="AQ876" s="70"/>
      <c r="AR876" s="70"/>
      <c r="AS876" s="70"/>
      <c r="AT876" s="70"/>
      <c r="AU876" s="70"/>
      <c r="AV876" s="70"/>
      <c r="AW876" s="70"/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0"/>
      <c r="BM876" s="70"/>
      <c r="BN876" s="70"/>
      <c r="BO876" s="70"/>
      <c r="BP876" s="70"/>
      <c r="BQ876" s="70"/>
      <c r="BR876" s="70"/>
      <c r="BS876" s="70"/>
      <c r="BT876" s="70"/>
      <c r="BU876" s="70"/>
      <c r="BV876" s="70"/>
      <c r="BW876" s="70"/>
      <c r="BX876" s="70"/>
      <c r="BY876" s="70"/>
      <c r="BZ876" s="72"/>
      <c r="CA876" s="73"/>
      <c r="CB876" s="72"/>
      <c r="CC876" s="72"/>
      <c r="CD876" s="74"/>
      <c r="CJ876"/>
      <c r="CW876" s="76"/>
      <c r="DC876" s="69"/>
      <c r="DI876" s="69"/>
    </row>
    <row r="877" spans="1:113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  <c r="AQ877" s="70"/>
      <c r="AR877" s="70"/>
      <c r="AS877" s="70"/>
      <c r="AT877" s="70"/>
      <c r="AU877" s="70"/>
      <c r="AV877" s="70"/>
      <c r="AW877" s="70"/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0"/>
      <c r="BM877" s="70"/>
      <c r="BN877" s="70"/>
      <c r="BO877" s="70"/>
      <c r="BP877" s="70"/>
      <c r="BQ877" s="70"/>
      <c r="BR877" s="70"/>
      <c r="BS877" s="70"/>
      <c r="BT877" s="70"/>
      <c r="BU877" s="70"/>
      <c r="BV877" s="70"/>
      <c r="BW877" s="70"/>
      <c r="BX877" s="70"/>
      <c r="BY877" s="70"/>
      <c r="BZ877" s="72"/>
      <c r="CA877" s="73"/>
      <c r="CB877" s="72"/>
      <c r="CC877" s="72"/>
      <c r="CD877" s="74"/>
      <c r="CJ877"/>
      <c r="CW877" s="76"/>
      <c r="DC877" s="69"/>
      <c r="DI877" s="69"/>
    </row>
    <row r="878" spans="1:113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  <c r="AQ878" s="70"/>
      <c r="AR878" s="70"/>
      <c r="AS878" s="70"/>
      <c r="AT878" s="70"/>
      <c r="AU878" s="70"/>
      <c r="AV878" s="70"/>
      <c r="AW878" s="70"/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0"/>
      <c r="BM878" s="70"/>
      <c r="BN878" s="70"/>
      <c r="BO878" s="70"/>
      <c r="BP878" s="70"/>
      <c r="BQ878" s="70"/>
      <c r="BR878" s="70"/>
      <c r="BS878" s="70"/>
      <c r="BT878" s="70"/>
      <c r="BU878" s="70"/>
      <c r="BV878" s="70"/>
      <c r="BW878" s="70"/>
      <c r="BX878" s="70"/>
      <c r="BY878" s="70"/>
      <c r="BZ878" s="72"/>
      <c r="CA878" s="73"/>
      <c r="CB878" s="72"/>
      <c r="CC878" s="72"/>
      <c r="CD878" s="74"/>
      <c r="CJ878"/>
      <c r="CW878" s="76"/>
      <c r="DC878" s="69"/>
      <c r="DI878" s="69"/>
    </row>
    <row r="879" spans="1:113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  <c r="AQ879" s="70"/>
      <c r="AR879" s="70"/>
      <c r="AS879" s="70"/>
      <c r="AT879" s="70"/>
      <c r="AU879" s="70"/>
      <c r="AV879" s="70"/>
      <c r="AW879" s="70"/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0"/>
      <c r="BM879" s="70"/>
      <c r="BN879" s="70"/>
      <c r="BO879" s="70"/>
      <c r="BP879" s="70"/>
      <c r="BQ879" s="70"/>
      <c r="BR879" s="70"/>
      <c r="BS879" s="70"/>
      <c r="BT879" s="70"/>
      <c r="BU879" s="70"/>
      <c r="BV879" s="70"/>
      <c r="BW879" s="70"/>
      <c r="BX879" s="70"/>
      <c r="BY879" s="70"/>
      <c r="BZ879" s="72"/>
      <c r="CA879" s="73"/>
      <c r="CB879" s="72"/>
      <c r="CC879" s="72"/>
      <c r="CD879" s="74"/>
      <c r="CJ879"/>
      <c r="CW879" s="76"/>
      <c r="DC879" s="69"/>
      <c r="DI879" s="69"/>
    </row>
    <row r="880" spans="1:113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  <c r="AQ880" s="70"/>
      <c r="AR880" s="70"/>
      <c r="AS880" s="70"/>
      <c r="AT880" s="70"/>
      <c r="AU880" s="70"/>
      <c r="AV880" s="70"/>
      <c r="AW880" s="70"/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0"/>
      <c r="BM880" s="70"/>
      <c r="BN880" s="70"/>
      <c r="BO880" s="70"/>
      <c r="BP880" s="70"/>
      <c r="BQ880" s="70"/>
      <c r="BR880" s="70"/>
      <c r="BS880" s="70"/>
      <c r="BT880" s="70"/>
      <c r="BU880" s="70"/>
      <c r="BV880" s="70"/>
      <c r="BW880" s="70"/>
      <c r="BX880" s="70"/>
      <c r="BY880" s="70"/>
      <c r="BZ880" s="72"/>
      <c r="CA880" s="73"/>
      <c r="CB880" s="72"/>
      <c r="CC880" s="72"/>
      <c r="CD880" s="74"/>
      <c r="CJ880"/>
      <c r="CW880" s="76"/>
      <c r="DC880" s="69"/>
      <c r="DI880" s="69"/>
    </row>
    <row r="881" spans="1:113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  <c r="AQ881" s="70"/>
      <c r="AR881" s="70"/>
      <c r="AS881" s="70"/>
      <c r="AT881" s="70"/>
      <c r="AU881" s="70"/>
      <c r="AV881" s="70"/>
      <c r="AW881" s="70"/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0"/>
      <c r="BM881" s="70"/>
      <c r="BN881" s="70"/>
      <c r="BO881" s="70"/>
      <c r="BP881" s="70"/>
      <c r="BQ881" s="70"/>
      <c r="BR881" s="70"/>
      <c r="BS881" s="70"/>
      <c r="BT881" s="70"/>
      <c r="BU881" s="70"/>
      <c r="BV881" s="70"/>
      <c r="BW881" s="70"/>
      <c r="BX881" s="70"/>
      <c r="BY881" s="70"/>
      <c r="BZ881" s="72"/>
      <c r="CA881" s="73"/>
      <c r="CB881" s="72"/>
      <c r="CC881" s="72"/>
      <c r="CD881" s="74"/>
      <c r="CJ881"/>
      <c r="CW881" s="76"/>
      <c r="DC881" s="69"/>
      <c r="DI881" s="69"/>
    </row>
    <row r="882" spans="1:113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  <c r="AQ882" s="70"/>
      <c r="AR882" s="70"/>
      <c r="AS882" s="70"/>
      <c r="AT882" s="70"/>
      <c r="AU882" s="70"/>
      <c r="AV882" s="70"/>
      <c r="AW882" s="70"/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0"/>
      <c r="BM882" s="70"/>
      <c r="BN882" s="70"/>
      <c r="BO882" s="70"/>
      <c r="BP882" s="70"/>
      <c r="BQ882" s="70"/>
      <c r="BR882" s="70"/>
      <c r="BS882" s="70"/>
      <c r="BT882" s="70"/>
      <c r="BU882" s="70"/>
      <c r="BV882" s="70"/>
      <c r="BW882" s="70"/>
      <c r="BX882" s="70"/>
      <c r="BY882" s="70"/>
      <c r="BZ882" s="72"/>
      <c r="CA882" s="73"/>
      <c r="CB882" s="72"/>
      <c r="CC882" s="72"/>
      <c r="CD882" s="74"/>
      <c r="CJ882"/>
      <c r="CW882" s="76"/>
      <c r="DC882" s="69"/>
      <c r="DI882" s="69"/>
    </row>
    <row r="883" spans="1:11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  <c r="AQ883" s="70"/>
      <c r="AR883" s="70"/>
      <c r="AS883" s="70"/>
      <c r="AT883" s="70"/>
      <c r="AU883" s="70"/>
      <c r="AV883" s="70"/>
      <c r="AW883" s="70"/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0"/>
      <c r="BM883" s="70"/>
      <c r="BN883" s="70"/>
      <c r="BO883" s="70"/>
      <c r="BP883" s="70"/>
      <c r="BQ883" s="70"/>
      <c r="BR883" s="70"/>
      <c r="BS883" s="70"/>
      <c r="BT883" s="70"/>
      <c r="BU883" s="70"/>
      <c r="BV883" s="70"/>
      <c r="BW883" s="70"/>
      <c r="BX883" s="70"/>
      <c r="BY883" s="70"/>
      <c r="BZ883" s="72"/>
      <c r="CA883" s="73"/>
      <c r="CB883" s="72"/>
      <c r="CC883" s="72"/>
      <c r="CD883" s="74"/>
      <c r="CJ883"/>
      <c r="CW883" s="76"/>
      <c r="DC883" s="69"/>
      <c r="DI883" s="69"/>
    </row>
    <row r="884" spans="1:113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  <c r="AQ884" s="70"/>
      <c r="AR884" s="70"/>
      <c r="AS884" s="70"/>
      <c r="AT884" s="70"/>
      <c r="AU884" s="70"/>
      <c r="AV884" s="70"/>
      <c r="AW884" s="70"/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0"/>
      <c r="BM884" s="70"/>
      <c r="BN884" s="70"/>
      <c r="BO884" s="70"/>
      <c r="BP884" s="70"/>
      <c r="BQ884" s="70"/>
      <c r="BR884" s="70"/>
      <c r="BS884" s="70"/>
      <c r="BT884" s="70"/>
      <c r="BU884" s="70"/>
      <c r="BV884" s="70"/>
      <c r="BW884" s="70"/>
      <c r="BX884" s="70"/>
      <c r="BY884" s="70"/>
      <c r="BZ884" s="72"/>
      <c r="CA884" s="73"/>
      <c r="CB884" s="72"/>
      <c r="CC884" s="72"/>
      <c r="CD884" s="74"/>
      <c r="CJ884"/>
      <c r="CW884" s="76"/>
      <c r="DC884" s="69"/>
      <c r="DI884" s="69"/>
    </row>
    <row r="885" spans="1:113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  <c r="AQ885" s="70"/>
      <c r="AR885" s="70"/>
      <c r="AS885" s="70"/>
      <c r="AT885" s="70"/>
      <c r="AU885" s="70"/>
      <c r="AV885" s="70"/>
      <c r="AW885" s="70"/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0"/>
      <c r="BM885" s="70"/>
      <c r="BN885" s="70"/>
      <c r="BO885" s="70"/>
      <c r="BP885" s="70"/>
      <c r="BQ885" s="70"/>
      <c r="BR885" s="70"/>
      <c r="BS885" s="70"/>
      <c r="BT885" s="70"/>
      <c r="BU885" s="70"/>
      <c r="BV885" s="70"/>
      <c r="BW885" s="70"/>
      <c r="BX885" s="70"/>
      <c r="BY885" s="70"/>
      <c r="BZ885" s="72"/>
      <c r="CA885" s="73"/>
      <c r="CB885" s="72"/>
      <c r="CC885" s="72"/>
      <c r="CD885" s="74"/>
      <c r="CJ885"/>
      <c r="CW885" s="76"/>
      <c r="DC885" s="69"/>
      <c r="DI885" s="69"/>
    </row>
    <row r="886" spans="1:113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  <c r="AQ886" s="70"/>
      <c r="AR886" s="70"/>
      <c r="AS886" s="70"/>
      <c r="AT886" s="70"/>
      <c r="AU886" s="70"/>
      <c r="AV886" s="70"/>
      <c r="AW886" s="70"/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0"/>
      <c r="BM886" s="70"/>
      <c r="BN886" s="70"/>
      <c r="BO886" s="70"/>
      <c r="BP886" s="70"/>
      <c r="BQ886" s="70"/>
      <c r="BR886" s="70"/>
      <c r="BS886" s="70"/>
      <c r="BT886" s="70"/>
      <c r="BU886" s="70"/>
      <c r="BV886" s="70"/>
      <c r="BW886" s="70"/>
      <c r="BX886" s="70"/>
      <c r="BY886" s="70"/>
      <c r="BZ886" s="72"/>
      <c r="CA886" s="73"/>
      <c r="CB886" s="72"/>
      <c r="CC886" s="72"/>
      <c r="CD886" s="74"/>
      <c r="CJ886"/>
      <c r="CW886" s="76"/>
      <c r="DC886" s="69"/>
      <c r="DI886" s="69"/>
    </row>
    <row r="887" spans="1:113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  <c r="AQ887" s="70"/>
      <c r="AR887" s="70"/>
      <c r="AS887" s="70"/>
      <c r="AT887" s="70"/>
      <c r="AU887" s="70"/>
      <c r="AV887" s="70"/>
      <c r="AW887" s="70"/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0"/>
      <c r="BM887" s="70"/>
      <c r="BN887" s="70"/>
      <c r="BO887" s="70"/>
      <c r="BP887" s="70"/>
      <c r="BQ887" s="70"/>
      <c r="BR887" s="70"/>
      <c r="BS887" s="70"/>
      <c r="BT887" s="70"/>
      <c r="BU887" s="70"/>
      <c r="BV887" s="70"/>
      <c r="BW887" s="70"/>
      <c r="BX887" s="70"/>
      <c r="BY887" s="70"/>
      <c r="BZ887" s="72"/>
      <c r="CA887" s="73"/>
      <c r="CB887" s="72"/>
      <c r="CC887" s="72"/>
      <c r="CD887" s="74"/>
      <c r="CJ887"/>
      <c r="CW887" s="76"/>
      <c r="DC887" s="69"/>
      <c r="DI887" s="69"/>
    </row>
    <row r="888" spans="1:113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  <c r="AQ888" s="70"/>
      <c r="AR888" s="70"/>
      <c r="AS888" s="70"/>
      <c r="AT888" s="70"/>
      <c r="AU888" s="70"/>
      <c r="AV888" s="70"/>
      <c r="AW888" s="70"/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0"/>
      <c r="BM888" s="70"/>
      <c r="BN888" s="70"/>
      <c r="BO888" s="70"/>
      <c r="BP888" s="70"/>
      <c r="BQ888" s="70"/>
      <c r="BR888" s="70"/>
      <c r="BS888" s="70"/>
      <c r="BT888" s="70"/>
      <c r="BU888" s="70"/>
      <c r="BV888" s="70"/>
      <c r="BW888" s="70"/>
      <c r="BX888" s="70"/>
      <c r="BY888" s="70"/>
      <c r="BZ888" s="72"/>
      <c r="CA888" s="73"/>
      <c r="CB888" s="72"/>
      <c r="CC888" s="72"/>
      <c r="CD888" s="74"/>
      <c r="CJ888"/>
      <c r="CW888" s="76"/>
      <c r="DC888" s="69"/>
      <c r="DI888" s="69"/>
    </row>
    <row r="889" spans="1:113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  <c r="AQ889" s="70"/>
      <c r="AR889" s="70"/>
      <c r="AS889" s="70"/>
      <c r="AT889" s="70"/>
      <c r="AU889" s="70"/>
      <c r="AV889" s="70"/>
      <c r="AW889" s="70"/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0"/>
      <c r="BM889" s="70"/>
      <c r="BN889" s="70"/>
      <c r="BO889" s="70"/>
      <c r="BP889" s="70"/>
      <c r="BQ889" s="70"/>
      <c r="BR889" s="70"/>
      <c r="BS889" s="70"/>
      <c r="BT889" s="70"/>
      <c r="BU889" s="70"/>
      <c r="BV889" s="70"/>
      <c r="BW889" s="70"/>
      <c r="BX889" s="70"/>
      <c r="BY889" s="70"/>
      <c r="BZ889" s="72"/>
      <c r="CA889" s="73"/>
      <c r="CB889" s="72"/>
      <c r="CC889" s="72"/>
      <c r="CD889" s="74"/>
      <c r="CJ889"/>
      <c r="CW889" s="76"/>
      <c r="DC889" s="69"/>
      <c r="DI889" s="69"/>
    </row>
    <row r="890" spans="1:113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  <c r="AQ890" s="70"/>
      <c r="AR890" s="70"/>
      <c r="AS890" s="70"/>
      <c r="AT890" s="70"/>
      <c r="AU890" s="70"/>
      <c r="AV890" s="70"/>
      <c r="AW890" s="70"/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0"/>
      <c r="BM890" s="70"/>
      <c r="BN890" s="70"/>
      <c r="BO890" s="70"/>
      <c r="BP890" s="70"/>
      <c r="BQ890" s="70"/>
      <c r="BR890" s="70"/>
      <c r="BS890" s="70"/>
      <c r="BT890" s="70"/>
      <c r="BU890" s="70"/>
      <c r="BV890" s="70"/>
      <c r="BW890" s="70"/>
      <c r="BX890" s="70"/>
      <c r="BY890" s="70"/>
      <c r="BZ890" s="72"/>
      <c r="CA890" s="73"/>
      <c r="CB890" s="72"/>
      <c r="CC890" s="72"/>
      <c r="CD890" s="74"/>
      <c r="CJ890"/>
      <c r="CW890" s="76"/>
      <c r="DC890" s="69"/>
      <c r="DI890" s="69"/>
    </row>
    <row r="891" spans="1:113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  <c r="AQ891" s="70"/>
      <c r="AR891" s="70"/>
      <c r="AS891" s="70"/>
      <c r="AT891" s="70"/>
      <c r="AU891" s="70"/>
      <c r="AV891" s="70"/>
      <c r="AW891" s="70"/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0"/>
      <c r="BM891" s="70"/>
      <c r="BN891" s="70"/>
      <c r="BO891" s="70"/>
      <c r="BP891" s="70"/>
      <c r="BQ891" s="70"/>
      <c r="BR891" s="70"/>
      <c r="BS891" s="70"/>
      <c r="BT891" s="70"/>
      <c r="BU891" s="70"/>
      <c r="BV891" s="70"/>
      <c r="BW891" s="70"/>
      <c r="BX891" s="70"/>
      <c r="BY891" s="70"/>
      <c r="BZ891" s="72"/>
      <c r="CA891" s="73"/>
      <c r="CB891" s="72"/>
      <c r="CC891" s="72"/>
      <c r="CD891" s="74"/>
      <c r="CJ891"/>
      <c r="CW891" s="76"/>
      <c r="DC891" s="69"/>
      <c r="DI891" s="69"/>
    </row>
    <row r="892" spans="1:113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  <c r="AQ892" s="70"/>
      <c r="AR892" s="70"/>
      <c r="AS892" s="70"/>
      <c r="AT892" s="70"/>
      <c r="AU892" s="70"/>
      <c r="AV892" s="70"/>
      <c r="AW892" s="70"/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0"/>
      <c r="BM892" s="70"/>
      <c r="BN892" s="70"/>
      <c r="BO892" s="70"/>
      <c r="BP892" s="70"/>
      <c r="BQ892" s="70"/>
      <c r="BR892" s="70"/>
      <c r="BS892" s="70"/>
      <c r="BT892" s="70"/>
      <c r="BU892" s="70"/>
      <c r="BV892" s="70"/>
      <c r="BW892" s="70"/>
      <c r="BX892" s="70"/>
      <c r="BY892" s="70"/>
      <c r="BZ892" s="72"/>
      <c r="CA892" s="73"/>
      <c r="CB892" s="72"/>
      <c r="CC892" s="72"/>
      <c r="CD892" s="74"/>
      <c r="CJ892"/>
      <c r="CW892" s="76"/>
      <c r="DC892" s="69"/>
      <c r="DI892" s="69"/>
    </row>
    <row r="893" spans="1:11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  <c r="AQ893" s="70"/>
      <c r="AR893" s="70"/>
      <c r="AS893" s="70"/>
      <c r="AT893" s="70"/>
      <c r="AU893" s="70"/>
      <c r="AV893" s="70"/>
      <c r="AW893" s="70"/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0"/>
      <c r="BM893" s="70"/>
      <c r="BN893" s="70"/>
      <c r="BO893" s="70"/>
      <c r="BP893" s="70"/>
      <c r="BQ893" s="70"/>
      <c r="BR893" s="70"/>
      <c r="BS893" s="70"/>
      <c r="BT893" s="70"/>
      <c r="BU893" s="70"/>
      <c r="BV893" s="70"/>
      <c r="BW893" s="70"/>
      <c r="BX893" s="70"/>
      <c r="BY893" s="70"/>
      <c r="BZ893" s="72"/>
      <c r="CA893" s="73"/>
      <c r="CB893" s="72"/>
      <c r="CC893" s="72"/>
      <c r="CD893" s="74"/>
      <c r="CJ893"/>
      <c r="CW893" s="76"/>
      <c r="DC893" s="69"/>
      <c r="DI893" s="69"/>
    </row>
    <row r="894" spans="1:113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  <c r="AQ894" s="70"/>
      <c r="AR894" s="70"/>
      <c r="AS894" s="70"/>
      <c r="AT894" s="70"/>
      <c r="AU894" s="70"/>
      <c r="AV894" s="70"/>
      <c r="AW894" s="70"/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0"/>
      <c r="BM894" s="70"/>
      <c r="BN894" s="70"/>
      <c r="BO894" s="70"/>
      <c r="BP894" s="70"/>
      <c r="BQ894" s="70"/>
      <c r="BR894" s="70"/>
      <c r="BS894" s="70"/>
      <c r="BT894" s="70"/>
      <c r="BU894" s="70"/>
      <c r="BV894" s="70"/>
      <c r="BW894" s="70"/>
      <c r="BX894" s="70"/>
      <c r="BY894" s="70"/>
      <c r="BZ894" s="72"/>
      <c r="CA894" s="73"/>
      <c r="CB894" s="72"/>
      <c r="CC894" s="72"/>
      <c r="CD894" s="74"/>
      <c r="CJ894"/>
      <c r="CW894" s="76"/>
      <c r="DC894" s="69"/>
      <c r="DI894" s="69"/>
    </row>
    <row r="895" spans="1:113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  <c r="AQ895" s="70"/>
      <c r="AR895" s="70"/>
      <c r="AS895" s="70"/>
      <c r="AT895" s="70"/>
      <c r="AU895" s="70"/>
      <c r="AV895" s="70"/>
      <c r="AW895" s="70"/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0"/>
      <c r="BM895" s="70"/>
      <c r="BN895" s="70"/>
      <c r="BO895" s="70"/>
      <c r="BP895" s="70"/>
      <c r="BQ895" s="70"/>
      <c r="BR895" s="70"/>
      <c r="BS895" s="70"/>
      <c r="BT895" s="70"/>
      <c r="BU895" s="70"/>
      <c r="BV895" s="70"/>
      <c r="BW895" s="70"/>
      <c r="BX895" s="70"/>
      <c r="BY895" s="70"/>
      <c r="BZ895" s="72"/>
      <c r="CA895" s="73"/>
      <c r="CB895" s="72"/>
      <c r="CC895" s="72"/>
      <c r="CD895" s="74"/>
      <c r="CJ895"/>
      <c r="CW895" s="76"/>
      <c r="DC895" s="69"/>
      <c r="DI895" s="69"/>
    </row>
    <row r="896" spans="1:113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  <c r="AQ896" s="70"/>
      <c r="AR896" s="70"/>
      <c r="AS896" s="70"/>
      <c r="AT896" s="70"/>
      <c r="AU896" s="70"/>
      <c r="AV896" s="70"/>
      <c r="AW896" s="70"/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0"/>
      <c r="BM896" s="70"/>
      <c r="BN896" s="70"/>
      <c r="BO896" s="70"/>
      <c r="BP896" s="70"/>
      <c r="BQ896" s="70"/>
      <c r="BR896" s="70"/>
      <c r="BS896" s="70"/>
      <c r="BT896" s="70"/>
      <c r="BU896" s="70"/>
      <c r="BV896" s="70"/>
      <c r="BW896" s="70"/>
      <c r="BX896" s="70"/>
      <c r="BY896" s="70"/>
      <c r="BZ896" s="72"/>
      <c r="CA896" s="73"/>
      <c r="CB896" s="72"/>
      <c r="CC896" s="72"/>
      <c r="CD896" s="74"/>
      <c r="CJ896"/>
      <c r="CW896" s="76"/>
      <c r="DC896" s="69"/>
      <c r="DI896" s="69"/>
    </row>
    <row r="897" spans="1:113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  <c r="AQ897" s="70"/>
      <c r="AR897" s="70"/>
      <c r="AS897" s="70"/>
      <c r="AT897" s="70"/>
      <c r="AU897" s="70"/>
      <c r="AV897" s="70"/>
      <c r="AW897" s="70"/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0"/>
      <c r="BM897" s="70"/>
      <c r="BN897" s="70"/>
      <c r="BO897" s="70"/>
      <c r="BP897" s="70"/>
      <c r="BQ897" s="70"/>
      <c r="BR897" s="70"/>
      <c r="BS897" s="70"/>
      <c r="BT897" s="70"/>
      <c r="BU897" s="70"/>
      <c r="BV897" s="70"/>
      <c r="BW897" s="70"/>
      <c r="BX897" s="70"/>
      <c r="BY897" s="70"/>
      <c r="BZ897" s="72"/>
      <c r="CA897" s="73"/>
      <c r="CB897" s="72"/>
      <c r="CC897" s="72"/>
      <c r="CD897" s="74"/>
      <c r="CJ897"/>
      <c r="CW897" s="76"/>
      <c r="DC897" s="69"/>
      <c r="DI897" s="69"/>
    </row>
    <row r="898" spans="1:113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  <c r="AQ898" s="70"/>
      <c r="AR898" s="70"/>
      <c r="AS898" s="70"/>
      <c r="AT898" s="70"/>
      <c r="AU898" s="70"/>
      <c r="AV898" s="70"/>
      <c r="AW898" s="70"/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0"/>
      <c r="BM898" s="70"/>
      <c r="BN898" s="70"/>
      <c r="BO898" s="70"/>
      <c r="BP898" s="70"/>
      <c r="BQ898" s="70"/>
      <c r="BR898" s="70"/>
      <c r="BS898" s="70"/>
      <c r="BT898" s="70"/>
      <c r="BU898" s="70"/>
      <c r="BV898" s="70"/>
      <c r="BW898" s="70"/>
      <c r="BX898" s="70"/>
      <c r="BY898" s="70"/>
      <c r="BZ898" s="72"/>
      <c r="CA898" s="73"/>
      <c r="CB898" s="72"/>
      <c r="CC898" s="72"/>
      <c r="CD898" s="74"/>
      <c r="CJ898"/>
      <c r="CW898" s="76"/>
      <c r="DC898" s="69"/>
      <c r="DI898" s="69"/>
    </row>
    <row r="899" spans="1:113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  <c r="AQ899" s="70"/>
      <c r="AR899" s="70"/>
      <c r="AS899" s="70"/>
      <c r="AT899" s="70"/>
      <c r="AU899" s="70"/>
      <c r="AV899" s="70"/>
      <c r="AW899" s="70"/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0"/>
      <c r="BM899" s="70"/>
      <c r="BN899" s="70"/>
      <c r="BO899" s="70"/>
      <c r="BP899" s="70"/>
      <c r="BQ899" s="70"/>
      <c r="BR899" s="70"/>
      <c r="BS899" s="70"/>
      <c r="BT899" s="70"/>
      <c r="BU899" s="70"/>
      <c r="BV899" s="70"/>
      <c r="BW899" s="70"/>
      <c r="BX899" s="70"/>
      <c r="BY899" s="70"/>
      <c r="BZ899" s="72"/>
      <c r="CA899" s="73"/>
      <c r="CB899" s="72"/>
      <c r="CC899" s="72"/>
      <c r="CD899" s="74"/>
      <c r="CJ899"/>
      <c r="CW899" s="76"/>
      <c r="DC899" s="69"/>
      <c r="DI899" s="69"/>
    </row>
    <row r="900" spans="1:113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  <c r="AQ900" s="70"/>
      <c r="AR900" s="70"/>
      <c r="AS900" s="70"/>
      <c r="AT900" s="70"/>
      <c r="AU900" s="70"/>
      <c r="AV900" s="70"/>
      <c r="AW900" s="70"/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0"/>
      <c r="BM900" s="70"/>
      <c r="BN900" s="70"/>
      <c r="BO900" s="70"/>
      <c r="BP900" s="70"/>
      <c r="BQ900" s="70"/>
      <c r="BR900" s="70"/>
      <c r="BS900" s="70"/>
      <c r="BT900" s="70"/>
      <c r="BU900" s="70"/>
      <c r="BV900" s="70"/>
      <c r="BW900" s="70"/>
      <c r="BX900" s="70"/>
      <c r="BY900" s="70"/>
      <c r="BZ900" s="72"/>
      <c r="CA900" s="73"/>
      <c r="CB900" s="72"/>
      <c r="CC900" s="72"/>
      <c r="CD900" s="74"/>
      <c r="CJ900"/>
      <c r="CW900" s="76"/>
      <c r="DC900" s="69"/>
      <c r="DI900" s="69"/>
    </row>
    <row r="901" spans="1:113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  <c r="AQ901" s="70"/>
      <c r="AR901" s="70"/>
      <c r="AS901" s="70"/>
      <c r="AT901" s="70"/>
      <c r="AU901" s="70"/>
      <c r="AV901" s="70"/>
      <c r="AW901" s="70"/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0"/>
      <c r="BM901" s="70"/>
      <c r="BN901" s="70"/>
      <c r="BO901" s="70"/>
      <c r="BP901" s="70"/>
      <c r="BQ901" s="70"/>
      <c r="BR901" s="70"/>
      <c r="BS901" s="70"/>
      <c r="BT901" s="70"/>
      <c r="BU901" s="70"/>
      <c r="BV901" s="70"/>
      <c r="BW901" s="70"/>
      <c r="BX901" s="70"/>
      <c r="BY901" s="70"/>
      <c r="BZ901" s="72"/>
      <c r="CA901" s="73"/>
      <c r="CB901" s="72"/>
      <c r="CC901" s="72"/>
      <c r="CD901" s="74"/>
      <c r="CJ901"/>
      <c r="CW901" s="76"/>
      <c r="DC901" s="69"/>
      <c r="DI901" s="69"/>
    </row>
    <row r="902" spans="1:113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  <c r="AQ902" s="70"/>
      <c r="AR902" s="70"/>
      <c r="AS902" s="70"/>
      <c r="AT902" s="70"/>
      <c r="AU902" s="70"/>
      <c r="AV902" s="70"/>
      <c r="AW902" s="70"/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0"/>
      <c r="BM902" s="70"/>
      <c r="BN902" s="70"/>
      <c r="BO902" s="70"/>
      <c r="BP902" s="70"/>
      <c r="BQ902" s="70"/>
      <c r="BR902" s="70"/>
      <c r="BS902" s="70"/>
      <c r="BT902" s="70"/>
      <c r="BU902" s="70"/>
      <c r="BV902" s="70"/>
      <c r="BW902" s="70"/>
      <c r="BX902" s="70"/>
      <c r="BY902" s="70"/>
      <c r="BZ902" s="72"/>
      <c r="CA902" s="73"/>
      <c r="CB902" s="72"/>
      <c r="CC902" s="72"/>
      <c r="CD902" s="74"/>
      <c r="CJ902"/>
      <c r="CW902" s="76"/>
      <c r="DC902" s="69"/>
      <c r="DI902" s="69"/>
    </row>
    <row r="903" spans="1:11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  <c r="AQ903" s="70"/>
      <c r="AR903" s="70"/>
      <c r="AS903" s="70"/>
      <c r="AT903" s="70"/>
      <c r="AU903" s="70"/>
      <c r="AV903" s="70"/>
      <c r="AW903" s="70"/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0"/>
      <c r="BM903" s="70"/>
      <c r="BN903" s="70"/>
      <c r="BO903" s="70"/>
      <c r="BP903" s="70"/>
      <c r="BQ903" s="70"/>
      <c r="BR903" s="70"/>
      <c r="BS903" s="70"/>
      <c r="BT903" s="70"/>
      <c r="BU903" s="70"/>
      <c r="BV903" s="70"/>
      <c r="BW903" s="70"/>
      <c r="BX903" s="70"/>
      <c r="BY903" s="70"/>
      <c r="BZ903" s="72"/>
      <c r="CA903" s="73"/>
      <c r="CB903" s="72"/>
      <c r="CC903" s="72"/>
      <c r="CD903" s="74"/>
      <c r="CJ903"/>
      <c r="CW903" s="76"/>
      <c r="DC903" s="69"/>
      <c r="DI903" s="69"/>
    </row>
    <row r="904" spans="1:113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  <c r="AQ904" s="70"/>
      <c r="AR904" s="70"/>
      <c r="AS904" s="70"/>
      <c r="AT904" s="70"/>
      <c r="AU904" s="70"/>
      <c r="AV904" s="70"/>
      <c r="AW904" s="70"/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0"/>
      <c r="BM904" s="70"/>
      <c r="BN904" s="70"/>
      <c r="BO904" s="70"/>
      <c r="BP904" s="70"/>
      <c r="BQ904" s="70"/>
      <c r="BR904" s="70"/>
      <c r="BS904" s="70"/>
      <c r="BT904" s="70"/>
      <c r="BU904" s="70"/>
      <c r="BV904" s="70"/>
      <c r="BW904" s="70"/>
      <c r="BX904" s="70"/>
      <c r="BY904" s="70"/>
      <c r="BZ904" s="72"/>
      <c r="CA904" s="73"/>
      <c r="CB904" s="72"/>
      <c r="CC904" s="72"/>
      <c r="CD904" s="74"/>
      <c r="CJ904"/>
      <c r="CW904" s="76"/>
      <c r="DC904" s="69"/>
      <c r="DI904" s="69"/>
    </row>
    <row r="905" spans="1:113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  <c r="AQ905" s="70"/>
      <c r="AR905" s="70"/>
      <c r="AS905" s="70"/>
      <c r="AT905" s="70"/>
      <c r="AU905" s="70"/>
      <c r="AV905" s="70"/>
      <c r="AW905" s="70"/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0"/>
      <c r="BM905" s="70"/>
      <c r="BN905" s="70"/>
      <c r="BO905" s="70"/>
      <c r="BP905" s="70"/>
      <c r="BQ905" s="70"/>
      <c r="BR905" s="70"/>
      <c r="BS905" s="70"/>
      <c r="BT905" s="70"/>
      <c r="BU905" s="70"/>
      <c r="BV905" s="70"/>
      <c r="BW905" s="70"/>
      <c r="BX905" s="70"/>
      <c r="BY905" s="70"/>
      <c r="BZ905" s="72"/>
      <c r="CA905" s="73"/>
      <c r="CB905" s="72"/>
      <c r="CC905" s="72"/>
      <c r="CD905" s="74"/>
      <c r="CJ905"/>
      <c r="CW905" s="76"/>
      <c r="DC905" s="69"/>
      <c r="DI905" s="69"/>
    </row>
    <row r="906" spans="1:113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  <c r="AQ906" s="70"/>
      <c r="AR906" s="70"/>
      <c r="AS906" s="70"/>
      <c r="AT906" s="70"/>
      <c r="AU906" s="70"/>
      <c r="AV906" s="70"/>
      <c r="AW906" s="70"/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0"/>
      <c r="BM906" s="70"/>
      <c r="BN906" s="70"/>
      <c r="BO906" s="70"/>
      <c r="BP906" s="70"/>
      <c r="BQ906" s="70"/>
      <c r="BR906" s="70"/>
      <c r="BS906" s="70"/>
      <c r="BT906" s="70"/>
      <c r="BU906" s="70"/>
      <c r="BV906" s="70"/>
      <c r="BW906" s="70"/>
      <c r="BX906" s="70"/>
      <c r="BY906" s="70"/>
      <c r="BZ906" s="72"/>
      <c r="CA906" s="73"/>
      <c r="CB906" s="72"/>
      <c r="CC906" s="72"/>
      <c r="CD906" s="74"/>
      <c r="CJ906"/>
      <c r="CW906" s="76"/>
      <c r="DC906" s="69"/>
      <c r="DI906" s="69"/>
    </row>
    <row r="907" spans="1:113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  <c r="AQ907" s="70"/>
      <c r="AR907" s="70"/>
      <c r="AS907" s="70"/>
      <c r="AT907" s="70"/>
      <c r="AU907" s="70"/>
      <c r="AV907" s="70"/>
      <c r="AW907" s="70"/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0"/>
      <c r="BM907" s="70"/>
      <c r="BN907" s="70"/>
      <c r="BO907" s="70"/>
      <c r="BP907" s="70"/>
      <c r="BQ907" s="70"/>
      <c r="BR907" s="70"/>
      <c r="BS907" s="70"/>
      <c r="BT907" s="70"/>
      <c r="BU907" s="70"/>
      <c r="BV907" s="70"/>
      <c r="BW907" s="70"/>
      <c r="BX907" s="70"/>
      <c r="BY907" s="70"/>
      <c r="BZ907" s="72"/>
      <c r="CA907" s="73"/>
      <c r="CB907" s="72"/>
      <c r="CC907" s="72"/>
      <c r="CD907" s="74"/>
      <c r="CJ907"/>
      <c r="CW907" s="76"/>
      <c r="DC907" s="69"/>
      <c r="DI907" s="69"/>
    </row>
    <row r="908" spans="1:113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  <c r="AQ908" s="70"/>
      <c r="AR908" s="70"/>
      <c r="AS908" s="70"/>
      <c r="AT908" s="70"/>
      <c r="AU908" s="70"/>
      <c r="AV908" s="70"/>
      <c r="AW908" s="70"/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0"/>
      <c r="BM908" s="70"/>
      <c r="BN908" s="70"/>
      <c r="BO908" s="70"/>
      <c r="BP908" s="70"/>
      <c r="BQ908" s="70"/>
      <c r="BR908" s="70"/>
      <c r="BS908" s="70"/>
      <c r="BT908" s="70"/>
      <c r="BU908" s="70"/>
      <c r="BV908" s="70"/>
      <c r="BW908" s="70"/>
      <c r="BX908" s="70"/>
      <c r="BY908" s="70"/>
      <c r="BZ908" s="72"/>
      <c r="CA908" s="73"/>
      <c r="CB908" s="72"/>
      <c r="CC908" s="72"/>
      <c r="CD908" s="74"/>
      <c r="CJ908"/>
      <c r="CW908" s="76"/>
      <c r="DC908" s="69"/>
      <c r="DI908" s="69"/>
    </row>
    <row r="909" spans="1:113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  <c r="AQ909" s="70"/>
      <c r="AR909" s="70"/>
      <c r="AS909" s="70"/>
      <c r="AT909" s="70"/>
      <c r="AU909" s="70"/>
      <c r="AV909" s="70"/>
      <c r="AW909" s="70"/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0"/>
      <c r="BM909" s="70"/>
      <c r="BN909" s="70"/>
      <c r="BO909" s="70"/>
      <c r="BP909" s="70"/>
      <c r="BQ909" s="70"/>
      <c r="BR909" s="70"/>
      <c r="BS909" s="70"/>
      <c r="BT909" s="70"/>
      <c r="BU909" s="70"/>
      <c r="BV909" s="70"/>
      <c r="BW909" s="70"/>
      <c r="BX909" s="70"/>
      <c r="BY909" s="70"/>
      <c r="BZ909" s="72"/>
      <c r="CA909" s="73"/>
      <c r="CB909" s="72"/>
      <c r="CC909" s="72"/>
      <c r="CD909" s="74"/>
      <c r="CJ909"/>
      <c r="CW909" s="76"/>
      <c r="DC909" s="69"/>
      <c r="DI909" s="69"/>
    </row>
    <row r="910" spans="1:113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  <c r="AN910" s="70"/>
      <c r="AO910" s="70"/>
      <c r="AP910" s="70"/>
      <c r="AQ910" s="70"/>
      <c r="AR910" s="70"/>
      <c r="AS910" s="70"/>
      <c r="AT910" s="70"/>
      <c r="AU910" s="70"/>
      <c r="AV910" s="70"/>
      <c r="AW910" s="70"/>
      <c r="AX910" s="70"/>
      <c r="AY910" s="70"/>
      <c r="AZ910" s="70"/>
      <c r="BA910" s="70"/>
      <c r="BB910" s="70"/>
      <c r="BC910" s="70"/>
      <c r="BD910" s="70"/>
      <c r="BE910" s="70"/>
      <c r="BF910" s="70"/>
      <c r="BG910" s="70"/>
      <c r="BH910" s="70"/>
      <c r="BI910" s="70"/>
      <c r="BJ910" s="70"/>
      <c r="BK910" s="70"/>
      <c r="BL910" s="70"/>
      <c r="BM910" s="70"/>
      <c r="BN910" s="70"/>
      <c r="BO910" s="70"/>
      <c r="BP910" s="70"/>
      <c r="BQ910" s="70"/>
      <c r="BR910" s="70"/>
      <c r="BS910" s="70"/>
      <c r="BT910" s="70"/>
      <c r="BU910" s="70"/>
      <c r="BV910" s="70"/>
      <c r="BW910" s="70"/>
      <c r="BX910" s="70"/>
      <c r="BY910" s="70"/>
      <c r="BZ910" s="72"/>
      <c r="CA910" s="73"/>
      <c r="CB910" s="72"/>
      <c r="CC910" s="72"/>
      <c r="CD910" s="74"/>
      <c r="CJ910"/>
      <c r="CW910" s="76"/>
      <c r="DC910" s="69"/>
      <c r="DI910" s="69"/>
    </row>
    <row r="911" spans="1:113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  <c r="AK911" s="70"/>
      <c r="AL911" s="70"/>
      <c r="AM911" s="70"/>
      <c r="AN911" s="70"/>
      <c r="AO911" s="70"/>
      <c r="AP911" s="70"/>
      <c r="AQ911" s="70"/>
      <c r="AR911" s="70"/>
      <c r="AS911" s="70"/>
      <c r="AT911" s="70"/>
      <c r="AU911" s="70"/>
      <c r="AV911" s="70"/>
      <c r="AW911" s="70"/>
      <c r="AX911" s="70"/>
      <c r="AY911" s="70"/>
      <c r="AZ911" s="70"/>
      <c r="BA911" s="70"/>
      <c r="BB911" s="70"/>
      <c r="BC911" s="70"/>
      <c r="BD911" s="70"/>
      <c r="BE911" s="70"/>
      <c r="BF911" s="70"/>
      <c r="BG911" s="70"/>
      <c r="BH911" s="70"/>
      <c r="BI911" s="70"/>
      <c r="BJ911" s="70"/>
      <c r="BK911" s="70"/>
      <c r="BL911" s="70"/>
      <c r="BM911" s="70"/>
      <c r="BN911" s="70"/>
      <c r="BO911" s="70"/>
      <c r="BP911" s="70"/>
      <c r="BQ911" s="70"/>
      <c r="BR911" s="70"/>
      <c r="BS911" s="70"/>
      <c r="BT911" s="70"/>
      <c r="BU911" s="70"/>
      <c r="BV911" s="70"/>
      <c r="BW911" s="70"/>
      <c r="BX911" s="70"/>
      <c r="BY911" s="70"/>
      <c r="BZ911" s="72"/>
      <c r="CA911" s="73"/>
      <c r="CB911" s="72"/>
      <c r="CC911" s="72"/>
      <c r="CD911" s="74"/>
      <c r="CJ911"/>
      <c r="CW911" s="76"/>
      <c r="DC911" s="69"/>
      <c r="DI911" s="69"/>
    </row>
    <row r="912" spans="1:113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  <c r="AK912" s="70"/>
      <c r="AL912" s="70"/>
      <c r="AM912" s="70"/>
      <c r="AN912" s="70"/>
      <c r="AO912" s="70"/>
      <c r="AP912" s="70"/>
      <c r="AQ912" s="70"/>
      <c r="AR912" s="70"/>
      <c r="AS912" s="70"/>
      <c r="AT912" s="70"/>
      <c r="AU912" s="70"/>
      <c r="AV912" s="70"/>
      <c r="AW912" s="70"/>
      <c r="AX912" s="70"/>
      <c r="AY912" s="70"/>
      <c r="AZ912" s="70"/>
      <c r="BA912" s="70"/>
      <c r="BB912" s="70"/>
      <c r="BC912" s="70"/>
      <c r="BD912" s="70"/>
      <c r="BE912" s="70"/>
      <c r="BF912" s="70"/>
      <c r="BG912" s="70"/>
      <c r="BH912" s="70"/>
      <c r="BI912" s="70"/>
      <c r="BJ912" s="70"/>
      <c r="BK912" s="70"/>
      <c r="BL912" s="70"/>
      <c r="BM912" s="70"/>
      <c r="BN912" s="70"/>
      <c r="BO912" s="70"/>
      <c r="BP912" s="70"/>
      <c r="BQ912" s="70"/>
      <c r="BR912" s="70"/>
      <c r="BS912" s="70"/>
      <c r="BT912" s="70"/>
      <c r="BU912" s="70"/>
      <c r="BV912" s="70"/>
      <c r="BW912" s="70"/>
      <c r="BX912" s="70"/>
      <c r="BY912" s="70"/>
      <c r="BZ912" s="72"/>
      <c r="CA912" s="73"/>
      <c r="CB912" s="72"/>
      <c r="CC912" s="72"/>
      <c r="CD912" s="74"/>
      <c r="CJ912"/>
      <c r="CW912" s="76"/>
      <c r="DC912" s="69"/>
      <c r="DI912" s="69"/>
    </row>
    <row r="913" spans="1:1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  <c r="AK913" s="70"/>
      <c r="AL913" s="70"/>
      <c r="AM913" s="70"/>
      <c r="AN913" s="70"/>
      <c r="AO913" s="70"/>
      <c r="AP913" s="70"/>
      <c r="AQ913" s="70"/>
      <c r="AR913" s="70"/>
      <c r="AS913" s="70"/>
      <c r="AT913" s="70"/>
      <c r="AU913" s="70"/>
      <c r="AV913" s="70"/>
      <c r="AW913" s="70"/>
      <c r="AX913" s="70"/>
      <c r="AY913" s="70"/>
      <c r="AZ913" s="70"/>
      <c r="BA913" s="70"/>
      <c r="BB913" s="70"/>
      <c r="BC913" s="70"/>
      <c r="BD913" s="70"/>
      <c r="BE913" s="70"/>
      <c r="BF913" s="70"/>
      <c r="BG913" s="70"/>
      <c r="BH913" s="70"/>
      <c r="BI913" s="70"/>
      <c r="BJ913" s="70"/>
      <c r="BK913" s="70"/>
      <c r="BL913" s="70"/>
      <c r="BM913" s="70"/>
      <c r="BN913" s="70"/>
      <c r="BO913" s="70"/>
      <c r="BP913" s="70"/>
      <c r="BQ913" s="70"/>
      <c r="BR913" s="70"/>
      <c r="BS913" s="70"/>
      <c r="BT913" s="70"/>
      <c r="BU913" s="70"/>
      <c r="BV913" s="70"/>
      <c r="BW913" s="70"/>
      <c r="BX913" s="70"/>
      <c r="BY913" s="70"/>
      <c r="BZ913" s="72"/>
      <c r="CA913" s="73"/>
      <c r="CB913" s="72"/>
      <c r="CC913" s="72"/>
      <c r="CD913" s="74"/>
      <c r="CJ913"/>
      <c r="CW913" s="76"/>
      <c r="DC913" s="69"/>
      <c r="DI913" s="69"/>
    </row>
    <row r="914" spans="1:113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  <c r="AK914" s="70"/>
      <c r="AL914" s="70"/>
      <c r="AM914" s="70"/>
      <c r="AN914" s="70"/>
      <c r="AO914" s="70"/>
      <c r="AP914" s="70"/>
      <c r="AQ914" s="70"/>
      <c r="AR914" s="70"/>
      <c r="AS914" s="70"/>
      <c r="AT914" s="70"/>
      <c r="AU914" s="70"/>
      <c r="AV914" s="70"/>
      <c r="AW914" s="70"/>
      <c r="AX914" s="70"/>
      <c r="AY914" s="70"/>
      <c r="AZ914" s="70"/>
      <c r="BA914" s="70"/>
      <c r="BB914" s="70"/>
      <c r="BC914" s="70"/>
      <c r="BD914" s="70"/>
      <c r="BE914" s="70"/>
      <c r="BF914" s="70"/>
      <c r="BG914" s="70"/>
      <c r="BH914" s="70"/>
      <c r="BI914" s="70"/>
      <c r="BJ914" s="70"/>
      <c r="BK914" s="70"/>
      <c r="BL914" s="70"/>
      <c r="BM914" s="70"/>
      <c r="BN914" s="70"/>
      <c r="BO914" s="70"/>
      <c r="BP914" s="70"/>
      <c r="BQ914" s="70"/>
      <c r="BR914" s="70"/>
      <c r="BS914" s="70"/>
      <c r="BT914" s="70"/>
      <c r="BU914" s="70"/>
      <c r="BV914" s="70"/>
      <c r="BW914" s="70"/>
      <c r="BX914" s="70"/>
      <c r="BY914" s="70"/>
      <c r="BZ914" s="72"/>
      <c r="CA914" s="73"/>
      <c r="CB914" s="72"/>
      <c r="CC914" s="72"/>
      <c r="CD914" s="74"/>
      <c r="CJ914"/>
      <c r="CW914" s="76"/>
      <c r="DC914" s="69"/>
      <c r="DI914" s="69"/>
    </row>
    <row r="915" spans="1:113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  <c r="AK915" s="70"/>
      <c r="AL915" s="70"/>
      <c r="AM915" s="70"/>
      <c r="AN915" s="70"/>
      <c r="AO915" s="70"/>
      <c r="AP915" s="70"/>
      <c r="AQ915" s="70"/>
      <c r="AR915" s="70"/>
      <c r="AS915" s="70"/>
      <c r="AT915" s="70"/>
      <c r="AU915" s="70"/>
      <c r="AV915" s="70"/>
      <c r="AW915" s="70"/>
      <c r="AX915" s="70"/>
      <c r="AY915" s="70"/>
      <c r="AZ915" s="70"/>
      <c r="BA915" s="70"/>
      <c r="BB915" s="70"/>
      <c r="BC915" s="70"/>
      <c r="BD915" s="70"/>
      <c r="BE915" s="70"/>
      <c r="BF915" s="70"/>
      <c r="BG915" s="70"/>
      <c r="BH915" s="70"/>
      <c r="BI915" s="70"/>
      <c r="BJ915" s="70"/>
      <c r="BK915" s="70"/>
      <c r="BL915" s="70"/>
      <c r="BM915" s="70"/>
      <c r="BN915" s="70"/>
      <c r="BO915" s="70"/>
      <c r="BP915" s="70"/>
      <c r="BQ915" s="70"/>
      <c r="BR915" s="70"/>
      <c r="BS915" s="70"/>
      <c r="BT915" s="70"/>
      <c r="BU915" s="70"/>
      <c r="BV915" s="70"/>
      <c r="BW915" s="70"/>
      <c r="BX915" s="70"/>
      <c r="BY915" s="70"/>
      <c r="BZ915" s="72"/>
      <c r="CA915" s="73"/>
      <c r="CB915" s="72"/>
      <c r="CC915" s="72"/>
      <c r="CD915" s="74"/>
      <c r="CJ915"/>
      <c r="CW915" s="76"/>
      <c r="DC915" s="69"/>
      <c r="DI915" s="69"/>
    </row>
    <row r="916" spans="1:113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  <c r="AK916" s="70"/>
      <c r="AL916" s="70"/>
      <c r="AM916" s="70"/>
      <c r="AN916" s="70"/>
      <c r="AO916" s="70"/>
      <c r="AP916" s="70"/>
      <c r="AQ916" s="70"/>
      <c r="AR916" s="70"/>
      <c r="AS916" s="70"/>
      <c r="AT916" s="70"/>
      <c r="AU916" s="70"/>
      <c r="AV916" s="70"/>
      <c r="AW916" s="70"/>
      <c r="AX916" s="70"/>
      <c r="AY916" s="70"/>
      <c r="AZ916" s="70"/>
      <c r="BA916" s="70"/>
      <c r="BB916" s="70"/>
      <c r="BC916" s="70"/>
      <c r="BD916" s="70"/>
      <c r="BE916" s="70"/>
      <c r="BF916" s="70"/>
      <c r="BG916" s="70"/>
      <c r="BH916" s="70"/>
      <c r="BI916" s="70"/>
      <c r="BJ916" s="70"/>
      <c r="BK916" s="70"/>
      <c r="BL916" s="70"/>
      <c r="BM916" s="70"/>
      <c r="BN916" s="70"/>
      <c r="BO916" s="70"/>
      <c r="BP916" s="70"/>
      <c r="BQ916" s="70"/>
      <c r="BR916" s="70"/>
      <c r="BS916" s="70"/>
      <c r="BT916" s="70"/>
      <c r="BU916" s="70"/>
      <c r="BV916" s="70"/>
      <c r="BW916" s="70"/>
      <c r="BX916" s="70"/>
      <c r="BY916" s="70"/>
      <c r="BZ916" s="72"/>
      <c r="CA916" s="73"/>
      <c r="CB916" s="72"/>
      <c r="CC916" s="72"/>
      <c r="CD916" s="74"/>
      <c r="CJ916"/>
      <c r="CW916" s="76"/>
      <c r="DC916" s="69"/>
      <c r="DI916" s="69"/>
    </row>
    <row r="917" spans="1:113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  <c r="AK917" s="70"/>
      <c r="AL917" s="70"/>
      <c r="AM917" s="70"/>
      <c r="AN917" s="70"/>
      <c r="AO917" s="70"/>
      <c r="AP917" s="70"/>
      <c r="AQ917" s="70"/>
      <c r="AR917" s="70"/>
      <c r="AS917" s="70"/>
      <c r="AT917" s="70"/>
      <c r="AU917" s="70"/>
      <c r="AV917" s="70"/>
      <c r="AW917" s="70"/>
      <c r="AX917" s="70"/>
      <c r="AY917" s="70"/>
      <c r="AZ917" s="70"/>
      <c r="BA917" s="70"/>
      <c r="BB917" s="70"/>
      <c r="BC917" s="70"/>
      <c r="BD917" s="70"/>
      <c r="BE917" s="70"/>
      <c r="BF917" s="70"/>
      <c r="BG917" s="70"/>
      <c r="BH917" s="70"/>
      <c r="BI917" s="70"/>
      <c r="BJ917" s="70"/>
      <c r="BK917" s="70"/>
      <c r="BL917" s="70"/>
      <c r="BM917" s="70"/>
      <c r="BN917" s="70"/>
      <c r="BO917" s="70"/>
      <c r="BP917" s="70"/>
      <c r="BQ917" s="70"/>
      <c r="BR917" s="70"/>
      <c r="BS917" s="70"/>
      <c r="BT917" s="70"/>
      <c r="BU917" s="70"/>
      <c r="BV917" s="70"/>
      <c r="BW917" s="70"/>
      <c r="BX917" s="70"/>
      <c r="BY917" s="70"/>
      <c r="BZ917" s="72"/>
      <c r="CA917" s="73"/>
      <c r="CB917" s="72"/>
      <c r="CC917" s="72"/>
      <c r="CD917" s="74"/>
      <c r="CJ917"/>
      <c r="CW917" s="76"/>
      <c r="DC917" s="69"/>
      <c r="DI917" s="69"/>
    </row>
    <row r="918" spans="1:113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  <c r="AK918" s="70"/>
      <c r="AL918" s="70"/>
      <c r="AM918" s="70"/>
      <c r="AN918" s="70"/>
      <c r="AO918" s="70"/>
      <c r="AP918" s="70"/>
      <c r="AQ918" s="70"/>
      <c r="AR918" s="70"/>
      <c r="AS918" s="70"/>
      <c r="AT918" s="70"/>
      <c r="AU918" s="70"/>
      <c r="AV918" s="70"/>
      <c r="AW918" s="70"/>
      <c r="AX918" s="70"/>
      <c r="AY918" s="70"/>
      <c r="AZ918" s="70"/>
      <c r="BA918" s="70"/>
      <c r="BB918" s="70"/>
      <c r="BC918" s="70"/>
      <c r="BD918" s="70"/>
      <c r="BE918" s="70"/>
      <c r="BF918" s="70"/>
      <c r="BG918" s="70"/>
      <c r="BH918" s="70"/>
      <c r="BI918" s="70"/>
      <c r="BJ918" s="70"/>
      <c r="BK918" s="70"/>
      <c r="BL918" s="70"/>
      <c r="BM918" s="70"/>
      <c r="BN918" s="70"/>
      <c r="BO918" s="70"/>
      <c r="BP918" s="70"/>
      <c r="BQ918" s="70"/>
      <c r="BR918" s="70"/>
      <c r="BS918" s="70"/>
      <c r="BT918" s="70"/>
      <c r="BU918" s="70"/>
      <c r="BV918" s="70"/>
      <c r="BW918" s="70"/>
      <c r="BX918" s="70"/>
      <c r="BY918" s="70"/>
      <c r="BZ918" s="72"/>
      <c r="CA918" s="73"/>
      <c r="CB918" s="72"/>
      <c r="CC918" s="72"/>
      <c r="CD918" s="74"/>
      <c r="CJ918"/>
      <c r="CW918" s="76"/>
      <c r="DC918" s="69"/>
      <c r="DI918" s="69"/>
    </row>
    <row r="919" spans="1:113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  <c r="AK919" s="70"/>
      <c r="AL919" s="70"/>
      <c r="AM919" s="70"/>
      <c r="AN919" s="70"/>
      <c r="AO919" s="70"/>
      <c r="AP919" s="70"/>
      <c r="AQ919" s="70"/>
      <c r="AR919" s="70"/>
      <c r="AS919" s="70"/>
      <c r="AT919" s="70"/>
      <c r="AU919" s="70"/>
      <c r="AV919" s="70"/>
      <c r="AW919" s="70"/>
      <c r="AX919" s="70"/>
      <c r="AY919" s="70"/>
      <c r="AZ919" s="70"/>
      <c r="BA919" s="70"/>
      <c r="BB919" s="70"/>
      <c r="BC919" s="70"/>
      <c r="BD919" s="70"/>
      <c r="BE919" s="70"/>
      <c r="BF919" s="70"/>
      <c r="BG919" s="70"/>
      <c r="BH919" s="70"/>
      <c r="BI919" s="70"/>
      <c r="BJ919" s="70"/>
      <c r="BK919" s="70"/>
      <c r="BL919" s="70"/>
      <c r="BM919" s="70"/>
      <c r="BN919" s="70"/>
      <c r="BO919" s="70"/>
      <c r="BP919" s="70"/>
      <c r="BQ919" s="70"/>
      <c r="BR919" s="70"/>
      <c r="BS919" s="70"/>
      <c r="BT919" s="70"/>
      <c r="BU919" s="70"/>
      <c r="BV919" s="70"/>
      <c r="BW919" s="70"/>
      <c r="BX919" s="70"/>
      <c r="BY919" s="70"/>
      <c r="BZ919" s="72"/>
      <c r="CA919" s="73"/>
      <c r="CB919" s="72"/>
      <c r="CC919" s="72"/>
      <c r="CD919" s="74"/>
      <c r="CJ919"/>
      <c r="CW919" s="76"/>
      <c r="DC919" s="69"/>
      <c r="DI919" s="69"/>
    </row>
    <row r="920" spans="1:113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  <c r="AK920" s="70"/>
      <c r="AL920" s="70"/>
      <c r="AM920" s="70"/>
      <c r="AN920" s="70"/>
      <c r="AO920" s="70"/>
      <c r="AP920" s="70"/>
      <c r="AQ920" s="70"/>
      <c r="AR920" s="70"/>
      <c r="AS920" s="70"/>
      <c r="AT920" s="70"/>
      <c r="AU920" s="70"/>
      <c r="AV920" s="70"/>
      <c r="AW920" s="70"/>
      <c r="AX920" s="70"/>
      <c r="AY920" s="70"/>
      <c r="AZ920" s="70"/>
      <c r="BA920" s="70"/>
      <c r="BB920" s="70"/>
      <c r="BC920" s="70"/>
      <c r="BD920" s="70"/>
      <c r="BE920" s="70"/>
      <c r="BF920" s="70"/>
      <c r="BG920" s="70"/>
      <c r="BH920" s="70"/>
      <c r="BI920" s="70"/>
      <c r="BJ920" s="70"/>
      <c r="BK920" s="70"/>
      <c r="BL920" s="70"/>
      <c r="BM920" s="70"/>
      <c r="BN920" s="70"/>
      <c r="BO920" s="70"/>
      <c r="BP920" s="70"/>
      <c r="BQ920" s="70"/>
      <c r="BR920" s="70"/>
      <c r="BS920" s="70"/>
      <c r="BT920" s="70"/>
      <c r="BU920" s="70"/>
      <c r="BV920" s="70"/>
      <c r="BW920" s="70"/>
      <c r="BX920" s="70"/>
      <c r="BY920" s="70"/>
      <c r="BZ920" s="72"/>
      <c r="CA920" s="73"/>
      <c r="CB920" s="72"/>
      <c r="CC920" s="72"/>
      <c r="CD920" s="74"/>
      <c r="CJ920"/>
      <c r="CW920" s="76"/>
      <c r="DC920" s="69"/>
      <c r="DI920" s="69"/>
    </row>
    <row r="921" spans="1:113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  <c r="AK921" s="70"/>
      <c r="AL921" s="70"/>
      <c r="AM921" s="70"/>
      <c r="AN921" s="70"/>
      <c r="AO921" s="70"/>
      <c r="AP921" s="70"/>
      <c r="AQ921" s="70"/>
      <c r="AR921" s="70"/>
      <c r="AS921" s="70"/>
      <c r="AT921" s="70"/>
      <c r="AU921" s="70"/>
      <c r="AV921" s="70"/>
      <c r="AW921" s="70"/>
      <c r="AX921" s="70"/>
      <c r="AY921" s="70"/>
      <c r="AZ921" s="70"/>
      <c r="BA921" s="70"/>
      <c r="BB921" s="70"/>
      <c r="BC921" s="70"/>
      <c r="BD921" s="70"/>
      <c r="BE921" s="70"/>
      <c r="BF921" s="70"/>
      <c r="BG921" s="70"/>
      <c r="BH921" s="70"/>
      <c r="BI921" s="70"/>
      <c r="BJ921" s="70"/>
      <c r="BK921" s="70"/>
      <c r="BL921" s="70"/>
      <c r="BM921" s="70"/>
      <c r="BN921" s="70"/>
      <c r="BO921" s="70"/>
      <c r="BP921" s="70"/>
      <c r="BQ921" s="70"/>
      <c r="BR921" s="70"/>
      <c r="BS921" s="70"/>
      <c r="BT921" s="70"/>
      <c r="BU921" s="70"/>
      <c r="BV921" s="70"/>
      <c r="BW921" s="70"/>
      <c r="BX921" s="70"/>
      <c r="BY921" s="70"/>
      <c r="BZ921" s="72"/>
      <c r="CA921" s="73"/>
      <c r="CB921" s="72"/>
      <c r="CC921" s="72"/>
      <c r="CD921" s="74"/>
      <c r="CJ921"/>
      <c r="CW921" s="76"/>
      <c r="DC921" s="69"/>
      <c r="DI921" s="69"/>
    </row>
    <row r="922" spans="1:113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  <c r="AQ922" s="70"/>
      <c r="AR922" s="70"/>
      <c r="AS922" s="70"/>
      <c r="AT922" s="70"/>
      <c r="AU922" s="70"/>
      <c r="AV922" s="70"/>
      <c r="AW922" s="70"/>
      <c r="AX922" s="70"/>
      <c r="AY922" s="70"/>
      <c r="AZ922" s="70"/>
      <c r="BA922" s="70"/>
      <c r="BB922" s="70"/>
      <c r="BC922" s="70"/>
      <c r="BD922" s="70"/>
      <c r="BE922" s="70"/>
      <c r="BF922" s="70"/>
      <c r="BG922" s="70"/>
      <c r="BH922" s="70"/>
      <c r="BI922" s="70"/>
      <c r="BJ922" s="70"/>
      <c r="BK922" s="70"/>
      <c r="BL922" s="70"/>
      <c r="BM922" s="70"/>
      <c r="BN922" s="70"/>
      <c r="BO922" s="70"/>
      <c r="BP922" s="70"/>
      <c r="BQ922" s="70"/>
      <c r="BR922" s="70"/>
      <c r="BS922" s="70"/>
      <c r="BT922" s="70"/>
      <c r="BU922" s="70"/>
      <c r="BV922" s="70"/>
      <c r="BW922" s="70"/>
      <c r="BX922" s="70"/>
      <c r="BY922" s="70"/>
      <c r="BZ922" s="72"/>
      <c r="CA922" s="73"/>
      <c r="CB922" s="72"/>
      <c r="CC922" s="72"/>
      <c r="CD922" s="74"/>
      <c r="CJ922"/>
      <c r="CW922" s="76"/>
      <c r="DC922" s="69"/>
      <c r="DI922" s="69"/>
    </row>
    <row r="923" spans="1:11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  <c r="AN923" s="70"/>
      <c r="AO923" s="70"/>
      <c r="AP923" s="70"/>
      <c r="AQ923" s="70"/>
      <c r="AR923" s="70"/>
      <c r="AS923" s="70"/>
      <c r="AT923" s="70"/>
      <c r="AU923" s="70"/>
      <c r="AV923" s="70"/>
      <c r="AW923" s="70"/>
      <c r="AX923" s="70"/>
      <c r="AY923" s="70"/>
      <c r="AZ923" s="70"/>
      <c r="BA923" s="70"/>
      <c r="BB923" s="70"/>
      <c r="BC923" s="70"/>
      <c r="BD923" s="70"/>
      <c r="BE923" s="70"/>
      <c r="BF923" s="70"/>
      <c r="BG923" s="70"/>
      <c r="BH923" s="70"/>
      <c r="BI923" s="70"/>
      <c r="BJ923" s="70"/>
      <c r="BK923" s="70"/>
      <c r="BL923" s="70"/>
      <c r="BM923" s="70"/>
      <c r="BN923" s="70"/>
      <c r="BO923" s="70"/>
      <c r="BP923" s="70"/>
      <c r="BQ923" s="70"/>
      <c r="BR923" s="70"/>
      <c r="BS923" s="70"/>
      <c r="BT923" s="70"/>
      <c r="BU923" s="70"/>
      <c r="BV923" s="70"/>
      <c r="BW923" s="70"/>
      <c r="BX923" s="70"/>
      <c r="BY923" s="70"/>
      <c r="BZ923" s="72"/>
      <c r="CA923" s="73"/>
      <c r="CB923" s="72"/>
      <c r="CC923" s="72"/>
      <c r="CD923" s="74"/>
      <c r="CJ923"/>
      <c r="CW923" s="76"/>
      <c r="DC923" s="69"/>
      <c r="DI923" s="69"/>
    </row>
    <row r="924" spans="1:113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  <c r="AK924" s="70"/>
      <c r="AL924" s="70"/>
      <c r="AM924" s="70"/>
      <c r="AN924" s="70"/>
      <c r="AO924" s="70"/>
      <c r="AP924" s="70"/>
      <c r="AQ924" s="70"/>
      <c r="AR924" s="70"/>
      <c r="AS924" s="70"/>
      <c r="AT924" s="70"/>
      <c r="AU924" s="70"/>
      <c r="AV924" s="70"/>
      <c r="AW924" s="70"/>
      <c r="AX924" s="70"/>
      <c r="AY924" s="70"/>
      <c r="AZ924" s="70"/>
      <c r="BA924" s="70"/>
      <c r="BB924" s="70"/>
      <c r="BC924" s="70"/>
      <c r="BD924" s="70"/>
      <c r="BE924" s="70"/>
      <c r="BF924" s="70"/>
      <c r="BG924" s="70"/>
      <c r="BH924" s="70"/>
      <c r="BI924" s="70"/>
      <c r="BJ924" s="70"/>
      <c r="BK924" s="70"/>
      <c r="BL924" s="70"/>
      <c r="BM924" s="70"/>
      <c r="BN924" s="70"/>
      <c r="BO924" s="70"/>
      <c r="BP924" s="70"/>
      <c r="BQ924" s="70"/>
      <c r="BR924" s="70"/>
      <c r="BS924" s="70"/>
      <c r="BT924" s="70"/>
      <c r="BU924" s="70"/>
      <c r="BV924" s="70"/>
      <c r="BW924" s="70"/>
      <c r="BX924" s="70"/>
      <c r="BY924" s="70"/>
      <c r="BZ924" s="72"/>
      <c r="CA924" s="73"/>
      <c r="CB924" s="72"/>
      <c r="CC924" s="72"/>
      <c r="CD924" s="74"/>
      <c r="CJ924"/>
      <c r="CW924" s="76"/>
      <c r="DC924" s="69"/>
      <c r="DI924" s="69"/>
    </row>
    <row r="925" spans="1:113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  <c r="AK925" s="70"/>
      <c r="AL925" s="70"/>
      <c r="AM925" s="70"/>
      <c r="AN925" s="70"/>
      <c r="AO925" s="70"/>
      <c r="AP925" s="70"/>
      <c r="AQ925" s="70"/>
      <c r="AR925" s="70"/>
      <c r="AS925" s="70"/>
      <c r="AT925" s="70"/>
      <c r="AU925" s="70"/>
      <c r="AV925" s="70"/>
      <c r="AW925" s="70"/>
      <c r="AX925" s="70"/>
      <c r="AY925" s="70"/>
      <c r="AZ925" s="70"/>
      <c r="BA925" s="70"/>
      <c r="BB925" s="70"/>
      <c r="BC925" s="70"/>
      <c r="BD925" s="70"/>
      <c r="BE925" s="70"/>
      <c r="BF925" s="70"/>
      <c r="BG925" s="70"/>
      <c r="BH925" s="70"/>
      <c r="BI925" s="70"/>
      <c r="BJ925" s="70"/>
      <c r="BK925" s="70"/>
      <c r="BL925" s="70"/>
      <c r="BM925" s="70"/>
      <c r="BN925" s="70"/>
      <c r="BO925" s="70"/>
      <c r="BP925" s="70"/>
      <c r="BQ925" s="70"/>
      <c r="BR925" s="70"/>
      <c r="BS925" s="70"/>
      <c r="BT925" s="70"/>
      <c r="BU925" s="70"/>
      <c r="BV925" s="70"/>
      <c r="BW925" s="70"/>
      <c r="BX925" s="70"/>
      <c r="BY925" s="70"/>
      <c r="BZ925" s="72"/>
      <c r="CA925" s="73"/>
      <c r="CB925" s="72"/>
      <c r="CC925" s="72"/>
      <c r="CD925" s="74"/>
      <c r="CJ925"/>
      <c r="CW925" s="76"/>
      <c r="DC925" s="69"/>
      <c r="DI925" s="69"/>
    </row>
    <row r="926" spans="1:113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  <c r="AK926" s="70"/>
      <c r="AL926" s="70"/>
      <c r="AM926" s="70"/>
      <c r="AN926" s="70"/>
      <c r="AO926" s="70"/>
      <c r="AP926" s="70"/>
      <c r="AQ926" s="70"/>
      <c r="AR926" s="70"/>
      <c r="AS926" s="70"/>
      <c r="AT926" s="70"/>
      <c r="AU926" s="70"/>
      <c r="AV926" s="70"/>
      <c r="AW926" s="70"/>
      <c r="AX926" s="70"/>
      <c r="AY926" s="70"/>
      <c r="AZ926" s="70"/>
      <c r="BA926" s="70"/>
      <c r="BB926" s="70"/>
      <c r="BC926" s="70"/>
      <c r="BD926" s="70"/>
      <c r="BE926" s="70"/>
      <c r="BF926" s="70"/>
      <c r="BG926" s="70"/>
      <c r="BH926" s="70"/>
      <c r="BI926" s="70"/>
      <c r="BJ926" s="70"/>
      <c r="BK926" s="70"/>
      <c r="BL926" s="70"/>
      <c r="BM926" s="70"/>
      <c r="BN926" s="70"/>
      <c r="BO926" s="70"/>
      <c r="BP926" s="70"/>
      <c r="BQ926" s="70"/>
      <c r="BR926" s="70"/>
      <c r="BS926" s="70"/>
      <c r="BT926" s="70"/>
      <c r="BU926" s="70"/>
      <c r="BV926" s="70"/>
      <c r="BW926" s="70"/>
      <c r="BX926" s="70"/>
      <c r="BY926" s="70"/>
      <c r="BZ926" s="72"/>
      <c r="CA926" s="73"/>
      <c r="CB926" s="72"/>
      <c r="CC926" s="72"/>
      <c r="CD926" s="74"/>
      <c r="CJ926"/>
      <c r="CW926" s="76"/>
      <c r="DC926" s="69"/>
      <c r="DI926" s="69"/>
    </row>
    <row r="927" spans="1:113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  <c r="AK927" s="70"/>
      <c r="AL927" s="70"/>
      <c r="AM927" s="70"/>
      <c r="AN927" s="70"/>
      <c r="AO927" s="70"/>
      <c r="AP927" s="70"/>
      <c r="AQ927" s="70"/>
      <c r="AR927" s="70"/>
      <c r="AS927" s="70"/>
      <c r="AT927" s="70"/>
      <c r="AU927" s="70"/>
      <c r="AV927" s="70"/>
      <c r="AW927" s="70"/>
      <c r="AX927" s="70"/>
      <c r="AY927" s="70"/>
      <c r="AZ927" s="70"/>
      <c r="BA927" s="70"/>
      <c r="BB927" s="70"/>
      <c r="BC927" s="70"/>
      <c r="BD927" s="70"/>
      <c r="BE927" s="70"/>
      <c r="BF927" s="70"/>
      <c r="BG927" s="70"/>
      <c r="BH927" s="70"/>
      <c r="BI927" s="70"/>
      <c r="BJ927" s="70"/>
      <c r="BK927" s="70"/>
      <c r="BL927" s="70"/>
      <c r="BM927" s="70"/>
      <c r="BN927" s="70"/>
      <c r="BO927" s="70"/>
      <c r="BP927" s="70"/>
      <c r="BQ927" s="70"/>
      <c r="BR927" s="70"/>
      <c r="BS927" s="70"/>
      <c r="BT927" s="70"/>
      <c r="BU927" s="70"/>
      <c r="BV927" s="70"/>
      <c r="BW927" s="70"/>
      <c r="BX927" s="70"/>
      <c r="BY927" s="70"/>
      <c r="BZ927" s="72"/>
      <c r="CA927" s="73"/>
      <c r="CB927" s="72"/>
      <c r="CC927" s="72"/>
      <c r="CD927" s="74"/>
      <c r="CJ927"/>
      <c r="CW927" s="76"/>
      <c r="DC927" s="69"/>
      <c r="DI927" s="69"/>
    </row>
    <row r="928" spans="1:113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  <c r="AK928" s="70"/>
      <c r="AL928" s="70"/>
      <c r="AM928" s="70"/>
      <c r="AN928" s="70"/>
      <c r="AO928" s="70"/>
      <c r="AP928" s="70"/>
      <c r="AQ928" s="70"/>
      <c r="AR928" s="70"/>
      <c r="AS928" s="70"/>
      <c r="AT928" s="70"/>
      <c r="AU928" s="70"/>
      <c r="AV928" s="70"/>
      <c r="AW928" s="70"/>
      <c r="AX928" s="70"/>
      <c r="AY928" s="70"/>
      <c r="AZ928" s="70"/>
      <c r="BA928" s="70"/>
      <c r="BB928" s="70"/>
      <c r="BC928" s="70"/>
      <c r="BD928" s="70"/>
      <c r="BE928" s="70"/>
      <c r="BF928" s="70"/>
      <c r="BG928" s="70"/>
      <c r="BH928" s="70"/>
      <c r="BI928" s="70"/>
      <c r="BJ928" s="70"/>
      <c r="BK928" s="70"/>
      <c r="BL928" s="70"/>
      <c r="BM928" s="70"/>
      <c r="BN928" s="70"/>
      <c r="BO928" s="70"/>
      <c r="BP928" s="70"/>
      <c r="BQ928" s="70"/>
      <c r="BR928" s="70"/>
      <c r="BS928" s="70"/>
      <c r="BT928" s="70"/>
      <c r="BU928" s="70"/>
      <c r="BV928" s="70"/>
      <c r="BW928" s="70"/>
      <c r="BX928" s="70"/>
      <c r="BY928" s="70"/>
      <c r="BZ928" s="72"/>
      <c r="CA928" s="73"/>
      <c r="CB928" s="72"/>
      <c r="CC928" s="72"/>
      <c r="CD928" s="74"/>
      <c r="CJ928"/>
      <c r="CW928" s="76"/>
      <c r="DC928" s="69"/>
      <c r="DI928" s="69"/>
    </row>
    <row r="929" spans="1:113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  <c r="AK929" s="70"/>
      <c r="AL929" s="70"/>
      <c r="AM929" s="70"/>
      <c r="AN929" s="70"/>
      <c r="AO929" s="70"/>
      <c r="AP929" s="70"/>
      <c r="AQ929" s="70"/>
      <c r="AR929" s="70"/>
      <c r="AS929" s="70"/>
      <c r="AT929" s="70"/>
      <c r="AU929" s="70"/>
      <c r="AV929" s="70"/>
      <c r="AW929" s="70"/>
      <c r="AX929" s="70"/>
      <c r="AY929" s="70"/>
      <c r="AZ929" s="70"/>
      <c r="BA929" s="70"/>
      <c r="BB929" s="70"/>
      <c r="BC929" s="70"/>
      <c r="BD929" s="70"/>
      <c r="BE929" s="70"/>
      <c r="BF929" s="70"/>
      <c r="BG929" s="70"/>
      <c r="BH929" s="70"/>
      <c r="BI929" s="70"/>
      <c r="BJ929" s="70"/>
      <c r="BK929" s="70"/>
      <c r="BL929" s="70"/>
      <c r="BM929" s="70"/>
      <c r="BN929" s="70"/>
      <c r="BO929" s="70"/>
      <c r="BP929" s="70"/>
      <c r="BQ929" s="70"/>
      <c r="BR929" s="70"/>
      <c r="BS929" s="70"/>
      <c r="BT929" s="70"/>
      <c r="BU929" s="70"/>
      <c r="BV929" s="70"/>
      <c r="BW929" s="70"/>
      <c r="BX929" s="70"/>
      <c r="BY929" s="70"/>
      <c r="BZ929" s="72"/>
      <c r="CA929" s="73"/>
      <c r="CB929" s="72"/>
      <c r="CC929" s="72"/>
      <c r="CD929" s="74"/>
      <c r="CJ929"/>
      <c r="CW929" s="76"/>
      <c r="DC929" s="69"/>
      <c r="DI929" s="69"/>
    </row>
    <row r="930" spans="1:113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  <c r="AK930" s="70"/>
      <c r="AL930" s="70"/>
      <c r="AM930" s="70"/>
      <c r="AN930" s="70"/>
      <c r="AO930" s="70"/>
      <c r="AP930" s="70"/>
      <c r="AQ930" s="70"/>
      <c r="AR930" s="70"/>
      <c r="AS930" s="70"/>
      <c r="AT930" s="70"/>
      <c r="AU930" s="70"/>
      <c r="AV930" s="70"/>
      <c r="AW930" s="70"/>
      <c r="AX930" s="70"/>
      <c r="AY930" s="70"/>
      <c r="AZ930" s="70"/>
      <c r="BA930" s="70"/>
      <c r="BB930" s="70"/>
      <c r="BC930" s="70"/>
      <c r="BD930" s="70"/>
      <c r="BE930" s="70"/>
      <c r="BF930" s="70"/>
      <c r="BG930" s="70"/>
      <c r="BH930" s="70"/>
      <c r="BI930" s="70"/>
      <c r="BJ930" s="70"/>
      <c r="BK930" s="70"/>
      <c r="BL930" s="70"/>
      <c r="BM930" s="70"/>
      <c r="BN930" s="70"/>
      <c r="BO930" s="70"/>
      <c r="BP930" s="70"/>
      <c r="BQ930" s="70"/>
      <c r="BR930" s="70"/>
      <c r="BS930" s="70"/>
      <c r="BT930" s="70"/>
      <c r="BU930" s="70"/>
      <c r="BV930" s="70"/>
      <c r="BW930" s="70"/>
      <c r="BX930" s="70"/>
      <c r="BY930" s="70"/>
      <c r="BZ930" s="72"/>
      <c r="CA930" s="73"/>
      <c r="CB930" s="72"/>
      <c r="CC930" s="72"/>
      <c r="CD930" s="74"/>
      <c r="CJ930"/>
      <c r="CW930" s="76"/>
      <c r="DC930" s="69"/>
      <c r="DI930" s="69"/>
    </row>
    <row r="931" spans="1:113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  <c r="AK931" s="70"/>
      <c r="AL931" s="70"/>
      <c r="AM931" s="70"/>
      <c r="AN931" s="70"/>
      <c r="AO931" s="70"/>
      <c r="AP931" s="70"/>
      <c r="AQ931" s="70"/>
      <c r="AR931" s="70"/>
      <c r="AS931" s="70"/>
      <c r="AT931" s="70"/>
      <c r="AU931" s="70"/>
      <c r="AV931" s="70"/>
      <c r="AW931" s="70"/>
      <c r="AX931" s="70"/>
      <c r="AY931" s="70"/>
      <c r="AZ931" s="70"/>
      <c r="BA931" s="70"/>
      <c r="BB931" s="70"/>
      <c r="BC931" s="70"/>
      <c r="BD931" s="70"/>
      <c r="BE931" s="70"/>
      <c r="BF931" s="70"/>
      <c r="BG931" s="70"/>
      <c r="BH931" s="70"/>
      <c r="BI931" s="70"/>
      <c r="BJ931" s="70"/>
      <c r="BK931" s="70"/>
      <c r="BL931" s="70"/>
      <c r="BM931" s="70"/>
      <c r="BN931" s="70"/>
      <c r="BO931" s="70"/>
      <c r="BP931" s="70"/>
      <c r="BQ931" s="70"/>
      <c r="BR931" s="70"/>
      <c r="BS931" s="70"/>
      <c r="BT931" s="70"/>
      <c r="BU931" s="70"/>
      <c r="BV931" s="70"/>
      <c r="BW931" s="70"/>
      <c r="BX931" s="70"/>
      <c r="BY931" s="70"/>
      <c r="BZ931" s="72"/>
      <c r="CA931" s="73"/>
      <c r="CB931" s="72"/>
      <c r="CC931" s="72"/>
      <c r="CD931" s="74"/>
      <c r="CJ931"/>
      <c r="CW931" s="76"/>
      <c r="DC931" s="69"/>
      <c r="DI931" s="69"/>
    </row>
    <row r="932" spans="1:113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  <c r="AK932" s="70"/>
      <c r="AL932" s="70"/>
      <c r="AM932" s="70"/>
      <c r="AN932" s="70"/>
      <c r="AO932" s="70"/>
      <c r="AP932" s="70"/>
      <c r="AQ932" s="70"/>
      <c r="AR932" s="70"/>
      <c r="AS932" s="70"/>
      <c r="AT932" s="70"/>
      <c r="AU932" s="70"/>
      <c r="AV932" s="70"/>
      <c r="AW932" s="70"/>
      <c r="AX932" s="70"/>
      <c r="AY932" s="70"/>
      <c r="AZ932" s="70"/>
      <c r="BA932" s="70"/>
      <c r="BB932" s="70"/>
      <c r="BC932" s="70"/>
      <c r="BD932" s="70"/>
      <c r="BE932" s="70"/>
      <c r="BF932" s="70"/>
      <c r="BG932" s="70"/>
      <c r="BH932" s="70"/>
      <c r="BI932" s="70"/>
      <c r="BJ932" s="70"/>
      <c r="BK932" s="70"/>
      <c r="BL932" s="70"/>
      <c r="BM932" s="70"/>
      <c r="BN932" s="70"/>
      <c r="BO932" s="70"/>
      <c r="BP932" s="70"/>
      <c r="BQ932" s="70"/>
      <c r="BR932" s="70"/>
      <c r="BS932" s="70"/>
      <c r="BT932" s="70"/>
      <c r="BU932" s="70"/>
      <c r="BV932" s="70"/>
      <c r="BW932" s="70"/>
      <c r="BX932" s="70"/>
      <c r="BY932" s="70"/>
      <c r="BZ932" s="72"/>
      <c r="CA932" s="73"/>
      <c r="CB932" s="72"/>
      <c r="CC932" s="72"/>
      <c r="CD932" s="74"/>
      <c r="CJ932"/>
      <c r="CW932" s="76"/>
      <c r="DC932" s="69"/>
      <c r="DI932" s="69"/>
    </row>
    <row r="933" spans="1:11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  <c r="AK933" s="70"/>
      <c r="AL933" s="70"/>
      <c r="AM933" s="70"/>
      <c r="AN933" s="70"/>
      <c r="AO933" s="70"/>
      <c r="AP933" s="70"/>
      <c r="AQ933" s="70"/>
      <c r="AR933" s="70"/>
      <c r="AS933" s="70"/>
      <c r="AT933" s="70"/>
      <c r="AU933" s="70"/>
      <c r="AV933" s="70"/>
      <c r="AW933" s="70"/>
      <c r="AX933" s="70"/>
      <c r="AY933" s="70"/>
      <c r="AZ933" s="70"/>
      <c r="BA933" s="70"/>
      <c r="BB933" s="70"/>
      <c r="BC933" s="70"/>
      <c r="BD933" s="70"/>
      <c r="BE933" s="70"/>
      <c r="BF933" s="70"/>
      <c r="BG933" s="70"/>
      <c r="BH933" s="70"/>
      <c r="BI933" s="70"/>
      <c r="BJ933" s="70"/>
      <c r="BK933" s="70"/>
      <c r="BL933" s="70"/>
      <c r="BM933" s="70"/>
      <c r="BN933" s="70"/>
      <c r="BO933" s="70"/>
      <c r="BP933" s="70"/>
      <c r="BQ933" s="70"/>
      <c r="BR933" s="70"/>
      <c r="BS933" s="70"/>
      <c r="BT933" s="70"/>
      <c r="BU933" s="70"/>
      <c r="BV933" s="70"/>
      <c r="BW933" s="70"/>
      <c r="BX933" s="70"/>
      <c r="BY933" s="70"/>
      <c r="BZ933" s="72"/>
      <c r="CA933" s="73"/>
      <c r="CB933" s="72"/>
      <c r="CC933" s="72"/>
      <c r="CD933" s="74"/>
      <c r="CJ933"/>
      <c r="CW933" s="76"/>
      <c r="DC933" s="69"/>
      <c r="DI933" s="69"/>
    </row>
    <row r="934" spans="1:113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  <c r="AL934" s="70"/>
      <c r="AM934" s="70"/>
      <c r="AN934" s="70"/>
      <c r="AO934" s="70"/>
      <c r="AP934" s="70"/>
      <c r="AQ934" s="70"/>
      <c r="AR934" s="70"/>
      <c r="AS934" s="70"/>
      <c r="AT934" s="70"/>
      <c r="AU934" s="70"/>
      <c r="AV934" s="70"/>
      <c r="AW934" s="70"/>
      <c r="AX934" s="70"/>
      <c r="AY934" s="70"/>
      <c r="AZ934" s="70"/>
      <c r="BA934" s="70"/>
      <c r="BB934" s="70"/>
      <c r="BC934" s="70"/>
      <c r="BD934" s="70"/>
      <c r="BE934" s="70"/>
      <c r="BF934" s="70"/>
      <c r="BG934" s="70"/>
      <c r="BH934" s="70"/>
      <c r="BI934" s="70"/>
      <c r="BJ934" s="70"/>
      <c r="BK934" s="70"/>
      <c r="BL934" s="70"/>
      <c r="BM934" s="70"/>
      <c r="BN934" s="70"/>
      <c r="BO934" s="70"/>
      <c r="BP934" s="70"/>
      <c r="BQ934" s="70"/>
      <c r="BR934" s="70"/>
      <c r="BS934" s="70"/>
      <c r="BT934" s="70"/>
      <c r="BU934" s="70"/>
      <c r="BV934" s="70"/>
      <c r="BW934" s="70"/>
      <c r="BX934" s="70"/>
      <c r="BY934" s="70"/>
      <c r="BZ934" s="72"/>
      <c r="CA934" s="73"/>
      <c r="CB934" s="72"/>
      <c r="CC934" s="72"/>
      <c r="CD934" s="74"/>
      <c r="CJ934"/>
      <c r="CW934" s="76"/>
      <c r="DC934" s="69"/>
      <c r="DI934" s="69"/>
    </row>
    <row r="935" spans="1:113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  <c r="AK935" s="70"/>
      <c r="AL935" s="70"/>
      <c r="AM935" s="70"/>
      <c r="AN935" s="70"/>
      <c r="AO935" s="70"/>
      <c r="AP935" s="70"/>
      <c r="AQ935" s="70"/>
      <c r="AR935" s="70"/>
      <c r="AS935" s="70"/>
      <c r="AT935" s="70"/>
      <c r="AU935" s="70"/>
      <c r="AV935" s="70"/>
      <c r="AW935" s="70"/>
      <c r="AX935" s="70"/>
      <c r="AY935" s="70"/>
      <c r="AZ935" s="70"/>
      <c r="BA935" s="70"/>
      <c r="BB935" s="70"/>
      <c r="BC935" s="70"/>
      <c r="BD935" s="70"/>
      <c r="BE935" s="70"/>
      <c r="BF935" s="70"/>
      <c r="BG935" s="70"/>
      <c r="BH935" s="70"/>
      <c r="BI935" s="70"/>
      <c r="BJ935" s="70"/>
      <c r="BK935" s="70"/>
      <c r="BL935" s="70"/>
      <c r="BM935" s="70"/>
      <c r="BN935" s="70"/>
      <c r="BO935" s="70"/>
      <c r="BP935" s="70"/>
      <c r="BQ935" s="70"/>
      <c r="BR935" s="70"/>
      <c r="BS935" s="70"/>
      <c r="BT935" s="70"/>
      <c r="BU935" s="70"/>
      <c r="BV935" s="70"/>
      <c r="BW935" s="70"/>
      <c r="BX935" s="70"/>
      <c r="BY935" s="70"/>
      <c r="BZ935" s="72"/>
      <c r="CA935" s="73"/>
      <c r="CB935" s="72"/>
      <c r="CC935" s="72"/>
      <c r="CD935" s="74"/>
      <c r="CJ935"/>
      <c r="CW935" s="76"/>
      <c r="DC935" s="69"/>
      <c r="DI935" s="69"/>
    </row>
    <row r="936" spans="1:113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  <c r="AK936" s="70"/>
      <c r="AL936" s="70"/>
      <c r="AM936" s="70"/>
      <c r="AN936" s="70"/>
      <c r="AO936" s="70"/>
      <c r="AP936" s="70"/>
      <c r="AQ936" s="70"/>
      <c r="AR936" s="70"/>
      <c r="AS936" s="70"/>
      <c r="AT936" s="70"/>
      <c r="AU936" s="70"/>
      <c r="AV936" s="70"/>
      <c r="AW936" s="70"/>
      <c r="AX936" s="70"/>
      <c r="AY936" s="70"/>
      <c r="AZ936" s="70"/>
      <c r="BA936" s="70"/>
      <c r="BB936" s="70"/>
      <c r="BC936" s="70"/>
      <c r="BD936" s="70"/>
      <c r="BE936" s="70"/>
      <c r="BF936" s="70"/>
      <c r="BG936" s="70"/>
      <c r="BH936" s="70"/>
      <c r="BI936" s="70"/>
      <c r="BJ936" s="70"/>
      <c r="BK936" s="70"/>
      <c r="BL936" s="70"/>
      <c r="BM936" s="70"/>
      <c r="BN936" s="70"/>
      <c r="BO936" s="70"/>
      <c r="BP936" s="70"/>
      <c r="BQ936" s="70"/>
      <c r="BR936" s="70"/>
      <c r="BS936" s="70"/>
      <c r="BT936" s="70"/>
      <c r="BU936" s="70"/>
      <c r="BV936" s="70"/>
      <c r="BW936" s="70"/>
      <c r="BX936" s="70"/>
      <c r="BY936" s="70"/>
      <c r="BZ936" s="72"/>
      <c r="CA936" s="73"/>
      <c r="CB936" s="72"/>
      <c r="CC936" s="72"/>
      <c r="CD936" s="74"/>
      <c r="CJ936"/>
      <c r="CW936" s="76"/>
      <c r="DC936" s="69"/>
      <c r="DI936" s="69"/>
    </row>
    <row r="937" spans="1:113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  <c r="AN937" s="70"/>
      <c r="AO937" s="70"/>
      <c r="AP937" s="70"/>
      <c r="AQ937" s="70"/>
      <c r="AR937" s="70"/>
      <c r="AS937" s="70"/>
      <c r="AT937" s="70"/>
      <c r="AU937" s="70"/>
      <c r="AV937" s="70"/>
      <c r="AW937" s="70"/>
      <c r="AX937" s="70"/>
      <c r="AY937" s="70"/>
      <c r="AZ937" s="70"/>
      <c r="BA937" s="70"/>
      <c r="BB937" s="70"/>
      <c r="BC937" s="70"/>
      <c r="BD937" s="70"/>
      <c r="BE937" s="70"/>
      <c r="BF937" s="70"/>
      <c r="BG937" s="70"/>
      <c r="BH937" s="70"/>
      <c r="BI937" s="70"/>
      <c r="BJ937" s="70"/>
      <c r="BK937" s="70"/>
      <c r="BL937" s="70"/>
      <c r="BM937" s="70"/>
      <c r="BN937" s="70"/>
      <c r="BO937" s="70"/>
      <c r="BP937" s="70"/>
      <c r="BQ937" s="70"/>
      <c r="BR937" s="70"/>
      <c r="BS937" s="70"/>
      <c r="BT937" s="70"/>
      <c r="BU937" s="70"/>
      <c r="BV937" s="70"/>
      <c r="BW937" s="70"/>
      <c r="BX937" s="70"/>
      <c r="BY937" s="70"/>
      <c r="BZ937" s="72"/>
      <c r="CA937" s="73"/>
      <c r="CB937" s="72"/>
      <c r="CC937" s="72"/>
      <c r="CD937" s="74"/>
      <c r="CJ937"/>
      <c r="CW937" s="76"/>
      <c r="DC937" s="69"/>
      <c r="DI937" s="69"/>
    </row>
    <row r="938" spans="1:113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  <c r="AN938" s="70"/>
      <c r="AO938" s="70"/>
      <c r="AP938" s="70"/>
      <c r="AQ938" s="70"/>
      <c r="AR938" s="70"/>
      <c r="AS938" s="70"/>
      <c r="AT938" s="70"/>
      <c r="AU938" s="70"/>
      <c r="AV938" s="70"/>
      <c r="AW938" s="70"/>
      <c r="AX938" s="70"/>
      <c r="AY938" s="70"/>
      <c r="AZ938" s="70"/>
      <c r="BA938" s="70"/>
      <c r="BB938" s="70"/>
      <c r="BC938" s="70"/>
      <c r="BD938" s="70"/>
      <c r="BE938" s="70"/>
      <c r="BF938" s="70"/>
      <c r="BG938" s="70"/>
      <c r="BH938" s="70"/>
      <c r="BI938" s="70"/>
      <c r="BJ938" s="70"/>
      <c r="BK938" s="70"/>
      <c r="BL938" s="70"/>
      <c r="BM938" s="70"/>
      <c r="BN938" s="70"/>
      <c r="BO938" s="70"/>
      <c r="BP938" s="70"/>
      <c r="BQ938" s="70"/>
      <c r="BR938" s="70"/>
      <c r="BS938" s="70"/>
      <c r="BT938" s="70"/>
      <c r="BU938" s="70"/>
      <c r="BV938" s="70"/>
      <c r="BW938" s="70"/>
      <c r="BX938" s="70"/>
      <c r="BY938" s="70"/>
      <c r="BZ938" s="72"/>
      <c r="CA938" s="73"/>
      <c r="CB938" s="72"/>
      <c r="CC938" s="72"/>
      <c r="CD938" s="74"/>
      <c r="CJ938"/>
      <c r="CW938" s="76"/>
      <c r="DC938" s="69"/>
      <c r="DI938" s="69"/>
    </row>
    <row r="939" spans="1:113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  <c r="AN939" s="70"/>
      <c r="AO939" s="70"/>
      <c r="AP939" s="70"/>
      <c r="AQ939" s="70"/>
      <c r="AR939" s="70"/>
      <c r="AS939" s="70"/>
      <c r="AT939" s="70"/>
      <c r="AU939" s="70"/>
      <c r="AV939" s="70"/>
      <c r="AW939" s="70"/>
      <c r="AX939" s="70"/>
      <c r="AY939" s="70"/>
      <c r="AZ939" s="70"/>
      <c r="BA939" s="70"/>
      <c r="BB939" s="70"/>
      <c r="BC939" s="70"/>
      <c r="BD939" s="70"/>
      <c r="BE939" s="70"/>
      <c r="BF939" s="70"/>
      <c r="BG939" s="70"/>
      <c r="BH939" s="70"/>
      <c r="BI939" s="70"/>
      <c r="BJ939" s="70"/>
      <c r="BK939" s="70"/>
      <c r="BL939" s="70"/>
      <c r="BM939" s="70"/>
      <c r="BN939" s="70"/>
      <c r="BO939" s="70"/>
      <c r="BP939" s="70"/>
      <c r="BQ939" s="70"/>
      <c r="BR939" s="70"/>
      <c r="BS939" s="70"/>
      <c r="BT939" s="70"/>
      <c r="BU939" s="70"/>
      <c r="BV939" s="70"/>
      <c r="BW939" s="70"/>
      <c r="BX939" s="70"/>
      <c r="BY939" s="70"/>
      <c r="BZ939" s="72"/>
      <c r="CA939" s="73"/>
      <c r="CB939" s="72"/>
      <c r="CC939" s="72"/>
      <c r="CD939" s="74"/>
      <c r="CJ939"/>
      <c r="CW939" s="76"/>
      <c r="DC939" s="69"/>
      <c r="DI939" s="69"/>
    </row>
    <row r="940" spans="1:113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  <c r="AN940" s="70"/>
      <c r="AO940" s="70"/>
      <c r="AP940" s="70"/>
      <c r="AQ940" s="70"/>
      <c r="AR940" s="70"/>
      <c r="AS940" s="70"/>
      <c r="AT940" s="70"/>
      <c r="AU940" s="70"/>
      <c r="AV940" s="70"/>
      <c r="AW940" s="70"/>
      <c r="AX940" s="70"/>
      <c r="AY940" s="70"/>
      <c r="AZ940" s="70"/>
      <c r="BA940" s="70"/>
      <c r="BB940" s="70"/>
      <c r="BC940" s="70"/>
      <c r="BD940" s="70"/>
      <c r="BE940" s="70"/>
      <c r="BF940" s="70"/>
      <c r="BG940" s="70"/>
      <c r="BH940" s="70"/>
      <c r="BI940" s="70"/>
      <c r="BJ940" s="70"/>
      <c r="BK940" s="70"/>
      <c r="BL940" s="70"/>
      <c r="BM940" s="70"/>
      <c r="BN940" s="70"/>
      <c r="BO940" s="70"/>
      <c r="BP940" s="70"/>
      <c r="BQ940" s="70"/>
      <c r="BR940" s="70"/>
      <c r="BS940" s="70"/>
      <c r="BT940" s="70"/>
      <c r="BU940" s="70"/>
      <c r="BV940" s="70"/>
      <c r="BW940" s="70"/>
      <c r="BX940" s="70"/>
      <c r="BY940" s="70"/>
      <c r="BZ940" s="72"/>
      <c r="CA940" s="73"/>
      <c r="CB940" s="72"/>
      <c r="CC940" s="72"/>
      <c r="CD940" s="74"/>
      <c r="CJ940"/>
      <c r="CW940" s="76"/>
      <c r="DC940" s="69"/>
      <c r="DI940" s="69"/>
    </row>
    <row r="941" spans="1:113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  <c r="AN941" s="70"/>
      <c r="AO941" s="70"/>
      <c r="AP941" s="70"/>
      <c r="AQ941" s="70"/>
      <c r="AR941" s="70"/>
      <c r="AS941" s="70"/>
      <c r="AT941" s="70"/>
      <c r="AU941" s="70"/>
      <c r="AV941" s="70"/>
      <c r="AW941" s="70"/>
      <c r="AX941" s="70"/>
      <c r="AY941" s="70"/>
      <c r="AZ941" s="70"/>
      <c r="BA941" s="70"/>
      <c r="BB941" s="70"/>
      <c r="BC941" s="70"/>
      <c r="BD941" s="70"/>
      <c r="BE941" s="70"/>
      <c r="BF941" s="70"/>
      <c r="BG941" s="70"/>
      <c r="BH941" s="70"/>
      <c r="BI941" s="70"/>
      <c r="BJ941" s="70"/>
      <c r="BK941" s="70"/>
      <c r="BL941" s="70"/>
      <c r="BM941" s="70"/>
      <c r="BN941" s="70"/>
      <c r="BO941" s="70"/>
      <c r="BP941" s="70"/>
      <c r="BQ941" s="70"/>
      <c r="BR941" s="70"/>
      <c r="BS941" s="70"/>
      <c r="BT941" s="70"/>
      <c r="BU941" s="70"/>
      <c r="BV941" s="70"/>
      <c r="BW941" s="70"/>
      <c r="BX941" s="70"/>
      <c r="BY941" s="70"/>
      <c r="BZ941" s="72"/>
      <c r="CA941" s="73"/>
      <c r="CB941" s="72"/>
      <c r="CC941" s="72"/>
      <c r="CD941" s="74"/>
      <c r="CJ941"/>
      <c r="CW941" s="76"/>
      <c r="DC941" s="69"/>
      <c r="DI941" s="69"/>
    </row>
    <row r="942" spans="1:113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  <c r="AQ942" s="70"/>
      <c r="AR942" s="70"/>
      <c r="AS942" s="70"/>
      <c r="AT942" s="70"/>
      <c r="AU942" s="70"/>
      <c r="AV942" s="70"/>
      <c r="AW942" s="70"/>
      <c r="AX942" s="70"/>
      <c r="AY942" s="70"/>
      <c r="AZ942" s="70"/>
      <c r="BA942" s="70"/>
      <c r="BB942" s="70"/>
      <c r="BC942" s="70"/>
      <c r="BD942" s="70"/>
      <c r="BE942" s="70"/>
      <c r="BF942" s="70"/>
      <c r="BG942" s="70"/>
      <c r="BH942" s="70"/>
      <c r="BI942" s="70"/>
      <c r="BJ942" s="70"/>
      <c r="BK942" s="70"/>
      <c r="BL942" s="70"/>
      <c r="BM942" s="70"/>
      <c r="BN942" s="70"/>
      <c r="BO942" s="70"/>
      <c r="BP942" s="70"/>
      <c r="BQ942" s="70"/>
      <c r="BR942" s="70"/>
      <c r="BS942" s="70"/>
      <c r="BT942" s="70"/>
      <c r="BU942" s="70"/>
      <c r="BV942" s="70"/>
      <c r="BW942" s="70"/>
      <c r="BX942" s="70"/>
      <c r="BY942" s="70"/>
      <c r="BZ942" s="72"/>
      <c r="CA942" s="73"/>
      <c r="CB942" s="72"/>
      <c r="CC942" s="72"/>
      <c r="CD942" s="74"/>
      <c r="CJ942"/>
      <c r="CW942" s="76"/>
      <c r="DC942" s="69"/>
      <c r="DI942" s="69"/>
    </row>
    <row r="943" spans="1:11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  <c r="AQ943" s="70"/>
      <c r="AR943" s="70"/>
      <c r="AS943" s="70"/>
      <c r="AT943" s="70"/>
      <c r="AU943" s="70"/>
      <c r="AV943" s="70"/>
      <c r="AW943" s="70"/>
      <c r="AX943" s="70"/>
      <c r="AY943" s="70"/>
      <c r="AZ943" s="70"/>
      <c r="BA943" s="70"/>
      <c r="BB943" s="70"/>
      <c r="BC943" s="70"/>
      <c r="BD943" s="70"/>
      <c r="BE943" s="70"/>
      <c r="BF943" s="70"/>
      <c r="BG943" s="70"/>
      <c r="BH943" s="70"/>
      <c r="BI943" s="70"/>
      <c r="BJ943" s="70"/>
      <c r="BK943" s="70"/>
      <c r="BL943" s="70"/>
      <c r="BM943" s="70"/>
      <c r="BN943" s="70"/>
      <c r="BO943" s="70"/>
      <c r="BP943" s="70"/>
      <c r="BQ943" s="70"/>
      <c r="BR943" s="70"/>
      <c r="BS943" s="70"/>
      <c r="BT943" s="70"/>
      <c r="BU943" s="70"/>
      <c r="BV943" s="70"/>
      <c r="BW943" s="70"/>
      <c r="BX943" s="70"/>
      <c r="BY943" s="70"/>
      <c r="BZ943" s="72"/>
      <c r="CA943" s="73"/>
      <c r="CB943" s="72"/>
      <c r="CC943" s="72"/>
      <c r="CD943" s="74"/>
      <c r="CJ943"/>
      <c r="CW943" s="76"/>
      <c r="DC943" s="69"/>
      <c r="DI943" s="69"/>
    </row>
    <row r="944" spans="1:113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  <c r="AQ944" s="70"/>
      <c r="AR944" s="70"/>
      <c r="AS944" s="70"/>
      <c r="AT944" s="70"/>
      <c r="AU944" s="70"/>
      <c r="AV944" s="70"/>
      <c r="AW944" s="70"/>
      <c r="AX944" s="70"/>
      <c r="AY944" s="70"/>
      <c r="AZ944" s="70"/>
      <c r="BA944" s="70"/>
      <c r="BB944" s="70"/>
      <c r="BC944" s="70"/>
      <c r="BD944" s="70"/>
      <c r="BE944" s="70"/>
      <c r="BF944" s="70"/>
      <c r="BG944" s="70"/>
      <c r="BH944" s="70"/>
      <c r="BI944" s="70"/>
      <c r="BJ944" s="70"/>
      <c r="BK944" s="70"/>
      <c r="BL944" s="70"/>
      <c r="BM944" s="70"/>
      <c r="BN944" s="70"/>
      <c r="BO944" s="70"/>
      <c r="BP944" s="70"/>
      <c r="BQ944" s="70"/>
      <c r="BR944" s="70"/>
      <c r="BS944" s="70"/>
      <c r="BT944" s="70"/>
      <c r="BU944" s="70"/>
      <c r="BV944" s="70"/>
      <c r="BW944" s="70"/>
      <c r="BX944" s="70"/>
      <c r="BY944" s="70"/>
      <c r="BZ944" s="72"/>
      <c r="CA944" s="73"/>
      <c r="CB944" s="72"/>
      <c r="CC944" s="72"/>
      <c r="CD944" s="74"/>
      <c r="CJ944"/>
      <c r="CW944" s="76"/>
      <c r="DC944" s="69"/>
      <c r="DI944" s="69"/>
    </row>
    <row r="945" spans="1:113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  <c r="AN945" s="70"/>
      <c r="AO945" s="70"/>
      <c r="AP945" s="70"/>
      <c r="AQ945" s="70"/>
      <c r="AR945" s="70"/>
      <c r="AS945" s="70"/>
      <c r="AT945" s="70"/>
      <c r="AU945" s="70"/>
      <c r="AV945" s="70"/>
      <c r="AW945" s="70"/>
      <c r="AX945" s="70"/>
      <c r="AY945" s="70"/>
      <c r="AZ945" s="70"/>
      <c r="BA945" s="70"/>
      <c r="BB945" s="70"/>
      <c r="BC945" s="70"/>
      <c r="BD945" s="70"/>
      <c r="BE945" s="70"/>
      <c r="BF945" s="70"/>
      <c r="BG945" s="70"/>
      <c r="BH945" s="70"/>
      <c r="BI945" s="70"/>
      <c r="BJ945" s="70"/>
      <c r="BK945" s="70"/>
      <c r="BL945" s="70"/>
      <c r="BM945" s="70"/>
      <c r="BN945" s="70"/>
      <c r="BO945" s="70"/>
      <c r="BP945" s="70"/>
      <c r="BQ945" s="70"/>
      <c r="BR945" s="70"/>
      <c r="BS945" s="70"/>
      <c r="BT945" s="70"/>
      <c r="BU945" s="70"/>
      <c r="BV945" s="70"/>
      <c r="BW945" s="70"/>
      <c r="BX945" s="70"/>
      <c r="BY945" s="70"/>
      <c r="BZ945" s="72"/>
      <c r="CA945" s="73"/>
      <c r="CB945" s="72"/>
      <c r="CC945" s="72"/>
      <c r="CD945" s="74"/>
      <c r="CJ945"/>
      <c r="CW945" s="76"/>
      <c r="DC945" s="69"/>
      <c r="DI945" s="69"/>
    </row>
    <row r="946" spans="1:113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  <c r="AN946" s="70"/>
      <c r="AO946" s="70"/>
      <c r="AP946" s="70"/>
      <c r="AQ946" s="70"/>
      <c r="AR946" s="70"/>
      <c r="AS946" s="70"/>
      <c r="AT946" s="70"/>
      <c r="AU946" s="70"/>
      <c r="AV946" s="70"/>
      <c r="AW946" s="70"/>
      <c r="AX946" s="70"/>
      <c r="AY946" s="70"/>
      <c r="AZ946" s="70"/>
      <c r="BA946" s="70"/>
      <c r="BB946" s="70"/>
      <c r="BC946" s="70"/>
      <c r="BD946" s="70"/>
      <c r="BE946" s="70"/>
      <c r="BF946" s="70"/>
      <c r="BG946" s="70"/>
      <c r="BH946" s="70"/>
      <c r="BI946" s="70"/>
      <c r="BJ946" s="70"/>
      <c r="BK946" s="70"/>
      <c r="BL946" s="70"/>
      <c r="BM946" s="70"/>
      <c r="BN946" s="70"/>
      <c r="BO946" s="70"/>
      <c r="BP946" s="70"/>
      <c r="BQ946" s="70"/>
      <c r="BR946" s="70"/>
      <c r="BS946" s="70"/>
      <c r="BT946" s="70"/>
      <c r="BU946" s="70"/>
      <c r="BV946" s="70"/>
      <c r="BW946" s="70"/>
      <c r="BX946" s="70"/>
      <c r="BY946" s="70"/>
      <c r="BZ946" s="72"/>
      <c r="CA946" s="73"/>
      <c r="CB946" s="72"/>
      <c r="CC946" s="72"/>
      <c r="CD946" s="74"/>
      <c r="CJ946"/>
      <c r="CW946" s="76"/>
      <c r="DC946" s="69"/>
      <c r="DI946" s="69"/>
    </row>
    <row r="947" spans="1:113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  <c r="AN947" s="70"/>
      <c r="AO947" s="70"/>
      <c r="AP947" s="70"/>
      <c r="AQ947" s="70"/>
      <c r="AR947" s="70"/>
      <c r="AS947" s="70"/>
      <c r="AT947" s="70"/>
      <c r="AU947" s="70"/>
      <c r="AV947" s="70"/>
      <c r="AW947" s="70"/>
      <c r="AX947" s="70"/>
      <c r="AY947" s="70"/>
      <c r="AZ947" s="70"/>
      <c r="BA947" s="70"/>
      <c r="BB947" s="70"/>
      <c r="BC947" s="70"/>
      <c r="BD947" s="70"/>
      <c r="BE947" s="70"/>
      <c r="BF947" s="70"/>
      <c r="BG947" s="70"/>
      <c r="BH947" s="70"/>
      <c r="BI947" s="70"/>
      <c r="BJ947" s="70"/>
      <c r="BK947" s="70"/>
      <c r="BL947" s="70"/>
      <c r="BM947" s="70"/>
      <c r="BN947" s="70"/>
      <c r="BO947" s="70"/>
      <c r="BP947" s="70"/>
      <c r="BQ947" s="70"/>
      <c r="BR947" s="70"/>
      <c r="BS947" s="70"/>
      <c r="BT947" s="70"/>
      <c r="BU947" s="70"/>
      <c r="BV947" s="70"/>
      <c r="BW947" s="70"/>
      <c r="BX947" s="70"/>
      <c r="BY947" s="70"/>
      <c r="BZ947" s="72"/>
      <c r="CA947" s="73"/>
      <c r="CB947" s="72"/>
      <c r="CC947" s="72"/>
      <c r="CD947" s="74"/>
      <c r="CJ947"/>
      <c r="CW947" s="76"/>
      <c r="DC947" s="69"/>
      <c r="DI947" s="69"/>
    </row>
    <row r="948" spans="1:113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  <c r="AK948" s="70"/>
      <c r="AL948" s="70"/>
      <c r="AM948" s="70"/>
      <c r="AN948" s="70"/>
      <c r="AO948" s="70"/>
      <c r="AP948" s="70"/>
      <c r="AQ948" s="70"/>
      <c r="AR948" s="70"/>
      <c r="AS948" s="70"/>
      <c r="AT948" s="70"/>
      <c r="AU948" s="70"/>
      <c r="AV948" s="70"/>
      <c r="AW948" s="70"/>
      <c r="AX948" s="70"/>
      <c r="AY948" s="70"/>
      <c r="AZ948" s="70"/>
      <c r="BA948" s="70"/>
      <c r="BB948" s="70"/>
      <c r="BC948" s="70"/>
      <c r="BD948" s="70"/>
      <c r="BE948" s="70"/>
      <c r="BF948" s="70"/>
      <c r="BG948" s="70"/>
      <c r="BH948" s="70"/>
      <c r="BI948" s="70"/>
      <c r="BJ948" s="70"/>
      <c r="BK948" s="70"/>
      <c r="BL948" s="70"/>
      <c r="BM948" s="70"/>
      <c r="BN948" s="70"/>
      <c r="BO948" s="70"/>
      <c r="BP948" s="70"/>
      <c r="BQ948" s="70"/>
      <c r="BR948" s="70"/>
      <c r="BS948" s="70"/>
      <c r="BT948" s="70"/>
      <c r="BU948" s="70"/>
      <c r="BV948" s="70"/>
      <c r="BW948" s="70"/>
      <c r="BX948" s="70"/>
      <c r="BY948" s="70"/>
      <c r="BZ948" s="72"/>
      <c r="CA948" s="73"/>
      <c r="CB948" s="72"/>
      <c r="CC948" s="72"/>
      <c r="CD948" s="74"/>
      <c r="CJ948"/>
      <c r="CW948" s="76"/>
      <c r="DC948" s="69"/>
      <c r="DI948" s="69"/>
    </row>
    <row r="949" spans="1:113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  <c r="AE949" s="70"/>
      <c r="AF949" s="70"/>
      <c r="AG949" s="70"/>
      <c r="AH949" s="70"/>
      <c r="AI949" s="70"/>
      <c r="AJ949" s="70"/>
      <c r="AK949" s="70"/>
      <c r="AL949" s="70"/>
      <c r="AM949" s="70"/>
      <c r="AN949" s="70"/>
      <c r="AO949" s="70"/>
      <c r="AP949" s="70"/>
      <c r="AQ949" s="70"/>
      <c r="AR949" s="70"/>
      <c r="AS949" s="70"/>
      <c r="AT949" s="70"/>
      <c r="AU949" s="70"/>
      <c r="AV949" s="70"/>
      <c r="AW949" s="70"/>
      <c r="AX949" s="70"/>
      <c r="AY949" s="70"/>
      <c r="AZ949" s="70"/>
      <c r="BA949" s="70"/>
      <c r="BB949" s="70"/>
      <c r="BC949" s="70"/>
      <c r="BD949" s="70"/>
      <c r="BE949" s="70"/>
      <c r="BF949" s="70"/>
      <c r="BG949" s="70"/>
      <c r="BH949" s="70"/>
      <c r="BI949" s="70"/>
      <c r="BJ949" s="70"/>
      <c r="BK949" s="70"/>
      <c r="BL949" s="70"/>
      <c r="BM949" s="70"/>
      <c r="BN949" s="70"/>
      <c r="BO949" s="70"/>
      <c r="BP949" s="70"/>
      <c r="BQ949" s="70"/>
      <c r="BR949" s="70"/>
      <c r="BS949" s="70"/>
      <c r="BT949" s="70"/>
      <c r="BU949" s="70"/>
      <c r="BV949" s="70"/>
      <c r="BW949" s="70"/>
      <c r="BX949" s="70"/>
      <c r="BY949" s="70"/>
      <c r="BZ949" s="72"/>
      <c r="CA949" s="73"/>
      <c r="CB949" s="72"/>
      <c r="CC949" s="72"/>
      <c r="CD949" s="74"/>
      <c r="CJ949"/>
      <c r="CW949" s="76"/>
      <c r="DC949" s="69"/>
      <c r="DI949" s="69"/>
    </row>
    <row r="950" spans="1:113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  <c r="AE950" s="70"/>
      <c r="AF950" s="70"/>
      <c r="AG950" s="70"/>
      <c r="AH950" s="70"/>
      <c r="AI950" s="70"/>
      <c r="AJ950" s="70"/>
      <c r="AK950" s="70"/>
      <c r="AL950" s="70"/>
      <c r="AM950" s="70"/>
      <c r="AN950" s="70"/>
      <c r="AO950" s="70"/>
      <c r="AP950" s="70"/>
      <c r="AQ950" s="70"/>
      <c r="AR950" s="70"/>
      <c r="AS950" s="70"/>
      <c r="AT950" s="70"/>
      <c r="AU950" s="70"/>
      <c r="AV950" s="70"/>
      <c r="AW950" s="70"/>
      <c r="AX950" s="70"/>
      <c r="AY950" s="70"/>
      <c r="AZ950" s="70"/>
      <c r="BA950" s="70"/>
      <c r="BB950" s="70"/>
      <c r="BC950" s="70"/>
      <c r="BD950" s="70"/>
      <c r="BE950" s="70"/>
      <c r="BF950" s="70"/>
      <c r="BG950" s="70"/>
      <c r="BH950" s="70"/>
      <c r="BI950" s="70"/>
      <c r="BJ950" s="70"/>
      <c r="BK950" s="70"/>
      <c r="BL950" s="70"/>
      <c r="BM950" s="70"/>
      <c r="BN950" s="70"/>
      <c r="BO950" s="70"/>
      <c r="BP950" s="70"/>
      <c r="BQ950" s="70"/>
      <c r="BR950" s="70"/>
      <c r="BS950" s="70"/>
      <c r="BT950" s="70"/>
      <c r="BU950" s="70"/>
      <c r="BV950" s="70"/>
      <c r="BW950" s="70"/>
      <c r="BX950" s="70"/>
      <c r="BY950" s="70"/>
      <c r="BZ950" s="72"/>
      <c r="CA950" s="73"/>
      <c r="CB950" s="72"/>
      <c r="CC950" s="72"/>
      <c r="CD950" s="74"/>
      <c r="CJ950"/>
      <c r="CW950" s="76"/>
      <c r="DC950" s="69"/>
      <c r="DI950" s="69"/>
    </row>
    <row r="951" spans="1:113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  <c r="AE951" s="70"/>
      <c r="AF951" s="70"/>
      <c r="AG951" s="70"/>
      <c r="AH951" s="70"/>
      <c r="AI951" s="70"/>
      <c r="AJ951" s="70"/>
      <c r="AK951" s="70"/>
      <c r="AL951" s="70"/>
      <c r="AM951" s="70"/>
      <c r="AN951" s="70"/>
      <c r="AO951" s="70"/>
      <c r="AP951" s="70"/>
      <c r="AQ951" s="70"/>
      <c r="AR951" s="70"/>
      <c r="AS951" s="70"/>
      <c r="AT951" s="70"/>
      <c r="AU951" s="70"/>
      <c r="AV951" s="70"/>
      <c r="AW951" s="70"/>
      <c r="AX951" s="70"/>
      <c r="AY951" s="70"/>
      <c r="AZ951" s="70"/>
      <c r="BA951" s="70"/>
      <c r="BB951" s="70"/>
      <c r="BC951" s="70"/>
      <c r="BD951" s="70"/>
      <c r="BE951" s="70"/>
      <c r="BF951" s="70"/>
      <c r="BG951" s="70"/>
      <c r="BH951" s="70"/>
      <c r="BI951" s="70"/>
      <c r="BJ951" s="70"/>
      <c r="BK951" s="70"/>
      <c r="BL951" s="70"/>
      <c r="BM951" s="70"/>
      <c r="BN951" s="70"/>
      <c r="BO951" s="70"/>
      <c r="BP951" s="70"/>
      <c r="BQ951" s="70"/>
      <c r="BR951" s="70"/>
      <c r="BS951" s="70"/>
      <c r="BT951" s="70"/>
      <c r="BU951" s="70"/>
      <c r="BV951" s="70"/>
      <c r="BW951" s="70"/>
      <c r="BX951" s="70"/>
      <c r="BY951" s="70"/>
      <c r="BZ951" s="72"/>
      <c r="CA951" s="73"/>
      <c r="CB951" s="72"/>
      <c r="CC951" s="72"/>
      <c r="CD951" s="74"/>
      <c r="CJ951"/>
      <c r="CW951" s="76"/>
      <c r="DC951" s="69"/>
      <c r="DI951" s="69"/>
    </row>
    <row r="952" spans="1:113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  <c r="AE952" s="70"/>
      <c r="AF952" s="70"/>
      <c r="AG952" s="70"/>
      <c r="AH952" s="70"/>
      <c r="AI952" s="70"/>
      <c r="AJ952" s="70"/>
      <c r="AK952" s="70"/>
      <c r="AL952" s="70"/>
      <c r="AM952" s="70"/>
      <c r="AN952" s="70"/>
      <c r="AO952" s="70"/>
      <c r="AP952" s="70"/>
      <c r="AQ952" s="70"/>
      <c r="AR952" s="70"/>
      <c r="AS952" s="70"/>
      <c r="AT952" s="70"/>
      <c r="AU952" s="70"/>
      <c r="AV952" s="70"/>
      <c r="AW952" s="70"/>
      <c r="AX952" s="70"/>
      <c r="AY952" s="70"/>
      <c r="AZ952" s="70"/>
      <c r="BA952" s="70"/>
      <c r="BB952" s="70"/>
      <c r="BC952" s="70"/>
      <c r="BD952" s="70"/>
      <c r="BE952" s="70"/>
      <c r="BF952" s="70"/>
      <c r="BG952" s="70"/>
      <c r="BH952" s="70"/>
      <c r="BI952" s="70"/>
      <c r="BJ952" s="70"/>
      <c r="BK952" s="70"/>
      <c r="BL952" s="70"/>
      <c r="BM952" s="70"/>
      <c r="BN952" s="70"/>
      <c r="BO952" s="70"/>
      <c r="BP952" s="70"/>
      <c r="BQ952" s="70"/>
      <c r="BR952" s="70"/>
      <c r="BS952" s="70"/>
      <c r="BT952" s="70"/>
      <c r="BU952" s="70"/>
      <c r="BV952" s="70"/>
      <c r="BW952" s="70"/>
      <c r="BX952" s="70"/>
      <c r="BY952" s="70"/>
      <c r="BZ952" s="72"/>
      <c r="CA952" s="73"/>
      <c r="CB952" s="72"/>
      <c r="CC952" s="72"/>
      <c r="CD952" s="74"/>
      <c r="CJ952"/>
      <c r="CW952" s="76"/>
      <c r="DC952" s="69"/>
      <c r="DI952" s="69"/>
    </row>
    <row r="953" spans="1:11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  <c r="AE953" s="70"/>
      <c r="AF953" s="70"/>
      <c r="AG953" s="70"/>
      <c r="AH953" s="70"/>
      <c r="AI953" s="70"/>
      <c r="AJ953" s="70"/>
      <c r="AK953" s="70"/>
      <c r="AL953" s="70"/>
      <c r="AM953" s="70"/>
      <c r="AN953" s="70"/>
      <c r="AO953" s="70"/>
      <c r="AP953" s="70"/>
      <c r="AQ953" s="70"/>
      <c r="AR953" s="70"/>
      <c r="AS953" s="70"/>
      <c r="AT953" s="70"/>
      <c r="AU953" s="70"/>
      <c r="AV953" s="70"/>
      <c r="AW953" s="70"/>
      <c r="AX953" s="70"/>
      <c r="AY953" s="70"/>
      <c r="AZ953" s="70"/>
      <c r="BA953" s="70"/>
      <c r="BB953" s="70"/>
      <c r="BC953" s="70"/>
      <c r="BD953" s="70"/>
      <c r="BE953" s="70"/>
      <c r="BF953" s="70"/>
      <c r="BG953" s="70"/>
      <c r="BH953" s="70"/>
      <c r="BI953" s="70"/>
      <c r="BJ953" s="70"/>
      <c r="BK953" s="70"/>
      <c r="BL953" s="70"/>
      <c r="BM953" s="70"/>
      <c r="BN953" s="70"/>
      <c r="BO953" s="70"/>
      <c r="BP953" s="70"/>
      <c r="BQ953" s="70"/>
      <c r="BR953" s="70"/>
      <c r="BS953" s="70"/>
      <c r="BT953" s="70"/>
      <c r="BU953" s="70"/>
      <c r="BV953" s="70"/>
      <c r="BW953" s="70"/>
      <c r="BX953" s="70"/>
      <c r="BY953" s="70"/>
      <c r="BZ953" s="72"/>
      <c r="CA953" s="73"/>
      <c r="CB953" s="72"/>
      <c r="CC953" s="72"/>
      <c r="CD953" s="74"/>
      <c r="CJ953"/>
      <c r="CW953" s="76"/>
      <c r="DC953" s="69"/>
      <c r="DI953" s="69"/>
    </row>
    <row r="954" spans="1:113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  <c r="AE954" s="70"/>
      <c r="AF954" s="70"/>
      <c r="AG954" s="70"/>
      <c r="AH954" s="70"/>
      <c r="AI954" s="70"/>
      <c r="AJ954" s="70"/>
      <c r="AK954" s="70"/>
      <c r="AL954" s="70"/>
      <c r="AM954" s="70"/>
      <c r="AN954" s="70"/>
      <c r="AO954" s="70"/>
      <c r="AP954" s="70"/>
      <c r="AQ954" s="70"/>
      <c r="AR954" s="70"/>
      <c r="AS954" s="70"/>
      <c r="AT954" s="70"/>
      <c r="AU954" s="70"/>
      <c r="AV954" s="70"/>
      <c r="AW954" s="70"/>
      <c r="AX954" s="70"/>
      <c r="AY954" s="70"/>
      <c r="AZ954" s="70"/>
      <c r="BA954" s="70"/>
      <c r="BB954" s="70"/>
      <c r="BC954" s="70"/>
      <c r="BD954" s="70"/>
      <c r="BE954" s="70"/>
      <c r="BF954" s="70"/>
      <c r="BG954" s="70"/>
      <c r="BH954" s="70"/>
      <c r="BI954" s="70"/>
      <c r="BJ954" s="70"/>
      <c r="BK954" s="70"/>
      <c r="BL954" s="70"/>
      <c r="BM954" s="70"/>
      <c r="BN954" s="70"/>
      <c r="BO954" s="70"/>
      <c r="BP954" s="70"/>
      <c r="BQ954" s="70"/>
      <c r="BR954" s="70"/>
      <c r="BS954" s="70"/>
      <c r="BT954" s="70"/>
      <c r="BU954" s="70"/>
      <c r="BV954" s="70"/>
      <c r="BW954" s="70"/>
      <c r="BX954" s="70"/>
      <c r="BY954" s="70"/>
      <c r="BZ954" s="72"/>
      <c r="CA954" s="73"/>
      <c r="CB954" s="72"/>
      <c r="CC954" s="72"/>
      <c r="CD954" s="74"/>
      <c r="CJ954"/>
      <c r="CW954" s="76"/>
      <c r="DC954" s="69"/>
      <c r="DI954" s="69"/>
    </row>
    <row r="955" spans="1:113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  <c r="AE955" s="70"/>
      <c r="AF955" s="70"/>
      <c r="AG955" s="70"/>
      <c r="AH955" s="70"/>
      <c r="AI955" s="70"/>
      <c r="AJ955" s="70"/>
      <c r="AK955" s="70"/>
      <c r="AL955" s="70"/>
      <c r="AM955" s="70"/>
      <c r="AN955" s="70"/>
      <c r="AO955" s="70"/>
      <c r="AP955" s="70"/>
      <c r="AQ955" s="70"/>
      <c r="AR955" s="70"/>
      <c r="AS955" s="70"/>
      <c r="AT955" s="70"/>
      <c r="AU955" s="70"/>
      <c r="AV955" s="70"/>
      <c r="AW955" s="70"/>
      <c r="AX955" s="70"/>
      <c r="AY955" s="70"/>
      <c r="AZ955" s="70"/>
      <c r="BA955" s="70"/>
      <c r="BB955" s="70"/>
      <c r="BC955" s="70"/>
      <c r="BD955" s="70"/>
      <c r="BE955" s="70"/>
      <c r="BF955" s="70"/>
      <c r="BG955" s="70"/>
      <c r="BH955" s="70"/>
      <c r="BI955" s="70"/>
      <c r="BJ955" s="70"/>
      <c r="BK955" s="70"/>
      <c r="BL955" s="70"/>
      <c r="BM955" s="70"/>
      <c r="BN955" s="70"/>
      <c r="BO955" s="70"/>
      <c r="BP955" s="70"/>
      <c r="BQ955" s="70"/>
      <c r="BR955" s="70"/>
      <c r="BS955" s="70"/>
      <c r="BT955" s="70"/>
      <c r="BU955" s="70"/>
      <c r="BV955" s="70"/>
      <c r="BW955" s="70"/>
      <c r="BX955" s="70"/>
      <c r="BY955" s="70"/>
      <c r="BZ955" s="72"/>
      <c r="CA955" s="73"/>
      <c r="CB955" s="72"/>
      <c r="CC955" s="72"/>
      <c r="CD955" s="74"/>
      <c r="CJ955"/>
      <c r="CW955" s="76"/>
      <c r="DC955" s="69"/>
      <c r="DI955" s="69"/>
    </row>
    <row r="956" spans="1:113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  <c r="AE956" s="70"/>
      <c r="AF956" s="70"/>
      <c r="AG956" s="70"/>
      <c r="AH956" s="70"/>
      <c r="AI956" s="70"/>
      <c r="AJ956" s="70"/>
      <c r="AK956" s="70"/>
      <c r="AL956" s="70"/>
      <c r="AM956" s="70"/>
      <c r="AN956" s="70"/>
      <c r="AO956" s="70"/>
      <c r="AP956" s="70"/>
      <c r="AQ956" s="70"/>
      <c r="AR956" s="70"/>
      <c r="AS956" s="70"/>
      <c r="AT956" s="70"/>
      <c r="AU956" s="70"/>
      <c r="AV956" s="70"/>
      <c r="AW956" s="70"/>
      <c r="AX956" s="70"/>
      <c r="AY956" s="70"/>
      <c r="AZ956" s="70"/>
      <c r="BA956" s="70"/>
      <c r="BB956" s="70"/>
      <c r="BC956" s="70"/>
      <c r="BD956" s="70"/>
      <c r="BE956" s="70"/>
      <c r="BF956" s="70"/>
      <c r="BG956" s="70"/>
      <c r="BH956" s="70"/>
      <c r="BI956" s="70"/>
      <c r="BJ956" s="70"/>
      <c r="BK956" s="70"/>
      <c r="BL956" s="70"/>
      <c r="BM956" s="70"/>
      <c r="BN956" s="70"/>
      <c r="BO956" s="70"/>
      <c r="BP956" s="70"/>
      <c r="BQ956" s="70"/>
      <c r="BR956" s="70"/>
      <c r="BS956" s="70"/>
      <c r="BT956" s="70"/>
      <c r="BU956" s="70"/>
      <c r="BV956" s="70"/>
      <c r="BW956" s="70"/>
      <c r="BX956" s="70"/>
      <c r="BY956" s="70"/>
      <c r="BZ956" s="72"/>
      <c r="CA956" s="73"/>
      <c r="CB956" s="72"/>
      <c r="CC956" s="72"/>
      <c r="CD956" s="74"/>
      <c r="CJ956"/>
      <c r="CW956" s="76"/>
      <c r="DC956" s="69"/>
      <c r="DI956" s="69"/>
    </row>
    <row r="957" spans="1:113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  <c r="AE957" s="70"/>
      <c r="AF957" s="70"/>
      <c r="AG957" s="70"/>
      <c r="AH957" s="70"/>
      <c r="AI957" s="70"/>
      <c r="AJ957" s="70"/>
      <c r="AK957" s="70"/>
      <c r="AL957" s="70"/>
      <c r="AM957" s="70"/>
      <c r="AN957" s="70"/>
      <c r="AO957" s="70"/>
      <c r="AP957" s="70"/>
      <c r="AQ957" s="70"/>
      <c r="AR957" s="70"/>
      <c r="AS957" s="70"/>
      <c r="AT957" s="70"/>
      <c r="AU957" s="70"/>
      <c r="AV957" s="70"/>
      <c r="AW957" s="70"/>
      <c r="AX957" s="70"/>
      <c r="AY957" s="70"/>
      <c r="AZ957" s="70"/>
      <c r="BA957" s="70"/>
      <c r="BB957" s="70"/>
      <c r="BC957" s="70"/>
      <c r="BD957" s="70"/>
      <c r="BE957" s="70"/>
      <c r="BF957" s="70"/>
      <c r="BG957" s="70"/>
      <c r="BH957" s="70"/>
      <c r="BI957" s="70"/>
      <c r="BJ957" s="70"/>
      <c r="BK957" s="70"/>
      <c r="BL957" s="70"/>
      <c r="BM957" s="70"/>
      <c r="BN957" s="70"/>
      <c r="BO957" s="70"/>
      <c r="BP957" s="70"/>
      <c r="BQ957" s="70"/>
      <c r="BR957" s="70"/>
      <c r="BS957" s="70"/>
      <c r="BT957" s="70"/>
      <c r="BU957" s="70"/>
      <c r="BV957" s="70"/>
      <c r="BW957" s="70"/>
      <c r="BX957" s="70"/>
      <c r="BY957" s="70"/>
      <c r="BZ957" s="72"/>
      <c r="CA957" s="73"/>
      <c r="CB957" s="72"/>
      <c r="CC957" s="72"/>
      <c r="CD957" s="74"/>
      <c r="CJ957"/>
      <c r="CW957" s="76"/>
      <c r="DC957" s="69"/>
      <c r="DI957" s="69"/>
    </row>
    <row r="958" spans="1:113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  <c r="AE958" s="70"/>
      <c r="AF958" s="70"/>
      <c r="AG958" s="70"/>
      <c r="AH958" s="70"/>
      <c r="AI958" s="70"/>
      <c r="AJ958" s="70"/>
      <c r="AK958" s="70"/>
      <c r="AL958" s="70"/>
      <c r="AM958" s="70"/>
      <c r="AN958" s="70"/>
      <c r="AO958" s="70"/>
      <c r="AP958" s="70"/>
      <c r="AQ958" s="70"/>
      <c r="AR958" s="70"/>
      <c r="AS958" s="70"/>
      <c r="AT958" s="70"/>
      <c r="AU958" s="70"/>
      <c r="AV958" s="70"/>
      <c r="AW958" s="70"/>
      <c r="AX958" s="70"/>
      <c r="AY958" s="70"/>
      <c r="AZ958" s="70"/>
      <c r="BA958" s="70"/>
      <c r="BB958" s="70"/>
      <c r="BC958" s="70"/>
      <c r="BD958" s="70"/>
      <c r="BE958" s="70"/>
      <c r="BF958" s="70"/>
      <c r="BG958" s="70"/>
      <c r="BH958" s="70"/>
      <c r="BI958" s="70"/>
      <c r="BJ958" s="70"/>
      <c r="BK958" s="70"/>
      <c r="BL958" s="70"/>
      <c r="BM958" s="70"/>
      <c r="BN958" s="70"/>
      <c r="BO958" s="70"/>
      <c r="BP958" s="70"/>
      <c r="BQ958" s="70"/>
      <c r="BR958" s="70"/>
      <c r="BS958" s="70"/>
      <c r="BT958" s="70"/>
      <c r="BU958" s="70"/>
      <c r="BV958" s="70"/>
      <c r="BW958" s="70"/>
      <c r="BX958" s="70"/>
      <c r="BY958" s="70"/>
      <c r="BZ958" s="72"/>
      <c r="CA958" s="73"/>
      <c r="CB958" s="72"/>
      <c r="CC958" s="72"/>
      <c r="CD958" s="74"/>
      <c r="CJ958"/>
      <c r="CW958" s="76"/>
      <c r="DC958" s="69"/>
      <c r="DI958" s="69"/>
    </row>
    <row r="959" spans="1:113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  <c r="AE959" s="70"/>
      <c r="AF959" s="70"/>
      <c r="AG959" s="70"/>
      <c r="AH959" s="70"/>
      <c r="AI959" s="70"/>
      <c r="AJ959" s="70"/>
      <c r="AK959" s="70"/>
      <c r="AL959" s="70"/>
      <c r="AM959" s="70"/>
      <c r="AN959" s="70"/>
      <c r="AO959" s="70"/>
      <c r="AP959" s="70"/>
      <c r="AQ959" s="70"/>
      <c r="AR959" s="70"/>
      <c r="AS959" s="70"/>
      <c r="AT959" s="70"/>
      <c r="AU959" s="70"/>
      <c r="AV959" s="70"/>
      <c r="AW959" s="70"/>
      <c r="AX959" s="70"/>
      <c r="AY959" s="70"/>
      <c r="AZ959" s="70"/>
      <c r="BA959" s="70"/>
      <c r="BB959" s="70"/>
      <c r="BC959" s="70"/>
      <c r="BD959" s="70"/>
      <c r="BE959" s="70"/>
      <c r="BF959" s="70"/>
      <c r="BG959" s="70"/>
      <c r="BH959" s="70"/>
      <c r="BI959" s="70"/>
      <c r="BJ959" s="70"/>
      <c r="BK959" s="70"/>
      <c r="BL959" s="70"/>
      <c r="BM959" s="70"/>
      <c r="BN959" s="70"/>
      <c r="BO959" s="70"/>
      <c r="BP959" s="70"/>
      <c r="BQ959" s="70"/>
      <c r="BR959" s="70"/>
      <c r="BS959" s="70"/>
      <c r="BT959" s="70"/>
      <c r="BU959" s="70"/>
      <c r="BV959" s="70"/>
      <c r="BW959" s="70"/>
      <c r="BX959" s="70"/>
      <c r="BY959" s="70"/>
      <c r="BZ959" s="72"/>
      <c r="CA959" s="73"/>
      <c r="CB959" s="72"/>
      <c r="CC959" s="72"/>
      <c r="CD959" s="74"/>
      <c r="CJ959"/>
      <c r="CW959" s="76"/>
      <c r="DC959" s="69"/>
      <c r="DI959" s="69"/>
    </row>
    <row r="960" spans="1:113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  <c r="AE960" s="70"/>
      <c r="AF960" s="70"/>
      <c r="AG960" s="70"/>
      <c r="AH960" s="70"/>
      <c r="AI960" s="70"/>
      <c r="AJ960" s="70"/>
      <c r="AK960" s="70"/>
      <c r="AL960" s="70"/>
      <c r="AM960" s="70"/>
      <c r="AN960" s="70"/>
      <c r="AO960" s="70"/>
      <c r="AP960" s="70"/>
      <c r="AQ960" s="70"/>
      <c r="AR960" s="70"/>
      <c r="AS960" s="70"/>
      <c r="AT960" s="70"/>
      <c r="AU960" s="70"/>
      <c r="AV960" s="70"/>
      <c r="AW960" s="70"/>
      <c r="AX960" s="70"/>
      <c r="AY960" s="70"/>
      <c r="AZ960" s="70"/>
      <c r="BA960" s="70"/>
      <c r="BB960" s="70"/>
      <c r="BC960" s="70"/>
      <c r="BD960" s="70"/>
      <c r="BE960" s="70"/>
      <c r="BF960" s="70"/>
      <c r="BG960" s="70"/>
      <c r="BH960" s="70"/>
      <c r="BI960" s="70"/>
      <c r="BJ960" s="70"/>
      <c r="BK960" s="70"/>
      <c r="BL960" s="70"/>
      <c r="BM960" s="70"/>
      <c r="BN960" s="70"/>
      <c r="BO960" s="70"/>
      <c r="BP960" s="70"/>
      <c r="BQ960" s="70"/>
      <c r="BR960" s="70"/>
      <c r="BS960" s="70"/>
      <c r="BT960" s="70"/>
      <c r="BU960" s="70"/>
      <c r="BV960" s="70"/>
      <c r="BW960" s="70"/>
      <c r="BX960" s="70"/>
      <c r="BY960" s="70"/>
      <c r="BZ960" s="72"/>
      <c r="CA960" s="73"/>
      <c r="CB960" s="72"/>
      <c r="CC960" s="72"/>
      <c r="CD960" s="74"/>
      <c r="CJ960"/>
      <c r="CW960" s="76"/>
      <c r="DC960" s="69"/>
      <c r="DI960" s="69"/>
    </row>
    <row r="961" spans="1:113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  <c r="AE961" s="70"/>
      <c r="AF961" s="70"/>
      <c r="AG961" s="70"/>
      <c r="AH961" s="70"/>
      <c r="AI961" s="70"/>
      <c r="AJ961" s="70"/>
      <c r="AK961" s="70"/>
      <c r="AL961" s="70"/>
      <c r="AM961" s="70"/>
      <c r="AN961" s="70"/>
      <c r="AO961" s="70"/>
      <c r="AP961" s="70"/>
      <c r="AQ961" s="70"/>
      <c r="AR961" s="70"/>
      <c r="AS961" s="70"/>
      <c r="AT961" s="70"/>
      <c r="AU961" s="70"/>
      <c r="AV961" s="70"/>
      <c r="AW961" s="70"/>
      <c r="AX961" s="70"/>
      <c r="AY961" s="70"/>
      <c r="AZ961" s="70"/>
      <c r="BA961" s="70"/>
      <c r="BB961" s="70"/>
      <c r="BC961" s="70"/>
      <c r="BD961" s="70"/>
      <c r="BE961" s="70"/>
      <c r="BF961" s="70"/>
      <c r="BG961" s="70"/>
      <c r="BH961" s="70"/>
      <c r="BI961" s="70"/>
      <c r="BJ961" s="70"/>
      <c r="BK961" s="70"/>
      <c r="BL961" s="70"/>
      <c r="BM961" s="70"/>
      <c r="BN961" s="70"/>
      <c r="BO961" s="70"/>
      <c r="BP961" s="70"/>
      <c r="BQ961" s="70"/>
      <c r="BR961" s="70"/>
      <c r="BS961" s="70"/>
      <c r="BT961" s="70"/>
      <c r="BU961" s="70"/>
      <c r="BV961" s="70"/>
      <c r="BW961" s="70"/>
      <c r="BX961" s="70"/>
      <c r="BY961" s="70"/>
      <c r="BZ961" s="72"/>
      <c r="CA961" s="73"/>
      <c r="CB961" s="72"/>
      <c r="CC961" s="72"/>
      <c r="CD961" s="74"/>
      <c r="CJ961"/>
      <c r="CW961" s="76"/>
      <c r="DC961" s="69"/>
      <c r="DI961" s="69"/>
    </row>
    <row r="962" spans="1:113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  <c r="AE962" s="70"/>
      <c r="AF962" s="70"/>
      <c r="AG962" s="70"/>
      <c r="AH962" s="70"/>
      <c r="AI962" s="70"/>
      <c r="AJ962" s="70"/>
      <c r="AK962" s="70"/>
      <c r="AL962" s="70"/>
      <c r="AM962" s="70"/>
      <c r="AN962" s="70"/>
      <c r="AO962" s="70"/>
      <c r="AP962" s="70"/>
      <c r="AQ962" s="70"/>
      <c r="AR962" s="70"/>
      <c r="AS962" s="70"/>
      <c r="AT962" s="70"/>
      <c r="AU962" s="70"/>
      <c r="AV962" s="70"/>
      <c r="AW962" s="70"/>
      <c r="AX962" s="70"/>
      <c r="AY962" s="70"/>
      <c r="AZ962" s="70"/>
      <c r="BA962" s="70"/>
      <c r="BB962" s="70"/>
      <c r="BC962" s="70"/>
      <c r="BD962" s="70"/>
      <c r="BE962" s="70"/>
      <c r="BF962" s="70"/>
      <c r="BG962" s="70"/>
      <c r="BH962" s="70"/>
      <c r="BI962" s="70"/>
      <c r="BJ962" s="70"/>
      <c r="BK962" s="70"/>
      <c r="BL962" s="70"/>
      <c r="BM962" s="70"/>
      <c r="BN962" s="70"/>
      <c r="BO962" s="70"/>
      <c r="BP962" s="70"/>
      <c r="BQ962" s="70"/>
      <c r="BR962" s="70"/>
      <c r="BS962" s="70"/>
      <c r="BT962" s="70"/>
      <c r="BU962" s="70"/>
      <c r="BV962" s="70"/>
      <c r="BW962" s="70"/>
      <c r="BX962" s="70"/>
      <c r="BY962" s="70"/>
      <c r="BZ962" s="72"/>
      <c r="CA962" s="73"/>
      <c r="CB962" s="72"/>
      <c r="CC962" s="72"/>
      <c r="CD962" s="74"/>
      <c r="CJ962"/>
      <c r="CW962" s="76"/>
      <c r="DC962" s="69"/>
      <c r="DI962" s="69"/>
    </row>
    <row r="963" spans="1:113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  <c r="AE963" s="70"/>
      <c r="AF963" s="70"/>
      <c r="AG963" s="70"/>
      <c r="AH963" s="70"/>
      <c r="AI963" s="70"/>
      <c r="AJ963" s="70"/>
      <c r="AK963" s="70"/>
      <c r="AL963" s="70"/>
      <c r="AM963" s="70"/>
      <c r="AN963" s="70"/>
      <c r="AO963" s="70"/>
      <c r="AP963" s="70"/>
      <c r="AQ963" s="70"/>
      <c r="AR963" s="70"/>
      <c r="AS963" s="70"/>
      <c r="AT963" s="70"/>
      <c r="AU963" s="70"/>
      <c r="AV963" s="70"/>
      <c r="AW963" s="70"/>
      <c r="AX963" s="70"/>
      <c r="AY963" s="70"/>
      <c r="AZ963" s="70"/>
      <c r="BA963" s="70"/>
      <c r="BB963" s="70"/>
      <c r="BC963" s="70"/>
      <c r="BD963" s="70"/>
      <c r="BE963" s="70"/>
      <c r="BF963" s="70"/>
      <c r="BG963" s="70"/>
      <c r="BH963" s="70"/>
      <c r="BI963" s="70"/>
      <c r="BJ963" s="70"/>
      <c r="BK963" s="70"/>
      <c r="BL963" s="70"/>
      <c r="BM963" s="70"/>
      <c r="BN963" s="70"/>
      <c r="BO963" s="70"/>
      <c r="BP963" s="70"/>
      <c r="BQ963" s="70"/>
      <c r="BR963" s="70"/>
      <c r="BS963" s="70"/>
      <c r="BT963" s="70"/>
      <c r="BU963" s="70"/>
      <c r="BV963" s="70"/>
      <c r="BW963" s="70"/>
      <c r="BX963" s="70"/>
      <c r="BY963" s="70"/>
      <c r="BZ963" s="72"/>
      <c r="CA963" s="73"/>
      <c r="CB963" s="72"/>
      <c r="CC963" s="72"/>
      <c r="CD963" s="74"/>
      <c r="CJ963"/>
      <c r="CW963" s="76"/>
      <c r="DC963" s="69"/>
      <c r="DI963" s="69"/>
    </row>
    <row r="964" spans="1:113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  <c r="AE964" s="70"/>
      <c r="AF964" s="70"/>
      <c r="AG964" s="70"/>
      <c r="AH964" s="70"/>
      <c r="AI964" s="70"/>
      <c r="AJ964" s="70"/>
      <c r="AK964" s="70"/>
      <c r="AL964" s="70"/>
      <c r="AM964" s="70"/>
      <c r="AN964" s="70"/>
      <c r="AO964" s="70"/>
      <c r="AP964" s="70"/>
      <c r="AQ964" s="70"/>
      <c r="AR964" s="70"/>
      <c r="AS964" s="70"/>
      <c r="AT964" s="70"/>
      <c r="AU964" s="70"/>
      <c r="AV964" s="70"/>
      <c r="AW964" s="70"/>
      <c r="AX964" s="70"/>
      <c r="AY964" s="70"/>
      <c r="AZ964" s="70"/>
      <c r="BA964" s="70"/>
      <c r="BB964" s="70"/>
      <c r="BC964" s="70"/>
      <c r="BD964" s="70"/>
      <c r="BE964" s="70"/>
      <c r="BF964" s="70"/>
      <c r="BG964" s="70"/>
      <c r="BH964" s="70"/>
      <c r="BI964" s="70"/>
      <c r="BJ964" s="70"/>
      <c r="BK964" s="70"/>
      <c r="BL964" s="70"/>
      <c r="BM964" s="70"/>
      <c r="BN964" s="70"/>
      <c r="BO964" s="70"/>
      <c r="BP964" s="70"/>
      <c r="BQ964" s="70"/>
      <c r="BR964" s="70"/>
      <c r="BS964" s="70"/>
      <c r="BT964" s="70"/>
      <c r="BU964" s="70"/>
      <c r="BV964" s="70"/>
      <c r="BW964" s="70"/>
      <c r="BX964" s="70"/>
      <c r="BY964" s="70"/>
      <c r="BZ964" s="72"/>
      <c r="CA964" s="73"/>
      <c r="CB964" s="72"/>
      <c r="CC964" s="72"/>
      <c r="CD964" s="74"/>
      <c r="CJ964"/>
      <c r="CW964" s="76"/>
      <c r="DC964" s="69"/>
      <c r="DI964" s="69"/>
    </row>
    <row r="965" spans="1:113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  <c r="AE965" s="70"/>
      <c r="AF965" s="70"/>
      <c r="AG965" s="70"/>
      <c r="AH965" s="70"/>
      <c r="AI965" s="70"/>
      <c r="AJ965" s="70"/>
      <c r="AK965" s="70"/>
      <c r="AL965" s="70"/>
      <c r="AM965" s="70"/>
      <c r="AN965" s="70"/>
      <c r="AO965" s="70"/>
      <c r="AP965" s="70"/>
      <c r="AQ965" s="70"/>
      <c r="AR965" s="70"/>
      <c r="AS965" s="70"/>
      <c r="AT965" s="70"/>
      <c r="AU965" s="70"/>
      <c r="AV965" s="70"/>
      <c r="AW965" s="70"/>
      <c r="AX965" s="70"/>
      <c r="AY965" s="70"/>
      <c r="AZ965" s="70"/>
      <c r="BA965" s="70"/>
      <c r="BB965" s="70"/>
      <c r="BC965" s="70"/>
      <c r="BD965" s="70"/>
      <c r="BE965" s="70"/>
      <c r="BF965" s="70"/>
      <c r="BG965" s="70"/>
      <c r="BH965" s="70"/>
      <c r="BI965" s="70"/>
      <c r="BJ965" s="70"/>
      <c r="BK965" s="70"/>
      <c r="BL965" s="70"/>
      <c r="BM965" s="70"/>
      <c r="BN965" s="70"/>
      <c r="BO965" s="70"/>
      <c r="BP965" s="70"/>
      <c r="BQ965" s="70"/>
      <c r="BR965" s="70"/>
      <c r="BS965" s="70"/>
      <c r="BT965" s="70"/>
      <c r="BU965" s="70"/>
      <c r="BV965" s="70"/>
      <c r="BW965" s="70"/>
      <c r="BX965" s="70"/>
      <c r="BY965" s="70"/>
      <c r="BZ965" s="72"/>
      <c r="CA965" s="73"/>
      <c r="CB965" s="72"/>
      <c r="CC965" s="72"/>
      <c r="CD965" s="74"/>
      <c r="CJ965"/>
      <c r="CW965" s="76"/>
      <c r="DC965" s="69"/>
      <c r="DI965" s="69"/>
    </row>
    <row r="966" spans="1:113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  <c r="AE966" s="70"/>
      <c r="AF966" s="70"/>
      <c r="AG966" s="70"/>
      <c r="AH966" s="70"/>
      <c r="AI966" s="70"/>
      <c r="AJ966" s="70"/>
      <c r="AK966" s="70"/>
      <c r="AL966" s="70"/>
      <c r="AM966" s="70"/>
      <c r="AN966" s="70"/>
      <c r="AO966" s="70"/>
      <c r="AP966" s="70"/>
      <c r="AQ966" s="70"/>
      <c r="AR966" s="70"/>
      <c r="AS966" s="70"/>
      <c r="AT966" s="70"/>
      <c r="AU966" s="70"/>
      <c r="AV966" s="70"/>
      <c r="AW966" s="70"/>
      <c r="AX966" s="70"/>
      <c r="AY966" s="70"/>
      <c r="AZ966" s="70"/>
      <c r="BA966" s="70"/>
      <c r="BB966" s="70"/>
      <c r="BC966" s="70"/>
      <c r="BD966" s="70"/>
      <c r="BE966" s="70"/>
      <c r="BF966" s="70"/>
      <c r="BG966" s="70"/>
      <c r="BH966" s="70"/>
      <c r="BI966" s="70"/>
      <c r="BJ966" s="70"/>
      <c r="BK966" s="70"/>
      <c r="BL966" s="70"/>
      <c r="BM966" s="70"/>
      <c r="BN966" s="70"/>
      <c r="BO966" s="70"/>
      <c r="BP966" s="70"/>
      <c r="BQ966" s="70"/>
      <c r="BR966" s="70"/>
      <c r="BS966" s="70"/>
      <c r="BT966" s="70"/>
      <c r="BU966" s="70"/>
      <c r="BV966" s="70"/>
      <c r="BW966" s="70"/>
      <c r="BX966" s="70"/>
      <c r="BY966" s="70"/>
      <c r="BZ966" s="72"/>
      <c r="CA966" s="73"/>
      <c r="CB966" s="72"/>
      <c r="CC966" s="72"/>
      <c r="CD966" s="74"/>
      <c r="CJ966"/>
      <c r="CW966" s="76"/>
      <c r="DC966" s="69"/>
      <c r="DI966" s="69"/>
    </row>
    <row r="967" spans="1:113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  <c r="AE967" s="70"/>
      <c r="AF967" s="70"/>
      <c r="AG967" s="70"/>
      <c r="AH967" s="70"/>
      <c r="AI967" s="70"/>
      <c r="AJ967" s="70"/>
      <c r="AK967" s="70"/>
      <c r="AL967" s="70"/>
      <c r="AM967" s="70"/>
      <c r="AN967" s="70"/>
      <c r="AO967" s="70"/>
      <c r="AP967" s="70"/>
      <c r="AQ967" s="70"/>
      <c r="AR967" s="70"/>
      <c r="AS967" s="70"/>
      <c r="AT967" s="70"/>
      <c r="AU967" s="70"/>
      <c r="AV967" s="70"/>
      <c r="AW967" s="70"/>
      <c r="AX967" s="70"/>
      <c r="AY967" s="70"/>
      <c r="AZ967" s="70"/>
      <c r="BA967" s="70"/>
      <c r="BB967" s="70"/>
      <c r="BC967" s="70"/>
      <c r="BD967" s="70"/>
      <c r="BE967" s="70"/>
      <c r="BF967" s="70"/>
      <c r="BG967" s="70"/>
      <c r="BH967" s="70"/>
      <c r="BI967" s="70"/>
      <c r="BJ967" s="70"/>
      <c r="BK967" s="70"/>
      <c r="BL967" s="70"/>
      <c r="BM967" s="70"/>
      <c r="BN967" s="70"/>
      <c r="BO967" s="70"/>
      <c r="BP967" s="70"/>
      <c r="BQ967" s="70"/>
      <c r="BR967" s="70"/>
      <c r="BS967" s="70"/>
      <c r="BT967" s="70"/>
      <c r="BU967" s="70"/>
      <c r="BV967" s="70"/>
      <c r="BW967" s="70"/>
      <c r="BX967" s="70"/>
      <c r="BY967" s="70"/>
      <c r="BZ967" s="72"/>
      <c r="CA967" s="73"/>
      <c r="CB967" s="72"/>
      <c r="CC967" s="72"/>
      <c r="CD967" s="74"/>
      <c r="CJ967"/>
      <c r="CW967" s="76"/>
      <c r="DC967" s="69"/>
      <c r="DI967" s="69"/>
    </row>
    <row r="968" spans="1:113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  <c r="AE968" s="70"/>
      <c r="AF968" s="70"/>
      <c r="AG968" s="70"/>
      <c r="AH968" s="70"/>
      <c r="AI968" s="70"/>
      <c r="AJ968" s="70"/>
      <c r="AK968" s="70"/>
      <c r="AL968" s="70"/>
      <c r="AM968" s="70"/>
      <c r="AN968" s="70"/>
      <c r="AO968" s="70"/>
      <c r="AP968" s="70"/>
      <c r="AQ968" s="70"/>
      <c r="AR968" s="70"/>
      <c r="AS968" s="70"/>
      <c r="AT968" s="70"/>
      <c r="AU968" s="70"/>
      <c r="AV968" s="70"/>
      <c r="AW968" s="70"/>
      <c r="AX968" s="70"/>
      <c r="AY968" s="70"/>
      <c r="AZ968" s="70"/>
      <c r="BA968" s="70"/>
      <c r="BB968" s="70"/>
      <c r="BC968" s="70"/>
      <c r="BD968" s="70"/>
      <c r="BE968" s="70"/>
      <c r="BF968" s="70"/>
      <c r="BG968" s="70"/>
      <c r="BH968" s="70"/>
      <c r="BI968" s="70"/>
      <c r="BJ968" s="70"/>
      <c r="BK968" s="70"/>
      <c r="BL968" s="70"/>
      <c r="BM968" s="70"/>
      <c r="BN968" s="70"/>
      <c r="BO968" s="70"/>
      <c r="BP968" s="70"/>
      <c r="BQ968" s="70"/>
      <c r="BR968" s="70"/>
      <c r="BS968" s="70"/>
      <c r="BT968" s="70"/>
      <c r="BU968" s="70"/>
      <c r="BV968" s="70"/>
      <c r="BW968" s="70"/>
      <c r="BX968" s="70"/>
      <c r="BY968" s="70"/>
      <c r="BZ968" s="72"/>
      <c r="CA968" s="73"/>
      <c r="CB968" s="72"/>
      <c r="CC968" s="72"/>
      <c r="CD968" s="74"/>
      <c r="CJ968"/>
      <c r="CW968" s="76"/>
      <c r="DC968" s="69"/>
      <c r="DI968" s="69"/>
    </row>
    <row r="969" spans="1:113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  <c r="AE969" s="70"/>
      <c r="AF969" s="70"/>
      <c r="AG969" s="70"/>
      <c r="AH969" s="70"/>
      <c r="AI969" s="70"/>
      <c r="AJ969" s="70"/>
      <c r="AK969" s="70"/>
      <c r="AL969" s="70"/>
      <c r="AM969" s="70"/>
      <c r="AN969" s="70"/>
      <c r="AO969" s="70"/>
      <c r="AP969" s="70"/>
      <c r="AQ969" s="70"/>
      <c r="AR969" s="70"/>
      <c r="AS969" s="70"/>
      <c r="AT969" s="70"/>
      <c r="AU969" s="70"/>
      <c r="AV969" s="70"/>
      <c r="AW969" s="70"/>
      <c r="AX969" s="70"/>
      <c r="AY969" s="70"/>
      <c r="AZ969" s="70"/>
      <c r="BA969" s="70"/>
      <c r="BB969" s="70"/>
      <c r="BC969" s="70"/>
      <c r="BD969" s="70"/>
      <c r="BE969" s="70"/>
      <c r="BF969" s="70"/>
      <c r="BG969" s="70"/>
      <c r="BH969" s="70"/>
      <c r="BI969" s="70"/>
      <c r="BJ969" s="70"/>
      <c r="BK969" s="70"/>
      <c r="BL969" s="70"/>
      <c r="BM969" s="70"/>
      <c r="BN969" s="70"/>
      <c r="BO969" s="70"/>
      <c r="BP969" s="70"/>
      <c r="BQ969" s="70"/>
      <c r="BR969" s="70"/>
      <c r="BS969" s="70"/>
      <c r="BT969" s="70"/>
      <c r="BU969" s="70"/>
      <c r="BV969" s="70"/>
      <c r="BW969" s="70"/>
      <c r="BX969" s="70"/>
      <c r="BY969" s="70"/>
      <c r="BZ969" s="72"/>
      <c r="CA969" s="73"/>
      <c r="CB969" s="72"/>
      <c r="CC969" s="72"/>
      <c r="CD969" s="74"/>
      <c r="CJ969"/>
      <c r="CW969" s="76"/>
      <c r="DC969" s="69"/>
      <c r="DI969" s="69"/>
    </row>
    <row r="970" spans="1:113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  <c r="AE970" s="70"/>
      <c r="AF970" s="70"/>
      <c r="AG970" s="70"/>
      <c r="AH970" s="70"/>
      <c r="AI970" s="70"/>
      <c r="AJ970" s="70"/>
      <c r="AK970" s="70"/>
      <c r="AL970" s="70"/>
      <c r="AM970" s="70"/>
      <c r="AN970" s="70"/>
      <c r="AO970" s="70"/>
      <c r="AP970" s="70"/>
      <c r="AQ970" s="70"/>
      <c r="AR970" s="70"/>
      <c r="AS970" s="70"/>
      <c r="AT970" s="70"/>
      <c r="AU970" s="70"/>
      <c r="AV970" s="70"/>
      <c r="AW970" s="70"/>
      <c r="AX970" s="70"/>
      <c r="AY970" s="70"/>
      <c r="AZ970" s="70"/>
      <c r="BA970" s="70"/>
      <c r="BB970" s="70"/>
      <c r="BC970" s="70"/>
      <c r="BD970" s="70"/>
      <c r="BE970" s="70"/>
      <c r="BF970" s="70"/>
      <c r="BG970" s="70"/>
      <c r="BH970" s="70"/>
      <c r="BI970" s="70"/>
      <c r="BJ970" s="70"/>
      <c r="BK970" s="70"/>
      <c r="BL970" s="70"/>
      <c r="BM970" s="70"/>
      <c r="BN970" s="70"/>
      <c r="BO970" s="70"/>
      <c r="BP970" s="70"/>
      <c r="BQ970" s="70"/>
      <c r="BR970" s="70"/>
      <c r="BS970" s="70"/>
      <c r="BT970" s="70"/>
      <c r="BU970" s="70"/>
      <c r="BV970" s="70"/>
      <c r="BW970" s="70"/>
      <c r="BX970" s="70"/>
      <c r="BY970" s="70"/>
      <c r="BZ970" s="72"/>
      <c r="CA970" s="73"/>
      <c r="CB970" s="72"/>
      <c r="CC970" s="72"/>
      <c r="CD970" s="74"/>
      <c r="CJ970"/>
      <c r="CW970" s="76"/>
      <c r="DC970" s="69"/>
      <c r="DI970" s="69"/>
    </row>
    <row r="971" spans="1:113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  <c r="AE971" s="70"/>
      <c r="AF971" s="70"/>
      <c r="AG971" s="70"/>
      <c r="AH971" s="70"/>
      <c r="AI971" s="70"/>
      <c r="AJ971" s="70"/>
      <c r="AK971" s="70"/>
      <c r="AL971" s="70"/>
      <c r="AM971" s="70"/>
      <c r="AN971" s="70"/>
      <c r="AO971" s="70"/>
      <c r="AP971" s="70"/>
      <c r="AQ971" s="70"/>
      <c r="AR971" s="70"/>
      <c r="AS971" s="70"/>
      <c r="AT971" s="70"/>
      <c r="AU971" s="70"/>
      <c r="AV971" s="70"/>
      <c r="AW971" s="70"/>
      <c r="AX971" s="70"/>
      <c r="AY971" s="70"/>
      <c r="AZ971" s="70"/>
      <c r="BA971" s="70"/>
      <c r="BB971" s="70"/>
      <c r="BC971" s="70"/>
      <c r="BD971" s="70"/>
      <c r="BE971" s="70"/>
      <c r="BF971" s="70"/>
      <c r="BG971" s="70"/>
      <c r="BH971" s="70"/>
      <c r="BI971" s="70"/>
      <c r="BJ971" s="70"/>
      <c r="BK971" s="70"/>
      <c r="BL971" s="70"/>
      <c r="BM971" s="70"/>
      <c r="BN971" s="70"/>
      <c r="BO971" s="70"/>
      <c r="BP971" s="70"/>
      <c r="BQ971" s="70"/>
      <c r="BR971" s="70"/>
      <c r="BS971" s="70"/>
      <c r="BT971" s="70"/>
      <c r="BU971" s="70"/>
      <c r="BV971" s="70"/>
      <c r="BW971" s="70"/>
      <c r="BX971" s="70"/>
      <c r="BY971" s="70"/>
      <c r="BZ971" s="72"/>
      <c r="CA971" s="73"/>
      <c r="CB971" s="72"/>
      <c r="CC971" s="72"/>
      <c r="CD971" s="74"/>
      <c r="CJ971"/>
      <c r="CW971" s="76"/>
      <c r="DC971" s="69"/>
      <c r="DI971" s="69"/>
    </row>
    <row r="972" spans="1:113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  <c r="AE972" s="70"/>
      <c r="AF972" s="70"/>
      <c r="AG972" s="70"/>
      <c r="AH972" s="70"/>
      <c r="AI972" s="70"/>
      <c r="AJ972" s="70"/>
      <c r="AK972" s="70"/>
      <c r="AL972" s="70"/>
      <c r="AM972" s="70"/>
      <c r="AN972" s="70"/>
      <c r="AO972" s="70"/>
      <c r="AP972" s="70"/>
      <c r="AQ972" s="70"/>
      <c r="AR972" s="70"/>
      <c r="AS972" s="70"/>
      <c r="AT972" s="70"/>
      <c r="AU972" s="70"/>
      <c r="AV972" s="70"/>
      <c r="AW972" s="70"/>
      <c r="AX972" s="70"/>
      <c r="AY972" s="70"/>
      <c r="AZ972" s="70"/>
      <c r="BA972" s="70"/>
      <c r="BB972" s="70"/>
      <c r="BC972" s="70"/>
      <c r="BD972" s="70"/>
      <c r="BE972" s="70"/>
      <c r="BF972" s="70"/>
      <c r="BG972" s="70"/>
      <c r="BH972" s="70"/>
      <c r="BI972" s="70"/>
      <c r="BJ972" s="70"/>
      <c r="BK972" s="70"/>
      <c r="BL972" s="70"/>
      <c r="BM972" s="70"/>
      <c r="BN972" s="70"/>
      <c r="BO972" s="70"/>
      <c r="BP972" s="70"/>
      <c r="BQ972" s="70"/>
      <c r="BR972" s="70"/>
      <c r="BS972" s="70"/>
      <c r="BT972" s="70"/>
      <c r="BU972" s="70"/>
      <c r="BV972" s="70"/>
      <c r="BW972" s="70"/>
      <c r="BX972" s="70"/>
      <c r="BY972" s="70"/>
      <c r="BZ972" s="72"/>
      <c r="CA972" s="73"/>
      <c r="CB972" s="72"/>
      <c r="CC972" s="72"/>
      <c r="CD972" s="74"/>
      <c r="CJ972"/>
      <c r="CW972" s="76"/>
      <c r="DC972" s="69"/>
      <c r="DI972" s="69"/>
    </row>
    <row r="973" spans="1:113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  <c r="AE973" s="70"/>
      <c r="AF973" s="70"/>
      <c r="AG973" s="70"/>
      <c r="AH973" s="70"/>
      <c r="AI973" s="70"/>
      <c r="AJ973" s="70"/>
      <c r="AK973" s="70"/>
      <c r="AL973" s="70"/>
      <c r="AM973" s="70"/>
      <c r="AN973" s="70"/>
      <c r="AO973" s="70"/>
      <c r="AP973" s="70"/>
      <c r="AQ973" s="70"/>
      <c r="AR973" s="70"/>
      <c r="AS973" s="70"/>
      <c r="AT973" s="70"/>
      <c r="AU973" s="70"/>
      <c r="AV973" s="70"/>
      <c r="AW973" s="70"/>
      <c r="AX973" s="70"/>
      <c r="AY973" s="70"/>
      <c r="AZ973" s="70"/>
      <c r="BA973" s="70"/>
      <c r="BB973" s="70"/>
      <c r="BC973" s="70"/>
      <c r="BD973" s="70"/>
      <c r="BE973" s="70"/>
      <c r="BF973" s="70"/>
      <c r="BG973" s="70"/>
      <c r="BH973" s="70"/>
      <c r="BI973" s="70"/>
      <c r="BJ973" s="70"/>
      <c r="BK973" s="70"/>
      <c r="BL973" s="70"/>
      <c r="BM973" s="70"/>
      <c r="BN973" s="70"/>
      <c r="BO973" s="70"/>
      <c r="BP973" s="70"/>
      <c r="BQ973" s="70"/>
      <c r="BR973" s="70"/>
      <c r="BS973" s="70"/>
      <c r="BT973" s="70"/>
      <c r="BU973" s="70"/>
      <c r="BV973" s="70"/>
      <c r="BW973" s="70"/>
      <c r="BX973" s="70"/>
      <c r="BY973" s="70"/>
      <c r="BZ973" s="72"/>
      <c r="CA973" s="73"/>
      <c r="CB973" s="72"/>
      <c r="CC973" s="72"/>
      <c r="CD973" s="74"/>
      <c r="CJ973"/>
      <c r="CW973" s="76"/>
      <c r="DC973" s="69"/>
      <c r="DI973" s="69"/>
    </row>
    <row r="974" spans="1:113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  <c r="AE974" s="70"/>
      <c r="AF974" s="70"/>
      <c r="AG974" s="70"/>
      <c r="AH974" s="70"/>
      <c r="AI974" s="70"/>
      <c r="AJ974" s="70"/>
      <c r="AK974" s="70"/>
      <c r="AL974" s="70"/>
      <c r="AM974" s="70"/>
      <c r="AN974" s="70"/>
      <c r="AO974" s="70"/>
      <c r="AP974" s="70"/>
      <c r="AQ974" s="70"/>
      <c r="AR974" s="70"/>
      <c r="AS974" s="70"/>
      <c r="AT974" s="70"/>
      <c r="AU974" s="70"/>
      <c r="AV974" s="70"/>
      <c r="AW974" s="70"/>
      <c r="AX974" s="70"/>
      <c r="AY974" s="70"/>
      <c r="AZ974" s="70"/>
      <c r="BA974" s="70"/>
      <c r="BB974" s="70"/>
      <c r="BC974" s="70"/>
      <c r="BD974" s="70"/>
      <c r="BE974" s="70"/>
      <c r="BF974" s="70"/>
      <c r="BG974" s="70"/>
      <c r="BH974" s="70"/>
      <c r="BI974" s="70"/>
      <c r="BJ974" s="70"/>
      <c r="BK974" s="70"/>
      <c r="BL974" s="70"/>
      <c r="BM974" s="70"/>
      <c r="BN974" s="70"/>
      <c r="BO974" s="70"/>
      <c r="BP974" s="70"/>
      <c r="BQ974" s="70"/>
      <c r="BR974" s="70"/>
      <c r="BS974" s="70"/>
      <c r="BT974" s="70"/>
      <c r="BU974" s="70"/>
      <c r="BV974" s="70"/>
      <c r="BW974" s="70"/>
      <c r="BX974" s="70"/>
      <c r="BY974" s="70"/>
      <c r="BZ974" s="72"/>
      <c r="CA974" s="73"/>
      <c r="CB974" s="72"/>
      <c r="CC974" s="72"/>
      <c r="CD974" s="74"/>
      <c r="CJ974"/>
      <c r="CW974" s="76"/>
      <c r="DC974" s="69"/>
      <c r="DI974" s="69"/>
    </row>
    <row r="975" spans="1:113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  <c r="AE975" s="70"/>
      <c r="AF975" s="70"/>
      <c r="AG975" s="70"/>
      <c r="AH975" s="70"/>
      <c r="AI975" s="70"/>
      <c r="AJ975" s="70"/>
      <c r="AK975" s="70"/>
      <c r="AL975" s="70"/>
      <c r="AM975" s="70"/>
      <c r="AN975" s="70"/>
      <c r="AO975" s="70"/>
      <c r="AP975" s="70"/>
      <c r="AQ975" s="70"/>
      <c r="AR975" s="70"/>
      <c r="AS975" s="70"/>
      <c r="AT975" s="70"/>
      <c r="AU975" s="70"/>
      <c r="AV975" s="70"/>
      <c r="AW975" s="70"/>
      <c r="AX975" s="70"/>
      <c r="AY975" s="70"/>
      <c r="AZ975" s="70"/>
      <c r="BA975" s="70"/>
      <c r="BB975" s="70"/>
      <c r="BC975" s="70"/>
      <c r="BD975" s="70"/>
      <c r="BE975" s="70"/>
      <c r="BF975" s="70"/>
      <c r="BG975" s="70"/>
      <c r="BH975" s="70"/>
      <c r="BI975" s="70"/>
      <c r="BJ975" s="70"/>
      <c r="BK975" s="70"/>
      <c r="BL975" s="70"/>
      <c r="BM975" s="70"/>
      <c r="BN975" s="70"/>
      <c r="BO975" s="70"/>
      <c r="BP975" s="70"/>
      <c r="BQ975" s="70"/>
      <c r="BR975" s="70"/>
      <c r="BS975" s="70"/>
      <c r="BT975" s="70"/>
      <c r="BU975" s="70"/>
      <c r="BV975" s="70"/>
      <c r="BW975" s="70"/>
      <c r="BX975" s="70"/>
      <c r="BY975" s="70"/>
      <c r="BZ975" s="72"/>
      <c r="CA975" s="73"/>
      <c r="CB975" s="72"/>
      <c r="CC975" s="72"/>
      <c r="CD975" s="74"/>
      <c r="CJ975"/>
      <c r="CW975" s="76"/>
      <c r="DC975" s="69"/>
      <c r="DI975" s="69"/>
    </row>
    <row r="976" spans="1:113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  <c r="AE976" s="70"/>
      <c r="AF976" s="70"/>
      <c r="AG976" s="70"/>
      <c r="AH976" s="70"/>
      <c r="AI976" s="70"/>
      <c r="AJ976" s="70"/>
      <c r="AK976" s="70"/>
      <c r="AL976" s="70"/>
      <c r="AM976" s="70"/>
      <c r="AN976" s="70"/>
      <c r="AO976" s="70"/>
      <c r="AP976" s="70"/>
      <c r="AQ976" s="70"/>
      <c r="AR976" s="70"/>
      <c r="AS976" s="70"/>
      <c r="AT976" s="70"/>
      <c r="AU976" s="70"/>
      <c r="AV976" s="70"/>
      <c r="AW976" s="70"/>
      <c r="AX976" s="70"/>
      <c r="AY976" s="70"/>
      <c r="AZ976" s="70"/>
      <c r="BA976" s="70"/>
      <c r="BB976" s="70"/>
      <c r="BC976" s="70"/>
      <c r="BD976" s="70"/>
      <c r="BE976" s="70"/>
      <c r="BF976" s="70"/>
      <c r="BG976" s="70"/>
      <c r="BH976" s="70"/>
      <c r="BI976" s="70"/>
      <c r="BJ976" s="70"/>
      <c r="BK976" s="70"/>
      <c r="BL976" s="70"/>
      <c r="BM976" s="70"/>
      <c r="BN976" s="70"/>
      <c r="BO976" s="70"/>
      <c r="BP976" s="70"/>
      <c r="BQ976" s="70"/>
      <c r="BR976" s="70"/>
      <c r="BS976" s="70"/>
      <c r="BT976" s="70"/>
      <c r="BU976" s="70"/>
      <c r="BV976" s="70"/>
      <c r="BW976" s="70"/>
      <c r="BX976" s="70"/>
      <c r="BY976" s="70"/>
      <c r="BZ976" s="72"/>
      <c r="CA976" s="73"/>
      <c r="CB976" s="72"/>
      <c r="CC976" s="72"/>
      <c r="CD976" s="74"/>
      <c r="CJ976"/>
      <c r="CW976" s="76"/>
      <c r="DC976" s="69"/>
      <c r="DI976" s="69"/>
    </row>
    <row r="977" spans="1:113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  <c r="AE977" s="70"/>
      <c r="AF977" s="70"/>
      <c r="AG977" s="70"/>
      <c r="AH977" s="70"/>
      <c r="AI977" s="70"/>
      <c r="AJ977" s="70"/>
      <c r="AK977" s="70"/>
      <c r="AL977" s="70"/>
      <c r="AM977" s="70"/>
      <c r="AN977" s="70"/>
      <c r="AO977" s="70"/>
      <c r="AP977" s="70"/>
      <c r="AQ977" s="70"/>
      <c r="AR977" s="70"/>
      <c r="AS977" s="70"/>
      <c r="AT977" s="70"/>
      <c r="AU977" s="70"/>
      <c r="AV977" s="70"/>
      <c r="AW977" s="70"/>
      <c r="AX977" s="70"/>
      <c r="AY977" s="70"/>
      <c r="AZ977" s="70"/>
      <c r="BA977" s="70"/>
      <c r="BB977" s="70"/>
      <c r="BC977" s="70"/>
      <c r="BD977" s="70"/>
      <c r="BE977" s="70"/>
      <c r="BF977" s="70"/>
      <c r="BG977" s="70"/>
      <c r="BH977" s="70"/>
      <c r="BI977" s="70"/>
      <c r="BJ977" s="70"/>
      <c r="BK977" s="70"/>
      <c r="BL977" s="70"/>
      <c r="BM977" s="70"/>
      <c r="BN977" s="70"/>
      <c r="BO977" s="70"/>
      <c r="BP977" s="70"/>
      <c r="BQ977" s="70"/>
      <c r="BR977" s="70"/>
      <c r="BS977" s="70"/>
      <c r="BT977" s="70"/>
      <c r="BU977" s="70"/>
      <c r="BV977" s="70"/>
      <c r="BW977" s="70"/>
      <c r="BX977" s="70"/>
      <c r="BY977" s="70"/>
      <c r="BZ977" s="72"/>
      <c r="CA977" s="73"/>
      <c r="CB977" s="72"/>
      <c r="CC977" s="72"/>
      <c r="CD977" s="74"/>
      <c r="CJ977"/>
      <c r="CW977" s="76"/>
      <c r="DC977" s="69"/>
      <c r="DI977" s="69"/>
    </row>
    <row r="978" spans="1:113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  <c r="AE978" s="70"/>
      <c r="AF978" s="70"/>
      <c r="AG978" s="70"/>
      <c r="AH978" s="70"/>
      <c r="AI978" s="70"/>
      <c r="AJ978" s="70"/>
      <c r="AK978" s="70"/>
      <c r="AL978" s="70"/>
      <c r="AM978" s="70"/>
      <c r="AN978" s="70"/>
      <c r="AO978" s="70"/>
      <c r="AP978" s="70"/>
      <c r="AQ978" s="70"/>
      <c r="AR978" s="70"/>
      <c r="AS978" s="70"/>
      <c r="AT978" s="70"/>
      <c r="AU978" s="70"/>
      <c r="AV978" s="70"/>
      <c r="AW978" s="70"/>
      <c r="AX978" s="70"/>
      <c r="AY978" s="70"/>
      <c r="AZ978" s="70"/>
      <c r="BA978" s="70"/>
      <c r="BB978" s="70"/>
      <c r="BC978" s="70"/>
      <c r="BD978" s="70"/>
      <c r="BE978" s="70"/>
      <c r="BF978" s="70"/>
      <c r="BG978" s="70"/>
      <c r="BH978" s="70"/>
      <c r="BI978" s="70"/>
      <c r="BJ978" s="70"/>
      <c r="BK978" s="70"/>
      <c r="BL978" s="70"/>
      <c r="BM978" s="70"/>
      <c r="BN978" s="70"/>
      <c r="BO978" s="70"/>
      <c r="BP978" s="70"/>
      <c r="BQ978" s="70"/>
      <c r="BR978" s="70"/>
      <c r="BS978" s="70"/>
      <c r="BT978" s="70"/>
      <c r="BU978" s="70"/>
      <c r="BV978" s="70"/>
      <c r="BW978" s="70"/>
      <c r="BX978" s="70"/>
      <c r="BY978" s="70"/>
      <c r="BZ978" s="72"/>
      <c r="CA978" s="73"/>
      <c r="CB978" s="72"/>
      <c r="CC978" s="72"/>
      <c r="CD978" s="74"/>
      <c r="CJ978"/>
      <c r="CW978" s="76"/>
      <c r="DC978" s="69"/>
      <c r="DI978" s="69"/>
    </row>
    <row r="979" spans="1:113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  <c r="AE979" s="70"/>
      <c r="AF979" s="70"/>
      <c r="AG979" s="70"/>
      <c r="AH979" s="70"/>
      <c r="AI979" s="70"/>
      <c r="AJ979" s="70"/>
      <c r="AK979" s="70"/>
      <c r="AL979" s="70"/>
      <c r="AM979" s="70"/>
      <c r="AN979" s="70"/>
      <c r="AO979" s="70"/>
      <c r="AP979" s="70"/>
      <c r="AQ979" s="70"/>
      <c r="AR979" s="70"/>
      <c r="AS979" s="70"/>
      <c r="AT979" s="70"/>
      <c r="AU979" s="70"/>
      <c r="AV979" s="70"/>
      <c r="AW979" s="70"/>
      <c r="AX979" s="70"/>
      <c r="AY979" s="70"/>
      <c r="AZ979" s="70"/>
      <c r="BA979" s="70"/>
      <c r="BB979" s="70"/>
      <c r="BC979" s="70"/>
      <c r="BD979" s="70"/>
      <c r="BE979" s="70"/>
      <c r="BF979" s="70"/>
      <c r="BG979" s="70"/>
      <c r="BH979" s="70"/>
      <c r="BI979" s="70"/>
      <c r="BJ979" s="70"/>
      <c r="BK979" s="70"/>
      <c r="BL979" s="70"/>
      <c r="BM979" s="70"/>
      <c r="BN979" s="70"/>
      <c r="BO979" s="70"/>
      <c r="BP979" s="70"/>
      <c r="BQ979" s="70"/>
      <c r="BR979" s="70"/>
      <c r="BS979" s="70"/>
      <c r="BT979" s="70"/>
      <c r="BU979" s="70"/>
      <c r="BV979" s="70"/>
      <c r="BW979" s="70"/>
      <c r="BX979" s="70"/>
      <c r="BY979" s="70"/>
      <c r="BZ979" s="72"/>
      <c r="CA979" s="73"/>
      <c r="CB979" s="72"/>
      <c r="CC979" s="72"/>
      <c r="CD979" s="74"/>
      <c r="CJ979"/>
      <c r="CW979" s="76"/>
      <c r="DC979" s="69"/>
      <c r="DI979" s="69"/>
    </row>
    <row r="980" spans="1:113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  <c r="AE980" s="70"/>
      <c r="AF980" s="70"/>
      <c r="AG980" s="70"/>
      <c r="AH980" s="70"/>
      <c r="AI980" s="70"/>
      <c r="AJ980" s="70"/>
      <c r="AK980" s="70"/>
      <c r="AL980" s="70"/>
      <c r="AM980" s="70"/>
      <c r="AN980" s="70"/>
      <c r="AO980" s="70"/>
      <c r="AP980" s="70"/>
      <c r="AQ980" s="70"/>
      <c r="AR980" s="70"/>
      <c r="AS980" s="70"/>
      <c r="AT980" s="70"/>
      <c r="AU980" s="70"/>
      <c r="AV980" s="70"/>
      <c r="AW980" s="70"/>
      <c r="AX980" s="70"/>
      <c r="AY980" s="70"/>
      <c r="AZ980" s="70"/>
      <c r="BA980" s="70"/>
      <c r="BB980" s="70"/>
      <c r="BC980" s="70"/>
      <c r="BD980" s="70"/>
      <c r="BE980" s="70"/>
      <c r="BF980" s="70"/>
      <c r="BG980" s="70"/>
      <c r="BH980" s="70"/>
      <c r="BI980" s="70"/>
      <c r="BJ980" s="70"/>
      <c r="BK980" s="70"/>
      <c r="BL980" s="70"/>
      <c r="BM980" s="70"/>
      <c r="BN980" s="70"/>
      <c r="BO980" s="70"/>
      <c r="BP980" s="70"/>
      <c r="BQ980" s="70"/>
      <c r="BR980" s="70"/>
      <c r="BS980" s="70"/>
      <c r="BT980" s="70"/>
      <c r="BU980" s="70"/>
      <c r="BV980" s="70"/>
      <c r="BW980" s="70"/>
      <c r="BX980" s="70"/>
      <c r="BY980" s="70"/>
      <c r="BZ980" s="72"/>
      <c r="CA980" s="73"/>
      <c r="CB980" s="72"/>
      <c r="CC980" s="72"/>
      <c r="CD980" s="74"/>
      <c r="CJ980"/>
      <c r="CW980" s="76"/>
      <c r="DC980" s="69"/>
      <c r="DI980" s="69"/>
    </row>
    <row r="981" spans="1:113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  <c r="AE981" s="70"/>
      <c r="AF981" s="70"/>
      <c r="AG981" s="70"/>
      <c r="AH981" s="70"/>
      <c r="AI981" s="70"/>
      <c r="AJ981" s="70"/>
      <c r="AK981" s="70"/>
      <c r="AL981" s="70"/>
      <c r="AM981" s="70"/>
      <c r="AN981" s="70"/>
      <c r="AO981" s="70"/>
      <c r="AP981" s="70"/>
      <c r="AQ981" s="70"/>
      <c r="AR981" s="70"/>
      <c r="AS981" s="70"/>
      <c r="AT981" s="70"/>
      <c r="AU981" s="70"/>
      <c r="AV981" s="70"/>
      <c r="AW981" s="70"/>
      <c r="AX981" s="70"/>
      <c r="AY981" s="70"/>
      <c r="AZ981" s="70"/>
      <c r="BA981" s="70"/>
      <c r="BB981" s="70"/>
      <c r="BC981" s="70"/>
      <c r="BD981" s="70"/>
      <c r="BE981" s="70"/>
      <c r="BF981" s="70"/>
      <c r="BG981" s="70"/>
      <c r="BH981" s="70"/>
      <c r="BI981" s="70"/>
      <c r="BJ981" s="70"/>
      <c r="BK981" s="70"/>
      <c r="BL981" s="70"/>
      <c r="BM981" s="70"/>
      <c r="BN981" s="70"/>
      <c r="BO981" s="70"/>
      <c r="BP981" s="70"/>
      <c r="BQ981" s="70"/>
      <c r="BR981" s="70"/>
      <c r="BS981" s="70"/>
      <c r="BT981" s="70"/>
      <c r="BU981" s="70"/>
      <c r="BV981" s="70"/>
      <c r="BW981" s="70"/>
      <c r="BX981" s="70"/>
      <c r="BY981" s="70"/>
      <c r="BZ981" s="72"/>
      <c r="CA981" s="73"/>
      <c r="CB981" s="72"/>
      <c r="CC981" s="72"/>
      <c r="CD981" s="74"/>
      <c r="CJ981"/>
      <c r="CW981" s="76"/>
      <c r="DC981" s="69"/>
      <c r="DI981" s="69"/>
    </row>
    <row r="982" spans="1:113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  <c r="AE982" s="70"/>
      <c r="AF982" s="70"/>
      <c r="AG982" s="70"/>
      <c r="AH982" s="70"/>
      <c r="AI982" s="70"/>
      <c r="AJ982" s="70"/>
      <c r="AK982" s="70"/>
      <c r="AL982" s="70"/>
      <c r="AM982" s="70"/>
      <c r="AN982" s="70"/>
      <c r="AO982" s="70"/>
      <c r="AP982" s="70"/>
      <c r="AQ982" s="70"/>
      <c r="AR982" s="70"/>
      <c r="AS982" s="70"/>
      <c r="AT982" s="70"/>
      <c r="AU982" s="70"/>
      <c r="AV982" s="70"/>
      <c r="AW982" s="70"/>
      <c r="AX982" s="70"/>
      <c r="AY982" s="70"/>
      <c r="AZ982" s="70"/>
      <c r="BA982" s="70"/>
      <c r="BB982" s="70"/>
      <c r="BC982" s="70"/>
      <c r="BD982" s="70"/>
      <c r="BE982" s="70"/>
      <c r="BF982" s="70"/>
      <c r="BG982" s="70"/>
      <c r="BH982" s="70"/>
      <c r="BI982" s="70"/>
      <c r="BJ982" s="70"/>
      <c r="BK982" s="70"/>
      <c r="BL982" s="70"/>
      <c r="BM982" s="70"/>
      <c r="BN982" s="70"/>
      <c r="BO982" s="70"/>
      <c r="BP982" s="70"/>
      <c r="BQ982" s="70"/>
      <c r="BR982" s="70"/>
      <c r="BS982" s="70"/>
      <c r="BT982" s="70"/>
      <c r="BU982" s="70"/>
      <c r="BV982" s="70"/>
      <c r="BW982" s="70"/>
      <c r="BX982" s="70"/>
      <c r="BY982" s="70"/>
      <c r="BZ982" s="72"/>
      <c r="CA982" s="73"/>
      <c r="CB982" s="72"/>
      <c r="CC982" s="72"/>
      <c r="CD982" s="74"/>
      <c r="CJ982"/>
      <c r="CW982" s="76"/>
      <c r="DC982" s="69"/>
      <c r="DI982" s="69"/>
    </row>
    <row r="983" spans="1:113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  <c r="AE983" s="70"/>
      <c r="AF983" s="70"/>
      <c r="AG983" s="70"/>
      <c r="AH983" s="70"/>
      <c r="AI983" s="70"/>
      <c r="AJ983" s="70"/>
      <c r="AK983" s="70"/>
      <c r="AL983" s="70"/>
      <c r="AM983" s="70"/>
      <c r="AN983" s="70"/>
      <c r="AO983" s="70"/>
      <c r="AP983" s="70"/>
      <c r="AQ983" s="70"/>
      <c r="AR983" s="70"/>
      <c r="AS983" s="70"/>
      <c r="AT983" s="70"/>
      <c r="AU983" s="70"/>
      <c r="AV983" s="70"/>
      <c r="AW983" s="70"/>
      <c r="AX983" s="70"/>
      <c r="AY983" s="70"/>
      <c r="AZ983" s="70"/>
      <c r="BA983" s="70"/>
      <c r="BB983" s="70"/>
      <c r="BC983" s="70"/>
      <c r="BD983" s="70"/>
      <c r="BE983" s="70"/>
      <c r="BF983" s="70"/>
      <c r="BG983" s="70"/>
      <c r="BH983" s="70"/>
      <c r="BI983" s="70"/>
      <c r="BJ983" s="70"/>
      <c r="BK983" s="70"/>
      <c r="BL983" s="70"/>
      <c r="BM983" s="70"/>
      <c r="BN983" s="70"/>
      <c r="BO983" s="70"/>
      <c r="BP983" s="70"/>
      <c r="BQ983" s="70"/>
      <c r="BR983" s="70"/>
      <c r="BS983" s="70"/>
      <c r="BT983" s="70"/>
      <c r="BU983" s="70"/>
      <c r="BV983" s="70"/>
      <c r="BW983" s="70"/>
      <c r="BX983" s="70"/>
      <c r="BY983" s="70"/>
      <c r="BZ983" s="72"/>
      <c r="CA983" s="73"/>
      <c r="CB983" s="72"/>
      <c r="CC983" s="72"/>
      <c r="CD983" s="74"/>
      <c r="CJ983"/>
      <c r="CW983" s="76"/>
      <c r="DC983" s="69"/>
      <c r="DI983" s="69"/>
    </row>
    <row r="984" spans="1:113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  <c r="AE984" s="70"/>
      <c r="AF984" s="70"/>
      <c r="AG984" s="70"/>
      <c r="AH984" s="70"/>
      <c r="AI984" s="70"/>
      <c r="AJ984" s="70"/>
      <c r="AK984" s="70"/>
      <c r="AL984" s="70"/>
      <c r="AM984" s="70"/>
      <c r="AN984" s="70"/>
      <c r="AO984" s="70"/>
      <c r="AP984" s="70"/>
      <c r="AQ984" s="70"/>
      <c r="AR984" s="70"/>
      <c r="AS984" s="70"/>
      <c r="AT984" s="70"/>
      <c r="AU984" s="70"/>
      <c r="AV984" s="70"/>
      <c r="AW984" s="70"/>
      <c r="AX984" s="70"/>
      <c r="AY984" s="70"/>
      <c r="AZ984" s="70"/>
      <c r="BA984" s="70"/>
      <c r="BB984" s="70"/>
      <c r="BC984" s="70"/>
      <c r="BD984" s="70"/>
      <c r="BE984" s="70"/>
      <c r="BF984" s="70"/>
      <c r="BG984" s="70"/>
      <c r="BH984" s="70"/>
      <c r="BI984" s="70"/>
      <c r="BJ984" s="70"/>
      <c r="BK984" s="70"/>
      <c r="BL984" s="70"/>
      <c r="BM984" s="70"/>
      <c r="BN984" s="70"/>
      <c r="BO984" s="70"/>
      <c r="BP984" s="70"/>
      <c r="BQ984" s="70"/>
      <c r="BR984" s="70"/>
      <c r="BS984" s="70"/>
      <c r="BT984" s="70"/>
      <c r="BU984" s="70"/>
      <c r="BV984" s="70"/>
      <c r="BW984" s="70"/>
      <c r="BX984" s="70"/>
      <c r="BY984" s="70"/>
      <c r="BZ984" s="72"/>
      <c r="CA984" s="73"/>
      <c r="CB984" s="72"/>
      <c r="CC984" s="72"/>
      <c r="CD984" s="74"/>
      <c r="CJ984"/>
      <c r="CW984" s="76"/>
      <c r="DC984" s="69"/>
      <c r="DI984" s="69"/>
    </row>
    <row r="985" spans="1:113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  <c r="AE985" s="70"/>
      <c r="AF985" s="70"/>
      <c r="AG985" s="70"/>
      <c r="AH985" s="70"/>
      <c r="AI985" s="70"/>
      <c r="AJ985" s="70"/>
      <c r="AK985" s="70"/>
      <c r="AL985" s="70"/>
      <c r="AM985" s="70"/>
      <c r="AN985" s="70"/>
      <c r="AO985" s="70"/>
      <c r="AP985" s="70"/>
      <c r="AQ985" s="70"/>
      <c r="AR985" s="70"/>
      <c r="AS985" s="70"/>
      <c r="AT985" s="70"/>
      <c r="AU985" s="70"/>
      <c r="AV985" s="70"/>
      <c r="AW985" s="70"/>
      <c r="AX985" s="70"/>
      <c r="AY985" s="70"/>
      <c r="AZ985" s="70"/>
      <c r="BA985" s="70"/>
      <c r="BB985" s="70"/>
      <c r="BC985" s="70"/>
      <c r="BD985" s="70"/>
      <c r="BE985" s="70"/>
      <c r="BF985" s="70"/>
      <c r="BG985" s="70"/>
      <c r="BH985" s="70"/>
      <c r="BI985" s="70"/>
      <c r="BJ985" s="70"/>
      <c r="BK985" s="70"/>
      <c r="BL985" s="70"/>
      <c r="BM985" s="70"/>
      <c r="BN985" s="70"/>
      <c r="BO985" s="70"/>
      <c r="BP985" s="70"/>
      <c r="BQ985" s="70"/>
      <c r="BR985" s="70"/>
      <c r="BS985" s="70"/>
      <c r="BT985" s="70"/>
      <c r="BU985" s="70"/>
      <c r="BV985" s="70"/>
      <c r="BW985" s="70"/>
      <c r="BX985" s="70"/>
      <c r="BY985" s="70"/>
      <c r="BZ985" s="72"/>
      <c r="CA985" s="73"/>
      <c r="CB985" s="72"/>
      <c r="CC985" s="72"/>
      <c r="CD985" s="74"/>
      <c r="CJ985"/>
      <c r="CW985" s="76"/>
      <c r="DC985" s="69"/>
      <c r="DI985" s="69"/>
    </row>
    <row r="986" spans="1:113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  <c r="AE986" s="70"/>
      <c r="AF986" s="70"/>
      <c r="AG986" s="70"/>
      <c r="AH986" s="70"/>
      <c r="AI986" s="70"/>
      <c r="AJ986" s="70"/>
      <c r="AK986" s="70"/>
      <c r="AL986" s="70"/>
      <c r="AM986" s="70"/>
      <c r="AN986" s="70"/>
      <c r="AO986" s="70"/>
      <c r="AP986" s="70"/>
      <c r="AQ986" s="70"/>
      <c r="AR986" s="70"/>
      <c r="AS986" s="70"/>
      <c r="AT986" s="70"/>
      <c r="AU986" s="70"/>
      <c r="AV986" s="70"/>
      <c r="AW986" s="70"/>
      <c r="AX986" s="70"/>
      <c r="AY986" s="70"/>
      <c r="AZ986" s="70"/>
      <c r="BA986" s="70"/>
      <c r="BB986" s="70"/>
      <c r="BC986" s="70"/>
      <c r="BD986" s="70"/>
      <c r="BE986" s="70"/>
      <c r="BF986" s="70"/>
      <c r="BG986" s="70"/>
      <c r="BH986" s="70"/>
      <c r="BI986" s="70"/>
      <c r="BJ986" s="70"/>
      <c r="BK986" s="70"/>
      <c r="BL986" s="70"/>
      <c r="BM986" s="70"/>
      <c r="BN986" s="70"/>
      <c r="BO986" s="70"/>
      <c r="BP986" s="70"/>
      <c r="BQ986" s="70"/>
      <c r="BR986" s="70"/>
      <c r="BS986" s="70"/>
      <c r="BT986" s="70"/>
      <c r="BU986" s="70"/>
      <c r="BV986" s="70"/>
      <c r="BW986" s="70"/>
      <c r="BX986" s="70"/>
      <c r="BY986" s="70"/>
      <c r="BZ986" s="72"/>
      <c r="CA986" s="73"/>
      <c r="CB986" s="72"/>
      <c r="CC986" s="72"/>
      <c r="CD986" s="74"/>
      <c r="CJ986"/>
      <c r="CW986" s="76"/>
      <c r="DC986" s="69"/>
      <c r="DI986" s="69"/>
    </row>
    <row r="987" spans="1:113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  <c r="AE987" s="70"/>
      <c r="AF987" s="70"/>
      <c r="AG987" s="70"/>
      <c r="AH987" s="70"/>
      <c r="AI987" s="70"/>
      <c r="AJ987" s="70"/>
      <c r="AK987" s="70"/>
      <c r="AL987" s="70"/>
      <c r="AM987" s="70"/>
      <c r="AN987" s="70"/>
      <c r="AO987" s="70"/>
      <c r="AP987" s="70"/>
      <c r="AQ987" s="70"/>
      <c r="AR987" s="70"/>
      <c r="AS987" s="70"/>
      <c r="AT987" s="70"/>
      <c r="AU987" s="70"/>
      <c r="AV987" s="70"/>
      <c r="AW987" s="70"/>
      <c r="AX987" s="70"/>
      <c r="AY987" s="70"/>
      <c r="AZ987" s="70"/>
      <c r="BA987" s="70"/>
      <c r="BB987" s="70"/>
      <c r="BC987" s="70"/>
      <c r="BD987" s="70"/>
      <c r="BE987" s="70"/>
      <c r="BF987" s="70"/>
      <c r="BG987" s="70"/>
      <c r="BH987" s="70"/>
      <c r="BI987" s="70"/>
      <c r="BJ987" s="70"/>
      <c r="BK987" s="70"/>
      <c r="BL987" s="70"/>
      <c r="BM987" s="70"/>
      <c r="BN987" s="70"/>
      <c r="BO987" s="70"/>
      <c r="BP987" s="70"/>
      <c r="BQ987" s="70"/>
      <c r="BR987" s="70"/>
      <c r="BS987" s="70"/>
      <c r="BT987" s="70"/>
      <c r="BU987" s="70"/>
      <c r="BV987" s="70"/>
      <c r="BW987" s="70"/>
      <c r="BX987" s="70"/>
      <c r="BY987" s="70"/>
      <c r="BZ987" s="72"/>
      <c r="CA987" s="73"/>
      <c r="CB987" s="72"/>
      <c r="CC987" s="72"/>
      <c r="CD987" s="74"/>
      <c r="CJ987"/>
      <c r="CW987" s="76"/>
      <c r="DC987" s="69"/>
      <c r="DI987" s="69"/>
    </row>
    <row r="988" spans="1:113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  <c r="AE988" s="70"/>
      <c r="AF988" s="70"/>
      <c r="AG988" s="70"/>
      <c r="AH988" s="70"/>
      <c r="AI988" s="70"/>
      <c r="AJ988" s="70"/>
      <c r="AK988" s="70"/>
      <c r="AL988" s="70"/>
      <c r="AM988" s="70"/>
      <c r="AN988" s="70"/>
      <c r="AO988" s="70"/>
      <c r="AP988" s="70"/>
      <c r="AQ988" s="70"/>
      <c r="AR988" s="70"/>
      <c r="AS988" s="70"/>
      <c r="AT988" s="70"/>
      <c r="AU988" s="70"/>
      <c r="AV988" s="70"/>
      <c r="AW988" s="70"/>
      <c r="AX988" s="70"/>
      <c r="AY988" s="70"/>
      <c r="AZ988" s="70"/>
      <c r="BA988" s="70"/>
      <c r="BB988" s="70"/>
      <c r="BC988" s="70"/>
      <c r="BD988" s="70"/>
      <c r="BE988" s="70"/>
      <c r="BF988" s="70"/>
      <c r="BG988" s="70"/>
      <c r="BH988" s="70"/>
      <c r="BI988" s="70"/>
      <c r="BJ988" s="70"/>
      <c r="BK988" s="70"/>
      <c r="BL988" s="70"/>
      <c r="BM988" s="70"/>
      <c r="BN988" s="70"/>
      <c r="BO988" s="70"/>
      <c r="BP988" s="70"/>
      <c r="BQ988" s="70"/>
      <c r="BR988" s="70"/>
      <c r="BS988" s="70"/>
      <c r="BT988" s="70"/>
      <c r="BU988" s="70"/>
      <c r="BV988" s="70"/>
      <c r="BW988" s="70"/>
      <c r="BX988" s="70"/>
      <c r="BY988" s="70"/>
      <c r="BZ988" s="72"/>
      <c r="CA988" s="73"/>
      <c r="CB988" s="72"/>
      <c r="CC988" s="72"/>
      <c r="CD988" s="74"/>
      <c r="CJ988"/>
      <c r="CW988" s="76"/>
      <c r="DC988" s="69"/>
      <c r="DI988" s="69"/>
    </row>
    <row r="989" spans="1:113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  <c r="AE989" s="70"/>
      <c r="AF989" s="70"/>
      <c r="AG989" s="70"/>
      <c r="AH989" s="70"/>
      <c r="AI989" s="70"/>
      <c r="AJ989" s="70"/>
      <c r="AK989" s="70"/>
      <c r="AL989" s="70"/>
      <c r="AM989" s="70"/>
      <c r="AN989" s="70"/>
      <c r="AO989" s="70"/>
      <c r="AP989" s="70"/>
      <c r="AQ989" s="70"/>
      <c r="AR989" s="70"/>
      <c r="AS989" s="70"/>
      <c r="AT989" s="70"/>
      <c r="AU989" s="70"/>
      <c r="AV989" s="70"/>
      <c r="AW989" s="70"/>
      <c r="AX989" s="70"/>
      <c r="AY989" s="70"/>
      <c r="AZ989" s="70"/>
      <c r="BA989" s="70"/>
      <c r="BB989" s="70"/>
      <c r="BC989" s="70"/>
      <c r="BD989" s="70"/>
      <c r="BE989" s="70"/>
      <c r="BF989" s="70"/>
      <c r="BG989" s="70"/>
      <c r="BH989" s="70"/>
      <c r="BI989" s="70"/>
      <c r="BJ989" s="70"/>
      <c r="BK989" s="70"/>
      <c r="BL989" s="70"/>
      <c r="BM989" s="70"/>
      <c r="BN989" s="70"/>
      <c r="BO989" s="70"/>
      <c r="BP989" s="70"/>
      <c r="BQ989" s="70"/>
      <c r="BR989" s="70"/>
      <c r="BS989" s="70"/>
      <c r="BT989" s="70"/>
      <c r="BU989" s="70"/>
      <c r="BV989" s="70"/>
      <c r="BW989" s="70"/>
      <c r="BX989" s="70"/>
      <c r="BY989" s="70"/>
      <c r="BZ989" s="72"/>
      <c r="CA989" s="73"/>
      <c r="CB989" s="72"/>
      <c r="CC989" s="72"/>
      <c r="CD989" s="74"/>
      <c r="CJ989"/>
      <c r="CW989" s="76"/>
      <c r="DC989" s="69"/>
      <c r="DI989" s="69"/>
    </row>
    <row r="990" spans="1:113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  <c r="AE990" s="70"/>
      <c r="AF990" s="70"/>
      <c r="AG990" s="70"/>
      <c r="AH990" s="70"/>
      <c r="AI990" s="70"/>
      <c r="AJ990" s="70"/>
      <c r="AK990" s="70"/>
      <c r="AL990" s="70"/>
      <c r="AM990" s="70"/>
      <c r="AN990" s="70"/>
      <c r="AO990" s="70"/>
      <c r="AP990" s="70"/>
      <c r="AQ990" s="70"/>
      <c r="AR990" s="70"/>
      <c r="AS990" s="70"/>
      <c r="AT990" s="70"/>
      <c r="AU990" s="70"/>
      <c r="AV990" s="70"/>
      <c r="AW990" s="70"/>
      <c r="AX990" s="70"/>
      <c r="AY990" s="70"/>
      <c r="AZ990" s="70"/>
      <c r="BA990" s="70"/>
      <c r="BB990" s="70"/>
      <c r="BC990" s="70"/>
      <c r="BD990" s="70"/>
      <c r="BE990" s="70"/>
      <c r="BF990" s="70"/>
      <c r="BG990" s="70"/>
      <c r="BH990" s="70"/>
      <c r="BI990" s="70"/>
      <c r="BJ990" s="70"/>
      <c r="BK990" s="70"/>
      <c r="BL990" s="70"/>
      <c r="BM990" s="70"/>
      <c r="BN990" s="70"/>
      <c r="BO990" s="70"/>
      <c r="BP990" s="70"/>
      <c r="BQ990" s="70"/>
      <c r="BR990" s="70"/>
      <c r="BS990" s="70"/>
      <c r="BT990" s="70"/>
      <c r="BU990" s="70"/>
      <c r="BV990" s="70"/>
      <c r="BW990" s="70"/>
      <c r="BX990" s="70"/>
      <c r="BY990" s="70"/>
      <c r="BZ990" s="72"/>
      <c r="CA990" s="73"/>
      <c r="CB990" s="72"/>
      <c r="CC990" s="72"/>
      <c r="CD990" s="74"/>
      <c r="CJ990"/>
      <c r="CW990" s="76"/>
      <c r="DC990" s="69"/>
      <c r="DI990" s="69"/>
    </row>
    <row r="991" spans="1:113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  <c r="AE991" s="70"/>
      <c r="AF991" s="70"/>
      <c r="AG991" s="70"/>
      <c r="AH991" s="70"/>
      <c r="AI991" s="70"/>
      <c r="AJ991" s="70"/>
      <c r="AK991" s="70"/>
      <c r="AL991" s="70"/>
      <c r="AM991" s="70"/>
      <c r="AN991" s="70"/>
      <c r="AO991" s="70"/>
      <c r="AP991" s="70"/>
      <c r="AQ991" s="70"/>
      <c r="AR991" s="70"/>
      <c r="AS991" s="70"/>
      <c r="AT991" s="70"/>
      <c r="AU991" s="70"/>
      <c r="AV991" s="70"/>
      <c r="AW991" s="70"/>
      <c r="AX991" s="70"/>
      <c r="AY991" s="70"/>
      <c r="AZ991" s="70"/>
      <c r="BA991" s="70"/>
      <c r="BB991" s="70"/>
      <c r="BC991" s="70"/>
      <c r="BD991" s="70"/>
      <c r="BE991" s="70"/>
      <c r="BF991" s="70"/>
      <c r="BG991" s="70"/>
      <c r="BH991" s="70"/>
      <c r="BI991" s="70"/>
      <c r="BJ991" s="70"/>
      <c r="BK991" s="70"/>
      <c r="BL991" s="70"/>
      <c r="BM991" s="70"/>
      <c r="BN991" s="70"/>
      <c r="BO991" s="70"/>
      <c r="BP991" s="70"/>
      <c r="BQ991" s="70"/>
      <c r="BR991" s="70"/>
      <c r="BS991" s="70"/>
      <c r="BT991" s="70"/>
      <c r="BU991" s="70"/>
      <c r="BV991" s="70"/>
      <c r="BW991" s="70"/>
      <c r="BX991" s="70"/>
      <c r="BY991" s="70"/>
      <c r="BZ991" s="72"/>
      <c r="CA991" s="73"/>
      <c r="CB991" s="72"/>
      <c r="CC991" s="72"/>
      <c r="CD991" s="74"/>
      <c r="CJ991"/>
      <c r="CW991" s="76"/>
      <c r="DC991" s="69"/>
      <c r="DI991" s="69"/>
    </row>
    <row r="992" spans="1:113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  <c r="AE992" s="70"/>
      <c r="AF992" s="70"/>
      <c r="AG992" s="70"/>
      <c r="AH992" s="70"/>
      <c r="AI992" s="70"/>
      <c r="AJ992" s="70"/>
      <c r="AK992" s="70"/>
      <c r="AL992" s="70"/>
      <c r="AM992" s="70"/>
      <c r="AN992" s="70"/>
      <c r="AO992" s="70"/>
      <c r="AP992" s="70"/>
      <c r="AQ992" s="70"/>
      <c r="AR992" s="70"/>
      <c r="AS992" s="70"/>
      <c r="AT992" s="70"/>
      <c r="AU992" s="70"/>
      <c r="AV992" s="70"/>
      <c r="AW992" s="70"/>
      <c r="AX992" s="70"/>
      <c r="AY992" s="70"/>
      <c r="AZ992" s="70"/>
      <c r="BA992" s="70"/>
      <c r="BB992" s="70"/>
      <c r="BC992" s="70"/>
      <c r="BD992" s="70"/>
      <c r="BE992" s="70"/>
      <c r="BF992" s="70"/>
      <c r="BG992" s="70"/>
      <c r="BH992" s="70"/>
      <c r="BI992" s="70"/>
      <c r="BJ992" s="70"/>
      <c r="BK992" s="70"/>
      <c r="BL992" s="70"/>
      <c r="BM992" s="70"/>
      <c r="BN992" s="70"/>
      <c r="BO992" s="70"/>
      <c r="BP992" s="70"/>
      <c r="BQ992" s="70"/>
      <c r="BR992" s="70"/>
      <c r="BS992" s="70"/>
      <c r="BT992" s="70"/>
      <c r="BU992" s="70"/>
      <c r="BV992" s="70"/>
      <c r="BW992" s="70"/>
      <c r="BX992" s="70"/>
      <c r="BY992" s="70"/>
      <c r="BZ992" s="72"/>
      <c r="CA992" s="73"/>
      <c r="CB992" s="72"/>
      <c r="CC992" s="72"/>
      <c r="CD992" s="74"/>
      <c r="CJ992"/>
      <c r="CW992" s="76"/>
      <c r="DC992" s="69"/>
      <c r="DI992" s="69"/>
    </row>
    <row r="993" spans="1:113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  <c r="AE993" s="70"/>
      <c r="AF993" s="70"/>
      <c r="AG993" s="70"/>
      <c r="AH993" s="70"/>
      <c r="AI993" s="70"/>
      <c r="AJ993" s="70"/>
      <c r="AK993" s="70"/>
      <c r="AL993" s="70"/>
      <c r="AM993" s="70"/>
      <c r="AN993" s="70"/>
      <c r="AO993" s="70"/>
      <c r="AP993" s="70"/>
      <c r="AQ993" s="70"/>
      <c r="AR993" s="70"/>
      <c r="AS993" s="70"/>
      <c r="AT993" s="70"/>
      <c r="AU993" s="70"/>
      <c r="AV993" s="70"/>
      <c r="AW993" s="70"/>
      <c r="AX993" s="70"/>
      <c r="AY993" s="70"/>
      <c r="AZ993" s="70"/>
      <c r="BA993" s="70"/>
      <c r="BB993" s="70"/>
      <c r="BC993" s="70"/>
      <c r="BD993" s="70"/>
      <c r="BE993" s="70"/>
      <c r="BF993" s="70"/>
      <c r="BG993" s="70"/>
      <c r="BH993" s="70"/>
      <c r="BI993" s="70"/>
      <c r="BJ993" s="70"/>
      <c r="BK993" s="70"/>
      <c r="BL993" s="70"/>
      <c r="BM993" s="70"/>
      <c r="BN993" s="70"/>
      <c r="BO993" s="70"/>
      <c r="BP993" s="70"/>
      <c r="BQ993" s="70"/>
      <c r="BR993" s="70"/>
      <c r="BS993" s="70"/>
      <c r="BT993" s="70"/>
      <c r="BU993" s="70"/>
      <c r="BV993" s="70"/>
      <c r="BW993" s="70"/>
      <c r="BX993" s="70"/>
      <c r="BY993" s="70"/>
      <c r="BZ993" s="72"/>
      <c r="CA993" s="73"/>
      <c r="CB993" s="72"/>
      <c r="CC993" s="72"/>
      <c r="CD993" s="74"/>
      <c r="CJ993"/>
      <c r="CW993" s="76"/>
      <c r="DC993" s="69"/>
      <c r="DI993" s="69"/>
    </row>
    <row r="994" spans="1:113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  <c r="AE994" s="70"/>
      <c r="AF994" s="70"/>
      <c r="AG994" s="70"/>
      <c r="AH994" s="70"/>
      <c r="AI994" s="70"/>
      <c r="AJ994" s="70"/>
      <c r="AK994" s="70"/>
      <c r="AL994" s="70"/>
      <c r="AM994" s="70"/>
      <c r="AN994" s="70"/>
      <c r="AO994" s="70"/>
      <c r="AP994" s="70"/>
      <c r="AQ994" s="70"/>
      <c r="AR994" s="70"/>
      <c r="AS994" s="70"/>
      <c r="AT994" s="70"/>
      <c r="AU994" s="70"/>
      <c r="AV994" s="70"/>
      <c r="AW994" s="70"/>
      <c r="AX994" s="70"/>
      <c r="AY994" s="70"/>
      <c r="AZ994" s="70"/>
      <c r="BA994" s="70"/>
      <c r="BB994" s="70"/>
      <c r="BC994" s="70"/>
      <c r="BD994" s="70"/>
      <c r="BE994" s="70"/>
      <c r="BF994" s="70"/>
      <c r="BG994" s="70"/>
      <c r="BH994" s="70"/>
      <c r="BI994" s="70"/>
      <c r="BJ994" s="70"/>
      <c r="BK994" s="70"/>
      <c r="BL994" s="70"/>
      <c r="BM994" s="70"/>
      <c r="BN994" s="70"/>
      <c r="BO994" s="70"/>
      <c r="BP994" s="70"/>
      <c r="BQ994" s="70"/>
      <c r="BR994" s="70"/>
      <c r="BS994" s="70"/>
      <c r="BT994" s="70"/>
      <c r="BU994" s="70"/>
      <c r="BV994" s="70"/>
      <c r="BW994" s="70"/>
      <c r="BX994" s="70"/>
      <c r="BY994" s="70"/>
      <c r="BZ994" s="72"/>
      <c r="CA994" s="73"/>
      <c r="CB994" s="72"/>
      <c r="CC994" s="72"/>
      <c r="CD994" s="74"/>
      <c r="CJ994"/>
      <c r="CW994" s="76"/>
      <c r="DC994" s="69"/>
      <c r="DI994" s="69"/>
    </row>
    <row r="995" spans="1:113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  <c r="AE995" s="70"/>
      <c r="AF995" s="70"/>
      <c r="AG995" s="70"/>
      <c r="AH995" s="70"/>
      <c r="AI995" s="70"/>
      <c r="AJ995" s="70"/>
      <c r="AK995" s="70"/>
      <c r="AL995" s="70"/>
      <c r="AM995" s="70"/>
      <c r="AN995" s="70"/>
      <c r="AO995" s="70"/>
      <c r="AP995" s="70"/>
      <c r="AQ995" s="70"/>
      <c r="AR995" s="70"/>
      <c r="AS995" s="70"/>
      <c r="AT995" s="70"/>
      <c r="AU995" s="70"/>
      <c r="AV995" s="70"/>
      <c r="AW995" s="70"/>
      <c r="AX995" s="70"/>
      <c r="AY995" s="70"/>
      <c r="AZ995" s="70"/>
      <c r="BA995" s="70"/>
      <c r="BB995" s="70"/>
      <c r="BC995" s="70"/>
      <c r="BD995" s="70"/>
      <c r="BE995" s="70"/>
      <c r="BF995" s="70"/>
      <c r="BG995" s="70"/>
      <c r="BH995" s="70"/>
      <c r="BI995" s="70"/>
      <c r="BJ995" s="70"/>
      <c r="BK995" s="70"/>
      <c r="BL995" s="70"/>
      <c r="BM995" s="70"/>
      <c r="BN995" s="70"/>
      <c r="BO995" s="70"/>
      <c r="BP995" s="70"/>
      <c r="BQ995" s="70"/>
      <c r="BR995" s="70"/>
      <c r="BS995" s="70"/>
      <c r="BT995" s="70"/>
      <c r="BU995" s="70"/>
      <c r="BV995" s="70"/>
      <c r="BW995" s="70"/>
      <c r="BX995" s="70"/>
      <c r="BY995" s="70"/>
      <c r="BZ995" s="72"/>
      <c r="CA995" s="73"/>
      <c r="CB995" s="72"/>
      <c r="CC995" s="72"/>
      <c r="CD995" s="74"/>
      <c r="CJ995"/>
      <c r="CW995" s="76"/>
      <c r="DC995" s="69"/>
      <c r="DI995" s="69"/>
    </row>
    <row r="996" spans="1:113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  <c r="AE996" s="70"/>
      <c r="AF996" s="70"/>
      <c r="AG996" s="70"/>
      <c r="AH996" s="70"/>
      <c r="AI996" s="70"/>
      <c r="AJ996" s="70"/>
      <c r="AK996" s="70"/>
      <c r="AL996" s="70"/>
      <c r="AM996" s="70"/>
      <c r="AN996" s="70"/>
      <c r="AO996" s="70"/>
      <c r="AP996" s="70"/>
      <c r="AQ996" s="70"/>
      <c r="AR996" s="70"/>
      <c r="AS996" s="70"/>
      <c r="AT996" s="70"/>
      <c r="AU996" s="70"/>
      <c r="AV996" s="70"/>
      <c r="AW996" s="70"/>
      <c r="AX996" s="70"/>
      <c r="AY996" s="70"/>
      <c r="AZ996" s="70"/>
      <c r="BA996" s="70"/>
      <c r="BB996" s="70"/>
      <c r="BC996" s="70"/>
      <c r="BD996" s="70"/>
      <c r="BE996" s="70"/>
      <c r="BF996" s="70"/>
      <c r="BG996" s="70"/>
      <c r="BH996" s="70"/>
      <c r="BI996" s="70"/>
      <c r="BJ996" s="70"/>
      <c r="BK996" s="70"/>
      <c r="BL996" s="70"/>
      <c r="BM996" s="70"/>
      <c r="BN996" s="70"/>
      <c r="BO996" s="70"/>
      <c r="BP996" s="70"/>
      <c r="BQ996" s="70"/>
      <c r="BR996" s="70"/>
      <c r="BS996" s="70"/>
      <c r="BT996" s="70"/>
      <c r="BU996" s="70"/>
      <c r="BV996" s="70"/>
      <c r="BW996" s="70"/>
      <c r="BX996" s="70"/>
      <c r="BY996" s="70"/>
      <c r="BZ996" s="72"/>
      <c r="CA996" s="73"/>
      <c r="CB996" s="72"/>
      <c r="CC996" s="72"/>
      <c r="CD996" s="74"/>
      <c r="CJ996"/>
      <c r="CW996" s="76"/>
      <c r="DC996" s="69"/>
      <c r="DI996" s="69"/>
    </row>
    <row r="997" spans="1:113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  <c r="AE997" s="70"/>
      <c r="AF997" s="70"/>
      <c r="AG997" s="70"/>
      <c r="AH997" s="70"/>
      <c r="AI997" s="70"/>
      <c r="AJ997" s="70"/>
      <c r="AK997" s="70"/>
      <c r="AL997" s="70"/>
      <c r="AM997" s="70"/>
      <c r="AN997" s="70"/>
      <c r="AO997" s="70"/>
      <c r="AP997" s="70"/>
      <c r="AQ997" s="70"/>
      <c r="AR997" s="70"/>
      <c r="AS997" s="70"/>
      <c r="AT997" s="70"/>
      <c r="AU997" s="70"/>
      <c r="AV997" s="70"/>
      <c r="AW997" s="70"/>
      <c r="AX997" s="70"/>
      <c r="AY997" s="70"/>
      <c r="AZ997" s="70"/>
      <c r="BA997" s="70"/>
      <c r="BB997" s="70"/>
      <c r="BC997" s="70"/>
      <c r="BD997" s="70"/>
      <c r="BE997" s="70"/>
      <c r="BF997" s="70"/>
      <c r="BG997" s="70"/>
      <c r="BH997" s="70"/>
      <c r="BI997" s="70"/>
      <c r="BJ997" s="70"/>
      <c r="BK997" s="70"/>
      <c r="BL997" s="70"/>
      <c r="BM997" s="70"/>
      <c r="BN997" s="70"/>
      <c r="BO997" s="70"/>
      <c r="BP997" s="70"/>
      <c r="BQ997" s="70"/>
      <c r="BR997" s="70"/>
      <c r="BS997" s="70"/>
      <c r="BT997" s="70"/>
      <c r="BU997" s="70"/>
      <c r="BV997" s="70"/>
      <c r="BW997" s="70"/>
      <c r="BX997" s="70"/>
      <c r="BY997" s="70"/>
      <c r="BZ997" s="72"/>
      <c r="CA997" s="73"/>
      <c r="CB997" s="72"/>
      <c r="CC997" s="72"/>
      <c r="CD997" s="74"/>
      <c r="CJ997"/>
      <c r="CW997" s="76"/>
      <c r="DC997" s="69"/>
      <c r="DI997" s="69"/>
    </row>
    <row r="998" spans="1:113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  <c r="AE998" s="70"/>
      <c r="AF998" s="70"/>
      <c r="AG998" s="70"/>
      <c r="AH998" s="70"/>
      <c r="AI998" s="70"/>
      <c r="AJ998" s="70"/>
      <c r="AK998" s="70"/>
      <c r="AL998" s="70"/>
      <c r="AM998" s="70"/>
      <c r="AN998" s="70"/>
      <c r="AO998" s="70"/>
      <c r="AP998" s="70"/>
      <c r="AQ998" s="70"/>
      <c r="AR998" s="70"/>
      <c r="AS998" s="70"/>
      <c r="AT998" s="70"/>
      <c r="AU998" s="70"/>
      <c r="AV998" s="70"/>
      <c r="AW998" s="70"/>
      <c r="AX998" s="70"/>
      <c r="AY998" s="70"/>
      <c r="AZ998" s="70"/>
      <c r="BA998" s="70"/>
      <c r="BB998" s="70"/>
      <c r="BC998" s="70"/>
      <c r="BD998" s="70"/>
      <c r="BE998" s="70"/>
      <c r="BF998" s="70"/>
      <c r="BG998" s="70"/>
      <c r="BH998" s="70"/>
      <c r="BI998" s="70"/>
      <c r="BJ998" s="70"/>
      <c r="BK998" s="70"/>
      <c r="BL998" s="70"/>
      <c r="BM998" s="70"/>
      <c r="BN998" s="70"/>
      <c r="BO998" s="70"/>
      <c r="BP998" s="70"/>
      <c r="BQ998" s="70"/>
      <c r="BR998" s="70"/>
      <c r="BS998" s="70"/>
      <c r="BT998" s="70"/>
      <c r="BU998" s="70"/>
      <c r="BV998" s="70"/>
      <c r="BW998" s="70"/>
      <c r="BX998" s="70"/>
      <c r="BY998" s="70"/>
      <c r="BZ998" s="72"/>
      <c r="CA998" s="73"/>
      <c r="CB998" s="72"/>
      <c r="CC998" s="72"/>
      <c r="CD998" s="74"/>
      <c r="CJ998"/>
      <c r="CW998" s="76"/>
      <c r="DC998" s="69"/>
      <c r="DI998" s="69"/>
    </row>
    <row r="999" spans="1:113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  <c r="AE999" s="70"/>
      <c r="AF999" s="70"/>
      <c r="AG999" s="70"/>
      <c r="AH999" s="70"/>
      <c r="AI999" s="70"/>
      <c r="AJ999" s="70"/>
      <c r="AK999" s="70"/>
      <c r="AL999" s="70"/>
      <c r="AM999" s="70"/>
      <c r="AN999" s="70"/>
      <c r="AO999" s="70"/>
      <c r="AP999" s="70"/>
      <c r="AQ999" s="70"/>
      <c r="AR999" s="70"/>
      <c r="AS999" s="70"/>
      <c r="AT999" s="70"/>
      <c r="AU999" s="70"/>
      <c r="AV999" s="70"/>
      <c r="AW999" s="70"/>
      <c r="AX999" s="70"/>
      <c r="AY999" s="70"/>
      <c r="AZ999" s="70"/>
      <c r="BA999" s="70"/>
      <c r="BB999" s="70"/>
      <c r="BC999" s="70"/>
      <c r="BD999" s="70"/>
      <c r="BE999" s="70"/>
      <c r="BF999" s="70"/>
      <c r="BG999" s="70"/>
      <c r="BH999" s="70"/>
      <c r="BI999" s="70"/>
      <c r="BJ999" s="70"/>
      <c r="BK999" s="70"/>
      <c r="BL999" s="70"/>
      <c r="BM999" s="70"/>
      <c r="BN999" s="70"/>
      <c r="BO999" s="70"/>
      <c r="BP999" s="70"/>
      <c r="BQ999" s="70"/>
      <c r="BR999" s="70"/>
      <c r="BS999" s="70"/>
      <c r="BT999" s="70"/>
      <c r="BU999" s="70"/>
      <c r="BV999" s="70"/>
      <c r="BW999" s="70"/>
      <c r="BX999" s="70"/>
      <c r="BY999" s="70"/>
      <c r="BZ999" s="72"/>
      <c r="CA999" s="73"/>
      <c r="CB999" s="72"/>
      <c r="CC999" s="72"/>
      <c r="CD999" s="74"/>
      <c r="CJ999"/>
      <c r="CW999" s="76"/>
      <c r="DC999" s="69"/>
      <c r="DI999" s="69"/>
    </row>
    <row r="1000" spans="1:113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  <c r="AE1000" s="70"/>
      <c r="AF1000" s="70"/>
      <c r="AG1000" s="70"/>
      <c r="AH1000" s="70"/>
      <c r="AI1000" s="70"/>
      <c r="AJ1000" s="70"/>
      <c r="AK1000" s="70"/>
      <c r="AL1000" s="70"/>
      <c r="AM1000" s="70"/>
      <c r="AN1000" s="70"/>
      <c r="AO1000" s="70"/>
      <c r="AP1000" s="70"/>
      <c r="AQ1000" s="70"/>
      <c r="AR1000" s="70"/>
      <c r="AS1000" s="70"/>
      <c r="AT1000" s="70"/>
      <c r="AU1000" s="70"/>
      <c r="AV1000" s="70"/>
      <c r="AW1000" s="70"/>
      <c r="AX1000" s="70"/>
      <c r="AY1000" s="70"/>
      <c r="AZ1000" s="70"/>
      <c r="BA1000" s="70"/>
      <c r="BB1000" s="70"/>
      <c r="BC1000" s="70"/>
      <c r="BD1000" s="70"/>
      <c r="BE1000" s="70"/>
      <c r="BF1000" s="70"/>
      <c r="BG1000" s="70"/>
      <c r="BH1000" s="70"/>
      <c r="BI1000" s="70"/>
      <c r="BJ1000" s="70"/>
      <c r="BK1000" s="70"/>
      <c r="BL1000" s="70"/>
      <c r="BM1000" s="70"/>
      <c r="BN1000" s="70"/>
      <c r="BO1000" s="70"/>
      <c r="BP1000" s="70"/>
      <c r="BQ1000" s="70"/>
      <c r="BR1000" s="70"/>
      <c r="BS1000" s="70"/>
      <c r="BT1000" s="70"/>
      <c r="BU1000" s="70"/>
      <c r="BV1000" s="70"/>
      <c r="BW1000" s="70"/>
      <c r="BX1000" s="70"/>
      <c r="BY1000" s="70"/>
      <c r="BZ1000" s="72"/>
      <c r="CA1000" s="73"/>
      <c r="CB1000" s="72"/>
      <c r="CC1000" s="72"/>
      <c r="CD1000" s="74"/>
      <c r="CJ1000"/>
      <c r="CW1000" s="76"/>
      <c r="DC1000" s="69"/>
      <c r="DI1000" s="69"/>
    </row>
    <row r="1001" spans="1:113">
      <c r="A1001" s="70"/>
      <c r="B1001" s="70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  <c r="AB1001" s="70"/>
      <c r="AC1001" s="70"/>
      <c r="AD1001" s="70"/>
      <c r="AE1001" s="70"/>
      <c r="AF1001" s="70"/>
      <c r="AG1001" s="70"/>
      <c r="AH1001" s="70"/>
      <c r="AI1001" s="70"/>
      <c r="AJ1001" s="70"/>
      <c r="AK1001" s="70"/>
      <c r="AL1001" s="70"/>
      <c r="AM1001" s="70"/>
      <c r="AN1001" s="70"/>
      <c r="AO1001" s="70"/>
      <c r="AP1001" s="70"/>
      <c r="AQ1001" s="70"/>
      <c r="AR1001" s="70"/>
      <c r="AS1001" s="70"/>
      <c r="AT1001" s="70"/>
      <c r="AU1001" s="70"/>
      <c r="AV1001" s="70"/>
      <c r="AW1001" s="70"/>
      <c r="AX1001" s="70"/>
      <c r="AY1001" s="70"/>
      <c r="AZ1001" s="70"/>
      <c r="BA1001" s="70"/>
      <c r="BB1001" s="70"/>
      <c r="BC1001" s="70"/>
      <c r="BD1001" s="70"/>
      <c r="BE1001" s="70"/>
      <c r="BF1001" s="70"/>
      <c r="BG1001" s="70"/>
      <c r="BH1001" s="70"/>
      <c r="BI1001" s="70"/>
      <c r="BJ1001" s="70"/>
      <c r="BK1001" s="70"/>
      <c r="BL1001" s="70"/>
      <c r="BM1001" s="70"/>
      <c r="BN1001" s="70"/>
      <c r="BO1001" s="70"/>
      <c r="BP1001" s="70"/>
      <c r="BQ1001" s="70"/>
      <c r="BR1001" s="70"/>
      <c r="BS1001" s="70"/>
      <c r="BT1001" s="70"/>
      <c r="BU1001" s="70"/>
      <c r="BV1001" s="70"/>
      <c r="BW1001" s="70"/>
      <c r="BX1001" s="70"/>
      <c r="BY1001" s="70"/>
      <c r="BZ1001" s="72"/>
      <c r="CA1001" s="73"/>
      <c r="CB1001" s="72"/>
      <c r="CC1001" s="72"/>
      <c r="CD1001" s="74"/>
      <c r="CJ1001"/>
      <c r="CW1001" s="76"/>
      <c r="DC1001" s="69"/>
      <c r="DI1001" s="69"/>
    </row>
    <row r="1002" spans="1:113">
      <c r="A1002" s="70"/>
      <c r="B1002" s="70"/>
      <c r="C1002" s="70"/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  <c r="AA1002" s="70"/>
      <c r="AB1002" s="70"/>
      <c r="AC1002" s="70"/>
      <c r="AD1002" s="70"/>
      <c r="AE1002" s="70"/>
      <c r="AF1002" s="70"/>
      <c r="AG1002" s="70"/>
      <c r="AH1002" s="70"/>
      <c r="AI1002" s="70"/>
      <c r="AJ1002" s="70"/>
      <c r="AK1002" s="70"/>
      <c r="AL1002" s="70"/>
      <c r="AM1002" s="70"/>
      <c r="AN1002" s="70"/>
      <c r="AO1002" s="70"/>
      <c r="AP1002" s="70"/>
      <c r="AQ1002" s="70"/>
      <c r="AR1002" s="70"/>
      <c r="AS1002" s="70"/>
      <c r="AT1002" s="70"/>
      <c r="AU1002" s="70"/>
      <c r="AV1002" s="70"/>
      <c r="AW1002" s="70"/>
      <c r="AX1002" s="70"/>
      <c r="AY1002" s="70"/>
      <c r="AZ1002" s="70"/>
      <c r="BA1002" s="70"/>
      <c r="BB1002" s="70"/>
      <c r="BC1002" s="70"/>
      <c r="BD1002" s="70"/>
      <c r="BE1002" s="70"/>
      <c r="BF1002" s="70"/>
      <c r="BG1002" s="70"/>
      <c r="BH1002" s="70"/>
      <c r="BI1002" s="70"/>
      <c r="BJ1002" s="70"/>
      <c r="BK1002" s="70"/>
      <c r="BL1002" s="70"/>
      <c r="BM1002" s="70"/>
      <c r="BN1002" s="70"/>
      <c r="BO1002" s="70"/>
      <c r="BP1002" s="70"/>
      <c r="BQ1002" s="70"/>
      <c r="BR1002" s="70"/>
      <c r="BS1002" s="70"/>
      <c r="BT1002" s="70"/>
      <c r="BU1002" s="70"/>
      <c r="BV1002" s="70"/>
      <c r="BW1002" s="70"/>
      <c r="BX1002" s="70"/>
      <c r="BY1002" s="70"/>
      <c r="BZ1002" s="72"/>
      <c r="CA1002" s="73"/>
      <c r="CB1002" s="72"/>
      <c r="CC1002" s="72"/>
      <c r="CD1002" s="74"/>
      <c r="CJ1002"/>
      <c r="CW1002" s="76"/>
      <c r="DC1002" s="69"/>
      <c r="DI1002" s="69"/>
    </row>
    <row r="1003" spans="1:113">
      <c r="A1003" s="70"/>
      <c r="B1003" s="70"/>
      <c r="C1003" s="70"/>
      <c r="D1003" s="70"/>
      <c r="E1003" s="70"/>
      <c r="F1003" s="70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  <c r="AA1003" s="70"/>
      <c r="AB1003" s="70"/>
      <c r="AC1003" s="70"/>
      <c r="AD1003" s="70"/>
      <c r="AE1003" s="70"/>
      <c r="AF1003" s="70"/>
      <c r="AG1003" s="70"/>
      <c r="AH1003" s="70"/>
      <c r="AI1003" s="70"/>
      <c r="AJ1003" s="70"/>
      <c r="AK1003" s="70"/>
      <c r="AL1003" s="70"/>
      <c r="AM1003" s="70"/>
      <c r="AN1003" s="70"/>
      <c r="AO1003" s="70"/>
      <c r="AP1003" s="70"/>
      <c r="AQ1003" s="70"/>
      <c r="AR1003" s="70"/>
      <c r="AS1003" s="70"/>
      <c r="AT1003" s="70"/>
      <c r="AU1003" s="70"/>
      <c r="AV1003" s="70"/>
      <c r="AW1003" s="70"/>
      <c r="AX1003" s="70"/>
      <c r="AY1003" s="70"/>
      <c r="AZ1003" s="70"/>
      <c r="BA1003" s="70"/>
      <c r="BB1003" s="70"/>
      <c r="BC1003" s="70"/>
      <c r="BD1003" s="70"/>
      <c r="BE1003" s="70"/>
      <c r="BF1003" s="70"/>
      <c r="BG1003" s="70"/>
      <c r="BH1003" s="70"/>
      <c r="BI1003" s="70"/>
      <c r="BJ1003" s="70"/>
      <c r="BK1003" s="70"/>
      <c r="BL1003" s="70"/>
      <c r="BM1003" s="70"/>
      <c r="BN1003" s="70"/>
      <c r="BO1003" s="70"/>
      <c r="BP1003" s="70"/>
      <c r="BQ1003" s="70"/>
      <c r="BR1003" s="70"/>
      <c r="BS1003" s="70"/>
      <c r="BT1003" s="70"/>
      <c r="BU1003" s="70"/>
      <c r="BV1003" s="70"/>
      <c r="BW1003" s="70"/>
      <c r="BX1003" s="70"/>
      <c r="BY1003" s="70"/>
      <c r="BZ1003" s="72"/>
      <c r="CA1003" s="73"/>
      <c r="CB1003" s="72"/>
      <c r="CC1003" s="72"/>
      <c r="CD1003" s="74"/>
      <c r="CJ1003"/>
      <c r="CW1003" s="76"/>
      <c r="DC1003" s="69"/>
      <c r="DI1003" s="69"/>
    </row>
    <row r="1004" spans="1:113">
      <c r="A1004" s="70"/>
      <c r="B1004" s="70"/>
      <c r="C1004" s="70"/>
      <c r="D1004" s="70"/>
      <c r="E1004" s="70"/>
      <c r="F1004" s="70"/>
      <c r="G1004" s="70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  <c r="AA1004" s="70"/>
      <c r="AB1004" s="70"/>
      <c r="AC1004" s="70"/>
      <c r="AD1004" s="70"/>
      <c r="AE1004" s="70"/>
      <c r="AF1004" s="70"/>
      <c r="AG1004" s="70"/>
      <c r="AH1004" s="70"/>
      <c r="AI1004" s="70"/>
      <c r="AJ1004" s="70"/>
      <c r="AK1004" s="70"/>
      <c r="AL1004" s="70"/>
      <c r="AM1004" s="70"/>
      <c r="AN1004" s="70"/>
      <c r="AO1004" s="70"/>
      <c r="AP1004" s="70"/>
      <c r="AQ1004" s="70"/>
      <c r="AR1004" s="70"/>
      <c r="AS1004" s="70"/>
      <c r="AT1004" s="70"/>
      <c r="AU1004" s="70"/>
      <c r="AV1004" s="70"/>
      <c r="AW1004" s="70"/>
      <c r="AX1004" s="70"/>
      <c r="AY1004" s="70"/>
      <c r="AZ1004" s="70"/>
      <c r="BA1004" s="70"/>
      <c r="BB1004" s="70"/>
      <c r="BC1004" s="70"/>
      <c r="BD1004" s="70"/>
      <c r="BE1004" s="70"/>
      <c r="BF1004" s="70"/>
      <c r="BG1004" s="70"/>
      <c r="BH1004" s="70"/>
      <c r="BI1004" s="70"/>
      <c r="BJ1004" s="70"/>
      <c r="BK1004" s="70"/>
      <c r="BL1004" s="70"/>
      <c r="BM1004" s="70"/>
      <c r="BN1004" s="70"/>
      <c r="BO1004" s="70"/>
      <c r="BP1004" s="70"/>
      <c r="BQ1004" s="70"/>
      <c r="BR1004" s="70"/>
      <c r="BS1004" s="70"/>
      <c r="BT1004" s="70"/>
      <c r="BU1004" s="70"/>
      <c r="BV1004" s="70"/>
      <c r="BW1004" s="70"/>
      <c r="BX1004" s="70"/>
      <c r="BY1004" s="70"/>
      <c r="BZ1004" s="72"/>
      <c r="CA1004" s="73"/>
      <c r="CB1004" s="72"/>
      <c r="CC1004" s="72"/>
      <c r="CD1004" s="74"/>
      <c r="CJ1004"/>
      <c r="CW1004" s="76"/>
      <c r="DC1004" s="69"/>
      <c r="DI1004" s="69"/>
    </row>
    <row r="1005" spans="1:113">
      <c r="A1005" s="70"/>
      <c r="B1005" s="70"/>
      <c r="C1005" s="70"/>
      <c r="D1005" s="70"/>
      <c r="E1005" s="70"/>
      <c r="F1005" s="70"/>
      <c r="G1005" s="70"/>
      <c r="H1005" s="70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  <c r="X1005" s="70"/>
      <c r="Y1005" s="70"/>
      <c r="Z1005" s="70"/>
      <c r="AA1005" s="70"/>
      <c r="AB1005" s="70"/>
      <c r="AC1005" s="70"/>
      <c r="AD1005" s="70"/>
      <c r="AE1005" s="70"/>
      <c r="AF1005" s="70"/>
      <c r="AG1005" s="70"/>
      <c r="AH1005" s="70"/>
      <c r="AI1005" s="70"/>
      <c r="AJ1005" s="70"/>
      <c r="AK1005" s="70"/>
      <c r="AL1005" s="70"/>
      <c r="AM1005" s="70"/>
      <c r="AN1005" s="70"/>
      <c r="AO1005" s="70"/>
      <c r="AP1005" s="70"/>
      <c r="AQ1005" s="70"/>
      <c r="AR1005" s="70"/>
      <c r="AS1005" s="70"/>
      <c r="AT1005" s="70"/>
      <c r="AU1005" s="70"/>
      <c r="AV1005" s="70"/>
      <c r="AW1005" s="70"/>
      <c r="AX1005" s="70"/>
      <c r="AY1005" s="70"/>
      <c r="AZ1005" s="70"/>
      <c r="BA1005" s="70"/>
      <c r="BB1005" s="70"/>
      <c r="BC1005" s="70"/>
      <c r="BD1005" s="70"/>
      <c r="BE1005" s="70"/>
      <c r="BF1005" s="70"/>
      <c r="BG1005" s="70"/>
      <c r="BH1005" s="70"/>
      <c r="BI1005" s="70"/>
      <c r="BJ1005" s="70"/>
      <c r="BK1005" s="70"/>
      <c r="BL1005" s="70"/>
      <c r="BM1005" s="70"/>
      <c r="BN1005" s="70"/>
      <c r="BO1005" s="70"/>
      <c r="BP1005" s="70"/>
      <c r="BQ1005" s="70"/>
      <c r="BR1005" s="70"/>
      <c r="BS1005" s="70"/>
      <c r="BT1005" s="70"/>
      <c r="BU1005" s="70"/>
      <c r="BV1005" s="70"/>
      <c r="BW1005" s="70"/>
      <c r="BX1005" s="70"/>
      <c r="BY1005" s="70"/>
      <c r="BZ1005" s="72"/>
      <c r="CA1005" s="73"/>
      <c r="CB1005" s="72"/>
      <c r="CC1005" s="72"/>
      <c r="CD1005" s="74"/>
      <c r="CJ1005"/>
      <c r="CW1005" s="76"/>
      <c r="DC1005" s="69"/>
      <c r="DI1005" s="69"/>
    </row>
    <row r="1006" spans="1:113">
      <c r="A1006" s="70"/>
      <c r="B1006" s="70"/>
      <c r="C1006" s="70"/>
      <c r="D1006" s="70"/>
      <c r="E1006" s="70"/>
      <c r="F1006" s="70"/>
      <c r="G1006" s="70"/>
      <c r="H1006" s="70"/>
      <c r="I1006" s="70"/>
      <c r="J1006" s="70"/>
      <c r="K1006" s="70"/>
      <c r="L1006" s="70"/>
      <c r="M1006" s="70"/>
      <c r="N1006" s="70"/>
      <c r="O1006" s="70"/>
      <c r="P1006" s="70"/>
      <c r="Q1006" s="70"/>
      <c r="R1006" s="70"/>
      <c r="S1006" s="70"/>
      <c r="T1006" s="70"/>
      <c r="U1006" s="70"/>
      <c r="V1006" s="70"/>
      <c r="W1006" s="70"/>
      <c r="X1006" s="70"/>
      <c r="Y1006" s="70"/>
      <c r="Z1006" s="70"/>
      <c r="AA1006" s="70"/>
      <c r="AB1006" s="70"/>
      <c r="AC1006" s="70"/>
      <c r="AD1006" s="70"/>
      <c r="AE1006" s="70"/>
      <c r="AF1006" s="70"/>
      <c r="AG1006" s="70"/>
      <c r="AH1006" s="70"/>
      <c r="AI1006" s="70"/>
      <c r="AJ1006" s="70"/>
      <c r="AK1006" s="70"/>
      <c r="AL1006" s="70"/>
      <c r="AM1006" s="70"/>
      <c r="AN1006" s="70"/>
      <c r="AO1006" s="70"/>
      <c r="AP1006" s="70"/>
      <c r="AQ1006" s="70"/>
      <c r="AR1006" s="70"/>
      <c r="AS1006" s="70"/>
      <c r="AT1006" s="70"/>
      <c r="AU1006" s="70"/>
      <c r="AV1006" s="70"/>
      <c r="AW1006" s="70"/>
      <c r="AX1006" s="70"/>
      <c r="AY1006" s="70"/>
      <c r="AZ1006" s="70"/>
      <c r="BA1006" s="70"/>
      <c r="BB1006" s="70"/>
      <c r="BC1006" s="70"/>
      <c r="BD1006" s="70"/>
      <c r="BE1006" s="70"/>
      <c r="BF1006" s="70"/>
      <c r="BG1006" s="70"/>
      <c r="BH1006" s="70"/>
      <c r="BI1006" s="70"/>
      <c r="BJ1006" s="70"/>
      <c r="BK1006" s="70"/>
      <c r="BL1006" s="70"/>
      <c r="BM1006" s="70"/>
      <c r="BN1006" s="70"/>
      <c r="BO1006" s="70"/>
      <c r="BP1006" s="70"/>
      <c r="BQ1006" s="70"/>
      <c r="BR1006" s="70"/>
      <c r="BS1006" s="70"/>
      <c r="BT1006" s="70"/>
      <c r="BU1006" s="70"/>
      <c r="BV1006" s="70"/>
      <c r="BW1006" s="70"/>
      <c r="BX1006" s="70"/>
      <c r="BY1006" s="70"/>
      <c r="BZ1006" s="72"/>
      <c r="CA1006" s="73"/>
      <c r="CB1006" s="72"/>
      <c r="CC1006" s="72"/>
      <c r="CD1006" s="74"/>
      <c r="CJ1006"/>
      <c r="CW1006" s="76"/>
      <c r="DC1006" s="69"/>
      <c r="DI1006" s="69"/>
    </row>
    <row r="1007" spans="1:113">
      <c r="A1007" s="70"/>
      <c r="B1007" s="70"/>
      <c r="C1007" s="70"/>
      <c r="D1007" s="70"/>
      <c r="E1007" s="70"/>
      <c r="F1007" s="70"/>
      <c r="G1007" s="70"/>
      <c r="H1007" s="70"/>
      <c r="I1007" s="70"/>
      <c r="J1007" s="70"/>
      <c r="K1007" s="70"/>
      <c r="L1007" s="70"/>
      <c r="M1007" s="70"/>
      <c r="N1007" s="70"/>
      <c r="O1007" s="70"/>
      <c r="P1007" s="70"/>
      <c r="Q1007" s="70"/>
      <c r="R1007" s="70"/>
      <c r="S1007" s="70"/>
      <c r="T1007" s="70"/>
      <c r="U1007" s="70"/>
      <c r="V1007" s="70"/>
      <c r="W1007" s="70"/>
      <c r="X1007" s="70"/>
      <c r="Y1007" s="70"/>
      <c r="Z1007" s="70"/>
      <c r="AA1007" s="70"/>
      <c r="AB1007" s="70"/>
      <c r="AC1007" s="70"/>
      <c r="AD1007" s="70"/>
      <c r="AE1007" s="70"/>
      <c r="AF1007" s="70"/>
      <c r="AG1007" s="70"/>
      <c r="AH1007" s="70"/>
      <c r="AI1007" s="70"/>
      <c r="AJ1007" s="70"/>
      <c r="AK1007" s="70"/>
      <c r="AL1007" s="70"/>
      <c r="AM1007" s="70"/>
      <c r="AN1007" s="70"/>
      <c r="AO1007" s="70"/>
      <c r="AP1007" s="70"/>
      <c r="AQ1007" s="70"/>
      <c r="AR1007" s="70"/>
      <c r="AS1007" s="70"/>
      <c r="AT1007" s="70"/>
      <c r="AU1007" s="70"/>
      <c r="AV1007" s="70"/>
      <c r="AW1007" s="70"/>
      <c r="AX1007" s="70"/>
      <c r="AY1007" s="70"/>
      <c r="AZ1007" s="70"/>
      <c r="BA1007" s="70"/>
      <c r="BB1007" s="70"/>
      <c r="BC1007" s="70"/>
      <c r="BD1007" s="70"/>
      <c r="BE1007" s="70"/>
      <c r="BF1007" s="70"/>
      <c r="BG1007" s="70"/>
      <c r="BH1007" s="70"/>
      <c r="BI1007" s="70"/>
      <c r="BJ1007" s="70"/>
      <c r="BK1007" s="70"/>
      <c r="BL1007" s="70"/>
      <c r="BM1007" s="70"/>
      <c r="BN1007" s="70"/>
      <c r="BO1007" s="70"/>
      <c r="BP1007" s="70"/>
      <c r="BQ1007" s="70"/>
      <c r="BR1007" s="70"/>
      <c r="BS1007" s="70"/>
      <c r="BT1007" s="70"/>
      <c r="BU1007" s="70"/>
      <c r="BV1007" s="70"/>
      <c r="BW1007" s="70"/>
      <c r="BX1007" s="70"/>
      <c r="BY1007" s="70"/>
      <c r="BZ1007" s="72"/>
      <c r="CA1007" s="73"/>
      <c r="CB1007" s="72"/>
      <c r="CC1007" s="72"/>
      <c r="CD1007" s="74"/>
      <c r="CJ1007"/>
      <c r="CW1007" s="76"/>
      <c r="DC1007" s="69"/>
      <c r="DI1007" s="69"/>
    </row>
    <row r="1008" spans="1:113">
      <c r="A1008" s="70"/>
      <c r="B1008" s="70"/>
      <c r="C1008" s="70"/>
      <c r="D1008" s="70"/>
      <c r="E1008" s="70"/>
      <c r="F1008" s="70"/>
      <c r="G1008" s="70"/>
      <c r="H1008" s="70"/>
      <c r="I1008" s="70"/>
      <c r="J1008" s="70"/>
      <c r="K1008" s="70"/>
      <c r="L1008" s="70"/>
      <c r="M1008" s="70"/>
      <c r="N1008" s="70"/>
      <c r="O1008" s="70"/>
      <c r="P1008" s="70"/>
      <c r="Q1008" s="70"/>
      <c r="R1008" s="70"/>
      <c r="S1008" s="70"/>
      <c r="T1008" s="70"/>
      <c r="U1008" s="70"/>
      <c r="V1008" s="70"/>
      <c r="W1008" s="70"/>
      <c r="X1008" s="70"/>
      <c r="Y1008" s="70"/>
      <c r="Z1008" s="70"/>
      <c r="AA1008" s="70"/>
      <c r="AB1008" s="70"/>
      <c r="AC1008" s="70"/>
      <c r="AD1008" s="70"/>
      <c r="AE1008" s="70"/>
      <c r="AF1008" s="70"/>
      <c r="AG1008" s="70"/>
      <c r="AH1008" s="70"/>
      <c r="AI1008" s="70"/>
      <c r="AJ1008" s="70"/>
      <c r="AK1008" s="70"/>
      <c r="AL1008" s="70"/>
      <c r="AM1008" s="70"/>
      <c r="AN1008" s="70"/>
      <c r="AO1008" s="70"/>
      <c r="AP1008" s="70"/>
      <c r="AQ1008" s="70"/>
      <c r="AR1008" s="70"/>
      <c r="AS1008" s="70"/>
      <c r="AT1008" s="70"/>
      <c r="AU1008" s="70"/>
      <c r="AV1008" s="70"/>
      <c r="AW1008" s="70"/>
      <c r="AX1008" s="70"/>
      <c r="AY1008" s="70"/>
      <c r="AZ1008" s="70"/>
      <c r="BA1008" s="70"/>
      <c r="BB1008" s="70"/>
      <c r="BC1008" s="70"/>
      <c r="BD1008" s="70"/>
      <c r="BE1008" s="70"/>
      <c r="BF1008" s="70"/>
      <c r="BG1008" s="70"/>
      <c r="BH1008" s="70"/>
      <c r="BI1008" s="70"/>
      <c r="BJ1008" s="70"/>
      <c r="BK1008" s="70"/>
      <c r="BL1008" s="70"/>
      <c r="BM1008" s="70"/>
      <c r="BN1008" s="70"/>
      <c r="BO1008" s="70"/>
      <c r="BP1008" s="70"/>
      <c r="BQ1008" s="70"/>
      <c r="BR1008" s="70"/>
      <c r="BS1008" s="70"/>
      <c r="BT1008" s="70"/>
      <c r="BU1008" s="70"/>
      <c r="BV1008" s="70"/>
      <c r="BW1008" s="70"/>
      <c r="BX1008" s="70"/>
      <c r="BY1008" s="70"/>
      <c r="BZ1008" s="72"/>
      <c r="CA1008" s="73"/>
      <c r="CB1008" s="72"/>
      <c r="CC1008" s="72"/>
      <c r="CD1008" s="74"/>
      <c r="CJ1008"/>
      <c r="CW1008" s="76"/>
      <c r="DC1008" s="69"/>
      <c r="DI1008" s="69"/>
    </row>
    <row r="1009" spans="1:113">
      <c r="A1009" s="70"/>
      <c r="B1009" s="70"/>
      <c r="C1009" s="70"/>
      <c r="D1009" s="70"/>
      <c r="E1009" s="70"/>
      <c r="F1009" s="70"/>
      <c r="G1009" s="70"/>
      <c r="H1009" s="70"/>
      <c r="I1009" s="70"/>
      <c r="J1009" s="70"/>
      <c r="K1009" s="70"/>
      <c r="L1009" s="70"/>
      <c r="M1009" s="70"/>
      <c r="N1009" s="70"/>
      <c r="O1009" s="70"/>
      <c r="P1009" s="70"/>
      <c r="Q1009" s="70"/>
      <c r="R1009" s="70"/>
      <c r="S1009" s="70"/>
      <c r="T1009" s="70"/>
      <c r="U1009" s="70"/>
      <c r="V1009" s="70"/>
      <c r="W1009" s="70"/>
      <c r="X1009" s="70"/>
      <c r="Y1009" s="70"/>
      <c r="Z1009" s="70"/>
      <c r="AA1009" s="70"/>
      <c r="AB1009" s="70"/>
      <c r="AC1009" s="70"/>
      <c r="AD1009" s="70"/>
      <c r="AE1009" s="70"/>
      <c r="AF1009" s="70"/>
      <c r="AG1009" s="70"/>
      <c r="AH1009" s="70"/>
      <c r="AI1009" s="70"/>
      <c r="AJ1009" s="70"/>
      <c r="AK1009" s="70"/>
      <c r="AL1009" s="70"/>
      <c r="AM1009" s="70"/>
      <c r="AN1009" s="70"/>
      <c r="AO1009" s="70"/>
      <c r="AP1009" s="70"/>
      <c r="AQ1009" s="70"/>
      <c r="AR1009" s="70"/>
      <c r="AS1009" s="70"/>
      <c r="AT1009" s="70"/>
      <c r="AU1009" s="70"/>
      <c r="AV1009" s="70"/>
      <c r="AW1009" s="70"/>
      <c r="AX1009" s="70"/>
      <c r="AY1009" s="70"/>
      <c r="AZ1009" s="70"/>
      <c r="BA1009" s="70"/>
      <c r="BB1009" s="70"/>
      <c r="BC1009" s="70"/>
      <c r="BD1009" s="70"/>
      <c r="BE1009" s="70"/>
      <c r="BF1009" s="70"/>
      <c r="BG1009" s="70"/>
      <c r="BH1009" s="70"/>
      <c r="BI1009" s="70"/>
      <c r="BJ1009" s="70"/>
      <c r="BK1009" s="70"/>
      <c r="BL1009" s="70"/>
      <c r="BM1009" s="70"/>
      <c r="BN1009" s="70"/>
      <c r="BO1009" s="70"/>
      <c r="BP1009" s="70"/>
      <c r="BQ1009" s="70"/>
      <c r="BR1009" s="70"/>
      <c r="BS1009" s="70"/>
      <c r="BT1009" s="70"/>
      <c r="BU1009" s="70"/>
      <c r="BV1009" s="70"/>
      <c r="BW1009" s="70"/>
      <c r="BX1009" s="70"/>
      <c r="BY1009" s="70"/>
      <c r="BZ1009" s="72"/>
      <c r="CA1009" s="73"/>
      <c r="CB1009" s="72"/>
      <c r="CC1009" s="72"/>
      <c r="CD1009" s="74"/>
      <c r="CJ1009"/>
      <c r="CW1009" s="76"/>
      <c r="DC1009" s="69"/>
      <c r="DI1009" s="69"/>
    </row>
    <row r="1010" spans="1:113">
      <c r="A1010" s="70"/>
      <c r="B1010" s="70"/>
      <c r="C1010" s="70"/>
      <c r="D1010" s="70"/>
      <c r="E1010" s="70"/>
      <c r="F1010" s="70"/>
      <c r="G1010" s="70"/>
      <c r="H1010" s="70"/>
      <c r="I1010" s="70"/>
      <c r="J1010" s="70"/>
      <c r="K1010" s="70"/>
      <c r="L1010" s="70"/>
      <c r="M1010" s="70"/>
      <c r="N1010" s="70"/>
      <c r="O1010" s="70"/>
      <c r="P1010" s="70"/>
      <c r="Q1010" s="70"/>
      <c r="R1010" s="70"/>
      <c r="S1010" s="70"/>
      <c r="T1010" s="70"/>
      <c r="U1010" s="70"/>
      <c r="V1010" s="70"/>
      <c r="W1010" s="70"/>
      <c r="X1010" s="70"/>
      <c r="Y1010" s="70"/>
      <c r="Z1010" s="70"/>
      <c r="AA1010" s="70"/>
      <c r="AB1010" s="70"/>
      <c r="AC1010" s="70"/>
      <c r="AD1010" s="70"/>
      <c r="AE1010" s="70"/>
      <c r="AF1010" s="70"/>
      <c r="AG1010" s="70"/>
      <c r="AH1010" s="70"/>
      <c r="AI1010" s="70"/>
      <c r="AJ1010" s="70"/>
      <c r="AK1010" s="70"/>
      <c r="AL1010" s="70"/>
      <c r="AM1010" s="70"/>
      <c r="AN1010" s="70"/>
      <c r="AO1010" s="70"/>
      <c r="AP1010" s="70"/>
      <c r="AQ1010" s="70"/>
      <c r="AR1010" s="70"/>
      <c r="AS1010" s="70"/>
      <c r="AT1010" s="70"/>
      <c r="AU1010" s="70"/>
      <c r="AV1010" s="70"/>
      <c r="AW1010" s="70"/>
      <c r="AX1010" s="70"/>
      <c r="AY1010" s="70"/>
      <c r="AZ1010" s="70"/>
      <c r="BA1010" s="70"/>
      <c r="BB1010" s="70"/>
      <c r="BC1010" s="70"/>
      <c r="BD1010" s="70"/>
      <c r="BE1010" s="70"/>
      <c r="BF1010" s="70"/>
      <c r="BG1010" s="70"/>
      <c r="BH1010" s="70"/>
      <c r="BI1010" s="70"/>
      <c r="BJ1010" s="70"/>
      <c r="BK1010" s="70"/>
      <c r="BL1010" s="70"/>
      <c r="BM1010" s="70"/>
      <c r="BN1010" s="70"/>
      <c r="BO1010" s="70"/>
      <c r="BP1010" s="70"/>
      <c r="BQ1010" s="70"/>
      <c r="BR1010" s="70"/>
      <c r="BS1010" s="70"/>
      <c r="BT1010" s="70"/>
      <c r="BU1010" s="70"/>
      <c r="BV1010" s="70"/>
      <c r="BW1010" s="70"/>
      <c r="BX1010" s="70"/>
      <c r="BY1010" s="70"/>
      <c r="BZ1010" s="72"/>
      <c r="CA1010" s="73"/>
      <c r="CB1010" s="72"/>
      <c r="CC1010" s="72"/>
      <c r="CD1010" s="74"/>
      <c r="CJ1010"/>
      <c r="CW1010" s="76"/>
      <c r="DC1010" s="69"/>
      <c r="DI1010" s="69"/>
    </row>
    <row r="1011" spans="1:113">
      <c r="A1011" s="70"/>
      <c r="B1011" s="70"/>
      <c r="C1011" s="70"/>
      <c r="D1011" s="70"/>
      <c r="E1011" s="70"/>
      <c r="F1011" s="70"/>
      <c r="G1011" s="70"/>
      <c r="H1011" s="70"/>
      <c r="I1011" s="70"/>
      <c r="J1011" s="70"/>
      <c r="K1011" s="70"/>
      <c r="L1011" s="70"/>
      <c r="M1011" s="70"/>
      <c r="N1011" s="70"/>
      <c r="O1011" s="70"/>
      <c r="P1011" s="70"/>
      <c r="Q1011" s="70"/>
      <c r="R1011" s="70"/>
      <c r="S1011" s="70"/>
      <c r="T1011" s="70"/>
      <c r="U1011" s="70"/>
      <c r="V1011" s="70"/>
      <c r="W1011" s="70"/>
      <c r="X1011" s="70"/>
      <c r="Y1011" s="70"/>
      <c r="Z1011" s="70"/>
      <c r="AA1011" s="70"/>
      <c r="AB1011" s="70"/>
      <c r="AC1011" s="70"/>
      <c r="AD1011" s="70"/>
      <c r="AE1011" s="70"/>
      <c r="AF1011" s="70"/>
      <c r="AG1011" s="70"/>
      <c r="AH1011" s="70"/>
      <c r="AI1011" s="70"/>
      <c r="AJ1011" s="70"/>
      <c r="AK1011" s="70"/>
      <c r="AL1011" s="70"/>
      <c r="AM1011" s="70"/>
      <c r="AN1011" s="70"/>
      <c r="AO1011" s="70"/>
      <c r="AP1011" s="70"/>
      <c r="AQ1011" s="70"/>
      <c r="AR1011" s="70"/>
      <c r="AS1011" s="70"/>
      <c r="AT1011" s="70"/>
      <c r="AU1011" s="70"/>
      <c r="AV1011" s="70"/>
      <c r="AW1011" s="70"/>
      <c r="AX1011" s="70"/>
      <c r="AY1011" s="70"/>
      <c r="AZ1011" s="70"/>
      <c r="BA1011" s="70"/>
      <c r="BB1011" s="70"/>
      <c r="BC1011" s="70"/>
      <c r="BD1011" s="70"/>
      <c r="BE1011" s="70"/>
      <c r="BF1011" s="70"/>
      <c r="BG1011" s="70"/>
      <c r="BH1011" s="70"/>
      <c r="BI1011" s="70"/>
      <c r="BJ1011" s="70"/>
      <c r="BK1011" s="70"/>
      <c r="BL1011" s="70"/>
      <c r="BM1011" s="70"/>
      <c r="BN1011" s="70"/>
      <c r="BO1011" s="70"/>
      <c r="BP1011" s="70"/>
      <c r="BQ1011" s="70"/>
      <c r="BR1011" s="70"/>
      <c r="BS1011" s="70"/>
      <c r="BT1011" s="70"/>
      <c r="BU1011" s="70"/>
      <c r="BV1011" s="70"/>
      <c r="BW1011" s="70"/>
      <c r="BX1011" s="70"/>
      <c r="BY1011" s="70"/>
      <c r="BZ1011" s="72"/>
      <c r="CA1011" s="73"/>
      <c r="CB1011" s="72"/>
      <c r="CC1011" s="72"/>
      <c r="CD1011" s="74"/>
      <c r="CJ1011"/>
      <c r="CW1011" s="76"/>
      <c r="DC1011" s="69"/>
      <c r="DI1011" s="69"/>
    </row>
    <row r="1012" spans="1:113">
      <c r="A1012" s="70"/>
      <c r="B1012" s="70"/>
      <c r="C1012" s="70"/>
      <c r="D1012" s="70"/>
      <c r="E1012" s="70"/>
      <c r="F1012" s="70"/>
      <c r="G1012" s="70"/>
      <c r="H1012" s="70"/>
      <c r="I1012" s="70"/>
      <c r="J1012" s="70"/>
      <c r="K1012" s="70"/>
      <c r="L1012" s="70"/>
      <c r="M1012" s="70"/>
      <c r="N1012" s="70"/>
      <c r="O1012" s="70"/>
      <c r="P1012" s="70"/>
      <c r="Q1012" s="70"/>
      <c r="R1012" s="70"/>
      <c r="S1012" s="70"/>
      <c r="T1012" s="70"/>
      <c r="U1012" s="70"/>
      <c r="V1012" s="70"/>
      <c r="W1012" s="70"/>
      <c r="X1012" s="70"/>
      <c r="Y1012" s="70"/>
      <c r="Z1012" s="70"/>
      <c r="AA1012" s="70"/>
      <c r="AB1012" s="70"/>
      <c r="AC1012" s="70"/>
      <c r="AD1012" s="70"/>
      <c r="AE1012" s="70"/>
      <c r="AF1012" s="70"/>
      <c r="AG1012" s="70"/>
      <c r="AH1012" s="70"/>
      <c r="AI1012" s="70"/>
      <c r="AJ1012" s="70"/>
      <c r="AK1012" s="70"/>
      <c r="AL1012" s="70"/>
      <c r="AM1012" s="70"/>
      <c r="AN1012" s="70"/>
      <c r="AO1012" s="70"/>
      <c r="AP1012" s="70"/>
      <c r="AQ1012" s="70"/>
      <c r="AR1012" s="70"/>
      <c r="AS1012" s="70"/>
      <c r="AT1012" s="70"/>
      <c r="AU1012" s="70"/>
      <c r="AV1012" s="70"/>
      <c r="AW1012" s="70"/>
      <c r="AX1012" s="70"/>
      <c r="AY1012" s="70"/>
      <c r="AZ1012" s="70"/>
      <c r="BA1012" s="70"/>
      <c r="BB1012" s="70"/>
      <c r="BC1012" s="70"/>
      <c r="BD1012" s="70"/>
      <c r="BE1012" s="70"/>
      <c r="BF1012" s="70"/>
      <c r="BG1012" s="70"/>
      <c r="BH1012" s="70"/>
      <c r="BI1012" s="70"/>
      <c r="BJ1012" s="70"/>
      <c r="BK1012" s="70"/>
      <c r="BL1012" s="70"/>
      <c r="BM1012" s="70"/>
      <c r="BN1012" s="70"/>
      <c r="BO1012" s="70"/>
      <c r="BP1012" s="70"/>
      <c r="BQ1012" s="70"/>
      <c r="BR1012" s="70"/>
      <c r="BS1012" s="70"/>
      <c r="BT1012" s="70"/>
      <c r="BU1012" s="70"/>
      <c r="BV1012" s="70"/>
      <c r="BW1012" s="70"/>
      <c r="BX1012" s="70"/>
      <c r="BY1012" s="70"/>
      <c r="BZ1012" s="72"/>
      <c r="CA1012" s="73"/>
      <c r="CB1012" s="72"/>
      <c r="CC1012" s="72"/>
      <c r="CD1012" s="74"/>
      <c r="CJ1012"/>
      <c r="CW1012" s="76"/>
      <c r="DC1012" s="69"/>
      <c r="DI1012" s="69"/>
    </row>
    <row r="1013" spans="1:113">
      <c r="A1013" s="70"/>
      <c r="B1013" s="70"/>
      <c r="C1013" s="70"/>
      <c r="D1013" s="70"/>
      <c r="E1013" s="70"/>
      <c r="F1013" s="70"/>
      <c r="G1013" s="70"/>
      <c r="H1013" s="70"/>
      <c r="I1013" s="70"/>
      <c r="J1013" s="70"/>
      <c r="K1013" s="70"/>
      <c r="L1013" s="70"/>
      <c r="M1013" s="70"/>
      <c r="N1013" s="70"/>
      <c r="O1013" s="70"/>
      <c r="P1013" s="70"/>
      <c r="Q1013" s="70"/>
      <c r="R1013" s="70"/>
      <c r="S1013" s="70"/>
      <c r="T1013" s="70"/>
      <c r="U1013" s="70"/>
      <c r="V1013" s="70"/>
      <c r="W1013" s="70"/>
      <c r="X1013" s="70"/>
      <c r="Y1013" s="70"/>
      <c r="Z1013" s="70"/>
      <c r="AA1013" s="70"/>
      <c r="AB1013" s="70"/>
      <c r="AC1013" s="70"/>
      <c r="AD1013" s="70"/>
      <c r="AE1013" s="70"/>
      <c r="AF1013" s="70"/>
      <c r="AG1013" s="70"/>
      <c r="AH1013" s="70"/>
      <c r="AI1013" s="70"/>
      <c r="AJ1013" s="70"/>
      <c r="AK1013" s="70"/>
      <c r="AL1013" s="70"/>
      <c r="AM1013" s="70"/>
      <c r="AN1013" s="70"/>
      <c r="AO1013" s="70"/>
      <c r="AP1013" s="70"/>
      <c r="AQ1013" s="70"/>
      <c r="AR1013" s="70"/>
      <c r="AS1013" s="70"/>
      <c r="AT1013" s="70"/>
      <c r="AU1013" s="70"/>
      <c r="AV1013" s="70"/>
      <c r="AW1013" s="70"/>
      <c r="AX1013" s="70"/>
      <c r="AY1013" s="70"/>
      <c r="AZ1013" s="70"/>
      <c r="BA1013" s="70"/>
      <c r="BB1013" s="70"/>
      <c r="BC1013" s="70"/>
      <c r="BD1013" s="70"/>
      <c r="BE1013" s="70"/>
      <c r="BF1013" s="70"/>
      <c r="BG1013" s="70"/>
      <c r="BH1013" s="70"/>
      <c r="BI1013" s="70"/>
      <c r="BJ1013" s="70"/>
      <c r="BK1013" s="70"/>
      <c r="BL1013" s="70"/>
      <c r="BM1013" s="70"/>
      <c r="BN1013" s="70"/>
      <c r="BO1013" s="70"/>
      <c r="BP1013" s="70"/>
      <c r="BQ1013" s="70"/>
      <c r="BR1013" s="70"/>
      <c r="BS1013" s="70"/>
      <c r="BT1013" s="70"/>
      <c r="BU1013" s="70"/>
      <c r="BV1013" s="70"/>
      <c r="BW1013" s="70"/>
      <c r="BX1013" s="70"/>
      <c r="BY1013" s="70"/>
      <c r="BZ1013" s="72"/>
      <c r="CA1013" s="73"/>
      <c r="CB1013" s="72"/>
      <c r="CC1013" s="72"/>
      <c r="CD1013" s="74"/>
      <c r="CJ1013"/>
      <c r="CW1013" s="76"/>
      <c r="DC1013" s="69"/>
      <c r="DI1013" s="69"/>
    </row>
    <row r="1014" spans="1:113">
      <c r="A1014" s="70"/>
      <c r="B1014" s="70"/>
      <c r="C1014" s="70"/>
      <c r="D1014" s="70"/>
      <c r="E1014" s="70"/>
      <c r="F1014" s="70"/>
      <c r="G1014" s="70"/>
      <c r="H1014" s="70"/>
      <c r="I1014" s="70"/>
      <c r="J1014" s="70"/>
      <c r="K1014" s="70"/>
      <c r="L1014" s="70"/>
      <c r="M1014" s="70"/>
      <c r="N1014" s="70"/>
      <c r="O1014" s="70"/>
      <c r="P1014" s="70"/>
      <c r="Q1014" s="70"/>
      <c r="R1014" s="70"/>
      <c r="S1014" s="70"/>
      <c r="T1014" s="70"/>
      <c r="U1014" s="70"/>
      <c r="V1014" s="70"/>
      <c r="W1014" s="70"/>
      <c r="X1014" s="70"/>
      <c r="Y1014" s="70"/>
      <c r="Z1014" s="70"/>
      <c r="AA1014" s="70"/>
      <c r="AB1014" s="70"/>
      <c r="AC1014" s="70"/>
      <c r="AD1014" s="70"/>
      <c r="AE1014" s="70"/>
      <c r="AF1014" s="70"/>
      <c r="AG1014" s="70"/>
      <c r="AH1014" s="70"/>
      <c r="AI1014" s="70"/>
      <c r="AJ1014" s="70"/>
      <c r="AK1014" s="70"/>
      <c r="AL1014" s="70"/>
      <c r="AM1014" s="70"/>
      <c r="AN1014" s="70"/>
      <c r="AO1014" s="70"/>
      <c r="AP1014" s="70"/>
      <c r="AQ1014" s="70"/>
      <c r="AR1014" s="70"/>
      <c r="AS1014" s="70"/>
      <c r="AT1014" s="70"/>
      <c r="AU1014" s="70"/>
      <c r="AV1014" s="70"/>
      <c r="AW1014" s="70"/>
      <c r="AX1014" s="70"/>
      <c r="AY1014" s="70"/>
      <c r="AZ1014" s="70"/>
      <c r="BA1014" s="70"/>
      <c r="BB1014" s="70"/>
      <c r="BC1014" s="70"/>
      <c r="BD1014" s="70"/>
      <c r="BE1014" s="70"/>
      <c r="BF1014" s="70"/>
      <c r="BG1014" s="70"/>
      <c r="BH1014" s="70"/>
      <c r="BI1014" s="70"/>
      <c r="BJ1014" s="70"/>
      <c r="BK1014" s="70"/>
      <c r="BL1014" s="70"/>
      <c r="BM1014" s="70"/>
      <c r="BN1014" s="70"/>
      <c r="BO1014" s="70"/>
      <c r="BP1014" s="70"/>
      <c r="BQ1014" s="70"/>
      <c r="BR1014" s="70"/>
      <c r="BS1014" s="70"/>
      <c r="BT1014" s="70"/>
      <c r="BU1014" s="70"/>
      <c r="BV1014" s="70"/>
      <c r="BW1014" s="70"/>
      <c r="BX1014" s="70"/>
      <c r="BY1014" s="70"/>
      <c r="BZ1014" s="72"/>
      <c r="CA1014" s="73"/>
      <c r="CB1014" s="72"/>
      <c r="CC1014" s="72"/>
      <c r="CD1014" s="74"/>
      <c r="CJ1014"/>
      <c r="CW1014" s="76"/>
      <c r="DC1014" s="69"/>
      <c r="DI1014" s="69"/>
    </row>
    <row r="1015" spans="1:113">
      <c r="A1015" s="70"/>
      <c r="B1015" s="70"/>
      <c r="C1015" s="70"/>
      <c r="D1015" s="70"/>
      <c r="E1015" s="70"/>
      <c r="F1015" s="70"/>
      <c r="G1015" s="70"/>
      <c r="H1015" s="70"/>
      <c r="I1015" s="70"/>
      <c r="J1015" s="70"/>
      <c r="K1015" s="70"/>
      <c r="L1015" s="70"/>
      <c r="M1015" s="70"/>
      <c r="N1015" s="70"/>
      <c r="O1015" s="70"/>
      <c r="P1015" s="70"/>
      <c r="Q1015" s="70"/>
      <c r="R1015" s="70"/>
      <c r="S1015" s="70"/>
      <c r="T1015" s="70"/>
      <c r="U1015" s="70"/>
      <c r="V1015" s="70"/>
      <c r="W1015" s="70"/>
      <c r="X1015" s="70"/>
      <c r="Y1015" s="70"/>
      <c r="Z1015" s="70"/>
      <c r="AA1015" s="70"/>
      <c r="AB1015" s="70"/>
      <c r="AC1015" s="70"/>
      <c r="AD1015" s="70"/>
      <c r="AE1015" s="70"/>
      <c r="AF1015" s="70"/>
      <c r="AG1015" s="70"/>
      <c r="AH1015" s="70"/>
      <c r="AI1015" s="70"/>
      <c r="AJ1015" s="70"/>
      <c r="AK1015" s="70"/>
      <c r="AL1015" s="70"/>
      <c r="AM1015" s="70"/>
      <c r="AN1015" s="70"/>
      <c r="AO1015" s="70"/>
      <c r="AP1015" s="70"/>
      <c r="AQ1015" s="70"/>
      <c r="AR1015" s="70"/>
      <c r="AS1015" s="70"/>
      <c r="AT1015" s="70"/>
      <c r="AU1015" s="70"/>
      <c r="AV1015" s="70"/>
      <c r="AW1015" s="70"/>
      <c r="AX1015" s="70"/>
      <c r="AY1015" s="70"/>
      <c r="AZ1015" s="70"/>
      <c r="BA1015" s="70"/>
      <c r="BB1015" s="70"/>
      <c r="BC1015" s="70"/>
      <c r="BD1015" s="70"/>
      <c r="BE1015" s="70"/>
      <c r="BF1015" s="70"/>
      <c r="BG1015" s="70"/>
      <c r="BH1015" s="70"/>
      <c r="BI1015" s="70"/>
      <c r="BJ1015" s="70"/>
      <c r="BK1015" s="70"/>
      <c r="BL1015" s="70"/>
      <c r="BM1015" s="70"/>
      <c r="BN1015" s="70"/>
      <c r="BO1015" s="70"/>
      <c r="BP1015" s="70"/>
      <c r="BQ1015" s="70"/>
      <c r="BR1015" s="70"/>
      <c r="BS1015" s="70"/>
      <c r="BT1015" s="70"/>
      <c r="BU1015" s="70"/>
      <c r="BV1015" s="70"/>
      <c r="BW1015" s="70"/>
      <c r="BX1015" s="70"/>
      <c r="BY1015" s="70"/>
      <c r="BZ1015" s="72"/>
      <c r="CA1015" s="73"/>
      <c r="CB1015" s="72"/>
      <c r="CC1015" s="72"/>
      <c r="CD1015" s="74"/>
      <c r="CJ1015"/>
      <c r="CW1015" s="76"/>
      <c r="DC1015" s="69"/>
      <c r="DI1015" s="69"/>
    </row>
    <row r="1016" spans="1:113">
      <c r="A1016" s="70"/>
      <c r="B1016" s="70"/>
      <c r="C1016" s="70"/>
      <c r="D1016" s="70"/>
      <c r="E1016" s="70"/>
      <c r="F1016" s="70"/>
      <c r="G1016" s="70"/>
      <c r="H1016" s="70"/>
      <c r="I1016" s="70"/>
      <c r="J1016" s="70"/>
      <c r="K1016" s="70"/>
      <c r="L1016" s="70"/>
      <c r="M1016" s="70"/>
      <c r="N1016" s="70"/>
      <c r="O1016" s="70"/>
      <c r="P1016" s="70"/>
      <c r="Q1016" s="70"/>
      <c r="R1016" s="70"/>
      <c r="S1016" s="70"/>
      <c r="T1016" s="70"/>
      <c r="U1016" s="70"/>
      <c r="V1016" s="70"/>
      <c r="W1016" s="70"/>
      <c r="X1016" s="70"/>
      <c r="Y1016" s="70"/>
      <c r="Z1016" s="70"/>
      <c r="AA1016" s="70"/>
      <c r="AB1016" s="70"/>
      <c r="AC1016" s="70"/>
      <c r="AD1016" s="70"/>
      <c r="AE1016" s="70"/>
      <c r="AF1016" s="70"/>
      <c r="AG1016" s="70"/>
      <c r="AH1016" s="70"/>
      <c r="AI1016" s="70"/>
      <c r="AJ1016" s="70"/>
      <c r="AK1016" s="70"/>
      <c r="AL1016" s="70"/>
      <c r="AM1016" s="70"/>
      <c r="AN1016" s="70"/>
      <c r="AO1016" s="70"/>
      <c r="AP1016" s="70"/>
      <c r="AQ1016" s="70"/>
      <c r="AR1016" s="70"/>
      <c r="AS1016" s="70"/>
      <c r="AT1016" s="70"/>
      <c r="AU1016" s="70"/>
      <c r="AV1016" s="70"/>
      <c r="AW1016" s="70"/>
      <c r="AX1016" s="70"/>
      <c r="AY1016" s="70"/>
      <c r="AZ1016" s="70"/>
      <c r="BA1016" s="70"/>
      <c r="BB1016" s="70"/>
      <c r="BC1016" s="70"/>
      <c r="BD1016" s="70"/>
      <c r="BE1016" s="70"/>
      <c r="BF1016" s="70"/>
      <c r="BG1016" s="70"/>
      <c r="BH1016" s="70"/>
      <c r="BI1016" s="70"/>
      <c r="BJ1016" s="70"/>
      <c r="BK1016" s="70"/>
      <c r="BL1016" s="70"/>
      <c r="BM1016" s="70"/>
      <c r="BN1016" s="70"/>
      <c r="BO1016" s="70"/>
      <c r="BP1016" s="70"/>
      <c r="BQ1016" s="70"/>
      <c r="BR1016" s="70"/>
      <c r="BS1016" s="70"/>
      <c r="BT1016" s="70"/>
      <c r="BU1016" s="70"/>
      <c r="BV1016" s="70"/>
      <c r="BW1016" s="70"/>
      <c r="BX1016" s="70"/>
      <c r="BY1016" s="70"/>
      <c r="BZ1016" s="72"/>
      <c r="CA1016" s="73"/>
      <c r="CB1016" s="72"/>
      <c r="CC1016" s="72"/>
      <c r="CD1016" s="74"/>
      <c r="CJ1016"/>
      <c r="CW1016" s="76"/>
      <c r="DC1016" s="69"/>
      <c r="DI1016" s="69"/>
    </row>
    <row r="1017" spans="1:113">
      <c r="A1017" s="70"/>
      <c r="B1017" s="70"/>
      <c r="C1017" s="70"/>
      <c r="D1017" s="70"/>
      <c r="E1017" s="70"/>
      <c r="F1017" s="70"/>
      <c r="G1017" s="70"/>
      <c r="H1017" s="70"/>
      <c r="I1017" s="70"/>
      <c r="J1017" s="70"/>
      <c r="K1017" s="70"/>
      <c r="L1017" s="70"/>
      <c r="M1017" s="70"/>
      <c r="N1017" s="70"/>
      <c r="O1017" s="70"/>
      <c r="P1017" s="70"/>
      <c r="Q1017" s="70"/>
      <c r="R1017" s="70"/>
      <c r="S1017" s="70"/>
      <c r="T1017" s="70"/>
      <c r="U1017" s="70"/>
      <c r="V1017" s="70"/>
      <c r="W1017" s="70"/>
      <c r="X1017" s="70"/>
      <c r="Y1017" s="70"/>
      <c r="Z1017" s="70"/>
      <c r="AA1017" s="70"/>
      <c r="AB1017" s="70"/>
      <c r="AC1017" s="70"/>
      <c r="AD1017" s="70"/>
      <c r="AE1017" s="70"/>
      <c r="AF1017" s="70"/>
      <c r="AG1017" s="70"/>
      <c r="AH1017" s="70"/>
      <c r="AI1017" s="70"/>
      <c r="AJ1017" s="70"/>
      <c r="AK1017" s="70"/>
      <c r="AL1017" s="70"/>
      <c r="AM1017" s="70"/>
      <c r="AN1017" s="70"/>
      <c r="AO1017" s="70"/>
      <c r="AP1017" s="70"/>
      <c r="AQ1017" s="70"/>
      <c r="AR1017" s="70"/>
      <c r="AS1017" s="70"/>
      <c r="AT1017" s="70"/>
      <c r="AU1017" s="70"/>
      <c r="AV1017" s="70"/>
      <c r="AW1017" s="70"/>
      <c r="AX1017" s="70"/>
      <c r="AY1017" s="70"/>
      <c r="AZ1017" s="70"/>
      <c r="BA1017" s="70"/>
      <c r="BB1017" s="70"/>
      <c r="BC1017" s="70"/>
      <c r="BD1017" s="70"/>
      <c r="BE1017" s="70"/>
      <c r="BF1017" s="70"/>
      <c r="BG1017" s="70"/>
      <c r="BH1017" s="70"/>
      <c r="BI1017" s="70"/>
      <c r="BJ1017" s="70"/>
      <c r="BK1017" s="70"/>
      <c r="BL1017" s="70"/>
      <c r="BM1017" s="70"/>
      <c r="BN1017" s="70"/>
      <c r="BO1017" s="70"/>
      <c r="BP1017" s="70"/>
      <c r="BQ1017" s="70"/>
      <c r="BR1017" s="70"/>
      <c r="BS1017" s="70"/>
      <c r="BT1017" s="70"/>
      <c r="BU1017" s="70"/>
      <c r="BV1017" s="70"/>
      <c r="BW1017" s="70"/>
      <c r="BX1017" s="70"/>
      <c r="BY1017" s="70"/>
      <c r="BZ1017" s="72"/>
      <c r="CA1017" s="73"/>
      <c r="CB1017" s="72"/>
      <c r="CC1017" s="72"/>
      <c r="CD1017" s="74"/>
      <c r="CJ1017"/>
      <c r="CW1017" s="76"/>
      <c r="DC1017" s="69"/>
      <c r="DI1017" s="69"/>
    </row>
    <row r="1018" spans="1:113">
      <c r="A1018" s="70"/>
      <c r="B1018" s="70"/>
      <c r="C1018" s="70"/>
      <c r="D1018" s="70"/>
      <c r="E1018" s="70"/>
      <c r="F1018" s="70"/>
      <c r="G1018" s="70"/>
      <c r="H1018" s="70"/>
      <c r="I1018" s="70"/>
      <c r="J1018" s="70"/>
      <c r="K1018" s="70"/>
      <c r="L1018" s="70"/>
      <c r="M1018" s="70"/>
      <c r="N1018" s="70"/>
      <c r="O1018" s="70"/>
      <c r="P1018" s="70"/>
      <c r="Q1018" s="70"/>
      <c r="R1018" s="70"/>
      <c r="S1018" s="70"/>
      <c r="T1018" s="70"/>
      <c r="U1018" s="70"/>
      <c r="V1018" s="70"/>
      <c r="W1018" s="70"/>
      <c r="X1018" s="70"/>
      <c r="Y1018" s="70"/>
      <c r="Z1018" s="70"/>
      <c r="AA1018" s="70"/>
      <c r="AB1018" s="70"/>
      <c r="AC1018" s="70"/>
      <c r="AD1018" s="70"/>
      <c r="AE1018" s="70"/>
      <c r="AF1018" s="70"/>
      <c r="AG1018" s="70"/>
      <c r="AH1018" s="70"/>
      <c r="AI1018" s="70"/>
      <c r="AJ1018" s="70"/>
      <c r="AK1018" s="70"/>
      <c r="AL1018" s="70"/>
      <c r="AM1018" s="70"/>
      <c r="AN1018" s="70"/>
      <c r="AO1018" s="70"/>
      <c r="AP1018" s="70"/>
      <c r="AQ1018" s="70"/>
      <c r="AR1018" s="70"/>
      <c r="AS1018" s="70"/>
      <c r="AT1018" s="70"/>
      <c r="AU1018" s="70"/>
      <c r="AV1018" s="70"/>
      <c r="AW1018" s="70"/>
      <c r="AX1018" s="70"/>
      <c r="AY1018" s="70"/>
      <c r="AZ1018" s="70"/>
      <c r="BA1018" s="70"/>
      <c r="BB1018" s="70"/>
      <c r="BC1018" s="70"/>
      <c r="BD1018" s="70"/>
      <c r="BE1018" s="70"/>
      <c r="BF1018" s="70"/>
      <c r="BG1018" s="70"/>
      <c r="BH1018" s="70"/>
      <c r="BI1018" s="70"/>
      <c r="BJ1018" s="70"/>
      <c r="BK1018" s="70"/>
      <c r="BL1018" s="70"/>
      <c r="BM1018" s="70"/>
      <c r="BN1018" s="70"/>
      <c r="BO1018" s="70"/>
      <c r="BP1018" s="70"/>
      <c r="BQ1018" s="70"/>
      <c r="BR1018" s="70"/>
      <c r="BS1018" s="70"/>
      <c r="BT1018" s="70"/>
      <c r="BU1018" s="70"/>
      <c r="BV1018" s="70"/>
      <c r="BW1018" s="70"/>
      <c r="BX1018" s="70"/>
      <c r="BY1018" s="70"/>
      <c r="BZ1018" s="72"/>
      <c r="CA1018" s="73"/>
      <c r="CB1018" s="72"/>
      <c r="CC1018" s="72"/>
      <c r="CD1018" s="74"/>
      <c r="CJ1018"/>
      <c r="CW1018" s="76"/>
      <c r="DC1018" s="69"/>
      <c r="DI1018" s="69"/>
    </row>
    <row r="1019" spans="1:113">
      <c r="A1019" s="70"/>
      <c r="B1019" s="70"/>
      <c r="C1019" s="70"/>
      <c r="D1019" s="70"/>
      <c r="E1019" s="70"/>
      <c r="F1019" s="70"/>
      <c r="G1019" s="70"/>
      <c r="H1019" s="70"/>
      <c r="I1019" s="70"/>
      <c r="J1019" s="70"/>
      <c r="K1019" s="70"/>
      <c r="L1019" s="70"/>
      <c r="M1019" s="70"/>
      <c r="N1019" s="70"/>
      <c r="O1019" s="70"/>
      <c r="P1019" s="70"/>
      <c r="Q1019" s="70"/>
      <c r="R1019" s="70"/>
      <c r="S1019" s="70"/>
      <c r="T1019" s="70"/>
      <c r="U1019" s="70"/>
      <c r="V1019" s="70"/>
      <c r="W1019" s="70"/>
      <c r="X1019" s="70"/>
      <c r="Y1019" s="70"/>
      <c r="Z1019" s="70"/>
      <c r="AA1019" s="70"/>
      <c r="AB1019" s="70"/>
      <c r="AC1019" s="70"/>
      <c r="AD1019" s="70"/>
      <c r="AE1019" s="70"/>
      <c r="AF1019" s="70"/>
      <c r="AG1019" s="70"/>
      <c r="AH1019" s="70"/>
      <c r="AI1019" s="70"/>
      <c r="AJ1019" s="70"/>
      <c r="AK1019" s="70"/>
      <c r="AL1019" s="70"/>
      <c r="AM1019" s="70"/>
      <c r="AN1019" s="70"/>
      <c r="AO1019" s="70"/>
      <c r="AP1019" s="70"/>
      <c r="AQ1019" s="70"/>
      <c r="AR1019" s="70"/>
      <c r="AS1019" s="70"/>
      <c r="AT1019" s="70"/>
      <c r="AU1019" s="70"/>
      <c r="AV1019" s="70"/>
      <c r="AW1019" s="70"/>
      <c r="AX1019" s="70"/>
      <c r="AY1019" s="70"/>
      <c r="AZ1019" s="70"/>
      <c r="BA1019" s="70"/>
      <c r="BB1019" s="70"/>
      <c r="BC1019" s="70"/>
      <c r="BD1019" s="70"/>
      <c r="BE1019" s="70"/>
      <c r="BF1019" s="70"/>
      <c r="BG1019" s="70"/>
      <c r="BH1019" s="70"/>
      <c r="BI1019" s="70"/>
      <c r="BJ1019" s="70"/>
      <c r="BK1019" s="70"/>
      <c r="BL1019" s="70"/>
      <c r="BM1019" s="70"/>
      <c r="BN1019" s="70"/>
      <c r="BO1019" s="70"/>
      <c r="BP1019" s="70"/>
      <c r="BQ1019" s="70"/>
      <c r="BR1019" s="70"/>
      <c r="BS1019" s="70"/>
      <c r="BT1019" s="70"/>
      <c r="BU1019" s="70"/>
      <c r="BV1019" s="70"/>
      <c r="BW1019" s="70"/>
      <c r="BX1019" s="70"/>
      <c r="BY1019" s="70"/>
      <c r="BZ1019" s="72"/>
      <c r="CA1019" s="73"/>
      <c r="CB1019" s="72"/>
      <c r="CC1019" s="72"/>
      <c r="CD1019" s="74"/>
      <c r="CJ1019"/>
      <c r="CW1019" s="76"/>
      <c r="DC1019" s="69"/>
      <c r="DI1019" s="69"/>
    </row>
    <row r="1020" spans="1:113">
      <c r="A1020" s="70"/>
      <c r="B1020" s="70"/>
      <c r="C1020" s="70"/>
      <c r="D1020" s="70"/>
      <c r="E1020" s="70"/>
      <c r="F1020" s="70"/>
      <c r="G1020" s="70"/>
      <c r="H1020" s="70"/>
      <c r="I1020" s="70"/>
      <c r="J1020" s="70"/>
      <c r="K1020" s="70"/>
      <c r="L1020" s="70"/>
      <c r="M1020" s="70"/>
      <c r="N1020" s="70"/>
      <c r="O1020" s="70"/>
      <c r="P1020" s="70"/>
      <c r="Q1020" s="70"/>
      <c r="R1020" s="70"/>
      <c r="S1020" s="70"/>
      <c r="T1020" s="70"/>
      <c r="U1020" s="70"/>
      <c r="V1020" s="70"/>
      <c r="W1020" s="70"/>
      <c r="X1020" s="70"/>
      <c r="Y1020" s="70"/>
      <c r="Z1020" s="70"/>
      <c r="AA1020" s="70"/>
      <c r="AB1020" s="70"/>
      <c r="AC1020" s="70"/>
      <c r="AD1020" s="70"/>
      <c r="AE1020" s="70"/>
      <c r="AF1020" s="70"/>
      <c r="AG1020" s="70"/>
      <c r="AH1020" s="70"/>
      <c r="AI1020" s="70"/>
      <c r="AJ1020" s="70"/>
      <c r="AK1020" s="70"/>
      <c r="AL1020" s="70"/>
      <c r="AM1020" s="70"/>
      <c r="AN1020" s="70"/>
      <c r="AO1020" s="70"/>
      <c r="AP1020" s="70"/>
      <c r="AQ1020" s="70"/>
      <c r="AR1020" s="70"/>
      <c r="AS1020" s="70"/>
      <c r="AT1020" s="70"/>
      <c r="AU1020" s="70"/>
      <c r="AV1020" s="70"/>
      <c r="AW1020" s="70"/>
      <c r="AX1020" s="70"/>
      <c r="AY1020" s="70"/>
      <c r="AZ1020" s="70"/>
      <c r="BA1020" s="70"/>
      <c r="BB1020" s="70"/>
      <c r="BC1020" s="70"/>
      <c r="BD1020" s="70"/>
      <c r="BE1020" s="70"/>
      <c r="BF1020" s="70"/>
      <c r="BG1020" s="70"/>
      <c r="BH1020" s="70"/>
      <c r="BI1020" s="70"/>
      <c r="BJ1020" s="70"/>
      <c r="BK1020" s="70"/>
      <c r="BL1020" s="70"/>
      <c r="BM1020" s="70"/>
      <c r="BN1020" s="70"/>
      <c r="BO1020" s="70"/>
      <c r="BP1020" s="70"/>
      <c r="BQ1020" s="70"/>
      <c r="BR1020" s="70"/>
      <c r="BS1020" s="70"/>
      <c r="BT1020" s="70"/>
      <c r="BU1020" s="70"/>
      <c r="BV1020" s="70"/>
      <c r="BW1020" s="70"/>
      <c r="BX1020" s="70"/>
      <c r="BY1020" s="70"/>
      <c r="BZ1020" s="72"/>
      <c r="CA1020" s="73"/>
      <c r="CB1020" s="72"/>
      <c r="CC1020" s="72"/>
      <c r="CD1020" s="74"/>
      <c r="CJ1020"/>
      <c r="CW1020" s="76"/>
      <c r="DC1020" s="69"/>
      <c r="DI1020" s="69"/>
    </row>
    <row r="1021" spans="1:113">
      <c r="A1021" s="70"/>
      <c r="B1021" s="70"/>
      <c r="C1021" s="70"/>
      <c r="D1021" s="70"/>
      <c r="E1021" s="70"/>
      <c r="F1021" s="70"/>
      <c r="G1021" s="70"/>
      <c r="H1021" s="70"/>
      <c r="I1021" s="70"/>
      <c r="J1021" s="70"/>
      <c r="K1021" s="70"/>
      <c r="L1021" s="70"/>
      <c r="M1021" s="70"/>
      <c r="N1021" s="70"/>
      <c r="O1021" s="70"/>
      <c r="P1021" s="70"/>
      <c r="Q1021" s="70"/>
      <c r="R1021" s="70"/>
      <c r="S1021" s="70"/>
      <c r="T1021" s="70"/>
      <c r="U1021" s="70"/>
      <c r="V1021" s="70"/>
      <c r="W1021" s="70"/>
      <c r="X1021" s="70"/>
      <c r="Y1021" s="70"/>
      <c r="Z1021" s="70"/>
      <c r="AA1021" s="70"/>
      <c r="AB1021" s="70"/>
      <c r="AC1021" s="70"/>
      <c r="AD1021" s="70"/>
      <c r="AE1021" s="70"/>
      <c r="AF1021" s="70"/>
      <c r="AG1021" s="70"/>
      <c r="AH1021" s="70"/>
      <c r="AI1021" s="70"/>
      <c r="AJ1021" s="70"/>
      <c r="AK1021" s="70"/>
      <c r="AL1021" s="70"/>
      <c r="AM1021" s="70"/>
      <c r="AN1021" s="70"/>
      <c r="AO1021" s="70"/>
      <c r="AP1021" s="70"/>
      <c r="AQ1021" s="70"/>
      <c r="AR1021" s="70"/>
      <c r="AS1021" s="70"/>
      <c r="AT1021" s="70"/>
      <c r="AU1021" s="70"/>
      <c r="AV1021" s="70"/>
      <c r="AW1021" s="70"/>
      <c r="AX1021" s="70"/>
      <c r="AY1021" s="70"/>
      <c r="AZ1021" s="70"/>
      <c r="BA1021" s="70"/>
      <c r="BB1021" s="70"/>
      <c r="BC1021" s="70"/>
      <c r="BD1021" s="70"/>
      <c r="BE1021" s="70"/>
      <c r="BF1021" s="70"/>
      <c r="BG1021" s="70"/>
      <c r="BH1021" s="70"/>
      <c r="BI1021" s="70"/>
      <c r="BJ1021" s="70"/>
      <c r="BK1021" s="70"/>
      <c r="BL1021" s="70"/>
      <c r="BM1021" s="70"/>
      <c r="BN1021" s="70"/>
      <c r="BO1021" s="70"/>
      <c r="BP1021" s="70"/>
      <c r="BQ1021" s="70"/>
      <c r="BR1021" s="70"/>
      <c r="BS1021" s="70"/>
      <c r="BT1021" s="70"/>
      <c r="BU1021" s="70"/>
      <c r="BV1021" s="70"/>
      <c r="BW1021" s="70"/>
      <c r="BX1021" s="70"/>
      <c r="BY1021" s="70"/>
      <c r="BZ1021" s="72"/>
      <c r="CA1021" s="73"/>
      <c r="CB1021" s="72"/>
      <c r="CC1021" s="72"/>
      <c r="CD1021" s="74"/>
      <c r="CJ1021"/>
      <c r="CW1021" s="76"/>
      <c r="DC1021" s="69"/>
      <c r="DI1021" s="69"/>
    </row>
    <row r="1022" spans="1:113">
      <c r="A1022" s="70"/>
      <c r="B1022" s="70"/>
      <c r="C1022" s="70"/>
      <c r="D1022" s="70"/>
      <c r="E1022" s="70"/>
      <c r="F1022" s="70"/>
      <c r="G1022" s="70"/>
      <c r="H1022" s="70"/>
      <c r="I1022" s="70"/>
      <c r="J1022" s="70"/>
      <c r="K1022" s="70"/>
      <c r="L1022" s="70"/>
      <c r="M1022" s="70"/>
      <c r="N1022" s="70"/>
      <c r="O1022" s="70"/>
      <c r="P1022" s="70"/>
      <c r="Q1022" s="70"/>
      <c r="R1022" s="70"/>
      <c r="S1022" s="70"/>
      <c r="T1022" s="70"/>
      <c r="U1022" s="70"/>
      <c r="V1022" s="70"/>
      <c r="W1022" s="70"/>
      <c r="X1022" s="70"/>
      <c r="Y1022" s="70"/>
      <c r="Z1022" s="70"/>
      <c r="AA1022" s="70"/>
      <c r="AB1022" s="70"/>
      <c r="AC1022" s="70"/>
      <c r="AD1022" s="70"/>
      <c r="AE1022" s="70"/>
      <c r="AF1022" s="70"/>
      <c r="AG1022" s="70"/>
      <c r="AH1022" s="70"/>
      <c r="AI1022" s="70"/>
      <c r="AJ1022" s="70"/>
      <c r="AK1022" s="70"/>
      <c r="AL1022" s="70"/>
      <c r="AM1022" s="70"/>
      <c r="AN1022" s="70"/>
      <c r="AO1022" s="70"/>
      <c r="AP1022" s="70"/>
      <c r="AQ1022" s="70"/>
      <c r="AR1022" s="70"/>
      <c r="AS1022" s="70"/>
      <c r="AT1022" s="70"/>
      <c r="AU1022" s="70"/>
      <c r="AV1022" s="70"/>
      <c r="AW1022" s="70"/>
      <c r="AX1022" s="70"/>
      <c r="AY1022" s="70"/>
      <c r="AZ1022" s="70"/>
      <c r="BA1022" s="70"/>
      <c r="BB1022" s="70"/>
      <c r="BC1022" s="70"/>
      <c r="BD1022" s="70"/>
      <c r="BE1022" s="70"/>
      <c r="BF1022" s="70"/>
      <c r="BG1022" s="70"/>
      <c r="BH1022" s="70"/>
      <c r="BI1022" s="70"/>
      <c r="BJ1022" s="70"/>
      <c r="BK1022" s="70"/>
      <c r="BL1022" s="70"/>
      <c r="BM1022" s="70"/>
      <c r="BN1022" s="70"/>
      <c r="BO1022" s="70"/>
      <c r="BP1022" s="70"/>
      <c r="BQ1022" s="70"/>
      <c r="BR1022" s="70"/>
      <c r="BS1022" s="70"/>
      <c r="BT1022" s="70"/>
      <c r="BU1022" s="70"/>
      <c r="BV1022" s="70"/>
      <c r="BW1022" s="70"/>
      <c r="BX1022" s="70"/>
      <c r="BY1022" s="70"/>
      <c r="BZ1022" s="72"/>
      <c r="CA1022" s="73"/>
      <c r="CB1022" s="72"/>
      <c r="CC1022" s="72"/>
      <c r="CD1022" s="74"/>
      <c r="CJ1022"/>
      <c r="CW1022" s="76"/>
      <c r="DC1022" s="69"/>
      <c r="DI1022" s="69"/>
    </row>
    <row r="1023" spans="1:113">
      <c r="A1023" s="70"/>
      <c r="B1023" s="70"/>
      <c r="C1023" s="70"/>
      <c r="D1023" s="70"/>
      <c r="E1023" s="70"/>
      <c r="F1023" s="70"/>
      <c r="G1023" s="70"/>
      <c r="H1023" s="70"/>
      <c r="I1023" s="70"/>
      <c r="J1023" s="70"/>
      <c r="K1023" s="70"/>
      <c r="L1023" s="70"/>
      <c r="M1023" s="70"/>
      <c r="N1023" s="70"/>
      <c r="O1023" s="70"/>
      <c r="P1023" s="70"/>
      <c r="Q1023" s="70"/>
      <c r="R1023" s="70"/>
      <c r="S1023" s="70"/>
      <c r="T1023" s="70"/>
      <c r="U1023" s="70"/>
      <c r="V1023" s="70"/>
      <c r="W1023" s="70"/>
      <c r="X1023" s="70"/>
      <c r="Y1023" s="70"/>
      <c r="Z1023" s="70"/>
      <c r="AA1023" s="70"/>
      <c r="AB1023" s="70"/>
      <c r="AC1023" s="70"/>
      <c r="AD1023" s="70"/>
      <c r="AE1023" s="70"/>
      <c r="AF1023" s="70"/>
      <c r="AG1023" s="70"/>
      <c r="AH1023" s="70"/>
      <c r="AI1023" s="70"/>
      <c r="AJ1023" s="70"/>
      <c r="AK1023" s="70"/>
      <c r="AL1023" s="70"/>
      <c r="AM1023" s="70"/>
      <c r="AN1023" s="70"/>
      <c r="AO1023" s="70"/>
      <c r="AP1023" s="70"/>
      <c r="AQ1023" s="70"/>
      <c r="AR1023" s="70"/>
      <c r="AS1023" s="70"/>
      <c r="AT1023" s="70"/>
      <c r="AU1023" s="70"/>
      <c r="AV1023" s="70"/>
      <c r="AW1023" s="70"/>
      <c r="AX1023" s="70"/>
      <c r="AY1023" s="70"/>
      <c r="AZ1023" s="70"/>
      <c r="BA1023" s="70"/>
      <c r="BB1023" s="70"/>
      <c r="BC1023" s="70"/>
      <c r="BD1023" s="70"/>
      <c r="BE1023" s="70"/>
      <c r="BF1023" s="70"/>
      <c r="BG1023" s="70"/>
      <c r="BH1023" s="70"/>
      <c r="BI1023" s="70"/>
      <c r="BJ1023" s="70"/>
      <c r="BK1023" s="70"/>
      <c r="BL1023" s="70"/>
      <c r="BM1023" s="70"/>
      <c r="BN1023" s="70"/>
      <c r="BO1023" s="70"/>
      <c r="BP1023" s="70"/>
      <c r="BQ1023" s="70"/>
      <c r="BR1023" s="70"/>
      <c r="BS1023" s="70"/>
      <c r="BT1023" s="70"/>
      <c r="BU1023" s="70"/>
      <c r="BV1023" s="70"/>
      <c r="BW1023" s="70"/>
      <c r="BX1023" s="70"/>
      <c r="BY1023" s="70"/>
      <c r="BZ1023" s="72"/>
      <c r="CA1023" s="73"/>
      <c r="CB1023" s="72"/>
      <c r="CC1023" s="72"/>
      <c r="CD1023" s="74"/>
      <c r="CJ1023"/>
      <c r="CW1023" s="76"/>
      <c r="DC1023" s="69"/>
      <c r="DI1023" s="69"/>
    </row>
    <row r="1024" spans="1:113">
      <c r="A1024" s="70"/>
      <c r="B1024" s="70"/>
      <c r="C1024" s="70"/>
      <c r="D1024" s="70"/>
      <c r="E1024" s="70"/>
      <c r="F1024" s="70"/>
      <c r="G1024" s="70"/>
      <c r="H1024" s="70"/>
      <c r="I1024" s="70"/>
      <c r="J1024" s="70"/>
      <c r="K1024" s="70"/>
      <c r="L1024" s="70"/>
      <c r="M1024" s="70"/>
      <c r="N1024" s="70"/>
      <c r="O1024" s="70"/>
      <c r="P1024" s="70"/>
      <c r="Q1024" s="70"/>
      <c r="R1024" s="70"/>
      <c r="S1024" s="70"/>
      <c r="T1024" s="70"/>
      <c r="U1024" s="70"/>
      <c r="V1024" s="70"/>
      <c r="W1024" s="70"/>
      <c r="X1024" s="70"/>
      <c r="Y1024" s="70"/>
      <c r="Z1024" s="70"/>
      <c r="AA1024" s="70"/>
      <c r="AB1024" s="70"/>
      <c r="AC1024" s="70"/>
      <c r="AD1024" s="70"/>
      <c r="AE1024" s="70"/>
      <c r="AF1024" s="70"/>
      <c r="AG1024" s="70"/>
      <c r="AH1024" s="70"/>
      <c r="AI1024" s="70"/>
      <c r="AJ1024" s="70"/>
      <c r="AK1024" s="70"/>
      <c r="AL1024" s="70"/>
      <c r="AM1024" s="70"/>
      <c r="AN1024" s="70"/>
      <c r="AO1024" s="70"/>
      <c r="AP1024" s="70"/>
      <c r="AQ1024" s="70"/>
      <c r="AR1024" s="70"/>
      <c r="AS1024" s="70"/>
      <c r="AT1024" s="70"/>
      <c r="AU1024" s="70"/>
      <c r="AV1024" s="70"/>
      <c r="AW1024" s="70"/>
      <c r="AX1024" s="70"/>
      <c r="AY1024" s="70"/>
      <c r="AZ1024" s="70"/>
      <c r="BA1024" s="70"/>
      <c r="BB1024" s="70"/>
      <c r="BC1024" s="70"/>
      <c r="BD1024" s="70"/>
      <c r="BE1024" s="70"/>
      <c r="BF1024" s="70"/>
      <c r="BG1024" s="70"/>
      <c r="BH1024" s="70"/>
      <c r="BI1024" s="70"/>
      <c r="BJ1024" s="70"/>
      <c r="BK1024" s="70"/>
      <c r="BL1024" s="70"/>
      <c r="BM1024" s="70"/>
      <c r="BN1024" s="70"/>
      <c r="BO1024" s="70"/>
      <c r="BP1024" s="70"/>
      <c r="BQ1024" s="70"/>
      <c r="BR1024" s="70"/>
      <c r="BS1024" s="70"/>
      <c r="BT1024" s="70"/>
      <c r="BU1024" s="70"/>
      <c r="BV1024" s="70"/>
      <c r="BW1024" s="70"/>
      <c r="BX1024" s="70"/>
      <c r="BY1024" s="70"/>
      <c r="BZ1024" s="72"/>
      <c r="CA1024" s="73"/>
      <c r="CB1024" s="72"/>
      <c r="CC1024" s="72"/>
      <c r="CD1024" s="74"/>
      <c r="CJ1024"/>
      <c r="CW1024" s="76"/>
      <c r="DC1024" s="69"/>
      <c r="DI1024" s="69"/>
    </row>
    <row r="1025" spans="1:113">
      <c r="A1025" s="70"/>
      <c r="B1025" s="70"/>
      <c r="C1025" s="70"/>
      <c r="D1025" s="70"/>
      <c r="E1025" s="70"/>
      <c r="F1025" s="70"/>
      <c r="G1025" s="70"/>
      <c r="H1025" s="70"/>
      <c r="I1025" s="70"/>
      <c r="J1025" s="70"/>
      <c r="K1025" s="70"/>
      <c r="L1025" s="70"/>
      <c r="M1025" s="70"/>
      <c r="N1025" s="70"/>
      <c r="O1025" s="70"/>
      <c r="P1025" s="70"/>
      <c r="Q1025" s="70"/>
      <c r="R1025" s="70"/>
      <c r="S1025" s="70"/>
      <c r="T1025" s="70"/>
      <c r="U1025" s="70"/>
      <c r="V1025" s="70"/>
      <c r="W1025" s="70"/>
      <c r="X1025" s="70"/>
      <c r="Y1025" s="70"/>
      <c r="Z1025" s="70"/>
      <c r="AA1025" s="70"/>
      <c r="AB1025" s="70"/>
      <c r="AC1025" s="70"/>
      <c r="AD1025" s="70"/>
      <c r="AE1025" s="70"/>
      <c r="AF1025" s="70"/>
      <c r="AG1025" s="70"/>
      <c r="AH1025" s="70"/>
      <c r="AI1025" s="70"/>
      <c r="AJ1025" s="70"/>
      <c r="AK1025" s="70"/>
      <c r="AL1025" s="70"/>
      <c r="AM1025" s="70"/>
      <c r="AN1025" s="70"/>
      <c r="AO1025" s="70"/>
      <c r="AP1025" s="70"/>
      <c r="AQ1025" s="70"/>
      <c r="AR1025" s="70"/>
      <c r="AS1025" s="70"/>
      <c r="AT1025" s="70"/>
      <c r="AU1025" s="70"/>
      <c r="AV1025" s="70"/>
      <c r="AW1025" s="70"/>
      <c r="AX1025" s="70"/>
      <c r="AY1025" s="70"/>
      <c r="AZ1025" s="70"/>
      <c r="BA1025" s="70"/>
      <c r="BB1025" s="70"/>
      <c r="BC1025" s="70"/>
      <c r="BD1025" s="70"/>
      <c r="BE1025" s="70"/>
      <c r="BF1025" s="70"/>
      <c r="BG1025" s="70"/>
      <c r="BH1025" s="70"/>
      <c r="BI1025" s="70"/>
      <c r="BJ1025" s="70"/>
      <c r="BK1025" s="70"/>
      <c r="BL1025" s="70"/>
      <c r="BM1025" s="70"/>
      <c r="BN1025" s="70"/>
      <c r="BO1025" s="70"/>
      <c r="BP1025" s="70"/>
      <c r="BQ1025" s="70"/>
      <c r="BR1025" s="70"/>
      <c r="BS1025" s="70"/>
      <c r="BT1025" s="70"/>
      <c r="BU1025" s="70"/>
      <c r="BV1025" s="70"/>
      <c r="BW1025" s="70"/>
      <c r="BX1025" s="70"/>
      <c r="BY1025" s="70"/>
      <c r="BZ1025" s="72"/>
      <c r="CA1025" s="73"/>
      <c r="CB1025" s="72"/>
      <c r="CC1025" s="72"/>
      <c r="CD1025" s="74"/>
      <c r="CJ1025"/>
      <c r="CW1025" s="76"/>
      <c r="DC1025" s="69"/>
      <c r="DI1025" s="69"/>
    </row>
    <row r="1026" spans="1:113">
      <c r="A1026" s="70"/>
      <c r="B1026" s="70"/>
      <c r="C1026" s="70"/>
      <c r="D1026" s="70"/>
      <c r="E1026" s="70"/>
      <c r="F1026" s="70"/>
      <c r="G1026" s="70"/>
      <c r="H1026" s="70"/>
      <c r="I1026" s="70"/>
      <c r="J1026" s="70"/>
      <c r="K1026" s="70"/>
      <c r="L1026" s="70"/>
      <c r="M1026" s="70"/>
      <c r="N1026" s="70"/>
      <c r="O1026" s="70"/>
      <c r="P1026" s="70"/>
      <c r="Q1026" s="70"/>
      <c r="R1026" s="70"/>
      <c r="S1026" s="70"/>
      <c r="T1026" s="70"/>
      <c r="U1026" s="70"/>
      <c r="V1026" s="70"/>
      <c r="W1026" s="70"/>
      <c r="X1026" s="70"/>
      <c r="Y1026" s="70"/>
      <c r="Z1026" s="70"/>
      <c r="AA1026" s="70"/>
      <c r="AB1026" s="70"/>
      <c r="AC1026" s="70"/>
      <c r="AD1026" s="70"/>
      <c r="AE1026" s="70"/>
      <c r="AF1026" s="70"/>
      <c r="AG1026" s="70"/>
      <c r="AH1026" s="70"/>
      <c r="AI1026" s="70"/>
      <c r="AJ1026" s="70"/>
      <c r="AK1026" s="70"/>
      <c r="AL1026" s="70"/>
      <c r="AM1026" s="70"/>
      <c r="AN1026" s="70"/>
      <c r="AO1026" s="70"/>
      <c r="AP1026" s="70"/>
      <c r="AQ1026" s="70"/>
      <c r="AR1026" s="70"/>
      <c r="AS1026" s="70"/>
      <c r="AT1026" s="70"/>
      <c r="AU1026" s="70"/>
      <c r="AV1026" s="70"/>
      <c r="AW1026" s="70"/>
      <c r="AX1026" s="70"/>
      <c r="AY1026" s="70"/>
      <c r="AZ1026" s="70"/>
      <c r="BA1026" s="70"/>
      <c r="BB1026" s="70"/>
      <c r="BC1026" s="70"/>
      <c r="BD1026" s="70"/>
      <c r="BE1026" s="70"/>
      <c r="BF1026" s="70"/>
      <c r="BG1026" s="70"/>
      <c r="BH1026" s="70"/>
      <c r="BI1026" s="70"/>
      <c r="BJ1026" s="70"/>
      <c r="BK1026" s="70"/>
      <c r="BL1026" s="70"/>
      <c r="BM1026" s="70"/>
      <c r="BN1026" s="70"/>
      <c r="BO1026" s="70"/>
      <c r="BP1026" s="70"/>
      <c r="BQ1026" s="70"/>
      <c r="BR1026" s="70"/>
      <c r="BS1026" s="70"/>
      <c r="BT1026" s="70"/>
      <c r="BU1026" s="70"/>
      <c r="BV1026" s="70"/>
      <c r="BW1026" s="70"/>
      <c r="BX1026" s="70"/>
      <c r="BY1026" s="70"/>
      <c r="BZ1026" s="72"/>
      <c r="CA1026" s="73"/>
      <c r="CB1026" s="72"/>
      <c r="CC1026" s="72"/>
      <c r="CD1026" s="74"/>
      <c r="CJ1026"/>
      <c r="CW1026" s="76"/>
      <c r="DC1026" s="69"/>
      <c r="DI1026" s="69"/>
    </row>
    <row r="1027" spans="1:113">
      <c r="A1027" s="70"/>
      <c r="B1027" s="70"/>
      <c r="C1027" s="70"/>
      <c r="D1027" s="70"/>
      <c r="E1027" s="70"/>
      <c r="F1027" s="70"/>
      <c r="G1027" s="70"/>
      <c r="H1027" s="70"/>
      <c r="I1027" s="70"/>
      <c r="J1027" s="70"/>
      <c r="K1027" s="70"/>
      <c r="L1027" s="70"/>
      <c r="M1027" s="70"/>
      <c r="N1027" s="70"/>
      <c r="O1027" s="70"/>
      <c r="P1027" s="70"/>
      <c r="Q1027" s="70"/>
      <c r="R1027" s="70"/>
      <c r="S1027" s="70"/>
      <c r="T1027" s="70"/>
      <c r="U1027" s="70"/>
      <c r="V1027" s="70"/>
      <c r="W1027" s="70"/>
      <c r="X1027" s="70"/>
      <c r="Y1027" s="70"/>
      <c r="Z1027" s="70"/>
      <c r="AA1027" s="70"/>
      <c r="AB1027" s="70"/>
      <c r="AC1027" s="70"/>
      <c r="AD1027" s="70"/>
      <c r="AE1027" s="70"/>
      <c r="AF1027" s="70"/>
      <c r="AG1027" s="70"/>
      <c r="AH1027" s="70"/>
      <c r="AI1027" s="70"/>
      <c r="AJ1027" s="70"/>
      <c r="AK1027" s="70"/>
      <c r="AL1027" s="70"/>
      <c r="AM1027" s="70"/>
      <c r="AN1027" s="70"/>
      <c r="AO1027" s="70"/>
      <c r="AP1027" s="70"/>
      <c r="AQ1027" s="70"/>
      <c r="AR1027" s="70"/>
      <c r="AS1027" s="70"/>
      <c r="AT1027" s="70"/>
      <c r="AU1027" s="70"/>
      <c r="AV1027" s="70"/>
      <c r="AW1027" s="70"/>
      <c r="AX1027" s="70"/>
      <c r="AY1027" s="70"/>
      <c r="AZ1027" s="70"/>
      <c r="BA1027" s="70"/>
      <c r="BB1027" s="70"/>
      <c r="BC1027" s="70"/>
      <c r="BD1027" s="70"/>
      <c r="BE1027" s="70"/>
      <c r="BF1027" s="70"/>
      <c r="BG1027" s="70"/>
      <c r="BH1027" s="70"/>
      <c r="BI1027" s="70"/>
      <c r="BJ1027" s="70"/>
      <c r="BK1027" s="70"/>
      <c r="BL1027" s="70"/>
      <c r="BM1027" s="70"/>
      <c r="BN1027" s="70"/>
      <c r="BO1027" s="70"/>
      <c r="BP1027" s="70"/>
      <c r="BQ1027" s="70"/>
      <c r="BR1027" s="70"/>
      <c r="BS1027" s="70"/>
      <c r="BT1027" s="70"/>
      <c r="BU1027" s="70"/>
      <c r="BV1027" s="70"/>
      <c r="BW1027" s="70"/>
      <c r="BX1027" s="70"/>
      <c r="BY1027" s="70"/>
      <c r="BZ1027" s="72"/>
      <c r="CA1027" s="73"/>
      <c r="CB1027" s="72"/>
      <c r="CC1027" s="72"/>
      <c r="CD1027" s="74"/>
      <c r="CJ1027"/>
      <c r="CW1027" s="76"/>
      <c r="DC1027" s="69"/>
      <c r="DI1027" s="69"/>
    </row>
    <row r="1028" spans="1:113">
      <c r="A1028" s="70"/>
      <c r="B1028" s="70"/>
      <c r="C1028" s="70"/>
      <c r="D1028" s="70"/>
      <c r="E1028" s="70"/>
      <c r="F1028" s="70"/>
      <c r="G1028" s="70"/>
      <c r="H1028" s="70"/>
      <c r="I1028" s="70"/>
      <c r="J1028" s="70"/>
      <c r="K1028" s="70"/>
      <c r="L1028" s="70"/>
      <c r="M1028" s="70"/>
      <c r="N1028" s="70"/>
      <c r="O1028" s="70"/>
      <c r="P1028" s="70"/>
      <c r="Q1028" s="70"/>
      <c r="R1028" s="70"/>
      <c r="S1028" s="70"/>
      <c r="T1028" s="70"/>
      <c r="U1028" s="70"/>
      <c r="V1028" s="70"/>
      <c r="W1028" s="70"/>
      <c r="X1028" s="70"/>
      <c r="Y1028" s="70"/>
      <c r="Z1028" s="70"/>
      <c r="AA1028" s="70"/>
      <c r="AB1028" s="70"/>
      <c r="AC1028" s="70"/>
      <c r="AD1028" s="70"/>
      <c r="AE1028" s="70"/>
      <c r="AF1028" s="70"/>
      <c r="AG1028" s="70"/>
      <c r="AH1028" s="70"/>
      <c r="AI1028" s="70"/>
      <c r="AJ1028" s="70"/>
      <c r="AK1028" s="70"/>
      <c r="AL1028" s="70"/>
      <c r="AM1028" s="70"/>
      <c r="AN1028" s="70"/>
      <c r="AO1028" s="70"/>
      <c r="AP1028" s="70"/>
      <c r="AQ1028" s="70"/>
      <c r="AR1028" s="70"/>
      <c r="AS1028" s="70"/>
      <c r="AT1028" s="70"/>
      <c r="AU1028" s="70"/>
      <c r="AV1028" s="70"/>
      <c r="AW1028" s="70"/>
      <c r="AX1028" s="70"/>
      <c r="AY1028" s="70"/>
      <c r="AZ1028" s="70"/>
      <c r="BA1028" s="70"/>
      <c r="BB1028" s="70"/>
      <c r="BC1028" s="70"/>
      <c r="BD1028" s="70"/>
      <c r="BE1028" s="70"/>
      <c r="BF1028" s="70"/>
      <c r="BG1028" s="70"/>
      <c r="BH1028" s="70"/>
      <c r="BI1028" s="70"/>
      <c r="BJ1028" s="70"/>
      <c r="BK1028" s="70"/>
      <c r="BL1028" s="70"/>
      <c r="BM1028" s="70"/>
      <c r="BN1028" s="70"/>
      <c r="BO1028" s="70"/>
      <c r="BP1028" s="70"/>
      <c r="BQ1028" s="70"/>
      <c r="BR1028" s="70"/>
      <c r="BS1028" s="70"/>
      <c r="BT1028" s="70"/>
      <c r="BU1028" s="70"/>
      <c r="BV1028" s="70"/>
      <c r="BW1028" s="70"/>
      <c r="BX1028" s="70"/>
      <c r="BY1028" s="70"/>
      <c r="BZ1028" s="72"/>
      <c r="CA1028" s="73"/>
      <c r="CB1028" s="72"/>
      <c r="CC1028" s="72"/>
      <c r="CD1028" s="74"/>
      <c r="CJ1028"/>
      <c r="CW1028" s="76"/>
      <c r="DC1028" s="69"/>
      <c r="DI1028" s="69"/>
    </row>
    <row r="1029" spans="1:113">
      <c r="A1029" s="70"/>
      <c r="B1029" s="70"/>
      <c r="C1029" s="70"/>
      <c r="D1029" s="70"/>
      <c r="E1029" s="70"/>
      <c r="F1029" s="70"/>
      <c r="G1029" s="70"/>
      <c r="H1029" s="70"/>
      <c r="I1029" s="70"/>
      <c r="J1029" s="70"/>
      <c r="K1029" s="70"/>
      <c r="L1029" s="70"/>
      <c r="M1029" s="70"/>
      <c r="N1029" s="70"/>
      <c r="O1029" s="70"/>
      <c r="P1029" s="70"/>
      <c r="Q1029" s="70"/>
      <c r="R1029" s="70"/>
      <c r="S1029" s="70"/>
      <c r="T1029" s="70"/>
      <c r="U1029" s="70"/>
      <c r="V1029" s="70"/>
      <c r="W1029" s="70"/>
      <c r="X1029" s="70"/>
      <c r="Y1029" s="70"/>
      <c r="Z1029" s="70"/>
      <c r="AA1029" s="70"/>
      <c r="AB1029" s="70"/>
      <c r="AC1029" s="70"/>
      <c r="AD1029" s="70"/>
      <c r="AE1029" s="70"/>
      <c r="AF1029" s="70"/>
      <c r="AG1029" s="70"/>
      <c r="AH1029" s="70"/>
      <c r="AI1029" s="70"/>
      <c r="AJ1029" s="70"/>
      <c r="AK1029" s="70"/>
      <c r="AL1029" s="70"/>
      <c r="AM1029" s="70"/>
      <c r="AN1029" s="70"/>
      <c r="AO1029" s="70"/>
      <c r="AP1029" s="70"/>
      <c r="AQ1029" s="70"/>
      <c r="AR1029" s="70"/>
      <c r="AS1029" s="70"/>
      <c r="AT1029" s="70"/>
      <c r="AU1029" s="70"/>
      <c r="AV1029" s="70"/>
      <c r="AW1029" s="70"/>
      <c r="AX1029" s="70"/>
      <c r="AY1029" s="70"/>
      <c r="AZ1029" s="70"/>
      <c r="BA1029" s="70"/>
      <c r="BB1029" s="70"/>
      <c r="BC1029" s="70"/>
      <c r="BD1029" s="70"/>
      <c r="BE1029" s="70"/>
      <c r="BF1029" s="70"/>
      <c r="BG1029" s="70"/>
      <c r="BH1029" s="70"/>
      <c r="BI1029" s="70"/>
      <c r="BJ1029" s="70"/>
      <c r="BK1029" s="70"/>
      <c r="BL1029" s="70"/>
      <c r="BM1029" s="70"/>
      <c r="BN1029" s="70"/>
      <c r="BO1029" s="70"/>
      <c r="BP1029" s="70"/>
      <c r="BQ1029" s="70"/>
      <c r="BR1029" s="70"/>
      <c r="BS1029" s="70"/>
      <c r="BT1029" s="70"/>
      <c r="BU1029" s="70"/>
      <c r="BV1029" s="70"/>
      <c r="BW1029" s="70"/>
      <c r="BX1029" s="70"/>
      <c r="BY1029" s="70"/>
      <c r="BZ1029" s="72"/>
      <c r="CA1029" s="73"/>
      <c r="CB1029" s="72"/>
      <c r="CC1029" s="72"/>
      <c r="CD1029" s="74"/>
      <c r="CJ1029"/>
      <c r="CW1029" s="76"/>
      <c r="DC1029" s="69"/>
      <c r="DI1029" s="69"/>
    </row>
    <row r="1030" spans="1:113">
      <c r="A1030" s="70"/>
      <c r="B1030" s="70"/>
      <c r="C1030" s="70"/>
      <c r="D1030" s="70"/>
      <c r="E1030" s="70"/>
      <c r="F1030" s="70"/>
      <c r="G1030" s="70"/>
      <c r="H1030" s="70"/>
      <c r="I1030" s="70"/>
      <c r="J1030" s="70"/>
      <c r="K1030" s="70"/>
      <c r="L1030" s="70"/>
      <c r="M1030" s="70"/>
      <c r="N1030" s="70"/>
      <c r="O1030" s="70"/>
      <c r="P1030" s="70"/>
      <c r="Q1030" s="70"/>
      <c r="R1030" s="70"/>
      <c r="S1030" s="70"/>
      <c r="T1030" s="70"/>
      <c r="U1030" s="70"/>
      <c r="V1030" s="70"/>
      <c r="W1030" s="70"/>
      <c r="X1030" s="70"/>
      <c r="Y1030" s="70"/>
      <c r="Z1030" s="70"/>
      <c r="AA1030" s="70"/>
      <c r="AB1030" s="70"/>
      <c r="AC1030" s="70"/>
      <c r="AD1030" s="70"/>
      <c r="AE1030" s="70"/>
      <c r="AF1030" s="70"/>
      <c r="AG1030" s="70"/>
      <c r="AH1030" s="70"/>
      <c r="AI1030" s="70"/>
      <c r="AJ1030" s="70"/>
      <c r="AK1030" s="70"/>
      <c r="AL1030" s="70"/>
      <c r="AM1030" s="70"/>
      <c r="AN1030" s="70"/>
      <c r="AO1030" s="70"/>
      <c r="AP1030" s="70"/>
      <c r="AQ1030" s="70"/>
      <c r="AR1030" s="70"/>
      <c r="AS1030" s="70"/>
      <c r="AT1030" s="70"/>
      <c r="AU1030" s="70"/>
      <c r="AV1030" s="70"/>
      <c r="AW1030" s="70"/>
      <c r="AX1030" s="70"/>
      <c r="AY1030" s="70"/>
      <c r="AZ1030" s="70"/>
      <c r="BA1030" s="70"/>
      <c r="BB1030" s="70"/>
      <c r="BC1030" s="70"/>
      <c r="BD1030" s="70"/>
      <c r="BE1030" s="70"/>
      <c r="BF1030" s="70"/>
      <c r="BG1030" s="70"/>
      <c r="BH1030" s="70"/>
      <c r="BI1030" s="70"/>
      <c r="BJ1030" s="70"/>
      <c r="BK1030" s="70"/>
      <c r="BL1030" s="70"/>
      <c r="BM1030" s="70"/>
      <c r="BN1030" s="70"/>
      <c r="BO1030" s="70"/>
      <c r="BP1030" s="70"/>
      <c r="BQ1030" s="70"/>
      <c r="BR1030" s="70"/>
      <c r="BS1030" s="70"/>
      <c r="BT1030" s="70"/>
      <c r="BU1030" s="70"/>
      <c r="BV1030" s="70"/>
      <c r="BW1030" s="70"/>
      <c r="BX1030" s="70"/>
      <c r="BY1030" s="70"/>
      <c r="BZ1030" s="72"/>
      <c r="CA1030" s="73"/>
      <c r="CB1030" s="72"/>
      <c r="CC1030" s="72"/>
      <c r="CD1030" s="74"/>
      <c r="CJ1030"/>
      <c r="CW1030" s="76"/>
      <c r="DC1030" s="69"/>
      <c r="DI1030" s="69"/>
    </row>
    <row r="1031" spans="1:113">
      <c r="A1031" s="70"/>
      <c r="B1031" s="70"/>
      <c r="C1031" s="70"/>
      <c r="D1031" s="70"/>
      <c r="E1031" s="70"/>
      <c r="F1031" s="70"/>
      <c r="G1031" s="70"/>
      <c r="H1031" s="70"/>
      <c r="I1031" s="70"/>
      <c r="J1031" s="70"/>
      <c r="K1031" s="70"/>
      <c r="L1031" s="70"/>
      <c r="M1031" s="70"/>
      <c r="N1031" s="70"/>
      <c r="O1031" s="70"/>
      <c r="P1031" s="70"/>
      <c r="Q1031" s="70"/>
      <c r="R1031" s="70"/>
      <c r="S1031" s="70"/>
      <c r="T1031" s="70"/>
      <c r="U1031" s="70"/>
      <c r="V1031" s="70"/>
      <c r="W1031" s="70"/>
      <c r="X1031" s="70"/>
      <c r="Y1031" s="70"/>
      <c r="Z1031" s="70"/>
      <c r="AA1031" s="70"/>
      <c r="AB1031" s="70"/>
      <c r="AC1031" s="70"/>
      <c r="AD1031" s="70"/>
      <c r="AE1031" s="70"/>
      <c r="AF1031" s="70"/>
      <c r="AG1031" s="70"/>
      <c r="AH1031" s="70"/>
      <c r="AI1031" s="70"/>
      <c r="AJ1031" s="70"/>
      <c r="AK1031" s="70"/>
      <c r="AL1031" s="70"/>
      <c r="AM1031" s="70"/>
      <c r="AN1031" s="70"/>
      <c r="AO1031" s="70"/>
      <c r="AP1031" s="70"/>
      <c r="AQ1031" s="70"/>
      <c r="AR1031" s="70"/>
      <c r="AS1031" s="70"/>
      <c r="AT1031" s="70"/>
      <c r="AU1031" s="70"/>
      <c r="AV1031" s="70"/>
      <c r="AW1031" s="70"/>
      <c r="AX1031" s="70"/>
      <c r="AY1031" s="70"/>
      <c r="AZ1031" s="70"/>
      <c r="BA1031" s="70"/>
      <c r="BB1031" s="70"/>
      <c r="BC1031" s="70"/>
      <c r="BD1031" s="70"/>
      <c r="BE1031" s="70"/>
      <c r="BF1031" s="70"/>
      <c r="BG1031" s="70"/>
      <c r="BH1031" s="70"/>
      <c r="BI1031" s="70"/>
      <c r="BJ1031" s="70"/>
      <c r="BK1031" s="70"/>
      <c r="BL1031" s="70"/>
      <c r="BM1031" s="70"/>
      <c r="BN1031" s="70"/>
      <c r="BO1031" s="70"/>
      <c r="BP1031" s="70"/>
      <c r="BQ1031" s="70"/>
      <c r="BR1031" s="70"/>
      <c r="BS1031" s="70"/>
      <c r="BT1031" s="70"/>
      <c r="BU1031" s="70"/>
      <c r="BV1031" s="70"/>
      <c r="BW1031" s="70"/>
      <c r="BX1031" s="70"/>
      <c r="BY1031" s="70"/>
      <c r="BZ1031" s="72"/>
      <c r="CA1031" s="73"/>
      <c r="CB1031" s="72"/>
      <c r="CC1031" s="72"/>
      <c r="CD1031" s="74"/>
      <c r="CJ1031"/>
      <c r="CW1031" s="76"/>
      <c r="DC1031" s="69"/>
      <c r="DI1031" s="69"/>
    </row>
    <row r="1032" spans="1:113">
      <c r="A1032" s="70"/>
      <c r="B1032" s="70"/>
      <c r="C1032" s="70"/>
      <c r="D1032" s="70"/>
      <c r="E1032" s="70"/>
      <c r="F1032" s="70"/>
      <c r="G1032" s="70"/>
      <c r="H1032" s="70"/>
      <c r="I1032" s="70"/>
      <c r="J1032" s="70"/>
      <c r="K1032" s="70"/>
      <c r="L1032" s="70"/>
      <c r="M1032" s="70"/>
      <c r="N1032" s="70"/>
      <c r="O1032" s="70"/>
      <c r="P1032" s="70"/>
      <c r="Q1032" s="70"/>
      <c r="R1032" s="70"/>
      <c r="S1032" s="70"/>
      <c r="T1032" s="70"/>
      <c r="U1032" s="70"/>
      <c r="V1032" s="70"/>
      <c r="W1032" s="70"/>
      <c r="X1032" s="70"/>
      <c r="Y1032" s="70"/>
      <c r="Z1032" s="70"/>
      <c r="AA1032" s="70"/>
      <c r="AB1032" s="70"/>
      <c r="AC1032" s="70"/>
      <c r="AD1032" s="70"/>
      <c r="AE1032" s="70"/>
      <c r="AF1032" s="70"/>
      <c r="AG1032" s="70"/>
      <c r="AH1032" s="70"/>
      <c r="AI1032" s="70"/>
      <c r="AJ1032" s="70"/>
      <c r="AK1032" s="70"/>
      <c r="AL1032" s="70"/>
      <c r="AM1032" s="70"/>
      <c r="AN1032" s="70"/>
      <c r="AO1032" s="70"/>
      <c r="AP1032" s="70"/>
      <c r="AQ1032" s="70"/>
      <c r="AR1032" s="70"/>
      <c r="AS1032" s="70"/>
      <c r="AT1032" s="70"/>
      <c r="AU1032" s="70"/>
      <c r="AV1032" s="70"/>
      <c r="AW1032" s="70"/>
      <c r="AX1032" s="70"/>
      <c r="AY1032" s="70"/>
      <c r="AZ1032" s="70"/>
      <c r="BA1032" s="70"/>
      <c r="BB1032" s="70"/>
      <c r="BC1032" s="70"/>
      <c r="BD1032" s="70"/>
      <c r="BE1032" s="70"/>
      <c r="BF1032" s="70"/>
      <c r="BG1032" s="70"/>
      <c r="BH1032" s="70"/>
      <c r="BI1032" s="70"/>
      <c r="BJ1032" s="70"/>
      <c r="BK1032" s="70"/>
      <c r="BL1032" s="70"/>
      <c r="BM1032" s="70"/>
      <c r="BN1032" s="70"/>
      <c r="BO1032" s="70"/>
      <c r="BP1032" s="70"/>
      <c r="BQ1032" s="70"/>
      <c r="BR1032" s="70"/>
      <c r="BS1032" s="70"/>
      <c r="BT1032" s="70"/>
      <c r="BU1032" s="70"/>
      <c r="BV1032" s="70"/>
      <c r="BW1032" s="70"/>
      <c r="BX1032" s="70"/>
      <c r="BY1032" s="70"/>
      <c r="BZ1032" s="72"/>
      <c r="CA1032" s="73"/>
      <c r="CB1032" s="72"/>
      <c r="CC1032" s="72"/>
      <c r="CD1032" s="74"/>
      <c r="CJ1032"/>
      <c r="CW1032" s="76"/>
      <c r="DC1032" s="69"/>
      <c r="DI1032" s="69"/>
    </row>
    <row r="1033" spans="1:113">
      <c r="A1033" s="70"/>
      <c r="B1033" s="70"/>
      <c r="C1033" s="70"/>
      <c r="D1033" s="70"/>
      <c r="E1033" s="70"/>
      <c r="F1033" s="70"/>
      <c r="G1033" s="70"/>
      <c r="H1033" s="70"/>
      <c r="I1033" s="70"/>
      <c r="J1033" s="70"/>
      <c r="K1033" s="70"/>
      <c r="L1033" s="70"/>
      <c r="M1033" s="70"/>
      <c r="N1033" s="70"/>
      <c r="O1033" s="70"/>
      <c r="P1033" s="70"/>
      <c r="Q1033" s="70"/>
      <c r="R1033" s="70"/>
      <c r="S1033" s="70"/>
      <c r="T1033" s="70"/>
      <c r="U1033" s="70"/>
      <c r="V1033" s="70"/>
      <c r="W1033" s="70"/>
      <c r="X1033" s="70"/>
      <c r="Y1033" s="70"/>
      <c r="Z1033" s="70"/>
      <c r="AA1033" s="70"/>
      <c r="AB1033" s="70"/>
      <c r="AC1033" s="70"/>
      <c r="AD1033" s="70"/>
      <c r="AE1033" s="70"/>
      <c r="AF1033" s="70"/>
      <c r="AG1033" s="70"/>
      <c r="AH1033" s="70"/>
      <c r="AI1033" s="70"/>
      <c r="AJ1033" s="70"/>
      <c r="AK1033" s="70"/>
      <c r="AL1033" s="70"/>
      <c r="AM1033" s="70"/>
      <c r="AN1033" s="70"/>
      <c r="AO1033" s="70"/>
      <c r="AP1033" s="70"/>
      <c r="AQ1033" s="70"/>
      <c r="AR1033" s="70"/>
      <c r="AS1033" s="70"/>
      <c r="AT1033" s="70"/>
      <c r="AU1033" s="70"/>
      <c r="AV1033" s="70"/>
      <c r="AW1033" s="70"/>
      <c r="AX1033" s="70"/>
      <c r="AY1033" s="70"/>
      <c r="AZ1033" s="70"/>
      <c r="BA1033" s="70"/>
      <c r="BB1033" s="70"/>
      <c r="BC1033" s="70"/>
      <c r="BD1033" s="70"/>
      <c r="BE1033" s="70"/>
      <c r="BF1033" s="70"/>
      <c r="BG1033" s="70"/>
      <c r="BH1033" s="70"/>
      <c r="BI1033" s="70"/>
      <c r="BJ1033" s="70"/>
      <c r="BK1033" s="70"/>
      <c r="BL1033" s="70"/>
      <c r="BM1033" s="70"/>
      <c r="BN1033" s="70"/>
      <c r="BO1033" s="70"/>
      <c r="BP1033" s="70"/>
      <c r="BQ1033" s="70"/>
      <c r="BR1033" s="70"/>
      <c r="BS1033" s="70"/>
      <c r="BT1033" s="70"/>
      <c r="BU1033" s="70"/>
      <c r="BV1033" s="70"/>
      <c r="BW1033" s="70"/>
      <c r="BX1033" s="70"/>
      <c r="BY1033" s="70"/>
      <c r="BZ1033" s="72"/>
      <c r="CA1033" s="73"/>
      <c r="CB1033" s="72"/>
      <c r="CC1033" s="72"/>
      <c r="CD1033" s="74"/>
      <c r="CJ1033"/>
      <c r="CW1033" s="76"/>
      <c r="DC1033" s="69"/>
      <c r="DI1033" s="69"/>
    </row>
    <row r="1034" spans="1:113">
      <c r="A1034" s="70"/>
      <c r="B1034" s="70"/>
      <c r="C1034" s="70"/>
      <c r="D1034" s="70"/>
      <c r="E1034" s="70"/>
      <c r="F1034" s="70"/>
      <c r="G1034" s="70"/>
      <c r="H1034" s="70"/>
      <c r="I1034" s="70"/>
      <c r="J1034" s="70"/>
      <c r="K1034" s="70"/>
      <c r="L1034" s="70"/>
      <c r="M1034" s="70"/>
      <c r="N1034" s="70"/>
      <c r="O1034" s="70"/>
      <c r="P1034" s="70"/>
      <c r="Q1034" s="70"/>
      <c r="R1034" s="70"/>
      <c r="S1034" s="70"/>
      <c r="T1034" s="70"/>
      <c r="U1034" s="70"/>
      <c r="V1034" s="70"/>
      <c r="W1034" s="70"/>
      <c r="X1034" s="70"/>
      <c r="Y1034" s="70"/>
      <c r="Z1034" s="70"/>
      <c r="AA1034" s="70"/>
      <c r="AB1034" s="70"/>
      <c r="AC1034" s="70"/>
      <c r="AD1034" s="70"/>
      <c r="AE1034" s="70"/>
      <c r="AF1034" s="70"/>
      <c r="AG1034" s="70"/>
      <c r="AH1034" s="70"/>
      <c r="AI1034" s="70"/>
      <c r="AJ1034" s="70"/>
      <c r="AK1034" s="70"/>
      <c r="AL1034" s="70"/>
      <c r="AM1034" s="70"/>
      <c r="AN1034" s="70"/>
      <c r="AO1034" s="70"/>
      <c r="AP1034" s="70"/>
      <c r="AQ1034" s="70"/>
      <c r="AR1034" s="70"/>
      <c r="AS1034" s="70"/>
      <c r="AT1034" s="70"/>
      <c r="AU1034" s="70"/>
      <c r="AV1034" s="70"/>
      <c r="AW1034" s="70"/>
      <c r="AX1034" s="70"/>
      <c r="AY1034" s="70"/>
      <c r="AZ1034" s="70"/>
      <c r="BA1034" s="70"/>
      <c r="BB1034" s="70"/>
      <c r="BC1034" s="70"/>
      <c r="BD1034" s="70"/>
      <c r="BE1034" s="70"/>
      <c r="BF1034" s="70"/>
      <c r="BG1034" s="70"/>
      <c r="BH1034" s="70"/>
      <c r="BI1034" s="70"/>
      <c r="BJ1034" s="70"/>
      <c r="BK1034" s="70"/>
      <c r="BL1034" s="70"/>
      <c r="BM1034" s="70"/>
      <c r="BN1034" s="70"/>
      <c r="BO1034" s="70"/>
      <c r="BP1034" s="70"/>
      <c r="BQ1034" s="70"/>
      <c r="BR1034" s="70"/>
      <c r="BS1034" s="70"/>
      <c r="BT1034" s="70"/>
      <c r="BU1034" s="70"/>
      <c r="BV1034" s="70"/>
      <c r="BW1034" s="70"/>
      <c r="BX1034" s="70"/>
      <c r="BY1034" s="70"/>
      <c r="BZ1034" s="72"/>
      <c r="CA1034" s="73"/>
      <c r="CB1034" s="72"/>
      <c r="CC1034" s="72"/>
      <c r="CD1034" s="74"/>
      <c r="CJ1034"/>
      <c r="CW1034" s="76"/>
      <c r="DC1034" s="69"/>
      <c r="DI1034" s="69"/>
    </row>
    <row r="1035" spans="1:113">
      <c r="A1035" s="70"/>
      <c r="B1035" s="70"/>
      <c r="C1035" s="70"/>
      <c r="D1035" s="70"/>
      <c r="E1035" s="70"/>
      <c r="F1035" s="70"/>
      <c r="G1035" s="70"/>
      <c r="H1035" s="70"/>
      <c r="I1035" s="70"/>
      <c r="J1035" s="70"/>
      <c r="K1035" s="70"/>
      <c r="L1035" s="70"/>
      <c r="M1035" s="70"/>
      <c r="N1035" s="70"/>
      <c r="O1035" s="70"/>
      <c r="P1035" s="70"/>
      <c r="Q1035" s="70"/>
      <c r="R1035" s="70"/>
      <c r="S1035" s="70"/>
      <c r="T1035" s="70"/>
      <c r="U1035" s="70"/>
      <c r="V1035" s="70"/>
      <c r="W1035" s="70"/>
      <c r="X1035" s="70"/>
      <c r="Y1035" s="70"/>
      <c r="Z1035" s="70"/>
      <c r="AA1035" s="70"/>
      <c r="AB1035" s="70"/>
      <c r="AC1035" s="70"/>
      <c r="AD1035" s="70"/>
      <c r="AE1035" s="70"/>
      <c r="AF1035" s="70"/>
      <c r="AG1035" s="70"/>
      <c r="AH1035" s="70"/>
      <c r="AI1035" s="70"/>
      <c r="AJ1035" s="70"/>
      <c r="AK1035" s="70"/>
      <c r="AL1035" s="70"/>
      <c r="AM1035" s="70"/>
      <c r="AN1035" s="70"/>
      <c r="AO1035" s="70"/>
      <c r="AP1035" s="70"/>
      <c r="AQ1035" s="70"/>
      <c r="AR1035" s="70"/>
      <c r="AS1035" s="70"/>
      <c r="AT1035" s="70"/>
      <c r="AU1035" s="70"/>
      <c r="AV1035" s="70"/>
      <c r="AW1035" s="70"/>
      <c r="AX1035" s="70"/>
      <c r="AY1035" s="70"/>
      <c r="AZ1035" s="70"/>
      <c r="BA1035" s="70"/>
      <c r="BB1035" s="70"/>
      <c r="BC1035" s="70"/>
      <c r="BD1035" s="70"/>
      <c r="BE1035" s="70"/>
      <c r="BF1035" s="70"/>
      <c r="BG1035" s="70"/>
      <c r="BH1035" s="70"/>
      <c r="BI1035" s="70"/>
      <c r="BJ1035" s="70"/>
      <c r="BK1035" s="70"/>
      <c r="BL1035" s="70"/>
      <c r="BM1035" s="70"/>
      <c r="BN1035" s="70"/>
      <c r="BO1035" s="70"/>
      <c r="BP1035" s="70"/>
      <c r="BQ1035" s="70"/>
      <c r="BR1035" s="70"/>
      <c r="BS1035" s="70"/>
      <c r="BT1035" s="70"/>
      <c r="BU1035" s="70"/>
      <c r="BV1035" s="70"/>
      <c r="BW1035" s="70"/>
      <c r="BX1035" s="70"/>
      <c r="BY1035" s="70"/>
      <c r="BZ1035" s="72"/>
      <c r="CA1035" s="73"/>
      <c r="CB1035" s="72"/>
      <c r="CC1035" s="72"/>
      <c r="CD1035" s="74"/>
      <c r="CJ1035"/>
      <c r="CW1035" s="76"/>
      <c r="DC1035" s="69"/>
      <c r="DI1035" s="69"/>
    </row>
    <row r="1036" spans="1:113">
      <c r="A1036" s="70"/>
      <c r="B1036" s="70"/>
      <c r="C1036" s="70"/>
      <c r="D1036" s="70"/>
      <c r="E1036" s="70"/>
      <c r="F1036" s="70"/>
      <c r="G1036" s="70"/>
      <c r="H1036" s="70"/>
      <c r="I1036" s="70"/>
      <c r="J1036" s="70"/>
      <c r="K1036" s="70"/>
      <c r="L1036" s="70"/>
      <c r="M1036" s="70"/>
      <c r="N1036" s="70"/>
      <c r="O1036" s="70"/>
      <c r="P1036" s="70"/>
      <c r="Q1036" s="70"/>
      <c r="R1036" s="70"/>
      <c r="S1036" s="70"/>
      <c r="T1036" s="70"/>
      <c r="U1036" s="70"/>
      <c r="V1036" s="70"/>
      <c r="W1036" s="70"/>
      <c r="X1036" s="70"/>
      <c r="Y1036" s="70"/>
      <c r="Z1036" s="70"/>
      <c r="AA1036" s="70"/>
      <c r="AB1036" s="70"/>
      <c r="AC1036" s="70"/>
      <c r="AD1036" s="70"/>
      <c r="AE1036" s="70"/>
      <c r="AF1036" s="70"/>
      <c r="AG1036" s="70"/>
      <c r="AH1036" s="70"/>
      <c r="AI1036" s="70"/>
      <c r="AJ1036" s="70"/>
      <c r="AK1036" s="70"/>
      <c r="AL1036" s="70"/>
      <c r="AM1036" s="70"/>
      <c r="AN1036" s="70"/>
      <c r="AO1036" s="70"/>
      <c r="AP1036" s="70"/>
      <c r="AQ1036" s="70"/>
      <c r="AR1036" s="70"/>
      <c r="AS1036" s="70"/>
      <c r="AT1036" s="70"/>
      <c r="AU1036" s="70"/>
      <c r="AV1036" s="70"/>
      <c r="AW1036" s="70"/>
      <c r="AX1036" s="70"/>
      <c r="AY1036" s="70"/>
      <c r="AZ1036" s="70"/>
      <c r="BA1036" s="70"/>
      <c r="BB1036" s="70"/>
      <c r="BC1036" s="70"/>
      <c r="BD1036" s="70"/>
      <c r="BE1036" s="70"/>
      <c r="BF1036" s="70"/>
      <c r="BG1036" s="70"/>
      <c r="BH1036" s="70"/>
      <c r="BI1036" s="70"/>
      <c r="BJ1036" s="70"/>
      <c r="BK1036" s="70"/>
      <c r="BL1036" s="70"/>
      <c r="BM1036" s="70"/>
      <c r="BN1036" s="70"/>
      <c r="BO1036" s="70"/>
      <c r="BP1036" s="70"/>
      <c r="BQ1036" s="70"/>
      <c r="BR1036" s="70"/>
      <c r="BS1036" s="70"/>
      <c r="BT1036" s="70"/>
      <c r="BU1036" s="70"/>
      <c r="BV1036" s="70"/>
      <c r="BW1036" s="70"/>
      <c r="BX1036" s="70"/>
      <c r="BY1036" s="70"/>
      <c r="BZ1036" s="72"/>
      <c r="CA1036" s="73"/>
      <c r="CB1036" s="72"/>
      <c r="CC1036" s="72"/>
      <c r="CD1036" s="74"/>
      <c r="CJ1036"/>
      <c r="CW1036" s="76"/>
      <c r="DC1036" s="69"/>
      <c r="DI1036" s="69"/>
    </row>
    <row r="1037" spans="1:113">
      <c r="A1037" s="70"/>
      <c r="B1037" s="70"/>
      <c r="C1037" s="70"/>
      <c r="D1037" s="70"/>
      <c r="E1037" s="70"/>
      <c r="F1037" s="70"/>
      <c r="G1037" s="70"/>
      <c r="H1037" s="70"/>
      <c r="I1037" s="70"/>
      <c r="J1037" s="70"/>
      <c r="K1037" s="70"/>
      <c r="L1037" s="70"/>
      <c r="M1037" s="70"/>
      <c r="N1037" s="70"/>
      <c r="O1037" s="70"/>
      <c r="P1037" s="70"/>
      <c r="Q1037" s="70"/>
      <c r="R1037" s="70"/>
      <c r="S1037" s="70"/>
      <c r="T1037" s="70"/>
      <c r="U1037" s="70"/>
      <c r="V1037" s="70"/>
      <c r="W1037" s="70"/>
      <c r="X1037" s="70"/>
      <c r="Y1037" s="70"/>
      <c r="Z1037" s="70"/>
      <c r="AA1037" s="70"/>
      <c r="AB1037" s="70"/>
      <c r="AC1037" s="70"/>
      <c r="AD1037" s="70"/>
      <c r="AE1037" s="70"/>
      <c r="AF1037" s="70"/>
      <c r="AG1037" s="70"/>
      <c r="AH1037" s="70"/>
      <c r="AI1037" s="70"/>
      <c r="AJ1037" s="70"/>
      <c r="AK1037" s="70"/>
      <c r="AL1037" s="70"/>
      <c r="AM1037" s="70"/>
      <c r="AN1037" s="70"/>
      <c r="AO1037" s="70"/>
      <c r="AP1037" s="70"/>
      <c r="AQ1037" s="70"/>
      <c r="AR1037" s="70"/>
      <c r="AS1037" s="70"/>
      <c r="AT1037" s="70"/>
      <c r="AU1037" s="70"/>
      <c r="AV1037" s="70"/>
      <c r="AW1037" s="70"/>
      <c r="AX1037" s="70"/>
      <c r="AY1037" s="70"/>
      <c r="AZ1037" s="70"/>
      <c r="BA1037" s="70"/>
      <c r="BB1037" s="70"/>
      <c r="BC1037" s="70"/>
      <c r="BD1037" s="70"/>
      <c r="BE1037" s="70"/>
      <c r="BF1037" s="70"/>
      <c r="BG1037" s="70"/>
      <c r="BH1037" s="70"/>
      <c r="BI1037" s="70"/>
      <c r="BJ1037" s="70"/>
      <c r="BK1037" s="70"/>
      <c r="BL1037" s="70"/>
      <c r="BM1037" s="70"/>
      <c r="BN1037" s="70"/>
      <c r="BO1037" s="70"/>
      <c r="BP1037" s="70"/>
      <c r="BQ1037" s="70"/>
      <c r="BR1037" s="70"/>
      <c r="BS1037" s="70"/>
      <c r="BT1037" s="70"/>
      <c r="BU1037" s="70"/>
      <c r="BV1037" s="70"/>
      <c r="BW1037" s="70"/>
      <c r="BX1037" s="70"/>
      <c r="BY1037" s="70"/>
      <c r="BZ1037" s="72"/>
      <c r="CA1037" s="73"/>
      <c r="CB1037" s="72"/>
      <c r="CC1037" s="72"/>
      <c r="CD1037" s="74"/>
      <c r="CJ1037"/>
      <c r="CW1037" s="76"/>
      <c r="DC1037" s="69"/>
      <c r="DI1037" s="69"/>
    </row>
    <row r="1038" spans="1:113">
      <c r="A1038" s="70"/>
      <c r="B1038" s="70"/>
      <c r="C1038" s="70"/>
      <c r="D1038" s="70"/>
      <c r="E1038" s="70"/>
      <c r="F1038" s="70"/>
      <c r="G1038" s="70"/>
      <c r="H1038" s="70"/>
      <c r="I1038" s="70"/>
      <c r="J1038" s="70"/>
      <c r="K1038" s="70"/>
      <c r="L1038" s="70"/>
      <c r="M1038" s="70"/>
      <c r="N1038" s="70"/>
      <c r="O1038" s="70"/>
      <c r="P1038" s="70"/>
      <c r="Q1038" s="70"/>
      <c r="R1038" s="70"/>
      <c r="S1038" s="70"/>
      <c r="T1038" s="70"/>
      <c r="U1038" s="70"/>
      <c r="V1038" s="70"/>
      <c r="W1038" s="70"/>
      <c r="X1038" s="70"/>
      <c r="Y1038" s="70"/>
      <c r="Z1038" s="70"/>
      <c r="AA1038" s="70"/>
      <c r="AB1038" s="70"/>
      <c r="AC1038" s="70"/>
      <c r="AD1038" s="70"/>
      <c r="AE1038" s="70"/>
      <c r="AF1038" s="70"/>
      <c r="AG1038" s="70"/>
      <c r="AH1038" s="70"/>
      <c r="AI1038" s="70"/>
      <c r="AJ1038" s="70"/>
      <c r="AK1038" s="70"/>
      <c r="AL1038" s="70"/>
      <c r="AM1038" s="70"/>
      <c r="AN1038" s="70"/>
      <c r="AO1038" s="70"/>
      <c r="AP1038" s="70"/>
      <c r="AQ1038" s="70"/>
      <c r="AR1038" s="70"/>
      <c r="AS1038" s="70"/>
      <c r="AT1038" s="70"/>
      <c r="AU1038" s="70"/>
      <c r="AV1038" s="70"/>
      <c r="AW1038" s="70"/>
      <c r="AX1038" s="70"/>
      <c r="AY1038" s="70"/>
      <c r="AZ1038" s="70"/>
      <c r="BA1038" s="70"/>
      <c r="BB1038" s="70"/>
      <c r="BC1038" s="70"/>
      <c r="BD1038" s="70"/>
      <c r="BE1038" s="70"/>
      <c r="BF1038" s="70"/>
      <c r="BG1038" s="70"/>
      <c r="BH1038" s="70"/>
      <c r="BI1038" s="70"/>
      <c r="BJ1038" s="70"/>
      <c r="BK1038" s="70"/>
      <c r="BL1038" s="70"/>
      <c r="BM1038" s="70"/>
      <c r="BN1038" s="70"/>
      <c r="BO1038" s="70"/>
      <c r="BP1038" s="70"/>
      <c r="BQ1038" s="70"/>
      <c r="BR1038" s="70"/>
      <c r="BS1038" s="70"/>
      <c r="BT1038" s="70"/>
      <c r="BU1038" s="70"/>
      <c r="BV1038" s="70"/>
      <c r="BW1038" s="70"/>
      <c r="BX1038" s="70"/>
      <c r="BY1038" s="70"/>
      <c r="BZ1038" s="72"/>
      <c r="CA1038" s="73"/>
      <c r="CB1038" s="72"/>
      <c r="CC1038" s="72"/>
      <c r="CD1038" s="74"/>
      <c r="CJ1038"/>
      <c r="CW1038" s="76"/>
      <c r="DC1038" s="69"/>
      <c r="DI1038" s="69"/>
    </row>
    <row r="1039" spans="1:113">
      <c r="A1039" s="70"/>
      <c r="B1039" s="70"/>
      <c r="C1039" s="70"/>
      <c r="D1039" s="70"/>
      <c r="E1039" s="70"/>
      <c r="F1039" s="70"/>
      <c r="G1039" s="70"/>
      <c r="H1039" s="70"/>
      <c r="I1039" s="70"/>
      <c r="J1039" s="70"/>
      <c r="K1039" s="70"/>
      <c r="L1039" s="70"/>
      <c r="M1039" s="70"/>
      <c r="N1039" s="70"/>
      <c r="O1039" s="70"/>
      <c r="P1039" s="70"/>
      <c r="Q1039" s="70"/>
      <c r="R1039" s="70"/>
      <c r="S1039" s="70"/>
      <c r="T1039" s="70"/>
      <c r="U1039" s="70"/>
      <c r="V1039" s="70"/>
      <c r="W1039" s="70"/>
      <c r="X1039" s="70"/>
      <c r="Y1039" s="70"/>
      <c r="Z1039" s="70"/>
      <c r="AA1039" s="70"/>
      <c r="AB1039" s="70"/>
      <c r="AC1039" s="70"/>
      <c r="AD1039" s="70"/>
      <c r="AE1039" s="70"/>
      <c r="AF1039" s="70"/>
      <c r="AG1039" s="70"/>
      <c r="AH1039" s="70"/>
      <c r="AI1039" s="70"/>
      <c r="AJ1039" s="70"/>
      <c r="AK1039" s="70"/>
      <c r="AL1039" s="70"/>
      <c r="AM1039" s="70"/>
      <c r="AN1039" s="70"/>
      <c r="AO1039" s="70"/>
      <c r="AP1039" s="70"/>
      <c r="AQ1039" s="70"/>
      <c r="AR1039" s="70"/>
      <c r="AS1039" s="70"/>
      <c r="AT1039" s="70"/>
      <c r="AU1039" s="70"/>
      <c r="AV1039" s="70"/>
      <c r="AW1039" s="70"/>
      <c r="AX1039" s="70"/>
      <c r="AY1039" s="70"/>
      <c r="AZ1039" s="70"/>
      <c r="BA1039" s="70"/>
      <c r="BB1039" s="70"/>
      <c r="BC1039" s="70"/>
      <c r="BD1039" s="70"/>
      <c r="BE1039" s="70"/>
      <c r="BF1039" s="70"/>
      <c r="BG1039" s="70"/>
      <c r="BH1039" s="70"/>
      <c r="BI1039" s="70"/>
      <c r="BJ1039" s="70"/>
      <c r="BK1039" s="70"/>
      <c r="BL1039" s="70"/>
      <c r="BM1039" s="70"/>
      <c r="BN1039" s="70"/>
      <c r="BO1039" s="70"/>
      <c r="BP1039" s="70"/>
      <c r="BQ1039" s="70"/>
      <c r="BR1039" s="70"/>
      <c r="BS1039" s="70"/>
      <c r="BT1039" s="70"/>
      <c r="BU1039" s="70"/>
      <c r="BV1039" s="70"/>
      <c r="BW1039" s="70"/>
      <c r="BX1039" s="70"/>
      <c r="BY1039" s="70"/>
      <c r="BZ1039" s="72"/>
      <c r="CA1039" s="73"/>
      <c r="CB1039" s="72"/>
      <c r="CC1039" s="72"/>
      <c r="CD1039" s="74"/>
      <c r="CJ1039"/>
      <c r="CW1039" s="76"/>
      <c r="DC1039" s="69"/>
      <c r="DI1039" s="69"/>
    </row>
    <row r="1040" spans="1:113">
      <c r="A1040" s="70"/>
      <c r="B1040" s="70"/>
      <c r="C1040" s="70"/>
      <c r="D1040" s="70"/>
      <c r="E1040" s="70"/>
      <c r="F1040" s="70"/>
      <c r="G1040" s="70"/>
      <c r="H1040" s="70"/>
      <c r="I1040" s="70"/>
      <c r="J1040" s="70"/>
      <c r="K1040" s="70"/>
      <c r="L1040" s="70"/>
      <c r="M1040" s="70"/>
      <c r="N1040" s="70"/>
      <c r="O1040" s="70"/>
      <c r="P1040" s="70"/>
      <c r="Q1040" s="70"/>
      <c r="R1040" s="70"/>
      <c r="S1040" s="70"/>
      <c r="T1040" s="70"/>
      <c r="U1040" s="70"/>
      <c r="V1040" s="70"/>
      <c r="W1040" s="70"/>
      <c r="X1040" s="70"/>
      <c r="Y1040" s="70"/>
      <c r="Z1040" s="70"/>
      <c r="AA1040" s="70"/>
      <c r="AB1040" s="70"/>
      <c r="AC1040" s="70"/>
      <c r="AD1040" s="70"/>
      <c r="AE1040" s="70"/>
      <c r="AF1040" s="70"/>
      <c r="AG1040" s="70"/>
      <c r="AH1040" s="70"/>
      <c r="AI1040" s="70"/>
      <c r="AJ1040" s="70"/>
      <c r="AK1040" s="70"/>
      <c r="AL1040" s="70"/>
      <c r="AM1040" s="70"/>
      <c r="AN1040" s="70"/>
      <c r="AO1040" s="70"/>
      <c r="AP1040" s="70"/>
      <c r="AQ1040" s="70"/>
      <c r="AR1040" s="70"/>
      <c r="AS1040" s="70"/>
      <c r="AT1040" s="70"/>
      <c r="AU1040" s="70"/>
      <c r="AV1040" s="70"/>
      <c r="AW1040" s="70"/>
      <c r="AX1040" s="70"/>
      <c r="AY1040" s="70"/>
      <c r="AZ1040" s="70"/>
      <c r="BA1040" s="70"/>
      <c r="BB1040" s="70"/>
      <c r="BC1040" s="70"/>
      <c r="BD1040" s="70"/>
      <c r="BE1040" s="70"/>
      <c r="BF1040" s="70"/>
      <c r="BG1040" s="70"/>
      <c r="BH1040" s="70"/>
      <c r="BI1040" s="70"/>
      <c r="BJ1040" s="70"/>
      <c r="BK1040" s="70"/>
      <c r="BL1040" s="70"/>
      <c r="BM1040" s="70"/>
      <c r="BN1040" s="70"/>
      <c r="BO1040" s="70"/>
      <c r="BP1040" s="70"/>
      <c r="BQ1040" s="70"/>
      <c r="BR1040" s="70"/>
      <c r="BS1040" s="70"/>
      <c r="BT1040" s="70"/>
      <c r="BU1040" s="70"/>
      <c r="BV1040" s="70"/>
      <c r="BW1040" s="70"/>
      <c r="BX1040" s="70"/>
      <c r="BY1040" s="70"/>
      <c r="BZ1040" s="72"/>
      <c r="CA1040" s="73"/>
      <c r="CB1040" s="72"/>
      <c r="CC1040" s="72"/>
      <c r="CD1040" s="74"/>
      <c r="CJ1040"/>
      <c r="CW1040" s="76"/>
      <c r="DC1040" s="69"/>
      <c r="DI1040" s="69"/>
    </row>
    <row r="1041" spans="1:113">
      <c r="A1041" s="70"/>
      <c r="B1041" s="70"/>
      <c r="C1041" s="70"/>
      <c r="D1041" s="70"/>
      <c r="E1041" s="70"/>
      <c r="F1041" s="70"/>
      <c r="G1041" s="70"/>
      <c r="H1041" s="70"/>
      <c r="I1041" s="70"/>
      <c r="J1041" s="70"/>
      <c r="K1041" s="70"/>
      <c r="L1041" s="70"/>
      <c r="M1041" s="70"/>
      <c r="N1041" s="70"/>
      <c r="O1041" s="70"/>
      <c r="P1041" s="70"/>
      <c r="Q1041" s="70"/>
      <c r="R1041" s="70"/>
      <c r="S1041" s="70"/>
      <c r="T1041" s="70"/>
      <c r="U1041" s="70"/>
      <c r="V1041" s="70"/>
      <c r="W1041" s="70"/>
      <c r="X1041" s="70"/>
      <c r="Y1041" s="70"/>
      <c r="Z1041" s="70"/>
      <c r="AA1041" s="70"/>
      <c r="AB1041" s="70"/>
      <c r="AC1041" s="70"/>
      <c r="AD1041" s="70"/>
      <c r="AE1041" s="70"/>
      <c r="AF1041" s="70"/>
      <c r="AG1041" s="70"/>
      <c r="AH1041" s="70"/>
      <c r="AI1041" s="70"/>
      <c r="AJ1041" s="70"/>
      <c r="AK1041" s="70"/>
      <c r="AL1041" s="70"/>
      <c r="AM1041" s="70"/>
      <c r="AN1041" s="70"/>
      <c r="AO1041" s="70"/>
      <c r="AP1041" s="70"/>
      <c r="AQ1041" s="70"/>
      <c r="AR1041" s="70"/>
      <c r="AS1041" s="70"/>
      <c r="AT1041" s="70"/>
      <c r="AU1041" s="70"/>
      <c r="AV1041" s="70"/>
      <c r="AW1041" s="70"/>
      <c r="AX1041" s="70"/>
      <c r="AY1041" s="70"/>
      <c r="AZ1041" s="70"/>
      <c r="BA1041" s="70"/>
      <c r="BB1041" s="70"/>
      <c r="BC1041" s="70"/>
      <c r="BD1041" s="70"/>
      <c r="BE1041" s="70"/>
      <c r="BF1041" s="70"/>
      <c r="BG1041" s="70"/>
      <c r="BH1041" s="70"/>
      <c r="BI1041" s="70"/>
      <c r="BJ1041" s="70"/>
      <c r="BK1041" s="70"/>
      <c r="BL1041" s="70"/>
      <c r="BM1041" s="70"/>
      <c r="BN1041" s="70"/>
      <c r="BO1041" s="70"/>
      <c r="BP1041" s="70"/>
      <c r="BQ1041" s="70"/>
      <c r="BR1041" s="70"/>
      <c r="BS1041" s="70"/>
      <c r="BT1041" s="70"/>
      <c r="BU1041" s="70"/>
      <c r="BV1041" s="70"/>
      <c r="BW1041" s="70"/>
      <c r="BX1041" s="70"/>
      <c r="BY1041" s="70"/>
      <c r="BZ1041" s="72"/>
      <c r="CA1041" s="73"/>
      <c r="CB1041" s="72"/>
      <c r="CC1041" s="72"/>
      <c r="CD1041" s="74"/>
      <c r="CJ1041"/>
      <c r="CW1041" s="76"/>
      <c r="DC1041" s="69"/>
      <c r="DI1041" s="69"/>
    </row>
    <row r="1042" spans="1:113">
      <c r="A1042" s="70"/>
      <c r="B1042" s="70"/>
      <c r="C1042" s="70"/>
      <c r="D1042" s="70"/>
      <c r="E1042" s="70"/>
      <c r="F1042" s="70"/>
      <c r="G1042" s="70"/>
      <c r="H1042" s="70"/>
      <c r="I1042" s="70"/>
      <c r="J1042" s="70"/>
      <c r="K1042" s="70"/>
      <c r="L1042" s="70"/>
      <c r="M1042" s="70"/>
      <c r="N1042" s="70"/>
      <c r="O1042" s="70"/>
      <c r="P1042" s="70"/>
      <c r="Q1042" s="70"/>
      <c r="R1042" s="70"/>
      <c r="S1042" s="70"/>
      <c r="T1042" s="70"/>
      <c r="U1042" s="70"/>
      <c r="V1042" s="70"/>
      <c r="W1042" s="70"/>
      <c r="X1042" s="70"/>
      <c r="Y1042" s="70"/>
      <c r="Z1042" s="70"/>
      <c r="AA1042" s="70"/>
      <c r="AB1042" s="70"/>
      <c r="AC1042" s="70"/>
      <c r="AD1042" s="70"/>
      <c r="AE1042" s="70"/>
      <c r="AF1042" s="70"/>
      <c r="AG1042" s="70"/>
      <c r="AH1042" s="70"/>
      <c r="AI1042" s="70"/>
      <c r="AJ1042" s="70"/>
      <c r="AK1042" s="70"/>
      <c r="AL1042" s="70"/>
      <c r="AM1042" s="70"/>
      <c r="AN1042" s="70"/>
      <c r="AO1042" s="70"/>
      <c r="AP1042" s="70"/>
      <c r="AQ1042" s="70"/>
      <c r="AR1042" s="70"/>
      <c r="AS1042" s="70"/>
      <c r="AT1042" s="70"/>
      <c r="AU1042" s="70"/>
      <c r="AV1042" s="70"/>
      <c r="AW1042" s="70"/>
      <c r="AX1042" s="70"/>
      <c r="AY1042" s="70"/>
      <c r="AZ1042" s="70"/>
      <c r="BA1042" s="70"/>
      <c r="BB1042" s="70"/>
      <c r="BC1042" s="70"/>
      <c r="BD1042" s="70"/>
      <c r="BE1042" s="70"/>
      <c r="BF1042" s="70"/>
      <c r="BG1042" s="70"/>
      <c r="BH1042" s="70"/>
      <c r="BI1042" s="70"/>
      <c r="BJ1042" s="70"/>
      <c r="BK1042" s="70"/>
      <c r="BL1042" s="70"/>
      <c r="BM1042" s="70"/>
      <c r="BN1042" s="70"/>
      <c r="BO1042" s="70"/>
      <c r="BP1042" s="70"/>
      <c r="BQ1042" s="70"/>
      <c r="BR1042" s="70"/>
      <c r="BS1042" s="70"/>
      <c r="BT1042" s="70"/>
      <c r="BU1042" s="70"/>
      <c r="BV1042" s="70"/>
      <c r="BW1042" s="70"/>
      <c r="BX1042" s="70"/>
      <c r="BY1042" s="70"/>
      <c r="BZ1042" s="72"/>
      <c r="CA1042" s="73"/>
      <c r="CB1042" s="72"/>
      <c r="CC1042" s="72"/>
      <c r="CD1042" s="74"/>
      <c r="CJ1042"/>
      <c r="CW1042" s="76"/>
      <c r="DC1042" s="69"/>
      <c r="DI1042" s="69"/>
    </row>
    <row r="1043" spans="1:113">
      <c r="A1043" s="70"/>
      <c r="B1043" s="70"/>
      <c r="C1043" s="70"/>
      <c r="D1043" s="70"/>
      <c r="E1043" s="70"/>
      <c r="F1043" s="70"/>
      <c r="G1043" s="70"/>
      <c r="H1043" s="70"/>
      <c r="I1043" s="70"/>
      <c r="J1043" s="70"/>
      <c r="K1043" s="70"/>
      <c r="L1043" s="70"/>
      <c r="M1043" s="70"/>
      <c r="N1043" s="70"/>
      <c r="O1043" s="70"/>
      <c r="P1043" s="70"/>
      <c r="Q1043" s="70"/>
      <c r="R1043" s="70"/>
      <c r="S1043" s="70"/>
      <c r="T1043" s="70"/>
      <c r="U1043" s="70"/>
      <c r="V1043" s="70"/>
      <c r="W1043" s="70"/>
      <c r="X1043" s="70"/>
      <c r="Y1043" s="70"/>
      <c r="Z1043" s="70"/>
      <c r="AA1043" s="70"/>
      <c r="AB1043" s="70"/>
      <c r="AC1043" s="70"/>
      <c r="AD1043" s="70"/>
      <c r="AE1043" s="70"/>
      <c r="AF1043" s="70"/>
      <c r="AG1043" s="70"/>
      <c r="AH1043" s="70"/>
      <c r="AI1043" s="70"/>
      <c r="AJ1043" s="70"/>
      <c r="AK1043" s="70"/>
      <c r="AL1043" s="70"/>
      <c r="AM1043" s="70"/>
      <c r="AN1043" s="70"/>
      <c r="AO1043" s="70"/>
      <c r="AP1043" s="70"/>
      <c r="AQ1043" s="70"/>
      <c r="AR1043" s="70"/>
      <c r="AS1043" s="70"/>
      <c r="AT1043" s="70"/>
      <c r="AU1043" s="70"/>
      <c r="AV1043" s="70"/>
      <c r="AW1043" s="70"/>
      <c r="AX1043" s="70"/>
      <c r="AY1043" s="70"/>
      <c r="AZ1043" s="70"/>
      <c r="BA1043" s="70"/>
      <c r="BB1043" s="70"/>
      <c r="BC1043" s="70"/>
      <c r="BD1043" s="70"/>
      <c r="BE1043" s="70"/>
      <c r="BF1043" s="70"/>
      <c r="BG1043" s="70"/>
      <c r="BH1043" s="70"/>
      <c r="BI1043" s="70"/>
      <c r="BJ1043" s="70"/>
      <c r="BK1043" s="70"/>
      <c r="BL1043" s="70"/>
      <c r="BM1043" s="70"/>
      <c r="BN1043" s="70"/>
      <c r="BO1043" s="70"/>
      <c r="BP1043" s="70"/>
      <c r="BQ1043" s="70"/>
      <c r="BR1043" s="70"/>
      <c r="BS1043" s="70"/>
      <c r="BT1043" s="70"/>
      <c r="BU1043" s="70"/>
      <c r="BV1043" s="70"/>
      <c r="BW1043" s="70"/>
      <c r="BX1043" s="70"/>
      <c r="BY1043" s="70"/>
      <c r="BZ1043" s="72"/>
      <c r="CA1043" s="73"/>
      <c r="CB1043" s="72"/>
      <c r="CC1043" s="72"/>
      <c r="CD1043" s="74"/>
      <c r="CJ1043"/>
      <c r="CW1043" s="76"/>
      <c r="DC1043" s="69"/>
      <c r="DI1043" s="69"/>
    </row>
    <row r="1044" spans="1:113">
      <c r="A1044" s="70"/>
      <c r="B1044" s="70"/>
      <c r="C1044" s="70"/>
      <c r="D1044" s="70"/>
      <c r="E1044" s="70"/>
      <c r="F1044" s="70"/>
      <c r="G1044" s="70"/>
      <c r="H1044" s="70"/>
      <c r="I1044" s="70"/>
      <c r="J1044" s="70"/>
      <c r="K1044" s="70"/>
      <c r="L1044" s="70"/>
      <c r="M1044" s="70"/>
      <c r="N1044" s="70"/>
      <c r="O1044" s="70"/>
      <c r="P1044" s="70"/>
      <c r="Q1044" s="70"/>
      <c r="R1044" s="70"/>
      <c r="S1044" s="70"/>
      <c r="T1044" s="70"/>
      <c r="U1044" s="70"/>
      <c r="V1044" s="70"/>
      <c r="W1044" s="70"/>
      <c r="X1044" s="70"/>
      <c r="Y1044" s="70"/>
      <c r="Z1044" s="70"/>
      <c r="AA1044" s="70"/>
      <c r="AB1044" s="70"/>
      <c r="AC1044" s="70"/>
      <c r="AD1044" s="70"/>
      <c r="AE1044" s="70"/>
      <c r="AF1044" s="70"/>
      <c r="AG1044" s="70"/>
      <c r="AH1044" s="70"/>
      <c r="AI1044" s="70"/>
      <c r="AJ1044" s="70"/>
      <c r="AK1044" s="70"/>
      <c r="AL1044" s="70"/>
      <c r="AM1044" s="70"/>
      <c r="AN1044" s="70"/>
      <c r="AO1044" s="70"/>
      <c r="AP1044" s="70"/>
      <c r="AQ1044" s="70"/>
      <c r="AR1044" s="70"/>
      <c r="AS1044" s="70"/>
      <c r="AT1044" s="70"/>
      <c r="AU1044" s="70"/>
      <c r="AV1044" s="70"/>
      <c r="AW1044" s="70"/>
      <c r="AX1044" s="70"/>
      <c r="AY1044" s="70"/>
      <c r="AZ1044" s="70"/>
      <c r="BA1044" s="70"/>
      <c r="BB1044" s="70"/>
      <c r="BC1044" s="70"/>
      <c r="BD1044" s="70"/>
      <c r="BE1044" s="70"/>
      <c r="BF1044" s="70"/>
      <c r="BG1044" s="70"/>
      <c r="BH1044" s="70"/>
      <c r="BI1044" s="70"/>
      <c r="BJ1044" s="70"/>
      <c r="BK1044" s="70"/>
      <c r="BL1044" s="70"/>
      <c r="BM1044" s="70"/>
      <c r="BN1044" s="70"/>
      <c r="BO1044" s="70"/>
      <c r="BP1044" s="70"/>
      <c r="BQ1044" s="70"/>
      <c r="BR1044" s="70"/>
      <c r="BS1044" s="70"/>
      <c r="BT1044" s="70"/>
      <c r="BU1044" s="70"/>
      <c r="BV1044" s="70"/>
      <c r="BW1044" s="70"/>
      <c r="BX1044" s="70"/>
      <c r="BY1044" s="70"/>
      <c r="BZ1044" s="72"/>
      <c r="CA1044" s="73"/>
      <c r="CB1044" s="72"/>
      <c r="CC1044" s="72"/>
      <c r="CD1044" s="74"/>
      <c r="CJ1044"/>
      <c r="CW1044" s="76"/>
      <c r="DC1044" s="69"/>
      <c r="DI1044" s="69"/>
    </row>
    <row r="1045" spans="1:113">
      <c r="A1045" s="70"/>
      <c r="B1045" s="70"/>
      <c r="C1045" s="70"/>
      <c r="D1045" s="70"/>
      <c r="E1045" s="70"/>
      <c r="F1045" s="70"/>
      <c r="G1045" s="70"/>
      <c r="H1045" s="70"/>
      <c r="I1045" s="70"/>
      <c r="J1045" s="70"/>
      <c r="K1045" s="70"/>
      <c r="L1045" s="70"/>
      <c r="M1045" s="70"/>
      <c r="N1045" s="70"/>
      <c r="O1045" s="70"/>
      <c r="P1045" s="70"/>
      <c r="Q1045" s="70"/>
      <c r="R1045" s="70"/>
      <c r="S1045" s="70"/>
      <c r="T1045" s="70"/>
      <c r="U1045" s="70"/>
      <c r="V1045" s="70"/>
      <c r="W1045" s="70"/>
      <c r="X1045" s="70"/>
      <c r="Y1045" s="70"/>
      <c r="Z1045" s="70"/>
      <c r="AA1045" s="70"/>
      <c r="AB1045" s="70"/>
      <c r="AC1045" s="70"/>
      <c r="AD1045" s="70"/>
      <c r="AE1045" s="70"/>
      <c r="AF1045" s="70"/>
      <c r="AG1045" s="70"/>
      <c r="AH1045" s="70"/>
      <c r="AI1045" s="70"/>
      <c r="AJ1045" s="70"/>
      <c r="AK1045" s="70"/>
      <c r="AL1045" s="70"/>
      <c r="AM1045" s="70"/>
      <c r="AN1045" s="70"/>
      <c r="AO1045" s="70"/>
      <c r="AP1045" s="70"/>
      <c r="AQ1045" s="70"/>
      <c r="AR1045" s="70"/>
      <c r="AS1045" s="70"/>
      <c r="AT1045" s="70"/>
      <c r="AU1045" s="70"/>
      <c r="AV1045" s="70"/>
      <c r="AW1045" s="70"/>
      <c r="AX1045" s="70"/>
      <c r="AY1045" s="70"/>
      <c r="AZ1045" s="70"/>
      <c r="BA1045" s="70"/>
      <c r="BB1045" s="70"/>
      <c r="BC1045" s="70"/>
      <c r="BD1045" s="70"/>
      <c r="BE1045" s="70"/>
      <c r="BF1045" s="70"/>
      <c r="BG1045" s="70"/>
      <c r="BH1045" s="70"/>
      <c r="BI1045" s="70"/>
      <c r="BJ1045" s="70"/>
      <c r="BK1045" s="70"/>
      <c r="BL1045" s="70"/>
      <c r="BM1045" s="70"/>
      <c r="BN1045" s="70"/>
      <c r="BO1045" s="70"/>
      <c r="BP1045" s="70"/>
      <c r="BQ1045" s="70"/>
      <c r="BR1045" s="70"/>
      <c r="BS1045" s="70"/>
      <c r="BT1045" s="70"/>
      <c r="BU1045" s="70"/>
      <c r="BV1045" s="70"/>
      <c r="BW1045" s="70"/>
      <c r="BX1045" s="70"/>
      <c r="BY1045" s="70"/>
      <c r="BZ1045" s="72"/>
      <c r="CA1045" s="73"/>
      <c r="CB1045" s="72"/>
      <c r="CC1045" s="72"/>
      <c r="CD1045" s="74"/>
      <c r="CJ1045"/>
      <c r="CW1045" s="76"/>
      <c r="DC1045" s="69"/>
      <c r="DI1045" s="69"/>
    </row>
    <row r="1046" spans="1:113">
      <c r="A1046" s="70"/>
      <c r="B1046" s="70"/>
      <c r="C1046" s="70"/>
      <c r="D1046" s="70"/>
      <c r="E1046" s="70"/>
      <c r="F1046" s="70"/>
      <c r="G1046" s="70"/>
      <c r="H1046" s="70"/>
      <c r="I1046" s="70"/>
      <c r="J1046" s="70"/>
      <c r="K1046" s="70"/>
      <c r="L1046" s="70"/>
      <c r="M1046" s="70"/>
      <c r="N1046" s="70"/>
      <c r="O1046" s="70"/>
      <c r="P1046" s="70"/>
      <c r="Q1046" s="70"/>
      <c r="R1046" s="70"/>
      <c r="S1046" s="70"/>
      <c r="T1046" s="70"/>
      <c r="U1046" s="70"/>
      <c r="V1046" s="70"/>
      <c r="W1046" s="70"/>
      <c r="X1046" s="70"/>
      <c r="Y1046" s="70"/>
      <c r="Z1046" s="70"/>
      <c r="AA1046" s="70"/>
      <c r="AB1046" s="70"/>
      <c r="AC1046" s="70"/>
      <c r="AD1046" s="70"/>
      <c r="AE1046" s="70"/>
      <c r="AF1046" s="70"/>
      <c r="AG1046" s="70"/>
      <c r="AH1046" s="70"/>
      <c r="AI1046" s="70"/>
      <c r="AJ1046" s="70"/>
      <c r="AK1046" s="70"/>
      <c r="AL1046" s="70"/>
      <c r="AM1046" s="70"/>
      <c r="AN1046" s="70"/>
      <c r="AO1046" s="70"/>
      <c r="AP1046" s="70"/>
      <c r="AQ1046" s="70"/>
      <c r="AR1046" s="70"/>
      <c r="AS1046" s="70"/>
      <c r="AT1046" s="70"/>
      <c r="AU1046" s="70"/>
      <c r="AV1046" s="70"/>
      <c r="AW1046" s="70"/>
      <c r="AX1046" s="70"/>
      <c r="AY1046" s="70"/>
      <c r="AZ1046" s="70"/>
      <c r="BA1046" s="70"/>
      <c r="BB1046" s="70"/>
      <c r="BC1046" s="70"/>
      <c r="BD1046" s="70"/>
      <c r="BE1046" s="70"/>
      <c r="BF1046" s="70"/>
      <c r="BG1046" s="70"/>
      <c r="BH1046" s="70"/>
      <c r="BI1046" s="70"/>
      <c r="BJ1046" s="70"/>
      <c r="BK1046" s="70"/>
      <c r="BL1046" s="70"/>
      <c r="BM1046" s="70"/>
      <c r="BN1046" s="70"/>
      <c r="BO1046" s="70"/>
      <c r="BP1046" s="70"/>
      <c r="BQ1046" s="70"/>
      <c r="BR1046" s="70"/>
      <c r="BS1046" s="70"/>
      <c r="BT1046" s="70"/>
      <c r="BU1046" s="70"/>
      <c r="BV1046" s="70"/>
      <c r="BW1046" s="70"/>
      <c r="BX1046" s="70"/>
      <c r="BY1046" s="70"/>
      <c r="BZ1046" s="72"/>
      <c r="CA1046" s="73"/>
      <c r="CB1046" s="72"/>
      <c r="CC1046" s="72"/>
      <c r="CD1046" s="74"/>
      <c r="CJ1046"/>
      <c r="CW1046" s="76"/>
      <c r="DC1046" s="69"/>
      <c r="DI1046" s="69"/>
    </row>
    <row r="1047" spans="1:113">
      <c r="A1047" s="70"/>
      <c r="B1047" s="70"/>
      <c r="C1047" s="70"/>
      <c r="D1047" s="70"/>
      <c r="E1047" s="70"/>
      <c r="F1047" s="70"/>
      <c r="G1047" s="70"/>
      <c r="H1047" s="70"/>
      <c r="I1047" s="70"/>
      <c r="J1047" s="70"/>
      <c r="K1047" s="70"/>
      <c r="L1047" s="70"/>
      <c r="M1047" s="70"/>
      <c r="N1047" s="70"/>
      <c r="O1047" s="70"/>
      <c r="P1047" s="70"/>
      <c r="Q1047" s="70"/>
      <c r="R1047" s="70"/>
      <c r="S1047" s="70"/>
      <c r="T1047" s="70"/>
      <c r="U1047" s="70"/>
      <c r="V1047" s="70"/>
      <c r="W1047" s="70"/>
      <c r="X1047" s="70"/>
      <c r="Y1047" s="70"/>
      <c r="Z1047" s="70"/>
      <c r="AA1047" s="70"/>
      <c r="AB1047" s="70"/>
      <c r="AC1047" s="70"/>
      <c r="AD1047" s="70"/>
      <c r="AE1047" s="70"/>
      <c r="AF1047" s="70"/>
      <c r="AG1047" s="70"/>
      <c r="AH1047" s="70"/>
      <c r="AI1047" s="70"/>
      <c r="AJ1047" s="70"/>
      <c r="AK1047" s="70"/>
      <c r="AL1047" s="70"/>
      <c r="AM1047" s="70"/>
      <c r="AN1047" s="70"/>
      <c r="AO1047" s="70"/>
      <c r="AP1047" s="70"/>
      <c r="AQ1047" s="70"/>
      <c r="AR1047" s="70"/>
      <c r="AS1047" s="70"/>
      <c r="AT1047" s="70"/>
      <c r="AU1047" s="70"/>
      <c r="AV1047" s="70"/>
      <c r="AW1047" s="70"/>
      <c r="AX1047" s="70"/>
      <c r="AY1047" s="70"/>
      <c r="AZ1047" s="70"/>
      <c r="BA1047" s="70"/>
      <c r="BB1047" s="70"/>
      <c r="BC1047" s="70"/>
      <c r="BD1047" s="70"/>
      <c r="BE1047" s="70"/>
      <c r="BF1047" s="70"/>
      <c r="BG1047" s="70"/>
      <c r="BH1047" s="70"/>
      <c r="BI1047" s="70"/>
      <c r="BJ1047" s="70"/>
      <c r="BK1047" s="70"/>
      <c r="BL1047" s="70"/>
      <c r="BM1047" s="70"/>
      <c r="BN1047" s="70"/>
      <c r="BO1047" s="70"/>
      <c r="BP1047" s="70"/>
      <c r="BQ1047" s="70"/>
      <c r="BR1047" s="70"/>
      <c r="BS1047" s="70"/>
      <c r="BT1047" s="70"/>
      <c r="BU1047" s="70"/>
      <c r="BV1047" s="70"/>
      <c r="BW1047" s="70"/>
      <c r="BX1047" s="70"/>
      <c r="BY1047" s="70"/>
      <c r="BZ1047" s="72"/>
      <c r="CA1047" s="73"/>
      <c r="CB1047" s="72"/>
      <c r="CC1047" s="72"/>
      <c r="CD1047" s="74"/>
      <c r="CJ1047"/>
      <c r="CW1047" s="76"/>
      <c r="DC1047" s="69"/>
      <c r="DI1047" s="69"/>
    </row>
    <row r="1048" spans="1:113">
      <c r="A1048" s="70"/>
      <c r="B1048" s="70"/>
      <c r="C1048" s="70"/>
      <c r="D1048" s="70"/>
      <c r="E1048" s="70"/>
      <c r="F1048" s="70"/>
      <c r="G1048" s="70"/>
      <c r="H1048" s="70"/>
      <c r="I1048" s="70"/>
      <c r="J1048" s="70"/>
      <c r="K1048" s="70"/>
      <c r="L1048" s="70"/>
      <c r="M1048" s="70"/>
      <c r="N1048" s="70"/>
      <c r="O1048" s="70"/>
      <c r="P1048" s="70"/>
      <c r="Q1048" s="70"/>
      <c r="R1048" s="70"/>
      <c r="S1048" s="70"/>
      <c r="T1048" s="70"/>
      <c r="U1048" s="70"/>
      <c r="V1048" s="70"/>
      <c r="W1048" s="70"/>
      <c r="X1048" s="70"/>
      <c r="Y1048" s="70"/>
      <c r="Z1048" s="70"/>
      <c r="AA1048" s="70"/>
      <c r="AB1048" s="70"/>
      <c r="AC1048" s="70"/>
      <c r="AD1048" s="70"/>
      <c r="AE1048" s="70"/>
      <c r="AF1048" s="70"/>
      <c r="AG1048" s="70"/>
      <c r="AH1048" s="70"/>
      <c r="AI1048" s="70"/>
      <c r="AJ1048" s="70"/>
      <c r="AK1048" s="70"/>
      <c r="AL1048" s="70"/>
      <c r="AM1048" s="70"/>
      <c r="AN1048" s="70"/>
      <c r="AO1048" s="70"/>
      <c r="AP1048" s="70"/>
      <c r="AQ1048" s="70"/>
      <c r="AR1048" s="70"/>
      <c r="AS1048" s="70"/>
      <c r="AT1048" s="70"/>
      <c r="AU1048" s="70"/>
      <c r="AV1048" s="70"/>
      <c r="AW1048" s="70"/>
      <c r="AX1048" s="70"/>
      <c r="AY1048" s="70"/>
      <c r="AZ1048" s="70"/>
      <c r="BA1048" s="70"/>
      <c r="BB1048" s="70"/>
      <c r="BC1048" s="70"/>
      <c r="BD1048" s="70"/>
      <c r="BE1048" s="70"/>
      <c r="BF1048" s="70"/>
      <c r="BG1048" s="70"/>
      <c r="BH1048" s="70"/>
      <c r="BI1048" s="70"/>
      <c r="BJ1048" s="70"/>
      <c r="BK1048" s="70"/>
      <c r="BL1048" s="70"/>
      <c r="BM1048" s="70"/>
      <c r="BN1048" s="70"/>
      <c r="BO1048" s="70"/>
      <c r="BP1048" s="70"/>
      <c r="BQ1048" s="70"/>
      <c r="BR1048" s="70"/>
      <c r="BS1048" s="70"/>
      <c r="BT1048" s="70"/>
      <c r="BU1048" s="70"/>
      <c r="BV1048" s="70"/>
      <c r="BW1048" s="70"/>
      <c r="BX1048" s="70"/>
      <c r="BY1048" s="70"/>
      <c r="BZ1048" s="72"/>
      <c r="CA1048" s="73"/>
      <c r="CB1048" s="72"/>
      <c r="CC1048" s="72"/>
      <c r="CD1048" s="74"/>
      <c r="CJ1048"/>
      <c r="CW1048" s="76"/>
      <c r="DC1048" s="69"/>
      <c r="DI1048" s="69"/>
    </row>
    <row r="1049" spans="1:113">
      <c r="A1049" s="70"/>
      <c r="B1049" s="70"/>
      <c r="C1049" s="70"/>
      <c r="D1049" s="70"/>
      <c r="E1049" s="70"/>
      <c r="F1049" s="70"/>
      <c r="G1049" s="70"/>
      <c r="H1049" s="70"/>
      <c r="I1049" s="70"/>
      <c r="J1049" s="70"/>
      <c r="K1049" s="70"/>
      <c r="L1049" s="70"/>
      <c r="M1049" s="70"/>
      <c r="N1049" s="70"/>
      <c r="O1049" s="70"/>
      <c r="P1049" s="70"/>
      <c r="Q1049" s="70"/>
      <c r="R1049" s="70"/>
      <c r="S1049" s="70"/>
      <c r="T1049" s="70"/>
      <c r="U1049" s="70"/>
      <c r="V1049" s="70"/>
      <c r="W1049" s="70"/>
      <c r="X1049" s="70"/>
      <c r="Y1049" s="70"/>
      <c r="Z1049" s="70"/>
      <c r="AA1049" s="70"/>
      <c r="AB1049" s="70"/>
      <c r="AC1049" s="70"/>
      <c r="AD1049" s="70"/>
      <c r="AE1049" s="70"/>
      <c r="AF1049" s="70"/>
      <c r="AG1049" s="70"/>
      <c r="AH1049" s="70"/>
      <c r="AI1049" s="70"/>
      <c r="AJ1049" s="70"/>
      <c r="AK1049" s="70"/>
      <c r="AL1049" s="70"/>
      <c r="AM1049" s="70"/>
      <c r="AN1049" s="70"/>
      <c r="AO1049" s="70"/>
      <c r="AP1049" s="70"/>
      <c r="AQ1049" s="70"/>
      <c r="AR1049" s="70"/>
      <c r="AS1049" s="70"/>
      <c r="AT1049" s="70"/>
      <c r="AU1049" s="70"/>
      <c r="AV1049" s="70"/>
      <c r="AW1049" s="70"/>
      <c r="AX1049" s="70"/>
      <c r="AY1049" s="70"/>
      <c r="AZ1049" s="70"/>
      <c r="BA1049" s="70"/>
      <c r="BB1049" s="70"/>
      <c r="BC1049" s="70"/>
      <c r="BD1049" s="70"/>
      <c r="BE1049" s="70"/>
      <c r="BF1049" s="70"/>
      <c r="BG1049" s="70"/>
      <c r="BH1049" s="70"/>
      <c r="BI1049" s="70"/>
      <c r="BJ1049" s="70"/>
      <c r="BK1049" s="70"/>
      <c r="BL1049" s="70"/>
      <c r="BM1049" s="70"/>
      <c r="BN1049" s="70"/>
      <c r="BO1049" s="70"/>
      <c r="BP1049" s="70"/>
      <c r="BQ1049" s="70"/>
      <c r="BR1049" s="70"/>
      <c r="BS1049" s="70"/>
      <c r="BT1049" s="70"/>
      <c r="BU1049" s="70"/>
      <c r="BV1049" s="70"/>
      <c r="BW1049" s="70"/>
      <c r="BX1049" s="70"/>
      <c r="BY1049" s="70"/>
      <c r="BZ1049" s="72"/>
      <c r="CA1049" s="73"/>
      <c r="CB1049" s="72"/>
      <c r="CC1049" s="72"/>
      <c r="CD1049" s="74"/>
      <c r="CJ1049"/>
      <c r="CW1049" s="76"/>
      <c r="DC1049" s="69"/>
      <c r="DI1049" s="69"/>
    </row>
    <row r="1050" spans="1:113">
      <c r="A1050" s="70"/>
      <c r="B1050" s="70"/>
      <c r="C1050" s="70"/>
      <c r="D1050" s="70"/>
      <c r="E1050" s="70"/>
      <c r="F1050" s="70"/>
      <c r="G1050" s="70"/>
      <c r="H1050" s="70"/>
      <c r="I1050" s="70"/>
      <c r="J1050" s="70"/>
      <c r="K1050" s="70"/>
      <c r="L1050" s="70"/>
      <c r="M1050" s="70"/>
      <c r="N1050" s="70"/>
      <c r="O1050" s="70"/>
      <c r="P1050" s="70"/>
      <c r="Q1050" s="70"/>
      <c r="R1050" s="70"/>
      <c r="S1050" s="70"/>
      <c r="T1050" s="70"/>
      <c r="U1050" s="70"/>
      <c r="V1050" s="70"/>
      <c r="W1050" s="70"/>
      <c r="X1050" s="70"/>
      <c r="Y1050" s="70"/>
      <c r="Z1050" s="70"/>
      <c r="AA1050" s="70"/>
      <c r="AB1050" s="70"/>
      <c r="AC1050" s="70"/>
      <c r="AD1050" s="70"/>
      <c r="AE1050" s="70"/>
      <c r="AF1050" s="70"/>
      <c r="AG1050" s="70"/>
      <c r="AH1050" s="70"/>
      <c r="AI1050" s="70"/>
      <c r="AJ1050" s="70"/>
      <c r="AK1050" s="70"/>
      <c r="AL1050" s="70"/>
      <c r="AM1050" s="70"/>
      <c r="AN1050" s="70"/>
      <c r="AO1050" s="70"/>
      <c r="AP1050" s="70"/>
      <c r="AQ1050" s="70"/>
      <c r="AR1050" s="70"/>
      <c r="AS1050" s="70"/>
      <c r="AT1050" s="70"/>
      <c r="AU1050" s="70"/>
      <c r="AV1050" s="70"/>
      <c r="AW1050" s="70"/>
      <c r="AX1050" s="70"/>
      <c r="AY1050" s="70"/>
      <c r="AZ1050" s="70"/>
      <c r="BA1050" s="70"/>
      <c r="BB1050" s="70"/>
      <c r="BC1050" s="70"/>
      <c r="BD1050" s="70"/>
      <c r="BE1050" s="70"/>
      <c r="BF1050" s="70"/>
      <c r="BG1050" s="70"/>
      <c r="BH1050" s="70"/>
      <c r="BI1050" s="70"/>
      <c r="BJ1050" s="70"/>
      <c r="BK1050" s="70"/>
      <c r="BL1050" s="70"/>
      <c r="BM1050" s="70"/>
      <c r="BN1050" s="70"/>
      <c r="BO1050" s="70"/>
      <c r="BP1050" s="70"/>
      <c r="BQ1050" s="70"/>
      <c r="BR1050" s="70"/>
      <c r="BS1050" s="70"/>
      <c r="BT1050" s="70"/>
      <c r="BU1050" s="70"/>
      <c r="BV1050" s="70"/>
      <c r="BW1050" s="70"/>
      <c r="BX1050" s="70"/>
      <c r="BY1050" s="70"/>
      <c r="BZ1050" s="72"/>
      <c r="CA1050" s="73"/>
      <c r="CB1050" s="72"/>
      <c r="CC1050" s="72"/>
      <c r="CD1050" s="74"/>
      <c r="CJ1050"/>
      <c r="CW1050" s="76"/>
      <c r="DC1050" s="69"/>
      <c r="DI1050" s="69"/>
    </row>
    <row r="1051" spans="1:113">
      <c r="A1051" s="70"/>
      <c r="B1051" s="70"/>
      <c r="C1051" s="70"/>
      <c r="D1051" s="70"/>
      <c r="E1051" s="70"/>
      <c r="F1051" s="70"/>
      <c r="G1051" s="70"/>
      <c r="H1051" s="70"/>
      <c r="I1051" s="70"/>
      <c r="J1051" s="70"/>
      <c r="K1051" s="70"/>
      <c r="L1051" s="70"/>
      <c r="M1051" s="70"/>
      <c r="N1051" s="70"/>
      <c r="O1051" s="70"/>
      <c r="P1051" s="70"/>
      <c r="Q1051" s="70"/>
      <c r="R1051" s="70"/>
      <c r="S1051" s="70"/>
      <c r="T1051" s="70"/>
      <c r="U1051" s="70"/>
      <c r="V1051" s="70"/>
      <c r="W1051" s="70"/>
      <c r="X1051" s="70"/>
      <c r="Y1051" s="70"/>
      <c r="Z1051" s="70"/>
      <c r="AA1051" s="70"/>
      <c r="AB1051" s="70"/>
      <c r="AC1051" s="70"/>
      <c r="AD1051" s="70"/>
      <c r="AE1051" s="70"/>
      <c r="AF1051" s="70"/>
      <c r="AG1051" s="70"/>
      <c r="AH1051" s="70"/>
      <c r="AI1051" s="70"/>
      <c r="AJ1051" s="70"/>
      <c r="AK1051" s="70"/>
      <c r="AL1051" s="70"/>
      <c r="AM1051" s="70"/>
      <c r="AN1051" s="70"/>
      <c r="AO1051" s="70"/>
      <c r="AP1051" s="70"/>
      <c r="AQ1051" s="70"/>
      <c r="AR1051" s="70"/>
      <c r="AS1051" s="70"/>
      <c r="AT1051" s="70"/>
      <c r="AU1051" s="70"/>
      <c r="AV1051" s="70"/>
      <c r="AW1051" s="70"/>
      <c r="AX1051" s="70"/>
      <c r="AY1051" s="70"/>
      <c r="AZ1051" s="70"/>
      <c r="BA1051" s="70"/>
      <c r="BB1051" s="70"/>
      <c r="BC1051" s="70"/>
      <c r="BD1051" s="70"/>
      <c r="BE1051" s="70"/>
      <c r="BF1051" s="70"/>
      <c r="BG1051" s="70"/>
      <c r="BH1051" s="70"/>
      <c r="BI1051" s="70"/>
      <c r="BJ1051" s="70"/>
      <c r="BK1051" s="70"/>
      <c r="BL1051" s="70"/>
      <c r="BM1051" s="70"/>
      <c r="BN1051" s="70"/>
      <c r="BO1051" s="70"/>
      <c r="BP1051" s="70"/>
      <c r="BQ1051" s="70"/>
      <c r="BR1051" s="70"/>
      <c r="BS1051" s="70"/>
      <c r="BT1051" s="70"/>
      <c r="BU1051" s="70"/>
      <c r="BV1051" s="70"/>
      <c r="BW1051" s="70"/>
      <c r="BX1051" s="70"/>
      <c r="BY1051" s="70"/>
      <c r="BZ1051" s="72"/>
      <c r="CA1051" s="73"/>
      <c r="CB1051" s="72"/>
      <c r="CC1051" s="72"/>
      <c r="CD1051" s="74"/>
      <c r="CJ1051"/>
      <c r="CW1051" s="76"/>
      <c r="DC1051" s="69"/>
      <c r="DI1051" s="69"/>
    </row>
    <row r="1052" spans="1:113">
      <c r="A1052" s="70"/>
      <c r="B1052" s="70"/>
      <c r="C1052" s="70"/>
      <c r="D1052" s="70"/>
      <c r="E1052" s="70"/>
      <c r="F1052" s="70"/>
      <c r="G1052" s="70"/>
      <c r="H1052" s="70"/>
      <c r="I1052" s="70"/>
      <c r="J1052" s="70"/>
      <c r="K1052" s="70"/>
      <c r="L1052" s="70"/>
      <c r="M1052" s="70"/>
      <c r="N1052" s="70"/>
      <c r="O1052" s="70"/>
      <c r="P1052" s="70"/>
      <c r="Q1052" s="70"/>
      <c r="R1052" s="70"/>
      <c r="S1052" s="70"/>
      <c r="T1052" s="70"/>
      <c r="U1052" s="70"/>
      <c r="V1052" s="70"/>
      <c r="W1052" s="70"/>
      <c r="X1052" s="70"/>
      <c r="Y1052" s="70"/>
      <c r="Z1052" s="70"/>
      <c r="AA1052" s="70"/>
      <c r="AB1052" s="70"/>
      <c r="AC1052" s="70"/>
      <c r="AD1052" s="70"/>
      <c r="AE1052" s="70"/>
      <c r="AF1052" s="70"/>
      <c r="AG1052" s="70"/>
      <c r="AH1052" s="70"/>
      <c r="AI1052" s="70"/>
      <c r="AJ1052" s="70"/>
      <c r="AK1052" s="70"/>
      <c r="AL1052" s="70"/>
      <c r="AM1052" s="70"/>
      <c r="AN1052" s="70"/>
      <c r="AO1052" s="70"/>
      <c r="AP1052" s="70"/>
      <c r="AQ1052" s="70"/>
      <c r="AR1052" s="70"/>
      <c r="AS1052" s="70"/>
      <c r="AT1052" s="70"/>
      <c r="AU1052" s="70"/>
      <c r="AV1052" s="70"/>
      <c r="AW1052" s="70"/>
      <c r="AX1052" s="70"/>
      <c r="AY1052" s="70"/>
      <c r="AZ1052" s="70"/>
      <c r="BA1052" s="70"/>
      <c r="BB1052" s="70"/>
      <c r="BC1052" s="70"/>
      <c r="BD1052" s="70"/>
      <c r="BE1052" s="70"/>
      <c r="BF1052" s="70"/>
      <c r="BG1052" s="70"/>
      <c r="BH1052" s="70"/>
      <c r="BI1052" s="70"/>
      <c r="BJ1052" s="70"/>
      <c r="BK1052" s="70"/>
      <c r="BL1052" s="70"/>
      <c r="BM1052" s="70"/>
      <c r="BN1052" s="70"/>
      <c r="BO1052" s="70"/>
      <c r="BP1052" s="70"/>
      <c r="BQ1052" s="70"/>
      <c r="BR1052" s="70"/>
      <c r="BS1052" s="70"/>
      <c r="BT1052" s="70"/>
      <c r="BU1052" s="70"/>
      <c r="BV1052" s="70"/>
      <c r="BW1052" s="70"/>
      <c r="BX1052" s="70"/>
      <c r="BY1052" s="70"/>
      <c r="BZ1052" s="72"/>
      <c r="CA1052" s="73"/>
      <c r="CB1052" s="72"/>
      <c r="CC1052" s="72"/>
      <c r="CD1052" s="74"/>
      <c r="CJ1052"/>
      <c r="CW1052" s="76"/>
      <c r="DC1052" s="69"/>
      <c r="DI1052" s="69"/>
    </row>
    <row r="1053" spans="1:113">
      <c r="A1053" s="70"/>
      <c r="B1053" s="70"/>
      <c r="C1053" s="70"/>
      <c r="D1053" s="70"/>
      <c r="E1053" s="70"/>
      <c r="F1053" s="70"/>
      <c r="G1053" s="70"/>
      <c r="H1053" s="70"/>
      <c r="I1053" s="70"/>
      <c r="J1053" s="70"/>
      <c r="K1053" s="70"/>
      <c r="L1053" s="70"/>
      <c r="M1053" s="70"/>
      <c r="N1053" s="70"/>
      <c r="O1053" s="70"/>
      <c r="P1053" s="70"/>
      <c r="Q1053" s="70"/>
      <c r="R1053" s="70"/>
      <c r="S1053" s="70"/>
      <c r="T1053" s="70"/>
      <c r="U1053" s="70"/>
      <c r="V1053" s="70"/>
      <c r="W1053" s="70"/>
      <c r="X1053" s="70"/>
      <c r="Y1053" s="70"/>
      <c r="Z1053" s="70"/>
      <c r="AA1053" s="70"/>
      <c r="AB1053" s="70"/>
      <c r="AC1053" s="70"/>
      <c r="AD1053" s="70"/>
      <c r="AE1053" s="70"/>
      <c r="AF1053" s="70"/>
      <c r="AG1053" s="70"/>
      <c r="AH1053" s="70"/>
      <c r="AI1053" s="70"/>
      <c r="AJ1053" s="70"/>
      <c r="AK1053" s="70"/>
      <c r="AL1053" s="70"/>
      <c r="AM1053" s="70"/>
      <c r="AN1053" s="70"/>
      <c r="AO1053" s="70"/>
      <c r="AP1053" s="70"/>
      <c r="AQ1053" s="70"/>
      <c r="AR1053" s="70"/>
      <c r="AS1053" s="70"/>
      <c r="AT1053" s="70"/>
      <c r="AU1053" s="70"/>
      <c r="AV1053" s="70"/>
      <c r="AW1053" s="70"/>
      <c r="AX1053" s="70"/>
      <c r="AY1053" s="70"/>
      <c r="AZ1053" s="70"/>
      <c r="BA1053" s="70"/>
      <c r="BB1053" s="70"/>
      <c r="BC1053" s="70"/>
      <c r="BD1053" s="70"/>
      <c r="BE1053" s="70"/>
      <c r="BF1053" s="70"/>
      <c r="BG1053" s="70"/>
      <c r="BH1053" s="70"/>
      <c r="BI1053" s="70"/>
      <c r="BJ1053" s="70"/>
      <c r="BK1053" s="70"/>
      <c r="BL1053" s="70"/>
      <c r="BM1053" s="70"/>
      <c r="BN1053" s="70"/>
      <c r="BO1053" s="70"/>
      <c r="BP1053" s="70"/>
      <c r="BQ1053" s="70"/>
      <c r="BR1053" s="70"/>
      <c r="BS1053" s="70"/>
      <c r="BT1053" s="70"/>
      <c r="BU1053" s="70"/>
      <c r="BV1053" s="70"/>
      <c r="BW1053" s="70"/>
      <c r="BX1053" s="70"/>
      <c r="BY1053" s="70"/>
      <c r="BZ1053" s="72"/>
      <c r="CA1053" s="73"/>
      <c r="CB1053" s="72"/>
      <c r="CC1053" s="72"/>
      <c r="CD1053" s="74"/>
      <c r="CJ1053"/>
      <c r="CW1053" s="76"/>
      <c r="DC1053" s="69"/>
      <c r="DI1053" s="69"/>
    </row>
    <row r="1054" spans="1:113">
      <c r="A1054" s="70"/>
      <c r="B1054" s="70"/>
      <c r="C1054" s="70"/>
      <c r="D1054" s="70"/>
      <c r="E1054" s="70"/>
      <c r="F1054" s="70"/>
      <c r="G1054" s="70"/>
      <c r="H1054" s="70"/>
      <c r="I1054" s="70"/>
      <c r="J1054" s="70"/>
      <c r="K1054" s="70"/>
      <c r="L1054" s="70"/>
      <c r="M1054" s="70"/>
      <c r="N1054" s="70"/>
      <c r="O1054" s="70"/>
      <c r="P1054" s="70"/>
      <c r="Q1054" s="70"/>
      <c r="R1054" s="70"/>
      <c r="S1054" s="70"/>
      <c r="T1054" s="70"/>
      <c r="U1054" s="70"/>
      <c r="V1054" s="70"/>
      <c r="W1054" s="70"/>
      <c r="X1054" s="70"/>
      <c r="Y1054" s="70"/>
      <c r="Z1054" s="70"/>
      <c r="AA1054" s="70"/>
      <c r="AB1054" s="70"/>
      <c r="AC1054" s="70"/>
      <c r="AD1054" s="70"/>
      <c r="AE1054" s="70"/>
      <c r="AF1054" s="70"/>
      <c r="AG1054" s="70"/>
      <c r="AH1054" s="70"/>
      <c r="AI1054" s="70"/>
      <c r="AJ1054" s="70"/>
      <c r="AK1054" s="70"/>
      <c r="AL1054" s="70"/>
      <c r="AM1054" s="70"/>
      <c r="AN1054" s="70"/>
      <c r="AO1054" s="70"/>
      <c r="AP1054" s="70"/>
      <c r="AQ1054" s="70"/>
      <c r="AR1054" s="70"/>
      <c r="AS1054" s="70"/>
      <c r="AT1054" s="70"/>
      <c r="AU1054" s="70"/>
      <c r="AV1054" s="70"/>
      <c r="AW1054" s="70"/>
      <c r="AX1054" s="70"/>
      <c r="AY1054" s="70"/>
      <c r="AZ1054" s="70"/>
      <c r="BA1054" s="70"/>
      <c r="BB1054" s="70"/>
      <c r="BC1054" s="70"/>
      <c r="BD1054" s="70"/>
      <c r="BE1054" s="70"/>
      <c r="BF1054" s="70"/>
      <c r="BG1054" s="70"/>
      <c r="BH1054" s="70"/>
      <c r="BI1054" s="70"/>
      <c r="BJ1054" s="70"/>
      <c r="BK1054" s="70"/>
      <c r="BL1054" s="70"/>
      <c r="BM1054" s="70"/>
      <c r="BN1054" s="70"/>
      <c r="BO1054" s="70"/>
      <c r="BP1054" s="70"/>
      <c r="BQ1054" s="70"/>
      <c r="BR1054" s="70"/>
      <c r="BS1054" s="70"/>
      <c r="BT1054" s="70"/>
      <c r="BU1054" s="70"/>
      <c r="BV1054" s="70"/>
      <c r="BW1054" s="70"/>
      <c r="BX1054" s="70"/>
      <c r="BY1054" s="70"/>
      <c r="BZ1054" s="72"/>
      <c r="CA1054" s="73"/>
      <c r="CB1054" s="72"/>
      <c r="CC1054" s="72"/>
      <c r="CD1054" s="74"/>
      <c r="CJ1054"/>
      <c r="CW1054" s="76"/>
      <c r="DC1054" s="69"/>
      <c r="DI1054" s="69"/>
    </row>
    <row r="1055" spans="1:113">
      <c r="A1055" s="70"/>
      <c r="B1055" s="70"/>
      <c r="C1055" s="70"/>
      <c r="D1055" s="70"/>
      <c r="E1055" s="70"/>
      <c r="F1055" s="70"/>
      <c r="G1055" s="70"/>
      <c r="H1055" s="70"/>
      <c r="I1055" s="70"/>
      <c r="J1055" s="70"/>
      <c r="K1055" s="70"/>
      <c r="L1055" s="70"/>
      <c r="M1055" s="70"/>
      <c r="N1055" s="70"/>
      <c r="O1055" s="70"/>
      <c r="P1055" s="70"/>
      <c r="Q1055" s="70"/>
      <c r="R1055" s="70"/>
      <c r="S1055" s="70"/>
      <c r="T1055" s="70"/>
      <c r="U1055" s="70"/>
      <c r="V1055" s="70"/>
      <c r="W1055" s="70"/>
      <c r="X1055" s="70"/>
      <c r="Y1055" s="70"/>
      <c r="Z1055" s="70"/>
      <c r="AA1055" s="70"/>
      <c r="AB1055" s="70"/>
      <c r="AC1055" s="70"/>
      <c r="AD1055" s="70"/>
      <c r="AE1055" s="70"/>
      <c r="AF1055" s="70"/>
      <c r="AG1055" s="70"/>
      <c r="AH1055" s="70"/>
      <c r="AI1055" s="70"/>
      <c r="AJ1055" s="70"/>
      <c r="AK1055" s="70"/>
      <c r="AL1055" s="70"/>
      <c r="AM1055" s="70"/>
      <c r="AN1055" s="70"/>
      <c r="AO1055" s="70"/>
      <c r="AP1055" s="70"/>
      <c r="AQ1055" s="70"/>
      <c r="AR1055" s="70"/>
      <c r="AS1055" s="70"/>
      <c r="AT1055" s="70"/>
      <c r="AU1055" s="70"/>
      <c r="AV1055" s="70"/>
      <c r="AW1055" s="70"/>
      <c r="AX1055" s="70"/>
      <c r="AY1055" s="70"/>
      <c r="AZ1055" s="70"/>
      <c r="BA1055" s="70"/>
      <c r="BB1055" s="70"/>
      <c r="BC1055" s="70"/>
      <c r="BD1055" s="70"/>
      <c r="BE1055" s="70"/>
      <c r="BF1055" s="70"/>
      <c r="BG1055" s="70"/>
      <c r="BH1055" s="70"/>
      <c r="BI1055" s="70"/>
      <c r="BJ1055" s="70"/>
      <c r="BK1055" s="70"/>
      <c r="BL1055" s="70"/>
      <c r="BM1055" s="70"/>
      <c r="BN1055" s="70"/>
      <c r="BO1055" s="70"/>
      <c r="BP1055" s="70"/>
      <c r="BQ1055" s="70"/>
      <c r="BR1055" s="70"/>
      <c r="BS1055" s="70"/>
      <c r="BT1055" s="70"/>
      <c r="BU1055" s="70"/>
      <c r="BV1055" s="70"/>
      <c r="BW1055" s="70"/>
      <c r="BX1055" s="70"/>
      <c r="BY1055" s="70"/>
      <c r="BZ1055" s="72"/>
      <c r="CA1055" s="73"/>
      <c r="CB1055" s="72"/>
      <c r="CC1055" s="72"/>
      <c r="CD1055" s="74"/>
      <c r="CJ1055"/>
      <c r="CW1055" s="76"/>
      <c r="DC1055" s="69"/>
      <c r="DI1055" s="69"/>
    </row>
    <row r="1056" spans="1:113">
      <c r="A1056" s="70"/>
      <c r="B1056" s="70"/>
      <c r="C1056" s="70"/>
      <c r="D1056" s="70"/>
      <c r="E1056" s="70"/>
      <c r="F1056" s="70"/>
      <c r="G1056" s="70"/>
      <c r="H1056" s="70"/>
      <c r="I1056" s="70"/>
      <c r="J1056" s="70"/>
      <c r="K1056" s="70"/>
      <c r="L1056" s="70"/>
      <c r="M1056" s="70"/>
      <c r="N1056" s="70"/>
      <c r="O1056" s="70"/>
      <c r="P1056" s="70"/>
      <c r="Q1056" s="70"/>
      <c r="R1056" s="70"/>
      <c r="S1056" s="70"/>
      <c r="T1056" s="70"/>
      <c r="U1056" s="70"/>
      <c r="V1056" s="70"/>
      <c r="W1056" s="70"/>
      <c r="X1056" s="70"/>
      <c r="Y1056" s="70"/>
      <c r="Z1056" s="70"/>
      <c r="AA1056" s="70"/>
      <c r="AB1056" s="70"/>
      <c r="AC1056" s="70"/>
      <c r="AD1056" s="70"/>
      <c r="AE1056" s="70"/>
      <c r="AF1056" s="70"/>
      <c r="AG1056" s="70"/>
      <c r="AH1056" s="70"/>
      <c r="AI1056" s="70"/>
      <c r="AJ1056" s="70"/>
      <c r="AK1056" s="70"/>
      <c r="AL1056" s="70"/>
      <c r="AM1056" s="70"/>
      <c r="AN1056" s="70"/>
      <c r="AO1056" s="70"/>
      <c r="AP1056" s="70"/>
      <c r="AQ1056" s="70"/>
      <c r="AR1056" s="70"/>
      <c r="AS1056" s="70"/>
      <c r="AT1056" s="70"/>
      <c r="AU1056" s="70"/>
      <c r="AV1056" s="70"/>
      <c r="AW1056" s="70"/>
      <c r="AX1056" s="70"/>
      <c r="AY1056" s="70"/>
      <c r="AZ1056" s="70"/>
      <c r="BA1056" s="70"/>
      <c r="BB1056" s="70"/>
      <c r="BC1056" s="70"/>
      <c r="BD1056" s="70"/>
      <c r="BE1056" s="70"/>
      <c r="BF1056" s="70"/>
      <c r="BG1056" s="70"/>
      <c r="BH1056" s="70"/>
      <c r="BI1056" s="70"/>
      <c r="BJ1056" s="70"/>
      <c r="BK1056" s="70"/>
      <c r="BL1056" s="70"/>
      <c r="BM1056" s="70"/>
      <c r="BN1056" s="70"/>
      <c r="BO1056" s="70"/>
      <c r="BP1056" s="70"/>
      <c r="BQ1056" s="70"/>
      <c r="BR1056" s="70"/>
      <c r="BS1056" s="70"/>
      <c r="BT1056" s="70"/>
      <c r="BU1056" s="70"/>
      <c r="BV1056" s="70"/>
      <c r="BW1056" s="70"/>
      <c r="BX1056" s="70"/>
      <c r="BY1056" s="70"/>
      <c r="BZ1056" s="72"/>
      <c r="CA1056" s="73"/>
      <c r="CB1056" s="72"/>
      <c r="CC1056" s="72"/>
      <c r="CD1056" s="74"/>
      <c r="CJ1056"/>
      <c r="CW1056" s="76"/>
      <c r="DC1056" s="69"/>
      <c r="DI1056" s="69"/>
    </row>
    <row r="1057" spans="1:113">
      <c r="A1057" s="70"/>
      <c r="B1057" s="70"/>
      <c r="C1057" s="70"/>
      <c r="D1057" s="70"/>
      <c r="E1057" s="70"/>
      <c r="F1057" s="70"/>
      <c r="G1057" s="70"/>
      <c r="H1057" s="70"/>
      <c r="I1057" s="70"/>
      <c r="J1057" s="70"/>
      <c r="K1057" s="70"/>
      <c r="L1057" s="70"/>
      <c r="M1057" s="70"/>
      <c r="N1057" s="70"/>
      <c r="O1057" s="70"/>
      <c r="P1057" s="70"/>
      <c r="Q1057" s="70"/>
      <c r="R1057" s="70"/>
      <c r="S1057" s="70"/>
      <c r="T1057" s="70"/>
      <c r="U1057" s="70"/>
      <c r="V1057" s="70"/>
      <c r="W1057" s="70"/>
      <c r="X1057" s="70"/>
      <c r="Y1057" s="70"/>
      <c r="Z1057" s="70"/>
      <c r="AA1057" s="70"/>
      <c r="AB1057" s="70"/>
      <c r="AC1057" s="70"/>
      <c r="AD1057" s="70"/>
      <c r="AE1057" s="70"/>
      <c r="AF1057" s="70"/>
      <c r="AG1057" s="70"/>
      <c r="AH1057" s="70"/>
      <c r="AI1057" s="70"/>
      <c r="AJ1057" s="70"/>
      <c r="AK1057" s="70"/>
      <c r="AL1057" s="70"/>
      <c r="AM1057" s="70"/>
      <c r="AN1057" s="70"/>
      <c r="AO1057" s="70"/>
      <c r="AP1057" s="70"/>
      <c r="AQ1057" s="70"/>
      <c r="AR1057" s="70"/>
      <c r="AS1057" s="70"/>
      <c r="AT1057" s="70"/>
      <c r="AU1057" s="70"/>
      <c r="AV1057" s="70"/>
      <c r="AW1057" s="70"/>
      <c r="AX1057" s="70"/>
      <c r="AY1057" s="70"/>
      <c r="AZ1057" s="70"/>
      <c r="BA1057" s="70"/>
      <c r="BB1057" s="70"/>
      <c r="BC1057" s="70"/>
      <c r="BD1057" s="70"/>
      <c r="BE1057" s="70"/>
      <c r="BF1057" s="70"/>
      <c r="BG1057" s="70"/>
      <c r="BH1057" s="70"/>
      <c r="BI1057" s="70"/>
      <c r="BJ1057" s="70"/>
      <c r="BK1057" s="70"/>
      <c r="BL1057" s="70"/>
      <c r="BM1057" s="70"/>
      <c r="BN1057" s="70"/>
      <c r="BO1057" s="70"/>
      <c r="BP1057" s="70"/>
      <c r="BQ1057" s="70"/>
      <c r="BR1057" s="70"/>
      <c r="BS1057" s="70"/>
      <c r="BT1057" s="70"/>
      <c r="BU1057" s="70"/>
      <c r="BV1057" s="70"/>
      <c r="BW1057" s="70"/>
      <c r="BX1057" s="70"/>
      <c r="BY1057" s="70"/>
      <c r="BZ1057" s="72"/>
      <c r="CA1057" s="73"/>
      <c r="CB1057" s="72"/>
      <c r="CC1057" s="72"/>
      <c r="CD1057" s="74"/>
      <c r="CJ1057"/>
      <c r="CW1057" s="76"/>
      <c r="DC1057" s="69"/>
      <c r="DI1057" s="69"/>
    </row>
    <row r="1058" spans="1:113">
      <c r="A1058" s="70"/>
      <c r="B1058" s="70"/>
      <c r="C1058" s="70"/>
      <c r="D1058" s="70"/>
      <c r="E1058" s="70"/>
      <c r="F1058" s="70"/>
      <c r="G1058" s="70"/>
      <c r="H1058" s="70"/>
      <c r="I1058" s="70"/>
      <c r="J1058" s="70"/>
      <c r="K1058" s="70"/>
      <c r="L1058" s="70"/>
      <c r="M1058" s="70"/>
      <c r="N1058" s="70"/>
      <c r="O1058" s="70"/>
      <c r="P1058" s="70"/>
      <c r="Q1058" s="70"/>
      <c r="R1058" s="70"/>
      <c r="S1058" s="70"/>
      <c r="T1058" s="70"/>
      <c r="U1058" s="70"/>
      <c r="V1058" s="70"/>
      <c r="W1058" s="70"/>
      <c r="X1058" s="70"/>
      <c r="Y1058" s="70"/>
      <c r="Z1058" s="70"/>
      <c r="AA1058" s="70"/>
      <c r="AB1058" s="70"/>
      <c r="AC1058" s="70"/>
      <c r="AD1058" s="70"/>
      <c r="AE1058" s="70"/>
      <c r="AF1058" s="70"/>
      <c r="AG1058" s="70"/>
      <c r="AH1058" s="70"/>
      <c r="AI1058" s="70"/>
      <c r="AJ1058" s="70"/>
      <c r="AK1058" s="70"/>
      <c r="AL1058" s="70"/>
      <c r="AM1058" s="70"/>
      <c r="AN1058" s="70"/>
      <c r="AO1058" s="70"/>
      <c r="AP1058" s="70"/>
      <c r="AQ1058" s="70"/>
      <c r="AR1058" s="70"/>
      <c r="AS1058" s="70"/>
      <c r="AT1058" s="70"/>
      <c r="AU1058" s="70"/>
      <c r="AV1058" s="70"/>
      <c r="AW1058" s="70"/>
      <c r="AX1058" s="70"/>
      <c r="AY1058" s="70"/>
      <c r="AZ1058" s="70"/>
      <c r="BA1058" s="70"/>
      <c r="BB1058" s="70"/>
      <c r="BC1058" s="70"/>
      <c r="BD1058" s="70"/>
      <c r="BE1058" s="70"/>
      <c r="BF1058" s="70"/>
      <c r="BG1058" s="70"/>
      <c r="BH1058" s="70"/>
      <c r="BI1058" s="70"/>
      <c r="BJ1058" s="70"/>
      <c r="BK1058" s="70"/>
      <c r="BL1058" s="70"/>
      <c r="BM1058" s="70"/>
      <c r="BN1058" s="70"/>
      <c r="BO1058" s="70"/>
      <c r="BP1058" s="70"/>
      <c r="BQ1058" s="70"/>
      <c r="BR1058" s="70"/>
      <c r="BS1058" s="70"/>
      <c r="BT1058" s="70"/>
      <c r="BU1058" s="70"/>
      <c r="BV1058" s="70"/>
      <c r="BW1058" s="70"/>
      <c r="BX1058" s="70"/>
      <c r="BY1058" s="70"/>
      <c r="BZ1058" s="72"/>
      <c r="CA1058" s="73"/>
      <c r="CB1058" s="72"/>
      <c r="CC1058" s="72"/>
      <c r="CD1058" s="74"/>
      <c r="CJ1058"/>
      <c r="CW1058" s="76"/>
      <c r="DC1058" s="69"/>
      <c r="DI1058" s="69"/>
    </row>
    <row r="1059" spans="1:113">
      <c r="A1059" s="70"/>
      <c r="B1059" s="70"/>
      <c r="C1059" s="70"/>
      <c r="D1059" s="70"/>
      <c r="E1059" s="70"/>
      <c r="F1059" s="70"/>
      <c r="G1059" s="70"/>
      <c r="H1059" s="70"/>
      <c r="I1059" s="70"/>
      <c r="J1059" s="70"/>
      <c r="K1059" s="70"/>
      <c r="L1059" s="70"/>
      <c r="M1059" s="70"/>
      <c r="N1059" s="70"/>
      <c r="O1059" s="70"/>
      <c r="P1059" s="70"/>
      <c r="Q1059" s="70"/>
      <c r="R1059" s="70"/>
      <c r="S1059" s="70"/>
      <c r="T1059" s="70"/>
      <c r="U1059" s="70"/>
      <c r="V1059" s="70"/>
      <c r="W1059" s="70"/>
      <c r="X1059" s="70"/>
      <c r="Y1059" s="70"/>
      <c r="Z1059" s="70"/>
      <c r="AA1059" s="70"/>
      <c r="AB1059" s="70"/>
      <c r="AC1059" s="70"/>
      <c r="AD1059" s="70"/>
      <c r="AE1059" s="70"/>
      <c r="AF1059" s="70"/>
      <c r="AG1059" s="70"/>
      <c r="AH1059" s="70"/>
      <c r="AI1059" s="70"/>
      <c r="AJ1059" s="70"/>
      <c r="AK1059" s="70"/>
      <c r="AL1059" s="70"/>
      <c r="AM1059" s="70"/>
      <c r="AN1059" s="70"/>
      <c r="AO1059" s="70"/>
      <c r="AP1059" s="70"/>
      <c r="AQ1059" s="70"/>
      <c r="AR1059" s="70"/>
      <c r="AS1059" s="70"/>
      <c r="AT1059" s="70"/>
      <c r="AU1059" s="70"/>
      <c r="AV1059" s="70"/>
      <c r="AW1059" s="70"/>
      <c r="AX1059" s="70"/>
      <c r="AY1059" s="70"/>
      <c r="AZ1059" s="70"/>
      <c r="BA1059" s="70"/>
      <c r="BB1059" s="70"/>
      <c r="BC1059" s="70"/>
      <c r="BD1059" s="70"/>
      <c r="BE1059" s="70"/>
      <c r="BF1059" s="70"/>
      <c r="BG1059" s="70"/>
      <c r="BH1059" s="70"/>
      <c r="BI1059" s="70"/>
      <c r="BJ1059" s="70"/>
      <c r="BK1059" s="70"/>
      <c r="BL1059" s="70"/>
      <c r="BM1059" s="70"/>
      <c r="BN1059" s="70"/>
      <c r="BO1059" s="70"/>
      <c r="BP1059" s="70"/>
      <c r="BQ1059" s="70"/>
      <c r="BR1059" s="70"/>
      <c r="BS1059" s="70"/>
      <c r="BT1059" s="70"/>
      <c r="BU1059" s="70"/>
      <c r="BV1059" s="70"/>
      <c r="BW1059" s="70"/>
      <c r="BX1059" s="70"/>
      <c r="BY1059" s="70"/>
      <c r="BZ1059" s="72"/>
      <c r="CA1059" s="73"/>
      <c r="CB1059" s="72"/>
      <c r="CC1059" s="72"/>
      <c r="CD1059" s="74"/>
      <c r="CJ1059"/>
      <c r="CW1059" s="76"/>
      <c r="DC1059" s="69"/>
      <c r="DI1059" s="69"/>
    </row>
    <row r="1060" spans="1:113">
      <c r="A1060" s="70"/>
      <c r="B1060" s="70"/>
      <c r="C1060" s="70"/>
      <c r="D1060" s="70"/>
      <c r="E1060" s="70"/>
      <c r="F1060" s="70"/>
      <c r="G1060" s="70"/>
      <c r="H1060" s="70"/>
      <c r="I1060" s="70"/>
      <c r="J1060" s="70"/>
      <c r="K1060" s="70"/>
      <c r="L1060" s="70"/>
      <c r="M1060" s="70"/>
      <c r="N1060" s="70"/>
      <c r="O1060" s="70"/>
      <c r="P1060" s="70"/>
      <c r="Q1060" s="70"/>
      <c r="R1060" s="70"/>
      <c r="S1060" s="70"/>
      <c r="T1060" s="70"/>
      <c r="U1060" s="70"/>
      <c r="V1060" s="70"/>
      <c r="W1060" s="70"/>
      <c r="X1060" s="70"/>
      <c r="Y1060" s="70"/>
      <c r="Z1060" s="70"/>
      <c r="AA1060" s="70"/>
      <c r="AB1060" s="70"/>
      <c r="AC1060" s="70"/>
      <c r="AD1060" s="70"/>
      <c r="AE1060" s="70"/>
      <c r="AF1060" s="70"/>
      <c r="AG1060" s="70"/>
      <c r="AH1060" s="70"/>
      <c r="AI1060" s="70"/>
      <c r="AJ1060" s="70"/>
      <c r="AK1060" s="70"/>
      <c r="AL1060" s="70"/>
      <c r="AM1060" s="70"/>
      <c r="AN1060" s="70"/>
      <c r="AO1060" s="70"/>
      <c r="AP1060" s="70"/>
      <c r="AQ1060" s="70"/>
      <c r="AR1060" s="70"/>
      <c r="AS1060" s="70"/>
      <c r="AT1060" s="70"/>
      <c r="AU1060" s="70"/>
      <c r="AV1060" s="70"/>
      <c r="AW1060" s="70"/>
      <c r="AX1060" s="70"/>
      <c r="AY1060" s="70"/>
      <c r="AZ1060" s="70"/>
      <c r="BA1060" s="70"/>
      <c r="BB1060" s="70"/>
      <c r="BC1060" s="70"/>
      <c r="BD1060" s="70"/>
      <c r="BE1060" s="70"/>
      <c r="BF1060" s="70"/>
      <c r="BG1060" s="70"/>
      <c r="BH1060" s="70"/>
      <c r="BI1060" s="70"/>
      <c r="BJ1060" s="70"/>
      <c r="BK1060" s="70"/>
      <c r="BL1060" s="70"/>
      <c r="BM1060" s="70"/>
      <c r="BN1060" s="70"/>
      <c r="BO1060" s="70"/>
      <c r="BP1060" s="70"/>
      <c r="BQ1060" s="70"/>
      <c r="BR1060" s="70"/>
      <c r="BS1060" s="70"/>
      <c r="BT1060" s="70"/>
      <c r="BU1060" s="70"/>
      <c r="BV1060" s="70"/>
      <c r="BW1060" s="70"/>
      <c r="BX1060" s="70"/>
      <c r="BY1060" s="70"/>
      <c r="BZ1060" s="72"/>
      <c r="CA1060" s="73"/>
      <c r="CB1060" s="72"/>
      <c r="CC1060" s="72"/>
      <c r="CD1060" s="74"/>
      <c r="CJ1060"/>
      <c r="CW1060" s="76"/>
      <c r="DC1060" s="69"/>
      <c r="DI1060" s="69"/>
    </row>
    <row r="1061" spans="1:113">
      <c r="A1061" s="70"/>
      <c r="B1061" s="70"/>
      <c r="C1061" s="70"/>
      <c r="D1061" s="70"/>
      <c r="E1061" s="70"/>
      <c r="F1061" s="70"/>
      <c r="G1061" s="70"/>
      <c r="H1061" s="70"/>
      <c r="I1061" s="70"/>
      <c r="J1061" s="70"/>
      <c r="K1061" s="70"/>
      <c r="L1061" s="70"/>
      <c r="M1061" s="70"/>
      <c r="N1061" s="70"/>
      <c r="O1061" s="70"/>
      <c r="P1061" s="70"/>
      <c r="Q1061" s="70"/>
      <c r="R1061" s="70"/>
      <c r="S1061" s="70"/>
      <c r="T1061" s="70"/>
      <c r="U1061" s="70"/>
      <c r="V1061" s="70"/>
      <c r="W1061" s="70"/>
      <c r="X1061" s="70"/>
      <c r="Y1061" s="70"/>
      <c r="Z1061" s="70"/>
      <c r="AA1061" s="70"/>
      <c r="AB1061" s="70"/>
      <c r="AC1061" s="70"/>
      <c r="AD1061" s="70"/>
      <c r="AE1061" s="70"/>
      <c r="AF1061" s="70"/>
      <c r="AG1061" s="70"/>
      <c r="AH1061" s="70"/>
      <c r="AI1061" s="70"/>
      <c r="AJ1061" s="70"/>
      <c r="AK1061" s="70"/>
      <c r="AL1061" s="70"/>
      <c r="AM1061" s="70"/>
      <c r="AN1061" s="70"/>
      <c r="AO1061" s="70"/>
      <c r="AP1061" s="70"/>
      <c r="AQ1061" s="70"/>
      <c r="AR1061" s="70"/>
      <c r="AS1061" s="70"/>
      <c r="AT1061" s="70"/>
      <c r="AU1061" s="70"/>
      <c r="AV1061" s="70"/>
      <c r="AW1061" s="70"/>
      <c r="AX1061" s="70"/>
      <c r="AY1061" s="70"/>
      <c r="AZ1061" s="70"/>
      <c r="BA1061" s="70"/>
      <c r="BB1061" s="70"/>
      <c r="BC1061" s="70"/>
      <c r="BD1061" s="70"/>
      <c r="BE1061" s="70"/>
      <c r="BF1061" s="70"/>
      <c r="BG1061" s="70"/>
      <c r="BH1061" s="70"/>
      <c r="BI1061" s="70"/>
      <c r="BJ1061" s="70"/>
      <c r="BK1061" s="70"/>
      <c r="BL1061" s="70"/>
      <c r="BM1061" s="70"/>
      <c r="BN1061" s="70"/>
      <c r="BO1061" s="70"/>
      <c r="BP1061" s="70"/>
      <c r="BQ1061" s="70"/>
      <c r="BR1061" s="70"/>
      <c r="BS1061" s="70"/>
      <c r="BT1061" s="70"/>
      <c r="BU1061" s="70"/>
      <c r="BV1061" s="70"/>
      <c r="BW1061" s="70"/>
      <c r="BX1061" s="70"/>
      <c r="BY1061" s="70"/>
      <c r="BZ1061" s="72"/>
      <c r="CA1061" s="73"/>
      <c r="CB1061" s="72"/>
      <c r="CC1061" s="72"/>
      <c r="CD1061" s="74"/>
      <c r="CJ1061"/>
      <c r="CW1061" s="76"/>
      <c r="DC1061" s="69"/>
      <c r="DI1061" s="69"/>
    </row>
    <row r="1062" spans="1:113">
      <c r="A1062" s="70"/>
      <c r="B1062" s="70"/>
      <c r="C1062" s="70"/>
      <c r="D1062" s="70"/>
      <c r="E1062" s="70"/>
      <c r="F1062" s="70"/>
      <c r="G1062" s="70"/>
      <c r="H1062" s="70"/>
      <c r="I1062" s="70"/>
      <c r="J1062" s="70"/>
      <c r="K1062" s="70"/>
      <c r="L1062" s="70"/>
      <c r="M1062" s="70"/>
      <c r="N1062" s="70"/>
      <c r="O1062" s="70"/>
      <c r="P1062" s="70"/>
      <c r="Q1062" s="70"/>
      <c r="R1062" s="70"/>
      <c r="S1062" s="70"/>
      <c r="T1062" s="70"/>
      <c r="U1062" s="70"/>
      <c r="V1062" s="70"/>
      <c r="W1062" s="70"/>
      <c r="X1062" s="70"/>
      <c r="Y1062" s="70"/>
      <c r="Z1062" s="70"/>
      <c r="AA1062" s="70"/>
      <c r="AB1062" s="70"/>
      <c r="AC1062" s="70"/>
      <c r="AD1062" s="70"/>
      <c r="AE1062" s="70"/>
      <c r="AF1062" s="70"/>
      <c r="AG1062" s="70"/>
      <c r="AH1062" s="70"/>
      <c r="AI1062" s="70"/>
      <c r="AJ1062" s="70"/>
      <c r="AK1062" s="70"/>
      <c r="AL1062" s="70"/>
      <c r="AM1062" s="70"/>
      <c r="AN1062" s="70"/>
      <c r="AO1062" s="70"/>
      <c r="AP1062" s="70"/>
      <c r="AQ1062" s="70"/>
      <c r="AR1062" s="70"/>
      <c r="AS1062" s="70"/>
      <c r="AT1062" s="70"/>
      <c r="AU1062" s="70"/>
      <c r="AV1062" s="70"/>
      <c r="AW1062" s="70"/>
      <c r="AX1062" s="70"/>
      <c r="AY1062" s="70"/>
      <c r="AZ1062" s="70"/>
      <c r="BA1062" s="70"/>
      <c r="BB1062" s="70"/>
      <c r="BC1062" s="70"/>
      <c r="BD1062" s="70"/>
      <c r="BE1062" s="70"/>
      <c r="BF1062" s="70"/>
      <c r="BG1062" s="70"/>
      <c r="BH1062" s="70"/>
      <c r="BI1062" s="70"/>
      <c r="BJ1062" s="70"/>
      <c r="BK1062" s="70"/>
      <c r="BL1062" s="70"/>
      <c r="BM1062" s="70"/>
      <c r="BN1062" s="70"/>
      <c r="BO1062" s="70"/>
      <c r="BP1062" s="70"/>
      <c r="BQ1062" s="70"/>
      <c r="BR1062" s="70"/>
      <c r="BS1062" s="70"/>
      <c r="BT1062" s="70"/>
      <c r="BU1062" s="70"/>
      <c r="BV1062" s="70"/>
      <c r="BW1062" s="70"/>
      <c r="BX1062" s="70"/>
      <c r="BY1062" s="70"/>
      <c r="BZ1062" s="72"/>
      <c r="CA1062" s="73"/>
      <c r="CB1062" s="72"/>
      <c r="CC1062" s="72"/>
      <c r="CD1062" s="74"/>
      <c r="CJ1062"/>
      <c r="CW1062" s="76"/>
      <c r="DC1062" s="69"/>
      <c r="DI1062" s="69"/>
    </row>
    <row r="1063" spans="1:113">
      <c r="A1063" s="70"/>
      <c r="B1063" s="70"/>
      <c r="C1063" s="70"/>
      <c r="D1063" s="70"/>
      <c r="E1063" s="70"/>
      <c r="F1063" s="70"/>
      <c r="G1063" s="70"/>
      <c r="H1063" s="70"/>
      <c r="I1063" s="70"/>
      <c r="J1063" s="70"/>
      <c r="K1063" s="70"/>
      <c r="L1063" s="70"/>
      <c r="M1063" s="70"/>
      <c r="N1063" s="70"/>
      <c r="O1063" s="70"/>
      <c r="P1063" s="70"/>
      <c r="Q1063" s="70"/>
      <c r="R1063" s="70"/>
      <c r="S1063" s="70"/>
      <c r="T1063" s="70"/>
      <c r="U1063" s="70"/>
      <c r="V1063" s="70"/>
      <c r="W1063" s="70"/>
      <c r="X1063" s="70"/>
      <c r="Y1063" s="70"/>
      <c r="Z1063" s="70"/>
      <c r="AA1063" s="70"/>
      <c r="AB1063" s="70"/>
      <c r="AC1063" s="70"/>
      <c r="AD1063" s="70"/>
      <c r="AE1063" s="70"/>
      <c r="AF1063" s="70"/>
      <c r="AG1063" s="70"/>
      <c r="AH1063" s="70"/>
      <c r="AI1063" s="70"/>
      <c r="AJ1063" s="70"/>
      <c r="AK1063" s="70"/>
      <c r="AL1063" s="70"/>
      <c r="AM1063" s="70"/>
      <c r="AN1063" s="70"/>
      <c r="AO1063" s="70"/>
      <c r="AP1063" s="70"/>
      <c r="AQ1063" s="70"/>
      <c r="AR1063" s="70"/>
      <c r="AS1063" s="70"/>
      <c r="AT1063" s="70"/>
      <c r="AU1063" s="70"/>
      <c r="AV1063" s="70"/>
      <c r="AW1063" s="70"/>
      <c r="AX1063" s="70"/>
      <c r="AY1063" s="70"/>
      <c r="AZ1063" s="70"/>
      <c r="BA1063" s="70"/>
      <c r="BB1063" s="70"/>
      <c r="BC1063" s="70"/>
      <c r="BD1063" s="70"/>
      <c r="BE1063" s="70"/>
      <c r="BF1063" s="70"/>
      <c r="BG1063" s="70"/>
      <c r="BH1063" s="70"/>
      <c r="BI1063" s="70"/>
      <c r="BJ1063" s="70"/>
      <c r="BK1063" s="70"/>
      <c r="BL1063" s="70"/>
      <c r="BM1063" s="70"/>
      <c r="BN1063" s="70"/>
      <c r="BO1063" s="70"/>
      <c r="BP1063" s="70"/>
      <c r="BQ1063" s="70"/>
      <c r="BR1063" s="70"/>
      <c r="BS1063" s="70"/>
      <c r="BT1063" s="70"/>
      <c r="BU1063" s="70"/>
      <c r="BV1063" s="70"/>
      <c r="BW1063" s="70"/>
      <c r="BX1063" s="70"/>
      <c r="BY1063" s="70"/>
      <c r="BZ1063" s="72"/>
      <c r="CA1063" s="73"/>
      <c r="CB1063" s="72"/>
      <c r="CC1063" s="72"/>
      <c r="CD1063" s="74"/>
      <c r="CJ1063"/>
      <c r="CW1063" s="76"/>
      <c r="DC1063" s="69"/>
      <c r="DI1063" s="69"/>
    </row>
    <row r="1064" spans="1:113">
      <c r="A1064" s="70"/>
      <c r="B1064" s="70"/>
      <c r="C1064" s="70"/>
      <c r="D1064" s="70"/>
      <c r="E1064" s="70"/>
      <c r="F1064" s="70"/>
      <c r="G1064" s="70"/>
      <c r="H1064" s="70"/>
      <c r="I1064" s="70"/>
      <c r="J1064" s="70"/>
      <c r="K1064" s="70"/>
      <c r="L1064" s="70"/>
      <c r="M1064" s="70"/>
      <c r="N1064" s="70"/>
      <c r="O1064" s="70"/>
      <c r="P1064" s="70"/>
      <c r="Q1064" s="70"/>
      <c r="R1064" s="70"/>
      <c r="S1064" s="70"/>
      <c r="T1064" s="70"/>
      <c r="U1064" s="70"/>
      <c r="V1064" s="70"/>
      <c r="W1064" s="70"/>
      <c r="X1064" s="70"/>
      <c r="Y1064" s="70"/>
      <c r="Z1064" s="70"/>
      <c r="AA1064" s="70"/>
      <c r="AB1064" s="70"/>
      <c r="AC1064" s="70"/>
      <c r="AD1064" s="70"/>
      <c r="AE1064" s="70"/>
      <c r="AF1064" s="70"/>
      <c r="AG1064" s="70"/>
      <c r="AH1064" s="70"/>
      <c r="AI1064" s="70"/>
      <c r="AJ1064" s="70"/>
      <c r="AK1064" s="70"/>
      <c r="AL1064" s="70"/>
      <c r="AM1064" s="70"/>
      <c r="AN1064" s="70"/>
      <c r="AO1064" s="70"/>
      <c r="AP1064" s="70"/>
      <c r="AQ1064" s="70"/>
      <c r="AR1064" s="70"/>
      <c r="AS1064" s="70"/>
      <c r="AT1064" s="70"/>
      <c r="AU1064" s="70"/>
      <c r="AV1064" s="70"/>
      <c r="AW1064" s="70"/>
      <c r="AX1064" s="70"/>
      <c r="AY1064" s="70"/>
      <c r="AZ1064" s="70"/>
      <c r="BA1064" s="70"/>
      <c r="BB1064" s="70"/>
      <c r="BC1064" s="70"/>
      <c r="BD1064" s="70"/>
      <c r="BE1064" s="70"/>
      <c r="BF1064" s="70"/>
      <c r="BG1064" s="70"/>
      <c r="BH1064" s="70"/>
      <c r="BI1064" s="70"/>
      <c r="BJ1064" s="70"/>
      <c r="BK1064" s="70"/>
      <c r="BL1064" s="70"/>
      <c r="BM1064" s="70"/>
      <c r="BN1064" s="70"/>
      <c r="BO1064" s="70"/>
      <c r="BP1064" s="70"/>
      <c r="BQ1064" s="70"/>
      <c r="BR1064" s="70"/>
      <c r="BS1064" s="70"/>
      <c r="BT1064" s="70"/>
      <c r="BU1064" s="70"/>
      <c r="BV1064" s="70"/>
      <c r="BW1064" s="70"/>
      <c r="BX1064" s="70"/>
      <c r="BY1064" s="70"/>
      <c r="BZ1064" s="72"/>
      <c r="CA1064" s="73"/>
      <c r="CB1064" s="72"/>
      <c r="CC1064" s="72"/>
      <c r="CD1064" s="74"/>
      <c r="CJ1064"/>
      <c r="CW1064" s="76"/>
      <c r="DC1064" s="69"/>
      <c r="DI1064" s="69"/>
    </row>
    <row r="1065" spans="1:113">
      <c r="A1065" s="70"/>
      <c r="B1065" s="70"/>
      <c r="C1065" s="70"/>
      <c r="D1065" s="70"/>
      <c r="E1065" s="70"/>
      <c r="F1065" s="70"/>
      <c r="G1065" s="70"/>
      <c r="H1065" s="70"/>
      <c r="I1065" s="70"/>
      <c r="J1065" s="70"/>
      <c r="K1065" s="70"/>
      <c r="L1065" s="70"/>
      <c r="M1065" s="70"/>
      <c r="N1065" s="70"/>
      <c r="O1065" s="70"/>
      <c r="P1065" s="70"/>
      <c r="Q1065" s="70"/>
      <c r="R1065" s="70"/>
      <c r="S1065" s="70"/>
      <c r="T1065" s="70"/>
      <c r="U1065" s="70"/>
      <c r="V1065" s="70"/>
      <c r="W1065" s="70"/>
      <c r="X1065" s="70"/>
      <c r="Y1065" s="70"/>
      <c r="Z1065" s="70"/>
      <c r="AA1065" s="70"/>
      <c r="AB1065" s="70"/>
      <c r="AC1065" s="70"/>
      <c r="AD1065" s="70"/>
      <c r="AE1065" s="70"/>
      <c r="AF1065" s="70"/>
      <c r="AG1065" s="70"/>
      <c r="AH1065" s="70"/>
      <c r="AI1065" s="70"/>
      <c r="AJ1065" s="70"/>
      <c r="AK1065" s="70"/>
      <c r="AL1065" s="70"/>
      <c r="AM1065" s="70"/>
      <c r="AN1065" s="70"/>
      <c r="AO1065" s="70"/>
      <c r="AP1065" s="70"/>
      <c r="AQ1065" s="70"/>
      <c r="AR1065" s="70"/>
      <c r="AS1065" s="70"/>
      <c r="AT1065" s="70"/>
      <c r="AU1065" s="70"/>
      <c r="AV1065" s="70"/>
      <c r="AW1065" s="70"/>
      <c r="AX1065" s="70"/>
      <c r="AY1065" s="70"/>
      <c r="AZ1065" s="70"/>
      <c r="BA1065" s="70"/>
      <c r="BB1065" s="70"/>
      <c r="BC1065" s="70"/>
      <c r="BD1065" s="70"/>
      <c r="BE1065" s="70"/>
      <c r="BF1065" s="70"/>
      <c r="BG1065" s="70"/>
      <c r="BH1065" s="70"/>
      <c r="BI1065" s="70"/>
      <c r="BJ1065" s="70"/>
      <c r="BK1065" s="70"/>
      <c r="BL1065" s="70"/>
      <c r="BM1065" s="70"/>
      <c r="BN1065" s="70"/>
      <c r="BO1065" s="70"/>
      <c r="BP1065" s="70"/>
      <c r="BQ1065" s="70"/>
      <c r="BR1065" s="70"/>
      <c r="BS1065" s="70"/>
      <c r="BT1065" s="70"/>
      <c r="BU1065" s="70"/>
      <c r="BV1065" s="70"/>
      <c r="BW1065" s="70"/>
      <c r="BX1065" s="70"/>
      <c r="BY1065" s="70"/>
      <c r="BZ1065" s="72"/>
      <c r="CA1065" s="73"/>
      <c r="CB1065" s="72"/>
      <c r="CC1065" s="72"/>
      <c r="CD1065" s="74"/>
      <c r="CJ1065"/>
      <c r="CW1065" s="76"/>
      <c r="DC1065" s="69"/>
      <c r="DI1065" s="69"/>
    </row>
    <row r="1066" spans="1:113">
      <c r="A1066" s="70"/>
      <c r="B1066" s="70"/>
      <c r="C1066" s="70"/>
      <c r="D1066" s="70"/>
      <c r="E1066" s="70"/>
      <c r="F1066" s="70"/>
      <c r="G1066" s="70"/>
      <c r="H1066" s="70"/>
      <c r="I1066" s="70"/>
      <c r="J1066" s="70"/>
      <c r="K1066" s="70"/>
      <c r="L1066" s="70"/>
      <c r="M1066" s="70"/>
      <c r="N1066" s="70"/>
      <c r="O1066" s="70"/>
      <c r="P1066" s="70"/>
      <c r="Q1066" s="70"/>
      <c r="R1066" s="70"/>
      <c r="S1066" s="70"/>
      <c r="T1066" s="70"/>
      <c r="U1066" s="70"/>
      <c r="V1066" s="70"/>
      <c r="W1066" s="70"/>
      <c r="X1066" s="70"/>
      <c r="Y1066" s="70"/>
      <c r="Z1066" s="70"/>
      <c r="AA1066" s="70"/>
      <c r="AB1066" s="70"/>
      <c r="AC1066" s="70"/>
      <c r="AD1066" s="70"/>
      <c r="AE1066" s="70"/>
      <c r="AF1066" s="70"/>
      <c r="AG1066" s="70"/>
      <c r="AH1066" s="70"/>
      <c r="AI1066" s="70"/>
      <c r="AJ1066" s="70"/>
      <c r="AK1066" s="70"/>
      <c r="AL1066" s="70"/>
      <c r="AM1066" s="70"/>
      <c r="AN1066" s="70"/>
      <c r="AO1066" s="70"/>
      <c r="AP1066" s="70"/>
      <c r="AQ1066" s="70"/>
      <c r="AR1066" s="70"/>
      <c r="AS1066" s="70"/>
      <c r="AT1066" s="70"/>
      <c r="AU1066" s="70"/>
      <c r="AV1066" s="70"/>
      <c r="AW1066" s="70"/>
      <c r="AX1066" s="70"/>
      <c r="AY1066" s="70"/>
      <c r="AZ1066" s="70"/>
      <c r="BA1066" s="70"/>
      <c r="BB1066" s="70"/>
      <c r="BC1066" s="70"/>
      <c r="BD1066" s="70"/>
      <c r="BE1066" s="70"/>
      <c r="BF1066" s="70"/>
      <c r="BG1066" s="70"/>
      <c r="BH1066" s="70"/>
      <c r="BI1066" s="70"/>
      <c r="BJ1066" s="70"/>
      <c r="BK1066" s="70"/>
      <c r="BL1066" s="70"/>
      <c r="BM1066" s="70"/>
      <c r="BN1066" s="70"/>
      <c r="BO1066" s="70"/>
      <c r="BP1066" s="70"/>
      <c r="BQ1066" s="70"/>
      <c r="BR1066" s="70"/>
      <c r="BS1066" s="70"/>
      <c r="BT1066" s="70"/>
      <c r="BU1066" s="70"/>
      <c r="BV1066" s="70"/>
      <c r="BW1066" s="70"/>
      <c r="BX1066" s="70"/>
      <c r="BY1066" s="70"/>
      <c r="BZ1066" s="72"/>
      <c r="CA1066" s="73"/>
      <c r="CB1066" s="72"/>
      <c r="CC1066" s="72"/>
      <c r="CD1066" s="74"/>
      <c r="CJ1066"/>
      <c r="CW1066" s="76"/>
      <c r="DC1066" s="69"/>
      <c r="DI1066" s="69"/>
    </row>
    <row r="1067" spans="1:113">
      <c r="A1067" s="70"/>
      <c r="B1067" s="70"/>
      <c r="C1067" s="70"/>
      <c r="D1067" s="70"/>
      <c r="E1067" s="70"/>
      <c r="F1067" s="70"/>
      <c r="G1067" s="70"/>
      <c r="H1067" s="70"/>
      <c r="I1067" s="70"/>
      <c r="J1067" s="70"/>
      <c r="K1067" s="70"/>
      <c r="L1067" s="70"/>
      <c r="M1067" s="70"/>
      <c r="N1067" s="70"/>
      <c r="O1067" s="70"/>
      <c r="P1067" s="70"/>
      <c r="Q1067" s="70"/>
      <c r="R1067" s="70"/>
      <c r="S1067" s="70"/>
      <c r="T1067" s="70"/>
      <c r="U1067" s="70"/>
      <c r="V1067" s="70"/>
      <c r="W1067" s="70"/>
      <c r="X1067" s="70"/>
      <c r="Y1067" s="70"/>
      <c r="Z1067" s="70"/>
      <c r="AA1067" s="70"/>
      <c r="AB1067" s="70"/>
      <c r="AC1067" s="70"/>
      <c r="AD1067" s="70"/>
      <c r="AE1067" s="70"/>
      <c r="AF1067" s="70"/>
      <c r="AG1067" s="70"/>
      <c r="AH1067" s="70"/>
      <c r="AI1067" s="70"/>
      <c r="AJ1067" s="70"/>
      <c r="AK1067" s="70"/>
      <c r="AL1067" s="70"/>
      <c r="AM1067" s="70"/>
      <c r="AN1067" s="70"/>
      <c r="AO1067" s="70"/>
      <c r="AP1067" s="70"/>
      <c r="AQ1067" s="70"/>
      <c r="AR1067" s="70"/>
      <c r="AS1067" s="70"/>
      <c r="AT1067" s="70"/>
      <c r="AU1067" s="70"/>
      <c r="AV1067" s="70"/>
      <c r="AW1067" s="70"/>
      <c r="AX1067" s="70"/>
      <c r="AY1067" s="70"/>
      <c r="AZ1067" s="70"/>
      <c r="BA1067" s="70"/>
      <c r="BB1067" s="70"/>
      <c r="BC1067" s="70"/>
      <c r="BD1067" s="70"/>
      <c r="BE1067" s="70"/>
      <c r="BF1067" s="70"/>
      <c r="BG1067" s="70"/>
      <c r="BH1067" s="70"/>
      <c r="BI1067" s="70"/>
      <c r="BJ1067" s="70"/>
      <c r="BK1067" s="70"/>
      <c r="BL1067" s="70"/>
      <c r="BM1067" s="70"/>
      <c r="BN1067" s="70"/>
      <c r="BO1067" s="70"/>
      <c r="BP1067" s="70"/>
      <c r="BQ1067" s="70"/>
      <c r="BR1067" s="70"/>
      <c r="BS1067" s="70"/>
      <c r="BT1067" s="70"/>
      <c r="BU1067" s="70"/>
      <c r="BV1067" s="70"/>
      <c r="BW1067" s="70"/>
      <c r="BX1067" s="70"/>
      <c r="BY1067" s="70"/>
      <c r="BZ1067" s="72"/>
      <c r="CA1067" s="73"/>
      <c r="CB1067" s="72"/>
      <c r="CC1067" s="72"/>
      <c r="CD1067" s="74"/>
      <c r="CJ1067"/>
      <c r="CW1067" s="76"/>
      <c r="DC1067" s="69"/>
      <c r="DI1067" s="69"/>
    </row>
    <row r="1068" spans="1:113">
      <c r="A1068" s="70"/>
      <c r="B1068" s="70"/>
      <c r="C1068" s="70"/>
      <c r="D1068" s="70"/>
      <c r="E1068" s="70"/>
      <c r="F1068" s="70"/>
      <c r="G1068" s="70"/>
      <c r="H1068" s="70"/>
      <c r="I1068" s="70"/>
      <c r="J1068" s="70"/>
      <c r="K1068" s="70"/>
      <c r="L1068" s="70"/>
      <c r="M1068" s="70"/>
      <c r="N1068" s="70"/>
      <c r="O1068" s="70"/>
      <c r="P1068" s="70"/>
      <c r="Q1068" s="70"/>
      <c r="R1068" s="70"/>
      <c r="S1068" s="70"/>
      <c r="T1068" s="70"/>
      <c r="U1068" s="70"/>
      <c r="V1068" s="70"/>
      <c r="W1068" s="70"/>
      <c r="X1068" s="70"/>
      <c r="Y1068" s="70"/>
      <c r="Z1068" s="70"/>
      <c r="AA1068" s="70"/>
      <c r="AB1068" s="70"/>
      <c r="AC1068" s="70"/>
      <c r="AD1068" s="70"/>
      <c r="AE1068" s="70"/>
      <c r="AF1068" s="70"/>
      <c r="AG1068" s="70"/>
      <c r="AH1068" s="70"/>
      <c r="AI1068" s="70"/>
      <c r="AJ1068" s="70"/>
      <c r="AK1068" s="70"/>
      <c r="AL1068" s="70"/>
      <c r="AM1068" s="70"/>
      <c r="AN1068" s="70"/>
      <c r="AO1068" s="70"/>
      <c r="AP1068" s="70"/>
      <c r="AQ1068" s="70"/>
      <c r="AR1068" s="70"/>
      <c r="AS1068" s="70"/>
      <c r="AT1068" s="70"/>
      <c r="AU1068" s="70"/>
      <c r="AV1068" s="70"/>
      <c r="AW1068" s="70"/>
      <c r="AX1068" s="70"/>
      <c r="AY1068" s="70"/>
      <c r="AZ1068" s="70"/>
      <c r="BA1068" s="70"/>
      <c r="BB1068" s="70"/>
      <c r="BC1068" s="70"/>
      <c r="BD1068" s="70"/>
      <c r="BE1068" s="70"/>
      <c r="BF1068" s="70"/>
      <c r="BG1068" s="70"/>
      <c r="BH1068" s="70"/>
      <c r="BI1068" s="70"/>
      <c r="BJ1068" s="70"/>
      <c r="BK1068" s="70"/>
      <c r="BL1068" s="70"/>
      <c r="BM1068" s="70"/>
      <c r="BN1068" s="70"/>
      <c r="BO1068" s="70"/>
      <c r="BP1068" s="70"/>
      <c r="BQ1068" s="70"/>
      <c r="BR1068" s="70"/>
      <c r="BS1068" s="70"/>
      <c r="BT1068" s="70"/>
      <c r="BU1068" s="70"/>
      <c r="BV1068" s="70"/>
      <c r="BW1068" s="70"/>
      <c r="BX1068" s="70"/>
      <c r="BY1068" s="70"/>
      <c r="BZ1068" s="72"/>
      <c r="CA1068" s="73"/>
      <c r="CB1068" s="72"/>
      <c r="CC1068" s="72"/>
      <c r="CD1068" s="74"/>
      <c r="CJ1068"/>
      <c r="CW1068" s="76"/>
      <c r="DC1068" s="69"/>
      <c r="DI1068" s="69"/>
    </row>
    <row r="1069" spans="1:113">
      <c r="A1069" s="70"/>
      <c r="B1069" s="70"/>
      <c r="C1069" s="70"/>
      <c r="D1069" s="70"/>
      <c r="E1069" s="70"/>
      <c r="F1069" s="70"/>
      <c r="G1069" s="70"/>
      <c r="H1069" s="70"/>
      <c r="I1069" s="70"/>
      <c r="J1069" s="70"/>
      <c r="K1069" s="70"/>
      <c r="L1069" s="70"/>
      <c r="M1069" s="70"/>
      <c r="N1069" s="70"/>
      <c r="O1069" s="70"/>
      <c r="P1069" s="70"/>
      <c r="Q1069" s="70"/>
      <c r="R1069" s="70"/>
      <c r="S1069" s="70"/>
      <c r="T1069" s="70"/>
      <c r="U1069" s="70"/>
      <c r="V1069" s="70"/>
      <c r="W1069" s="70"/>
      <c r="X1069" s="70"/>
      <c r="Y1069" s="70"/>
      <c r="Z1069" s="70"/>
      <c r="AA1069" s="70"/>
      <c r="AB1069" s="70"/>
      <c r="AC1069" s="70"/>
      <c r="AD1069" s="70"/>
      <c r="AE1069" s="70"/>
      <c r="AF1069" s="70"/>
      <c r="AG1069" s="70"/>
      <c r="AH1069" s="70"/>
      <c r="AI1069" s="70"/>
      <c r="AJ1069" s="70"/>
      <c r="AK1069" s="70"/>
      <c r="AL1069" s="70"/>
      <c r="AM1069" s="70"/>
      <c r="AN1069" s="70"/>
      <c r="AO1069" s="70"/>
      <c r="AP1069" s="70"/>
      <c r="AQ1069" s="70"/>
      <c r="AR1069" s="70"/>
      <c r="AS1069" s="70"/>
      <c r="AT1069" s="70"/>
      <c r="AU1069" s="70"/>
      <c r="AV1069" s="70"/>
      <c r="AW1069" s="70"/>
      <c r="AX1069" s="70"/>
      <c r="AY1069" s="70"/>
      <c r="AZ1069" s="70"/>
      <c r="BA1069" s="70"/>
      <c r="BB1069" s="70"/>
      <c r="BC1069" s="70"/>
      <c r="BD1069" s="70"/>
      <c r="BE1069" s="70"/>
      <c r="BF1069" s="70"/>
      <c r="BG1069" s="70"/>
      <c r="BH1069" s="70"/>
      <c r="BI1069" s="70"/>
      <c r="BJ1069" s="70"/>
      <c r="BK1069" s="70"/>
      <c r="BL1069" s="70"/>
      <c r="BM1069" s="70"/>
      <c r="BN1069" s="70"/>
      <c r="BO1069" s="70"/>
      <c r="BP1069" s="70"/>
      <c r="BQ1069" s="70"/>
      <c r="BR1069" s="70"/>
      <c r="BS1069" s="70"/>
      <c r="BT1069" s="70"/>
      <c r="BU1069" s="70"/>
      <c r="BV1069" s="70"/>
      <c r="BW1069" s="70"/>
      <c r="BX1069" s="70"/>
      <c r="BY1069" s="70"/>
      <c r="BZ1069" s="72"/>
      <c r="CA1069" s="73"/>
      <c r="CB1069" s="72"/>
      <c r="CC1069" s="72"/>
      <c r="CD1069" s="74"/>
      <c r="CJ1069"/>
      <c r="CW1069" s="76"/>
      <c r="DC1069" s="69"/>
      <c r="DI1069" s="69"/>
    </row>
    <row r="1070" spans="1:113">
      <c r="A1070" s="70"/>
      <c r="B1070" s="70"/>
      <c r="C1070" s="70"/>
      <c r="D1070" s="70"/>
      <c r="E1070" s="70"/>
      <c r="F1070" s="70"/>
      <c r="G1070" s="70"/>
      <c r="H1070" s="70"/>
      <c r="I1070" s="70"/>
      <c r="J1070" s="70"/>
      <c r="K1070" s="70"/>
      <c r="L1070" s="70"/>
      <c r="M1070" s="70"/>
      <c r="N1070" s="70"/>
      <c r="O1070" s="70"/>
      <c r="P1070" s="70"/>
      <c r="Q1070" s="70"/>
      <c r="R1070" s="70"/>
      <c r="S1070" s="70"/>
      <c r="T1070" s="70"/>
      <c r="U1070" s="70"/>
      <c r="V1070" s="70"/>
      <c r="W1070" s="70"/>
      <c r="X1070" s="70"/>
      <c r="Y1070" s="70"/>
      <c r="Z1070" s="70"/>
      <c r="AA1070" s="70"/>
      <c r="AB1070" s="70"/>
      <c r="AC1070" s="70"/>
      <c r="AD1070" s="70"/>
      <c r="AE1070" s="70"/>
      <c r="AF1070" s="70"/>
      <c r="AG1070" s="70"/>
      <c r="AH1070" s="70"/>
      <c r="AI1070" s="70"/>
      <c r="AJ1070" s="70"/>
      <c r="AK1070" s="70"/>
      <c r="AL1070" s="70"/>
      <c r="AM1070" s="70"/>
      <c r="AN1070" s="70"/>
      <c r="AO1070" s="70"/>
      <c r="AP1070" s="70"/>
      <c r="AQ1070" s="70"/>
      <c r="AR1070" s="70"/>
      <c r="AS1070" s="70"/>
      <c r="AT1070" s="70"/>
      <c r="AU1070" s="70"/>
      <c r="AV1070" s="70"/>
      <c r="AW1070" s="70"/>
      <c r="AX1070" s="70"/>
      <c r="AY1070" s="70"/>
      <c r="AZ1070" s="70"/>
      <c r="BA1070" s="70"/>
      <c r="BB1070" s="70"/>
      <c r="BC1070" s="70"/>
      <c r="BD1070" s="70"/>
      <c r="BE1070" s="70"/>
      <c r="BF1070" s="70"/>
      <c r="BG1070" s="70"/>
      <c r="BH1070" s="70"/>
      <c r="BI1070" s="70"/>
      <c r="BJ1070" s="70"/>
      <c r="BK1070" s="70"/>
      <c r="BL1070" s="70"/>
      <c r="BM1070" s="70"/>
      <c r="BN1070" s="70"/>
      <c r="BO1070" s="70"/>
      <c r="BP1070" s="70"/>
      <c r="BQ1070" s="70"/>
      <c r="BR1070" s="70"/>
      <c r="BS1070" s="70"/>
      <c r="BT1070" s="70"/>
      <c r="BU1070" s="70"/>
      <c r="BV1070" s="70"/>
      <c r="BW1070" s="70"/>
      <c r="BX1070" s="70"/>
      <c r="BY1070" s="70"/>
      <c r="BZ1070" s="72"/>
      <c r="CA1070" s="73"/>
      <c r="CB1070" s="72"/>
      <c r="CC1070" s="72"/>
      <c r="CD1070" s="74"/>
      <c r="CJ1070"/>
      <c r="CW1070" s="76"/>
      <c r="DC1070" s="69"/>
      <c r="DI1070" s="69"/>
    </row>
    <row r="1071" spans="1:113">
      <c r="A1071" s="70"/>
      <c r="B1071" s="70"/>
      <c r="C1071" s="70"/>
      <c r="D1071" s="70"/>
      <c r="E1071" s="70"/>
      <c r="F1071" s="70"/>
      <c r="G1071" s="70"/>
      <c r="H1071" s="70"/>
      <c r="I1071" s="70"/>
      <c r="J1071" s="70"/>
      <c r="K1071" s="70"/>
      <c r="L1071" s="70"/>
      <c r="M1071" s="70"/>
      <c r="N1071" s="70"/>
      <c r="O1071" s="70"/>
      <c r="P1071" s="70"/>
      <c r="Q1071" s="70"/>
      <c r="R1071" s="70"/>
      <c r="S1071" s="70"/>
      <c r="T1071" s="70"/>
      <c r="U1071" s="70"/>
      <c r="V1071" s="70"/>
      <c r="W1071" s="70"/>
      <c r="X1071" s="70"/>
      <c r="Y1071" s="70"/>
      <c r="Z1071" s="70"/>
      <c r="AA1071" s="70"/>
      <c r="AB1071" s="70"/>
      <c r="AC1071" s="70"/>
      <c r="AD1071" s="70"/>
      <c r="AE1071" s="70"/>
      <c r="AF1071" s="70"/>
      <c r="AG1071" s="70"/>
      <c r="AH1071" s="70"/>
      <c r="AI1071" s="70"/>
      <c r="AJ1071" s="70"/>
      <c r="AK1071" s="70"/>
      <c r="AL1071" s="70"/>
      <c r="AM1071" s="70"/>
      <c r="AN1071" s="70"/>
      <c r="AO1071" s="70"/>
      <c r="AP1071" s="70"/>
      <c r="AQ1071" s="70"/>
      <c r="AR1071" s="70"/>
      <c r="AS1071" s="70"/>
      <c r="AT1071" s="70"/>
      <c r="AU1071" s="70"/>
      <c r="AV1071" s="70"/>
      <c r="AW1071" s="70"/>
      <c r="AX1071" s="70"/>
      <c r="AY1071" s="70"/>
      <c r="AZ1071" s="70"/>
      <c r="BA1071" s="70"/>
      <c r="BB1071" s="70"/>
      <c r="BC1071" s="70"/>
      <c r="BD1071" s="70"/>
      <c r="BE1071" s="70"/>
      <c r="BF1071" s="70"/>
      <c r="BG1071" s="70"/>
      <c r="BH1071" s="70"/>
      <c r="BI1071" s="70"/>
      <c r="BJ1071" s="70"/>
      <c r="BK1071" s="70"/>
      <c r="BL1071" s="70"/>
      <c r="BM1071" s="70"/>
      <c r="BN1071" s="70"/>
      <c r="BO1071" s="70"/>
      <c r="BP1071" s="70"/>
      <c r="BQ1071" s="70"/>
      <c r="BR1071" s="70"/>
      <c r="BS1071" s="70"/>
      <c r="BT1071" s="70"/>
      <c r="BU1071" s="70"/>
      <c r="BV1071" s="70"/>
      <c r="BW1071" s="70"/>
      <c r="BX1071" s="70"/>
      <c r="BY1071" s="70"/>
      <c r="BZ1071" s="72"/>
      <c r="CA1071" s="73"/>
      <c r="CB1071" s="72"/>
      <c r="CC1071" s="72"/>
      <c r="CD1071" s="74"/>
      <c r="CJ1071"/>
      <c r="CW1071" s="76"/>
      <c r="DC1071" s="69"/>
      <c r="DI1071" s="69"/>
    </row>
    <row r="1072" spans="1:113">
      <c r="A1072" s="70"/>
      <c r="B1072" s="70"/>
      <c r="C1072" s="70"/>
      <c r="D1072" s="70"/>
      <c r="E1072" s="70"/>
      <c r="F1072" s="70"/>
      <c r="G1072" s="70"/>
      <c r="H1072" s="70"/>
      <c r="I1072" s="70"/>
      <c r="J1072" s="70"/>
      <c r="K1072" s="70"/>
      <c r="L1072" s="70"/>
      <c r="M1072" s="70"/>
      <c r="N1072" s="70"/>
      <c r="O1072" s="70"/>
      <c r="P1072" s="70"/>
      <c r="Q1072" s="70"/>
      <c r="R1072" s="70"/>
      <c r="S1072" s="70"/>
      <c r="T1072" s="70"/>
      <c r="U1072" s="70"/>
      <c r="V1072" s="70"/>
      <c r="W1072" s="70"/>
      <c r="X1072" s="70"/>
      <c r="Y1072" s="70"/>
      <c r="Z1072" s="70"/>
      <c r="AA1072" s="70"/>
      <c r="AB1072" s="70"/>
      <c r="AC1072" s="70"/>
      <c r="AD1072" s="70"/>
      <c r="AE1072" s="70"/>
      <c r="AF1072" s="70"/>
      <c r="AG1072" s="70"/>
      <c r="AH1072" s="70"/>
      <c r="AI1072" s="70"/>
      <c r="AJ1072" s="70"/>
      <c r="AK1072" s="70"/>
      <c r="AL1072" s="70"/>
      <c r="AM1072" s="70"/>
      <c r="AN1072" s="70"/>
      <c r="AO1072" s="70"/>
      <c r="AP1072" s="70"/>
      <c r="AQ1072" s="70"/>
      <c r="AR1072" s="70"/>
      <c r="AS1072" s="70"/>
      <c r="AT1072" s="70"/>
      <c r="AU1072" s="70"/>
      <c r="AV1072" s="70"/>
      <c r="AW1072" s="70"/>
      <c r="AX1072" s="70"/>
      <c r="AY1072" s="70"/>
      <c r="AZ1072" s="70"/>
      <c r="BA1072" s="70"/>
      <c r="BB1072" s="70"/>
      <c r="BC1072" s="70"/>
      <c r="BD1072" s="70"/>
      <c r="BE1072" s="70"/>
      <c r="BF1072" s="70"/>
      <c r="BG1072" s="70"/>
      <c r="BH1072" s="70"/>
      <c r="BI1072" s="70"/>
      <c r="BJ1072" s="70"/>
      <c r="BK1072" s="70"/>
      <c r="BL1072" s="70"/>
      <c r="BM1072" s="70"/>
      <c r="BN1072" s="70"/>
      <c r="BO1072" s="70"/>
      <c r="BP1072" s="70"/>
      <c r="BQ1072" s="70"/>
      <c r="BR1072" s="70"/>
      <c r="BS1072" s="70"/>
      <c r="BT1072" s="70"/>
      <c r="BU1072" s="70"/>
      <c r="BV1072" s="70"/>
      <c r="BW1072" s="70"/>
      <c r="BX1072" s="70"/>
      <c r="BY1072" s="70"/>
      <c r="BZ1072" s="72"/>
      <c r="CA1072" s="73"/>
      <c r="CB1072" s="72"/>
      <c r="CC1072" s="72"/>
      <c r="CD1072" s="74"/>
      <c r="CJ1072"/>
      <c r="CW1072" s="76"/>
      <c r="DC1072" s="69"/>
      <c r="DI1072" s="69"/>
    </row>
    <row r="1073" spans="1:113">
      <c r="A1073" s="70"/>
      <c r="B1073" s="70"/>
      <c r="C1073" s="70"/>
      <c r="D1073" s="70"/>
      <c r="E1073" s="70"/>
      <c r="F1073" s="70"/>
      <c r="G1073" s="70"/>
      <c r="H1073" s="70"/>
      <c r="I1073" s="70"/>
      <c r="J1073" s="70"/>
      <c r="K1073" s="70"/>
      <c r="L1073" s="70"/>
      <c r="M1073" s="70"/>
      <c r="N1073" s="70"/>
      <c r="O1073" s="70"/>
      <c r="P1073" s="70"/>
      <c r="Q1073" s="70"/>
      <c r="R1073" s="70"/>
      <c r="S1073" s="70"/>
      <c r="T1073" s="70"/>
      <c r="U1073" s="70"/>
      <c r="V1073" s="70"/>
      <c r="W1073" s="70"/>
      <c r="X1073" s="70"/>
      <c r="Y1073" s="70"/>
      <c r="Z1073" s="70"/>
      <c r="AA1073" s="70"/>
      <c r="AB1073" s="70"/>
      <c r="AC1073" s="70"/>
      <c r="AD1073" s="70"/>
      <c r="AE1073" s="70"/>
      <c r="AF1073" s="70"/>
      <c r="AG1073" s="70"/>
      <c r="AH1073" s="70"/>
      <c r="AI1073" s="70"/>
      <c r="AJ1073" s="70"/>
      <c r="AK1073" s="70"/>
      <c r="AL1073" s="70"/>
      <c r="AM1073" s="70"/>
      <c r="AN1073" s="70"/>
      <c r="AO1073" s="70"/>
      <c r="AP1073" s="70"/>
      <c r="AQ1073" s="70"/>
      <c r="AR1073" s="70"/>
      <c r="AS1073" s="70"/>
      <c r="AT1073" s="70"/>
      <c r="AU1073" s="70"/>
      <c r="AV1073" s="70"/>
      <c r="AW1073" s="70"/>
      <c r="AX1073" s="70"/>
      <c r="AY1073" s="70"/>
      <c r="AZ1073" s="70"/>
      <c r="BA1073" s="70"/>
      <c r="BB1073" s="70"/>
      <c r="BC1073" s="70"/>
      <c r="BD1073" s="70"/>
      <c r="BE1073" s="70"/>
      <c r="BF1073" s="70"/>
      <c r="BG1073" s="70"/>
      <c r="BH1073" s="70"/>
      <c r="BI1073" s="70"/>
      <c r="BJ1073" s="70"/>
      <c r="BK1073" s="70"/>
      <c r="BL1073" s="70"/>
      <c r="BM1073" s="70"/>
      <c r="BN1073" s="70"/>
      <c r="BO1073" s="70"/>
      <c r="BP1073" s="70"/>
      <c r="BQ1073" s="70"/>
      <c r="BR1073" s="70"/>
      <c r="BS1073" s="70"/>
      <c r="BT1073" s="70"/>
      <c r="BU1073" s="70"/>
      <c r="BV1073" s="70"/>
      <c r="BW1073" s="70"/>
      <c r="BX1073" s="70"/>
      <c r="BY1073" s="70"/>
      <c r="BZ1073" s="72"/>
      <c r="CA1073" s="73"/>
      <c r="CB1073" s="72"/>
      <c r="CC1073" s="72"/>
      <c r="CD1073" s="74"/>
      <c r="CJ1073"/>
      <c r="CW1073" s="76"/>
      <c r="DC1073" s="69"/>
      <c r="DI1073" s="69"/>
    </row>
    <row r="1074" spans="1:113">
      <c r="A1074" s="70"/>
      <c r="B1074" s="70"/>
      <c r="C1074" s="70"/>
      <c r="D1074" s="70"/>
      <c r="E1074" s="70"/>
      <c r="F1074" s="70"/>
      <c r="G1074" s="70"/>
      <c r="H1074" s="70"/>
      <c r="I1074" s="70"/>
      <c r="J1074" s="70"/>
      <c r="K1074" s="70"/>
      <c r="L1074" s="70"/>
      <c r="M1074" s="70"/>
      <c r="N1074" s="70"/>
      <c r="O1074" s="70"/>
      <c r="P1074" s="70"/>
      <c r="Q1074" s="70"/>
      <c r="R1074" s="70"/>
      <c r="S1074" s="70"/>
      <c r="T1074" s="70"/>
      <c r="U1074" s="70"/>
      <c r="V1074" s="70"/>
      <c r="W1074" s="70"/>
      <c r="X1074" s="70"/>
      <c r="Y1074" s="70"/>
      <c r="Z1074" s="70"/>
      <c r="AA1074" s="70"/>
      <c r="AB1074" s="70"/>
      <c r="AC1074" s="70"/>
      <c r="AD1074" s="70"/>
      <c r="AE1074" s="70"/>
      <c r="AF1074" s="70"/>
      <c r="AG1074" s="70"/>
      <c r="AH1074" s="70"/>
      <c r="AI1074" s="70"/>
      <c r="AJ1074" s="70"/>
      <c r="AK1074" s="70"/>
      <c r="AL1074" s="70"/>
      <c r="AM1074" s="70"/>
      <c r="AN1074" s="70"/>
      <c r="AO1074" s="70"/>
      <c r="AP1074" s="70"/>
      <c r="AQ1074" s="70"/>
      <c r="AR1074" s="70"/>
      <c r="AS1074" s="70"/>
      <c r="AT1074" s="70"/>
      <c r="AU1074" s="70"/>
      <c r="AV1074" s="70"/>
      <c r="AW1074" s="70"/>
      <c r="AX1074" s="70"/>
      <c r="AY1074" s="70"/>
      <c r="AZ1074" s="70"/>
      <c r="BA1074" s="70"/>
      <c r="BB1074" s="70"/>
      <c r="BC1074" s="70"/>
      <c r="BD1074" s="70"/>
      <c r="BE1074" s="70"/>
      <c r="BF1074" s="70"/>
      <c r="BG1074" s="70"/>
      <c r="BH1074" s="70"/>
      <c r="BI1074" s="70"/>
      <c r="BJ1074" s="70"/>
      <c r="BK1074" s="70"/>
      <c r="BL1074" s="70"/>
      <c r="BM1074" s="70"/>
      <c r="BN1074" s="70"/>
      <c r="BO1074" s="70"/>
      <c r="BP1074" s="70"/>
      <c r="BQ1074" s="70"/>
      <c r="BR1074" s="70"/>
      <c r="BS1074" s="70"/>
      <c r="BT1074" s="70"/>
      <c r="BU1074" s="70"/>
      <c r="BV1074" s="70"/>
      <c r="BW1074" s="70"/>
      <c r="BX1074" s="70"/>
      <c r="BY1074" s="70"/>
      <c r="BZ1074" s="72"/>
      <c r="CA1074" s="73"/>
      <c r="CB1074" s="72"/>
      <c r="CC1074" s="72"/>
      <c r="CD1074" s="74"/>
      <c r="CJ1074"/>
      <c r="CW1074" s="76"/>
      <c r="DC1074" s="69"/>
      <c r="DI1074" s="69"/>
    </row>
    <row r="1075" spans="1:113">
      <c r="A1075" s="70"/>
      <c r="B1075" s="70"/>
      <c r="C1075" s="70"/>
      <c r="D1075" s="70"/>
      <c r="E1075" s="70"/>
      <c r="F1075" s="70"/>
      <c r="G1075" s="70"/>
      <c r="H1075" s="70"/>
      <c r="I1075" s="70"/>
      <c r="J1075" s="70"/>
      <c r="K1075" s="70"/>
      <c r="L1075" s="70"/>
      <c r="M1075" s="70"/>
      <c r="N1075" s="70"/>
      <c r="O1075" s="70"/>
      <c r="P1075" s="70"/>
      <c r="Q1075" s="70"/>
      <c r="R1075" s="70"/>
      <c r="S1075" s="70"/>
      <c r="T1075" s="70"/>
      <c r="U1075" s="70"/>
      <c r="V1075" s="70"/>
      <c r="W1075" s="70"/>
      <c r="X1075" s="70"/>
      <c r="Y1075" s="70"/>
      <c r="Z1075" s="70"/>
      <c r="AA1075" s="70"/>
      <c r="AB1075" s="70"/>
      <c r="AC1075" s="70"/>
      <c r="AD1075" s="70"/>
      <c r="AE1075" s="70"/>
      <c r="AF1075" s="70"/>
      <c r="AG1075" s="70"/>
      <c r="AH1075" s="70"/>
      <c r="AI1075" s="70"/>
      <c r="AJ1075" s="70"/>
      <c r="AK1075" s="70"/>
      <c r="AL1075" s="70"/>
      <c r="AM1075" s="70"/>
      <c r="AN1075" s="70"/>
      <c r="AO1075" s="70"/>
      <c r="AP1075" s="70"/>
      <c r="AQ1075" s="70"/>
      <c r="AR1075" s="70"/>
      <c r="AS1075" s="70"/>
      <c r="AT1075" s="70"/>
      <c r="AU1075" s="70"/>
      <c r="AV1075" s="70"/>
      <c r="AW1075" s="70"/>
      <c r="AX1075" s="70"/>
      <c r="AY1075" s="70"/>
      <c r="AZ1075" s="70"/>
      <c r="BA1075" s="70"/>
      <c r="BB1075" s="70"/>
      <c r="BC1075" s="70"/>
      <c r="BD1075" s="70"/>
      <c r="BE1075" s="70"/>
      <c r="BF1075" s="70"/>
      <c r="BG1075" s="70"/>
      <c r="BH1075" s="70"/>
      <c r="BI1075" s="70"/>
      <c r="BJ1075" s="70"/>
      <c r="BK1075" s="70"/>
      <c r="BL1075" s="70"/>
      <c r="BM1075" s="70"/>
      <c r="BN1075" s="70"/>
      <c r="BO1075" s="70"/>
      <c r="BP1075" s="70"/>
      <c r="BQ1075" s="70"/>
      <c r="BR1075" s="70"/>
      <c r="BS1075" s="70"/>
      <c r="BT1075" s="70"/>
      <c r="BU1075" s="70"/>
      <c r="BV1075" s="70"/>
      <c r="BW1075" s="70"/>
      <c r="BX1075" s="70"/>
      <c r="BY1075" s="70"/>
      <c r="BZ1075" s="72"/>
      <c r="CA1075" s="73"/>
      <c r="CB1075" s="72"/>
      <c r="CC1075" s="72"/>
      <c r="CD1075" s="74"/>
      <c r="CJ1075"/>
      <c r="CW1075" s="76"/>
      <c r="DC1075" s="69"/>
      <c r="DI1075" s="69"/>
    </row>
    <row r="1076" spans="1:113">
      <c r="A1076" s="70"/>
      <c r="B1076" s="70"/>
      <c r="C1076" s="70"/>
      <c r="D1076" s="70"/>
      <c r="E1076" s="70"/>
      <c r="F1076" s="70"/>
      <c r="G1076" s="70"/>
      <c r="H1076" s="70"/>
      <c r="I1076" s="70"/>
      <c r="J1076" s="70"/>
      <c r="K1076" s="70"/>
      <c r="L1076" s="70"/>
      <c r="M1076" s="70"/>
      <c r="N1076" s="70"/>
      <c r="O1076" s="70"/>
      <c r="P1076" s="70"/>
      <c r="Q1076" s="70"/>
      <c r="R1076" s="70"/>
      <c r="S1076" s="70"/>
      <c r="T1076" s="70"/>
      <c r="U1076" s="70"/>
      <c r="V1076" s="70"/>
      <c r="W1076" s="70"/>
      <c r="X1076" s="70"/>
      <c r="Y1076" s="70"/>
      <c r="Z1076" s="70"/>
      <c r="AA1076" s="70"/>
      <c r="AB1076" s="70"/>
      <c r="AC1076" s="70"/>
      <c r="AD1076" s="70"/>
      <c r="AE1076" s="70"/>
      <c r="AF1076" s="70"/>
      <c r="AG1076" s="70"/>
      <c r="AH1076" s="70"/>
      <c r="AI1076" s="70"/>
      <c r="AJ1076" s="70"/>
      <c r="AK1076" s="70"/>
      <c r="AL1076" s="70"/>
      <c r="AM1076" s="70"/>
      <c r="AN1076" s="70"/>
      <c r="AO1076" s="70"/>
      <c r="AP1076" s="70"/>
      <c r="AQ1076" s="70"/>
      <c r="AR1076" s="70"/>
      <c r="AS1076" s="70"/>
      <c r="AT1076" s="70"/>
      <c r="AU1076" s="70"/>
      <c r="AV1076" s="70"/>
      <c r="AW1076" s="70"/>
      <c r="AX1076" s="70"/>
      <c r="AY1076" s="70"/>
      <c r="AZ1076" s="70"/>
      <c r="BA1076" s="70"/>
      <c r="BB1076" s="70"/>
      <c r="BC1076" s="70"/>
      <c r="BD1076" s="70"/>
      <c r="BE1076" s="70"/>
      <c r="BF1076" s="70"/>
      <c r="BG1076" s="70"/>
      <c r="BH1076" s="70"/>
      <c r="BI1076" s="70"/>
      <c r="BJ1076" s="70"/>
      <c r="BK1076" s="70"/>
      <c r="BL1076" s="70"/>
      <c r="BM1076" s="70"/>
      <c r="BN1076" s="70"/>
      <c r="BO1076" s="70"/>
      <c r="BP1076" s="70"/>
      <c r="BQ1076" s="70"/>
      <c r="BR1076" s="70"/>
      <c r="BS1076" s="70"/>
      <c r="BT1076" s="70"/>
      <c r="BU1076" s="70"/>
      <c r="BV1076" s="70"/>
      <c r="BW1076" s="70"/>
      <c r="BX1076" s="70"/>
      <c r="BY1076" s="70"/>
      <c r="BZ1076" s="72"/>
      <c r="CA1076" s="73"/>
      <c r="CB1076" s="72"/>
      <c r="CC1076" s="72"/>
      <c r="CD1076" s="74"/>
      <c r="CJ1076"/>
      <c r="CW1076" s="76"/>
      <c r="DC1076" s="69"/>
      <c r="DI1076" s="69"/>
    </row>
    <row r="1077" spans="1:113">
      <c r="A1077" s="70"/>
      <c r="B1077" s="70"/>
      <c r="C1077" s="70"/>
      <c r="D1077" s="70"/>
      <c r="E1077" s="70"/>
      <c r="F1077" s="70"/>
      <c r="G1077" s="70"/>
      <c r="H1077" s="70"/>
      <c r="I1077" s="70"/>
      <c r="J1077" s="70"/>
      <c r="K1077" s="70"/>
      <c r="L1077" s="70"/>
      <c r="M1077" s="70"/>
      <c r="N1077" s="70"/>
      <c r="O1077" s="70"/>
      <c r="P1077" s="70"/>
      <c r="Q1077" s="70"/>
      <c r="R1077" s="70"/>
      <c r="S1077" s="70"/>
      <c r="T1077" s="70"/>
      <c r="U1077" s="70"/>
      <c r="V1077" s="70"/>
      <c r="W1077" s="70"/>
      <c r="X1077" s="70"/>
      <c r="Y1077" s="70"/>
      <c r="Z1077" s="70"/>
      <c r="AA1077" s="70"/>
      <c r="AB1077" s="70"/>
      <c r="AC1077" s="70"/>
      <c r="AD1077" s="70"/>
      <c r="AE1077" s="70"/>
      <c r="AF1077" s="70"/>
      <c r="AG1077" s="70"/>
      <c r="AH1077" s="70"/>
      <c r="AI1077" s="70"/>
      <c r="AJ1077" s="70"/>
      <c r="AK1077" s="70"/>
      <c r="AL1077" s="70"/>
      <c r="AM1077" s="70"/>
      <c r="AN1077" s="70"/>
      <c r="AO1077" s="70"/>
      <c r="AP1077" s="70"/>
      <c r="AQ1077" s="70"/>
      <c r="AR1077" s="70"/>
      <c r="AS1077" s="70"/>
      <c r="AT1077" s="70"/>
      <c r="AU1077" s="70"/>
      <c r="AV1077" s="70"/>
      <c r="AW1077" s="70"/>
      <c r="AX1077" s="70"/>
      <c r="AY1077" s="70"/>
      <c r="AZ1077" s="70"/>
      <c r="BA1077" s="70"/>
      <c r="BB1077" s="70"/>
      <c r="BC1077" s="70"/>
      <c r="BD1077" s="70"/>
      <c r="BE1077" s="70"/>
      <c r="BF1077" s="70"/>
      <c r="BG1077" s="70"/>
      <c r="BH1077" s="70"/>
      <c r="BI1077" s="70"/>
      <c r="BJ1077" s="70"/>
      <c r="BK1077" s="70"/>
      <c r="BL1077" s="70"/>
      <c r="BM1077" s="70"/>
      <c r="BN1077" s="70"/>
      <c r="BO1077" s="70"/>
      <c r="BP1077" s="70"/>
      <c r="BQ1077" s="70"/>
      <c r="BR1077" s="70"/>
      <c r="BS1077" s="70"/>
      <c r="BT1077" s="70"/>
      <c r="BU1077" s="70"/>
      <c r="BV1077" s="70"/>
      <c r="BW1077" s="70"/>
      <c r="BX1077" s="70"/>
      <c r="BY1077" s="70"/>
      <c r="BZ1077" s="72"/>
      <c r="CA1077" s="73"/>
      <c r="CB1077" s="72"/>
      <c r="CC1077" s="72"/>
      <c r="CD1077" s="74"/>
      <c r="CJ1077"/>
      <c r="CW1077" s="76"/>
      <c r="DC1077" s="69"/>
      <c r="DI1077" s="69"/>
    </row>
    <row r="1078" spans="1:113">
      <c r="A1078" s="70"/>
      <c r="B1078" s="70"/>
      <c r="C1078" s="70"/>
      <c r="D1078" s="70"/>
      <c r="E1078" s="70"/>
      <c r="F1078" s="70"/>
      <c r="G1078" s="70"/>
      <c r="H1078" s="70"/>
      <c r="I1078" s="70"/>
      <c r="J1078" s="70"/>
      <c r="K1078" s="70"/>
      <c r="L1078" s="70"/>
      <c r="M1078" s="70"/>
      <c r="N1078" s="70"/>
      <c r="O1078" s="70"/>
      <c r="P1078" s="70"/>
      <c r="Q1078" s="70"/>
      <c r="R1078" s="70"/>
      <c r="S1078" s="70"/>
      <c r="T1078" s="70"/>
      <c r="U1078" s="70"/>
      <c r="V1078" s="70"/>
      <c r="W1078" s="70"/>
      <c r="X1078" s="70"/>
      <c r="Y1078" s="70"/>
      <c r="Z1078" s="70"/>
      <c r="AA1078" s="70"/>
      <c r="AB1078" s="70"/>
      <c r="AC1078" s="70"/>
      <c r="AD1078" s="70"/>
      <c r="AE1078" s="70"/>
      <c r="AF1078" s="70"/>
      <c r="AG1078" s="70"/>
      <c r="AH1078" s="70"/>
      <c r="AI1078" s="70"/>
      <c r="AJ1078" s="70"/>
      <c r="AK1078" s="70"/>
      <c r="AL1078" s="70"/>
      <c r="AM1078" s="70"/>
      <c r="AN1078" s="70"/>
      <c r="AO1078" s="70"/>
      <c r="AP1078" s="70"/>
      <c r="AQ1078" s="70"/>
      <c r="AR1078" s="70"/>
      <c r="AS1078" s="70"/>
      <c r="AT1078" s="70"/>
      <c r="AU1078" s="70"/>
      <c r="AV1078" s="70"/>
      <c r="AW1078" s="70"/>
      <c r="AX1078" s="70"/>
      <c r="AY1078" s="70"/>
      <c r="AZ1078" s="70"/>
      <c r="BA1078" s="70"/>
      <c r="BB1078" s="70"/>
      <c r="BC1078" s="70"/>
      <c r="BD1078" s="70"/>
      <c r="BE1078" s="70"/>
      <c r="BF1078" s="70"/>
      <c r="BG1078" s="70"/>
      <c r="BH1078" s="70"/>
      <c r="BI1078" s="70"/>
      <c r="BJ1078" s="70"/>
      <c r="BK1078" s="70"/>
      <c r="BL1078" s="70"/>
      <c r="BM1078" s="70"/>
      <c r="BN1078" s="70"/>
      <c r="BO1078" s="70"/>
      <c r="BP1078" s="70"/>
      <c r="BQ1078" s="70"/>
      <c r="BR1078" s="70"/>
      <c r="BS1078" s="70"/>
      <c r="BT1078" s="70"/>
      <c r="BU1078" s="70"/>
      <c r="BV1078" s="70"/>
      <c r="BW1078" s="70"/>
      <c r="BX1078" s="70"/>
      <c r="BY1078" s="70"/>
      <c r="BZ1078" s="72"/>
      <c r="CA1078" s="73"/>
      <c r="CB1078" s="72"/>
      <c r="CC1078" s="72"/>
      <c r="CD1078" s="74"/>
      <c r="CJ1078"/>
      <c r="CW1078" s="76"/>
      <c r="DC1078" s="69"/>
      <c r="DI1078" s="69"/>
    </row>
    <row r="1079" spans="1:113">
      <c r="A1079" s="70"/>
      <c r="B1079" s="70"/>
      <c r="C1079" s="70"/>
      <c r="D1079" s="70"/>
      <c r="E1079" s="70"/>
      <c r="F1079" s="70"/>
      <c r="G1079" s="70"/>
      <c r="H1079" s="70"/>
      <c r="I1079" s="70"/>
      <c r="J1079" s="70"/>
      <c r="K1079" s="70"/>
      <c r="L1079" s="70"/>
      <c r="M1079" s="70"/>
      <c r="N1079" s="70"/>
      <c r="O1079" s="70"/>
      <c r="P1079" s="70"/>
      <c r="Q1079" s="70"/>
      <c r="R1079" s="70"/>
      <c r="S1079" s="70"/>
      <c r="T1079" s="70"/>
      <c r="U1079" s="70"/>
      <c r="V1079" s="70"/>
      <c r="W1079" s="70"/>
      <c r="X1079" s="70"/>
      <c r="Y1079" s="70"/>
      <c r="Z1079" s="70"/>
      <c r="AA1079" s="70"/>
      <c r="AB1079" s="70"/>
      <c r="AC1079" s="70"/>
      <c r="AD1079" s="70"/>
      <c r="AE1079" s="70"/>
      <c r="AF1079" s="70"/>
      <c r="AG1079" s="70"/>
      <c r="AH1079" s="70"/>
      <c r="AI1079" s="70"/>
      <c r="AJ1079" s="70"/>
      <c r="AK1079" s="70"/>
      <c r="AL1079" s="70"/>
      <c r="AM1079" s="70"/>
      <c r="AN1079" s="70"/>
      <c r="AO1079" s="70"/>
      <c r="AP1079" s="70"/>
      <c r="AQ1079" s="70"/>
      <c r="AR1079" s="70"/>
      <c r="AS1079" s="70"/>
      <c r="AT1079" s="70"/>
      <c r="AU1079" s="70"/>
      <c r="AV1079" s="70"/>
      <c r="AW1079" s="70"/>
      <c r="AX1079" s="70"/>
      <c r="AY1079" s="70"/>
      <c r="AZ1079" s="70"/>
      <c r="BA1079" s="70"/>
      <c r="BB1079" s="70"/>
      <c r="BC1079" s="70"/>
      <c r="BD1079" s="70"/>
      <c r="BE1079" s="70"/>
      <c r="BF1079" s="70"/>
      <c r="BG1079" s="70"/>
      <c r="BH1079" s="70"/>
      <c r="BI1079" s="70"/>
      <c r="BJ1079" s="70"/>
      <c r="BK1079" s="70"/>
      <c r="BL1079" s="70"/>
      <c r="BM1079" s="70"/>
      <c r="BN1079" s="70"/>
      <c r="BO1079" s="70"/>
      <c r="BP1079" s="70"/>
      <c r="BQ1079" s="70"/>
      <c r="BR1079" s="70"/>
      <c r="BS1079" s="70"/>
      <c r="BT1079" s="70"/>
      <c r="BU1079" s="70"/>
      <c r="BV1079" s="70"/>
      <c r="BW1079" s="70"/>
      <c r="BX1079" s="70"/>
      <c r="BY1079" s="70"/>
      <c r="BZ1079" s="72"/>
      <c r="CA1079" s="73"/>
      <c r="CB1079" s="72"/>
      <c r="CC1079" s="72"/>
      <c r="CD1079" s="74"/>
      <c r="CJ1079"/>
      <c r="CW1079" s="76"/>
      <c r="DC1079" s="69"/>
      <c r="DI1079" s="69"/>
    </row>
    <row r="1080" spans="1:113">
      <c r="A1080" s="70"/>
      <c r="B1080" s="70"/>
      <c r="C1080" s="70"/>
      <c r="D1080" s="70"/>
      <c r="E1080" s="70"/>
      <c r="F1080" s="70"/>
      <c r="G1080" s="70"/>
      <c r="H1080" s="70"/>
      <c r="I1080" s="70"/>
      <c r="J1080" s="70"/>
      <c r="K1080" s="70"/>
      <c r="L1080" s="70"/>
      <c r="M1080" s="70"/>
      <c r="N1080" s="70"/>
      <c r="O1080" s="70"/>
      <c r="P1080" s="70"/>
      <c r="Q1080" s="70"/>
      <c r="R1080" s="70"/>
      <c r="S1080" s="70"/>
      <c r="T1080" s="70"/>
      <c r="U1080" s="70"/>
      <c r="V1080" s="70"/>
      <c r="W1080" s="70"/>
      <c r="X1080" s="70"/>
      <c r="Y1080" s="70"/>
      <c r="Z1080" s="70"/>
      <c r="AA1080" s="70"/>
      <c r="AB1080" s="70"/>
      <c r="AC1080" s="70"/>
      <c r="AD1080" s="70"/>
      <c r="AE1080" s="70"/>
      <c r="AF1080" s="70"/>
      <c r="AG1080" s="70"/>
      <c r="AH1080" s="70"/>
      <c r="AI1080" s="70"/>
      <c r="AJ1080" s="70"/>
      <c r="AK1080" s="70"/>
      <c r="AL1080" s="70"/>
      <c r="AM1080" s="70"/>
      <c r="AN1080" s="70"/>
      <c r="AO1080" s="70"/>
      <c r="AP1080" s="70"/>
      <c r="AQ1080" s="70"/>
      <c r="AR1080" s="70"/>
      <c r="AS1080" s="70"/>
      <c r="AT1080" s="70"/>
      <c r="AU1080" s="70"/>
      <c r="AV1080" s="70"/>
      <c r="AW1080" s="70"/>
      <c r="AX1080" s="70"/>
      <c r="AY1080" s="70"/>
      <c r="AZ1080" s="70"/>
      <c r="BA1080" s="70"/>
      <c r="BB1080" s="70"/>
      <c r="BC1080" s="70"/>
      <c r="BD1080" s="70"/>
      <c r="BE1080" s="70"/>
      <c r="BF1080" s="70"/>
      <c r="BG1080" s="70"/>
      <c r="BH1080" s="70"/>
      <c r="BI1080" s="70"/>
      <c r="BJ1080" s="70"/>
      <c r="BK1080" s="70"/>
      <c r="BL1080" s="70"/>
      <c r="BM1080" s="70"/>
      <c r="BN1080" s="70"/>
      <c r="BO1080" s="70"/>
      <c r="BP1080" s="70"/>
      <c r="BQ1080" s="70"/>
      <c r="BR1080" s="70"/>
      <c r="BS1080" s="70"/>
      <c r="BT1080" s="70"/>
      <c r="BU1080" s="70"/>
      <c r="BV1080" s="70"/>
      <c r="BW1080" s="70"/>
      <c r="BX1080" s="70"/>
      <c r="BY1080" s="70"/>
      <c r="BZ1080" s="72"/>
      <c r="CA1080" s="73"/>
      <c r="CB1080" s="72"/>
      <c r="CC1080" s="72"/>
      <c r="CD1080" s="74"/>
      <c r="CJ1080"/>
      <c r="CW1080" s="76"/>
      <c r="DC1080" s="69"/>
      <c r="DI1080" s="69"/>
    </row>
    <row r="1081" spans="1:113">
      <c r="A1081" s="70"/>
      <c r="B1081" s="70"/>
      <c r="C1081" s="70"/>
      <c r="D1081" s="70"/>
      <c r="E1081" s="70"/>
      <c r="F1081" s="70"/>
      <c r="G1081" s="70"/>
      <c r="H1081" s="70"/>
      <c r="I1081" s="70"/>
      <c r="J1081" s="70"/>
      <c r="K1081" s="70"/>
      <c r="L1081" s="70"/>
      <c r="M1081" s="70"/>
      <c r="N1081" s="70"/>
      <c r="O1081" s="70"/>
      <c r="P1081" s="70"/>
      <c r="Q1081" s="70"/>
      <c r="R1081" s="70"/>
      <c r="S1081" s="70"/>
      <c r="T1081" s="70"/>
      <c r="U1081" s="70"/>
      <c r="V1081" s="70"/>
      <c r="W1081" s="70"/>
      <c r="X1081" s="70"/>
      <c r="Y1081" s="70"/>
      <c r="Z1081" s="70"/>
      <c r="AA1081" s="70"/>
      <c r="AB1081" s="70"/>
      <c r="AC1081" s="70"/>
      <c r="AD1081" s="70"/>
      <c r="AE1081" s="70"/>
      <c r="AF1081" s="70"/>
      <c r="AG1081" s="70"/>
      <c r="AH1081" s="70"/>
      <c r="AI1081" s="70"/>
      <c r="AJ1081" s="70"/>
      <c r="AK1081" s="70"/>
      <c r="AL1081" s="70"/>
      <c r="AM1081" s="70"/>
      <c r="AN1081" s="70"/>
      <c r="AO1081" s="70"/>
      <c r="AP1081" s="70"/>
      <c r="AQ1081" s="70"/>
      <c r="AR1081" s="70"/>
      <c r="AS1081" s="70"/>
      <c r="AT1081" s="70"/>
      <c r="AU1081" s="70"/>
      <c r="AV1081" s="70"/>
      <c r="AW1081" s="70"/>
      <c r="AX1081" s="70"/>
      <c r="AY1081" s="70"/>
      <c r="AZ1081" s="70"/>
      <c r="BA1081" s="70"/>
      <c r="BB1081" s="70"/>
      <c r="BC1081" s="70"/>
      <c r="BD1081" s="70"/>
      <c r="BE1081" s="70"/>
      <c r="BF1081" s="70"/>
      <c r="BG1081" s="70"/>
      <c r="BH1081" s="70"/>
      <c r="BI1081" s="70"/>
      <c r="BJ1081" s="70"/>
      <c r="BK1081" s="70"/>
      <c r="BL1081" s="70"/>
      <c r="BM1081" s="70"/>
      <c r="BN1081" s="70"/>
      <c r="BO1081" s="70"/>
      <c r="BP1081" s="70"/>
      <c r="BQ1081" s="70"/>
      <c r="BR1081" s="70"/>
      <c r="BS1081" s="70"/>
      <c r="BT1081" s="70"/>
      <c r="BU1081" s="70"/>
      <c r="BV1081" s="70"/>
      <c r="BW1081" s="70"/>
      <c r="BX1081" s="70"/>
      <c r="BY1081" s="70"/>
      <c r="BZ1081" s="72"/>
      <c r="CA1081" s="73"/>
      <c r="CB1081" s="72"/>
      <c r="CC1081" s="72"/>
      <c r="CD1081" s="74"/>
      <c r="CJ1081"/>
      <c r="CW1081" s="76"/>
      <c r="DC1081" s="69"/>
      <c r="DI1081" s="69"/>
    </row>
    <row r="1082" spans="1:113">
      <c r="A1082" s="70"/>
      <c r="B1082" s="70"/>
      <c r="C1082" s="70"/>
      <c r="D1082" s="70"/>
      <c r="E1082" s="70"/>
      <c r="F1082" s="70"/>
      <c r="G1082" s="70"/>
      <c r="H1082" s="70"/>
      <c r="I1082" s="70"/>
      <c r="J1082" s="70"/>
      <c r="K1082" s="70"/>
      <c r="L1082" s="70"/>
      <c r="M1082" s="70"/>
      <c r="N1082" s="70"/>
      <c r="O1082" s="70"/>
      <c r="P1082" s="70"/>
      <c r="Q1082" s="70"/>
      <c r="R1082" s="70"/>
      <c r="S1082" s="70"/>
      <c r="T1082" s="70"/>
      <c r="U1082" s="70"/>
      <c r="V1082" s="70"/>
      <c r="W1082" s="70"/>
      <c r="X1082" s="70"/>
      <c r="Y1082" s="70"/>
      <c r="Z1082" s="70"/>
      <c r="AA1082" s="70"/>
      <c r="AB1082" s="70"/>
      <c r="AC1082" s="70"/>
      <c r="AD1082" s="70"/>
      <c r="AE1082" s="70"/>
      <c r="AF1082" s="70"/>
      <c r="AG1082" s="70"/>
      <c r="AH1082" s="70"/>
      <c r="AI1082" s="70"/>
      <c r="AJ1082" s="70"/>
      <c r="AK1082" s="70"/>
      <c r="AL1082" s="70"/>
      <c r="AM1082" s="70"/>
      <c r="AN1082" s="70"/>
      <c r="AO1082" s="70"/>
      <c r="AP1082" s="70"/>
      <c r="AQ1082" s="70"/>
      <c r="AR1082" s="70"/>
      <c r="AS1082" s="70"/>
      <c r="AT1082" s="70"/>
      <c r="AU1082" s="70"/>
      <c r="AV1082" s="70"/>
      <c r="AW1082" s="70"/>
      <c r="AX1082" s="70"/>
      <c r="AY1082" s="70"/>
      <c r="AZ1082" s="70"/>
      <c r="BA1082" s="70"/>
      <c r="BB1082" s="70"/>
      <c r="BC1082" s="70"/>
      <c r="BD1082" s="70"/>
      <c r="BE1082" s="70"/>
      <c r="BF1082" s="70"/>
      <c r="BG1082" s="70"/>
      <c r="BH1082" s="70"/>
      <c r="BI1082" s="70"/>
      <c r="BJ1082" s="70"/>
      <c r="BK1082" s="70"/>
      <c r="BL1082" s="70"/>
      <c r="BM1082" s="70"/>
      <c r="BN1082" s="70"/>
      <c r="BO1082" s="70"/>
      <c r="BP1082" s="70"/>
      <c r="BQ1082" s="70"/>
      <c r="BR1082" s="70"/>
      <c r="BS1082" s="70"/>
      <c r="BT1082" s="70"/>
      <c r="BU1082" s="70"/>
      <c r="BV1082" s="70"/>
      <c r="BW1082" s="70"/>
      <c r="BX1082" s="70"/>
      <c r="BY1082" s="70"/>
      <c r="BZ1082" s="72"/>
      <c r="CA1082" s="73"/>
      <c r="CB1082" s="72"/>
      <c r="CC1082" s="72"/>
      <c r="CD1082" s="74"/>
      <c r="CJ1082"/>
      <c r="CW1082" s="76"/>
      <c r="DC1082" s="69"/>
      <c r="DI1082" s="69"/>
    </row>
    <row r="1083" spans="1:113">
      <c r="A1083" s="70"/>
      <c r="B1083" s="70"/>
      <c r="C1083" s="70"/>
      <c r="D1083" s="70"/>
      <c r="E1083" s="70"/>
      <c r="F1083" s="70"/>
      <c r="G1083" s="70"/>
      <c r="H1083" s="70"/>
      <c r="I1083" s="70"/>
      <c r="J1083" s="70"/>
      <c r="K1083" s="70"/>
      <c r="L1083" s="70"/>
      <c r="M1083" s="70"/>
      <c r="N1083" s="70"/>
      <c r="O1083" s="70"/>
      <c r="P1083" s="70"/>
      <c r="Q1083" s="70"/>
      <c r="R1083" s="70"/>
      <c r="S1083" s="70"/>
      <c r="T1083" s="70"/>
      <c r="U1083" s="70"/>
      <c r="V1083" s="70"/>
      <c r="W1083" s="70"/>
      <c r="X1083" s="70"/>
      <c r="Y1083" s="70"/>
      <c r="Z1083" s="70"/>
      <c r="AA1083" s="70"/>
      <c r="AB1083" s="70"/>
      <c r="AC1083" s="70"/>
      <c r="AD1083" s="70"/>
      <c r="AE1083" s="70"/>
      <c r="AF1083" s="70"/>
      <c r="AG1083" s="70"/>
      <c r="AH1083" s="70"/>
      <c r="AI1083" s="70"/>
      <c r="AJ1083" s="70"/>
      <c r="AK1083" s="70"/>
      <c r="AL1083" s="70"/>
      <c r="AM1083" s="70"/>
      <c r="AN1083" s="70"/>
      <c r="AO1083" s="70"/>
      <c r="AP1083" s="70"/>
      <c r="AQ1083" s="70"/>
      <c r="AR1083" s="70"/>
      <c r="AS1083" s="70"/>
      <c r="AT1083" s="70"/>
      <c r="AU1083" s="70"/>
      <c r="AV1083" s="70"/>
      <c r="AW1083" s="70"/>
      <c r="AX1083" s="70"/>
      <c r="AY1083" s="70"/>
      <c r="AZ1083" s="70"/>
      <c r="BA1083" s="70"/>
      <c r="BB1083" s="70"/>
      <c r="BC1083" s="70"/>
      <c r="BD1083" s="70"/>
      <c r="BE1083" s="70"/>
      <c r="BF1083" s="70"/>
      <c r="BG1083" s="70"/>
      <c r="BH1083" s="70"/>
      <c r="BI1083" s="70"/>
      <c r="BJ1083" s="70"/>
      <c r="BK1083" s="70"/>
      <c r="BL1083" s="70"/>
      <c r="BM1083" s="70"/>
      <c r="BN1083" s="70"/>
      <c r="BO1083" s="70"/>
      <c r="BP1083" s="70"/>
      <c r="BQ1083" s="70"/>
      <c r="BR1083" s="70"/>
      <c r="BS1083" s="70"/>
      <c r="BT1083" s="70"/>
      <c r="BU1083" s="70"/>
      <c r="BV1083" s="70"/>
      <c r="BW1083" s="70"/>
      <c r="BX1083" s="70"/>
      <c r="BY1083" s="70"/>
      <c r="BZ1083" s="72"/>
      <c r="CA1083" s="73"/>
      <c r="CB1083" s="72"/>
      <c r="CC1083" s="72"/>
      <c r="CD1083" s="74"/>
      <c r="CJ1083"/>
      <c r="CW1083" s="76"/>
      <c r="DC1083" s="69"/>
      <c r="DI1083" s="69"/>
    </row>
    <row r="1084" spans="1:113">
      <c r="A1084" s="70"/>
      <c r="B1084" s="70"/>
      <c r="C1084" s="70"/>
      <c r="D1084" s="70"/>
      <c r="E1084" s="70"/>
      <c r="F1084" s="70"/>
      <c r="G1084" s="70"/>
      <c r="H1084" s="70"/>
      <c r="I1084" s="70"/>
      <c r="J1084" s="70"/>
      <c r="K1084" s="70"/>
      <c r="L1084" s="70"/>
      <c r="M1084" s="70"/>
      <c r="N1084" s="70"/>
      <c r="O1084" s="70"/>
      <c r="P1084" s="70"/>
      <c r="Q1084" s="70"/>
      <c r="R1084" s="70"/>
      <c r="S1084" s="70"/>
      <c r="T1084" s="70"/>
      <c r="U1084" s="70"/>
      <c r="V1084" s="70"/>
      <c r="W1084" s="70"/>
      <c r="X1084" s="70"/>
      <c r="Y1084" s="70"/>
      <c r="Z1084" s="70"/>
      <c r="AA1084" s="70"/>
      <c r="AB1084" s="70"/>
      <c r="AC1084" s="70"/>
      <c r="AD1084" s="70"/>
      <c r="AE1084" s="70"/>
      <c r="AF1084" s="70"/>
      <c r="AG1084" s="70"/>
      <c r="AH1084" s="70"/>
      <c r="AI1084" s="70"/>
      <c r="AJ1084" s="70"/>
      <c r="AK1084" s="70"/>
      <c r="AL1084" s="70"/>
      <c r="AM1084" s="70"/>
      <c r="AN1084" s="70"/>
      <c r="AO1084" s="70"/>
      <c r="AP1084" s="70"/>
      <c r="AQ1084" s="70"/>
      <c r="AR1084" s="70"/>
      <c r="AS1084" s="70"/>
      <c r="AT1084" s="70"/>
      <c r="AU1084" s="70"/>
      <c r="AV1084" s="70"/>
      <c r="AW1084" s="70"/>
      <c r="AX1084" s="70"/>
      <c r="AY1084" s="70"/>
      <c r="AZ1084" s="70"/>
      <c r="BA1084" s="70"/>
      <c r="BB1084" s="70"/>
      <c r="BC1084" s="70"/>
      <c r="BD1084" s="70"/>
      <c r="BE1084" s="70"/>
      <c r="BF1084" s="70"/>
      <c r="BG1084" s="70"/>
      <c r="BH1084" s="70"/>
      <c r="BI1084" s="70"/>
      <c r="BJ1084" s="70"/>
      <c r="BK1084" s="70"/>
      <c r="BL1084" s="70"/>
      <c r="BM1084" s="70"/>
      <c r="BN1084" s="70"/>
      <c r="BO1084" s="70"/>
      <c r="BP1084" s="70"/>
      <c r="BQ1084" s="70"/>
      <c r="BR1084" s="70"/>
      <c r="BS1084" s="70"/>
      <c r="BT1084" s="70"/>
      <c r="BU1084" s="70"/>
      <c r="BV1084" s="70"/>
      <c r="BW1084" s="70"/>
      <c r="BX1084" s="70"/>
      <c r="BY1084" s="70"/>
      <c r="BZ1084" s="72"/>
      <c r="CA1084" s="73"/>
      <c r="CB1084" s="72"/>
      <c r="CC1084" s="72"/>
      <c r="CD1084" s="74"/>
      <c r="CJ1084"/>
      <c r="CW1084" s="76"/>
      <c r="DC1084" s="69"/>
      <c r="DI1084" s="69"/>
    </row>
    <row r="1085" spans="1:113">
      <c r="A1085" s="70"/>
      <c r="B1085" s="70"/>
      <c r="C1085" s="70"/>
      <c r="D1085" s="70"/>
      <c r="E1085" s="70"/>
      <c r="F1085" s="70"/>
      <c r="G1085" s="70"/>
      <c r="H1085" s="70"/>
      <c r="I1085" s="70"/>
      <c r="J1085" s="70"/>
      <c r="K1085" s="70"/>
      <c r="L1085" s="70"/>
      <c r="M1085" s="70"/>
      <c r="N1085" s="70"/>
      <c r="O1085" s="70"/>
      <c r="P1085" s="70"/>
      <c r="Q1085" s="70"/>
      <c r="R1085" s="70"/>
      <c r="S1085" s="70"/>
      <c r="T1085" s="70"/>
      <c r="U1085" s="70"/>
      <c r="V1085" s="70"/>
      <c r="W1085" s="70"/>
      <c r="X1085" s="70"/>
      <c r="Y1085" s="70"/>
      <c r="Z1085" s="70"/>
      <c r="AA1085" s="70"/>
      <c r="AB1085" s="70"/>
      <c r="AC1085" s="70"/>
      <c r="AD1085" s="70"/>
      <c r="AE1085" s="70"/>
      <c r="AF1085" s="70"/>
      <c r="AG1085" s="70"/>
      <c r="AH1085" s="70"/>
      <c r="AI1085" s="70"/>
      <c r="AJ1085" s="70"/>
      <c r="AK1085" s="70"/>
      <c r="AL1085" s="70"/>
      <c r="AM1085" s="70"/>
      <c r="AN1085" s="70"/>
      <c r="AO1085" s="70"/>
      <c r="AP1085" s="70"/>
      <c r="AQ1085" s="70"/>
      <c r="AR1085" s="70"/>
      <c r="AS1085" s="70"/>
      <c r="AT1085" s="70"/>
      <c r="AU1085" s="70"/>
      <c r="AV1085" s="70"/>
      <c r="AW1085" s="70"/>
      <c r="AX1085" s="70"/>
      <c r="AY1085" s="70"/>
      <c r="AZ1085" s="70"/>
      <c r="BA1085" s="70"/>
      <c r="BB1085" s="70"/>
      <c r="BC1085" s="70"/>
      <c r="BD1085" s="70"/>
      <c r="BE1085" s="70"/>
      <c r="BF1085" s="70"/>
      <c r="BG1085" s="70"/>
      <c r="BH1085" s="70"/>
      <c r="BI1085" s="70"/>
      <c r="BJ1085" s="70"/>
      <c r="BK1085" s="70"/>
      <c r="BL1085" s="70"/>
      <c r="BM1085" s="70"/>
      <c r="BN1085" s="70"/>
      <c r="BO1085" s="70"/>
      <c r="BP1085" s="70"/>
      <c r="BQ1085" s="70"/>
      <c r="BR1085" s="70"/>
      <c r="BS1085" s="70"/>
      <c r="BT1085" s="70"/>
      <c r="BU1085" s="70"/>
      <c r="BV1085" s="70"/>
      <c r="BW1085" s="70"/>
      <c r="BX1085" s="70"/>
      <c r="BY1085" s="70"/>
      <c r="BZ1085" s="72"/>
      <c r="CA1085" s="73"/>
      <c r="CB1085" s="72"/>
      <c r="CC1085" s="72"/>
      <c r="CD1085" s="74"/>
      <c r="CJ1085"/>
      <c r="CW1085" s="76"/>
      <c r="DC1085" s="69"/>
      <c r="DI1085" s="69"/>
    </row>
    <row r="1086" spans="1:113">
      <c r="A1086" s="70"/>
      <c r="B1086" s="70"/>
      <c r="C1086" s="70"/>
      <c r="D1086" s="70"/>
      <c r="E1086" s="70"/>
      <c r="F1086" s="70"/>
      <c r="G1086" s="70"/>
      <c r="H1086" s="70"/>
      <c r="I1086" s="70"/>
      <c r="J1086" s="70"/>
      <c r="K1086" s="70"/>
      <c r="L1086" s="70"/>
      <c r="M1086" s="70"/>
      <c r="N1086" s="70"/>
      <c r="O1086" s="70"/>
      <c r="P1086" s="70"/>
      <c r="Q1086" s="70"/>
      <c r="R1086" s="70"/>
      <c r="S1086" s="70"/>
      <c r="T1086" s="70"/>
      <c r="U1086" s="70"/>
      <c r="V1086" s="70"/>
      <c r="W1086" s="70"/>
      <c r="X1086" s="70"/>
      <c r="Y1086" s="70"/>
      <c r="Z1086" s="70"/>
      <c r="AA1086" s="70"/>
      <c r="AB1086" s="70"/>
      <c r="AC1086" s="70"/>
      <c r="AD1086" s="70"/>
      <c r="AE1086" s="70"/>
      <c r="AF1086" s="70"/>
      <c r="AG1086" s="70"/>
      <c r="AH1086" s="70"/>
      <c r="AI1086" s="70"/>
      <c r="AJ1086" s="70"/>
      <c r="AK1086" s="70"/>
      <c r="AL1086" s="70"/>
      <c r="AM1086" s="70"/>
      <c r="AN1086" s="70"/>
      <c r="AO1086" s="70"/>
      <c r="AP1086" s="70"/>
      <c r="AQ1086" s="70"/>
      <c r="AR1086" s="70"/>
      <c r="AS1086" s="70"/>
      <c r="AT1086" s="70"/>
      <c r="AU1086" s="70"/>
      <c r="AV1086" s="70"/>
      <c r="AW1086" s="70"/>
      <c r="AX1086" s="70"/>
      <c r="AY1086" s="70"/>
      <c r="AZ1086" s="70"/>
      <c r="BA1086" s="70"/>
      <c r="BB1086" s="70"/>
      <c r="BC1086" s="70"/>
      <c r="BD1086" s="70"/>
      <c r="BE1086" s="70"/>
      <c r="BF1086" s="70"/>
      <c r="BG1086" s="70"/>
      <c r="BH1086" s="70"/>
      <c r="BI1086" s="70"/>
      <c r="BJ1086" s="70"/>
      <c r="BK1086" s="70"/>
      <c r="BL1086" s="70"/>
      <c r="BM1086" s="70"/>
      <c r="BN1086" s="70"/>
      <c r="BO1086" s="70"/>
      <c r="BP1086" s="70"/>
      <c r="BQ1086" s="70"/>
      <c r="BR1086" s="70"/>
      <c r="BS1086" s="70"/>
      <c r="BT1086" s="70"/>
      <c r="BU1086" s="70"/>
      <c r="BV1086" s="70"/>
      <c r="BW1086" s="70"/>
      <c r="BX1086" s="70"/>
      <c r="BY1086" s="70"/>
      <c r="BZ1086" s="72"/>
      <c r="CA1086" s="73"/>
      <c r="CB1086" s="72"/>
      <c r="CC1086" s="72"/>
      <c r="CD1086" s="74"/>
      <c r="CJ1086"/>
      <c r="CW1086" s="76"/>
      <c r="DC1086" s="69"/>
      <c r="DI1086" s="69"/>
    </row>
    <row r="1087" spans="1:113">
      <c r="A1087" s="70"/>
      <c r="B1087" s="70"/>
      <c r="C1087" s="70"/>
      <c r="D1087" s="70"/>
      <c r="E1087" s="70"/>
      <c r="F1087" s="70"/>
      <c r="G1087" s="70"/>
      <c r="H1087" s="70"/>
      <c r="I1087" s="70"/>
      <c r="J1087" s="70"/>
      <c r="K1087" s="70"/>
      <c r="L1087" s="70"/>
      <c r="M1087" s="70"/>
      <c r="N1087" s="70"/>
      <c r="O1087" s="70"/>
      <c r="P1087" s="70"/>
      <c r="Q1087" s="70"/>
      <c r="R1087" s="70"/>
      <c r="S1087" s="70"/>
      <c r="T1087" s="70"/>
      <c r="U1087" s="70"/>
      <c r="V1087" s="70"/>
      <c r="W1087" s="70"/>
      <c r="X1087" s="70"/>
      <c r="Y1087" s="70"/>
      <c r="Z1087" s="70"/>
      <c r="AA1087" s="70"/>
      <c r="AB1087" s="70"/>
      <c r="AC1087" s="70"/>
      <c r="AD1087" s="70"/>
      <c r="AE1087" s="70"/>
      <c r="AF1087" s="70"/>
      <c r="AG1087" s="70"/>
      <c r="AH1087" s="70"/>
      <c r="AI1087" s="70"/>
      <c r="AJ1087" s="70"/>
      <c r="AK1087" s="70"/>
      <c r="AL1087" s="70"/>
      <c r="AM1087" s="70"/>
      <c r="AN1087" s="70"/>
      <c r="AO1087" s="70"/>
      <c r="AP1087" s="70"/>
      <c r="AQ1087" s="70"/>
      <c r="AR1087" s="70"/>
      <c r="AS1087" s="70"/>
      <c r="AT1087" s="70"/>
      <c r="AU1087" s="70"/>
      <c r="AV1087" s="70"/>
      <c r="AW1087" s="70"/>
      <c r="AX1087" s="70"/>
      <c r="AY1087" s="70"/>
      <c r="AZ1087" s="70"/>
      <c r="BA1087" s="70"/>
      <c r="BB1087" s="70"/>
      <c r="BC1087" s="70"/>
      <c r="BD1087" s="70"/>
      <c r="BE1087" s="70"/>
      <c r="BF1087" s="70"/>
      <c r="BG1087" s="70"/>
      <c r="BH1087" s="70"/>
      <c r="BI1087" s="70"/>
      <c r="BJ1087" s="70"/>
      <c r="BK1087" s="70"/>
      <c r="BL1087" s="70"/>
      <c r="BM1087" s="70"/>
      <c r="BN1087" s="70"/>
      <c r="BO1087" s="70"/>
      <c r="BP1087" s="70"/>
      <c r="BQ1087" s="70"/>
      <c r="BR1087" s="70"/>
      <c r="BS1087" s="70"/>
      <c r="BT1087" s="70"/>
      <c r="BU1087" s="70"/>
      <c r="BV1087" s="70"/>
      <c r="BW1087" s="70"/>
      <c r="BX1087" s="70"/>
      <c r="BY1087" s="70"/>
      <c r="BZ1087" s="72"/>
      <c r="CA1087" s="73"/>
      <c r="CB1087" s="72"/>
      <c r="CC1087" s="72"/>
      <c r="CD1087" s="74"/>
      <c r="CJ1087"/>
      <c r="CW1087" s="76"/>
      <c r="DC1087" s="69"/>
      <c r="DI1087" s="69"/>
    </row>
    <row r="1088" spans="1:113">
      <c r="A1088" s="70"/>
      <c r="B1088" s="70"/>
      <c r="C1088" s="70"/>
      <c r="D1088" s="70"/>
      <c r="E1088" s="70"/>
      <c r="F1088" s="70"/>
      <c r="G1088" s="70"/>
      <c r="H1088" s="70"/>
      <c r="I1088" s="70"/>
      <c r="J1088" s="70"/>
      <c r="K1088" s="70"/>
      <c r="L1088" s="70"/>
      <c r="M1088" s="70"/>
      <c r="N1088" s="70"/>
      <c r="O1088" s="70"/>
      <c r="P1088" s="70"/>
      <c r="Q1088" s="70"/>
      <c r="R1088" s="70"/>
      <c r="S1088" s="70"/>
      <c r="T1088" s="70"/>
      <c r="U1088" s="70"/>
      <c r="V1088" s="70"/>
      <c r="W1088" s="70"/>
      <c r="X1088" s="70"/>
      <c r="Y1088" s="70"/>
      <c r="Z1088" s="70"/>
      <c r="AA1088" s="70"/>
      <c r="AB1088" s="70"/>
      <c r="AC1088" s="70"/>
      <c r="AD1088" s="70"/>
      <c r="AE1088" s="70"/>
      <c r="AF1088" s="70"/>
      <c r="AG1088" s="70"/>
      <c r="AH1088" s="70"/>
      <c r="AI1088" s="70"/>
      <c r="AJ1088" s="70"/>
      <c r="AK1088" s="70"/>
      <c r="AL1088" s="70"/>
      <c r="AM1088" s="70"/>
      <c r="AN1088" s="70"/>
      <c r="AO1088" s="70"/>
      <c r="AP1088" s="70"/>
      <c r="AQ1088" s="70"/>
      <c r="AR1088" s="70"/>
      <c r="AS1088" s="70"/>
      <c r="AT1088" s="70"/>
      <c r="AU1088" s="70"/>
      <c r="AV1088" s="70"/>
      <c r="AW1088" s="70"/>
      <c r="AX1088" s="70"/>
      <c r="AY1088" s="70"/>
      <c r="AZ1088" s="70"/>
      <c r="BA1088" s="70"/>
      <c r="BB1088" s="70"/>
      <c r="BC1088" s="70"/>
      <c r="BD1088" s="70"/>
      <c r="BE1088" s="70"/>
      <c r="BF1088" s="70"/>
      <c r="BG1088" s="70"/>
      <c r="BH1088" s="70"/>
      <c r="BI1088" s="70"/>
      <c r="BJ1088" s="70"/>
      <c r="BK1088" s="70"/>
      <c r="BL1088" s="70"/>
      <c r="BM1088" s="70"/>
      <c r="BN1088" s="70"/>
      <c r="BO1088" s="70"/>
      <c r="BP1088" s="70"/>
      <c r="BQ1088" s="70"/>
      <c r="BR1088" s="70"/>
      <c r="BS1088" s="70"/>
      <c r="BT1088" s="70"/>
      <c r="BU1088" s="70"/>
      <c r="BV1088" s="70"/>
      <c r="BW1088" s="70"/>
      <c r="BX1088" s="70"/>
      <c r="BY1088" s="70"/>
      <c r="BZ1088" s="72"/>
      <c r="CA1088" s="73"/>
      <c r="CB1088" s="72"/>
      <c r="CC1088" s="72"/>
      <c r="CD1088" s="74"/>
      <c r="CJ1088"/>
      <c r="CW1088" s="76"/>
      <c r="DC1088" s="69"/>
      <c r="DI1088" s="69"/>
    </row>
    <row r="1089" spans="1:113">
      <c r="A1089" s="70"/>
      <c r="B1089" s="70"/>
      <c r="C1089" s="70"/>
      <c r="D1089" s="70"/>
      <c r="E1089" s="70"/>
      <c r="F1089" s="70"/>
      <c r="G1089" s="70"/>
      <c r="H1089" s="70"/>
      <c r="I1089" s="70"/>
      <c r="J1089" s="70"/>
      <c r="K1089" s="70"/>
      <c r="L1089" s="70"/>
      <c r="M1089" s="70"/>
      <c r="N1089" s="70"/>
      <c r="O1089" s="70"/>
      <c r="P1089" s="70"/>
      <c r="Q1089" s="70"/>
      <c r="R1089" s="70"/>
      <c r="S1089" s="70"/>
      <c r="T1089" s="70"/>
      <c r="U1089" s="70"/>
      <c r="V1089" s="70"/>
      <c r="W1089" s="70"/>
      <c r="X1089" s="70"/>
      <c r="Y1089" s="70"/>
      <c r="Z1089" s="70"/>
      <c r="AA1089" s="70"/>
      <c r="AB1089" s="70"/>
      <c r="AC1089" s="70"/>
      <c r="AD1089" s="70"/>
      <c r="AE1089" s="70"/>
      <c r="AF1089" s="70"/>
      <c r="AG1089" s="70"/>
      <c r="AH1089" s="70"/>
      <c r="AI1089" s="70"/>
      <c r="AJ1089" s="70"/>
      <c r="AK1089" s="70"/>
      <c r="AL1089" s="70"/>
      <c r="AM1089" s="70"/>
      <c r="AN1089" s="70"/>
      <c r="AO1089" s="70"/>
      <c r="AP1089" s="70"/>
      <c r="AQ1089" s="70"/>
      <c r="AR1089" s="70"/>
      <c r="AS1089" s="70"/>
      <c r="AT1089" s="70"/>
      <c r="AU1089" s="70"/>
      <c r="AV1089" s="70"/>
      <c r="AW1089" s="70"/>
      <c r="AX1089" s="70"/>
      <c r="AY1089" s="70"/>
      <c r="AZ1089" s="70"/>
      <c r="BA1089" s="70"/>
      <c r="BB1089" s="70"/>
      <c r="BC1089" s="70"/>
      <c r="BD1089" s="70"/>
      <c r="BE1089" s="70"/>
      <c r="BF1089" s="70"/>
      <c r="BG1089" s="70"/>
      <c r="BH1089" s="70"/>
      <c r="BI1089" s="70"/>
      <c r="BJ1089" s="70"/>
      <c r="BK1089" s="70"/>
      <c r="BL1089" s="70"/>
      <c r="BM1089" s="70"/>
      <c r="BN1089" s="70"/>
      <c r="BO1089" s="70"/>
      <c r="BP1089" s="70"/>
      <c r="BQ1089" s="70"/>
      <c r="BR1089" s="70"/>
      <c r="BS1089" s="70"/>
      <c r="BT1089" s="70"/>
      <c r="BU1089" s="70"/>
      <c r="BV1089" s="70"/>
      <c r="BW1089" s="70"/>
      <c r="BX1089" s="70"/>
      <c r="BY1089" s="70"/>
      <c r="BZ1089" s="72"/>
      <c r="CA1089" s="73"/>
      <c r="CB1089" s="72"/>
      <c r="CC1089" s="72"/>
      <c r="CD1089" s="74"/>
      <c r="CJ1089"/>
      <c r="CW1089" s="76"/>
      <c r="DC1089" s="69"/>
      <c r="DI1089" s="69"/>
    </row>
    <row r="1090" spans="1:113">
      <c r="A1090" s="70"/>
      <c r="B1090" s="70"/>
      <c r="C1090" s="70"/>
      <c r="D1090" s="70"/>
      <c r="E1090" s="70"/>
      <c r="F1090" s="70"/>
      <c r="G1090" s="70"/>
      <c r="H1090" s="70"/>
      <c r="I1090" s="70"/>
      <c r="J1090" s="70"/>
      <c r="K1090" s="70"/>
      <c r="L1090" s="70"/>
      <c r="M1090" s="70"/>
      <c r="N1090" s="70"/>
      <c r="O1090" s="70"/>
      <c r="P1090" s="70"/>
      <c r="Q1090" s="70"/>
      <c r="R1090" s="70"/>
      <c r="S1090" s="70"/>
      <c r="T1090" s="70"/>
      <c r="U1090" s="70"/>
      <c r="V1090" s="70"/>
      <c r="W1090" s="70"/>
      <c r="X1090" s="70"/>
      <c r="Y1090" s="70"/>
      <c r="Z1090" s="70"/>
      <c r="AA1090" s="70"/>
      <c r="AB1090" s="70"/>
      <c r="AC1090" s="70"/>
      <c r="AD1090" s="70"/>
      <c r="AE1090" s="70"/>
      <c r="AF1090" s="70"/>
      <c r="AG1090" s="70"/>
      <c r="AH1090" s="70"/>
      <c r="AI1090" s="70"/>
      <c r="AJ1090" s="70"/>
      <c r="AK1090" s="70"/>
      <c r="AL1090" s="70"/>
      <c r="AM1090" s="70"/>
      <c r="AN1090" s="70"/>
      <c r="AO1090" s="70"/>
      <c r="AP1090" s="70"/>
      <c r="AQ1090" s="70"/>
      <c r="AR1090" s="70"/>
      <c r="AS1090" s="70"/>
      <c r="AT1090" s="70"/>
      <c r="AU1090" s="70"/>
      <c r="AV1090" s="70"/>
      <c r="AW1090" s="70"/>
      <c r="AX1090" s="70"/>
      <c r="AY1090" s="70"/>
      <c r="AZ1090" s="70"/>
      <c r="BA1090" s="70"/>
      <c r="BB1090" s="70"/>
      <c r="BC1090" s="70"/>
      <c r="BD1090" s="70"/>
      <c r="BE1090" s="70"/>
      <c r="BF1090" s="70"/>
      <c r="BG1090" s="70"/>
      <c r="BH1090" s="70"/>
      <c r="BI1090" s="70"/>
      <c r="BJ1090" s="70"/>
      <c r="BK1090" s="70"/>
      <c r="BL1090" s="70"/>
      <c r="BM1090" s="70"/>
      <c r="BN1090" s="70"/>
      <c r="BO1090" s="70"/>
      <c r="BP1090" s="70"/>
      <c r="BQ1090" s="70"/>
      <c r="BR1090" s="70"/>
      <c r="BS1090" s="70"/>
      <c r="BT1090" s="70"/>
      <c r="BU1090" s="70"/>
      <c r="BV1090" s="70"/>
      <c r="BW1090" s="70"/>
      <c r="BX1090" s="70"/>
      <c r="BY1090" s="70"/>
      <c r="BZ1090" s="72"/>
      <c r="CA1090" s="73"/>
      <c r="CB1090" s="72"/>
      <c r="CC1090" s="72"/>
      <c r="CD1090" s="74"/>
      <c r="CJ1090"/>
      <c r="CW1090" s="76"/>
      <c r="DC1090" s="69"/>
      <c r="DI1090" s="69"/>
    </row>
    <row r="1091" spans="1:113">
      <c r="A1091" s="70"/>
      <c r="B1091" s="70"/>
      <c r="C1091" s="70"/>
      <c r="D1091" s="70"/>
      <c r="E1091" s="70"/>
      <c r="F1091" s="70"/>
      <c r="G1091" s="70"/>
      <c r="H1091" s="70"/>
      <c r="I1091" s="70"/>
      <c r="J1091" s="70"/>
      <c r="K1091" s="70"/>
      <c r="L1091" s="70"/>
      <c r="M1091" s="70"/>
      <c r="N1091" s="70"/>
      <c r="O1091" s="70"/>
      <c r="P1091" s="70"/>
      <c r="Q1091" s="70"/>
      <c r="R1091" s="70"/>
      <c r="S1091" s="70"/>
      <c r="T1091" s="70"/>
      <c r="U1091" s="70"/>
      <c r="V1091" s="70"/>
      <c r="W1091" s="70"/>
      <c r="X1091" s="70"/>
      <c r="Y1091" s="70"/>
      <c r="Z1091" s="70"/>
      <c r="AA1091" s="70"/>
      <c r="AB1091" s="70"/>
      <c r="AC1091" s="70"/>
      <c r="AD1091" s="70"/>
      <c r="AE1091" s="70"/>
      <c r="AF1091" s="70"/>
      <c r="AG1091" s="70"/>
      <c r="AH1091" s="70"/>
      <c r="AI1091" s="70"/>
      <c r="AJ1091" s="70"/>
      <c r="AK1091" s="70"/>
      <c r="AL1091" s="70"/>
      <c r="AM1091" s="70"/>
      <c r="AN1091" s="70"/>
      <c r="AO1091" s="70"/>
      <c r="AP1091" s="70"/>
      <c r="AQ1091" s="70"/>
      <c r="AR1091" s="70"/>
      <c r="AS1091" s="70"/>
      <c r="AT1091" s="70"/>
      <c r="AU1091" s="70"/>
      <c r="AV1091" s="70"/>
      <c r="AW1091" s="70"/>
      <c r="AX1091" s="70"/>
      <c r="AY1091" s="70"/>
      <c r="AZ1091" s="70"/>
      <c r="BA1091" s="70"/>
      <c r="BB1091" s="70"/>
      <c r="BC1091" s="70"/>
      <c r="BD1091" s="70"/>
      <c r="BE1091" s="70"/>
      <c r="BF1091" s="70"/>
      <c r="BG1091" s="70"/>
      <c r="BH1091" s="70"/>
      <c r="BI1091" s="70"/>
      <c r="BJ1091" s="70"/>
      <c r="BK1091" s="70"/>
      <c r="BL1091" s="70"/>
      <c r="BM1091" s="70"/>
      <c r="BN1091" s="70"/>
      <c r="BO1091" s="70"/>
      <c r="BP1091" s="70"/>
      <c r="BQ1091" s="70"/>
      <c r="BR1091" s="70"/>
      <c r="BS1091" s="70"/>
      <c r="BT1091" s="70"/>
      <c r="BU1091" s="70"/>
      <c r="BV1091" s="70"/>
      <c r="BW1091" s="70"/>
      <c r="BX1091" s="70"/>
      <c r="BY1091" s="70"/>
      <c r="BZ1091" s="72"/>
      <c r="CA1091" s="73"/>
      <c r="CB1091" s="72"/>
      <c r="CC1091" s="72"/>
      <c r="CD1091" s="74"/>
      <c r="CJ1091"/>
      <c r="CW1091" s="76"/>
      <c r="DC1091" s="69"/>
      <c r="DI1091" s="69"/>
    </row>
    <row r="1092" spans="1:113">
      <c r="A1092" s="70"/>
      <c r="B1092" s="70"/>
      <c r="C1092" s="70"/>
      <c r="D1092" s="70"/>
      <c r="E1092" s="70"/>
      <c r="F1092" s="70"/>
      <c r="G1092" s="70"/>
      <c r="H1092" s="70"/>
      <c r="I1092" s="70"/>
      <c r="J1092" s="70"/>
      <c r="K1092" s="70"/>
      <c r="L1092" s="70"/>
      <c r="M1092" s="70"/>
      <c r="N1092" s="70"/>
      <c r="O1092" s="70"/>
      <c r="P1092" s="70"/>
      <c r="Q1092" s="70"/>
      <c r="R1092" s="70"/>
      <c r="S1092" s="70"/>
      <c r="T1092" s="70"/>
      <c r="U1092" s="70"/>
      <c r="V1092" s="70"/>
      <c r="W1092" s="70"/>
      <c r="X1092" s="70"/>
      <c r="Y1092" s="70"/>
      <c r="Z1092" s="70"/>
      <c r="AA1092" s="70"/>
      <c r="AB1092" s="70"/>
      <c r="AC1092" s="70"/>
      <c r="AD1092" s="70"/>
      <c r="AE1092" s="70"/>
      <c r="AF1092" s="70"/>
      <c r="AG1092" s="70"/>
      <c r="AH1092" s="70"/>
      <c r="AI1092" s="70"/>
      <c r="AJ1092" s="70"/>
      <c r="AK1092" s="70"/>
      <c r="AL1092" s="70"/>
      <c r="AM1092" s="70"/>
      <c r="AN1092" s="70"/>
      <c r="AO1092" s="70"/>
      <c r="AP1092" s="70"/>
      <c r="AQ1092" s="70"/>
      <c r="AR1092" s="70"/>
      <c r="AS1092" s="70"/>
      <c r="AT1092" s="70"/>
      <c r="AU1092" s="70"/>
      <c r="AV1092" s="70"/>
      <c r="AW1092" s="70"/>
      <c r="AX1092" s="70"/>
      <c r="AY1092" s="70"/>
      <c r="AZ1092" s="70"/>
      <c r="BA1092" s="70"/>
      <c r="BB1092" s="70"/>
      <c r="BC1092" s="70"/>
      <c r="BD1092" s="70"/>
      <c r="BE1092" s="70"/>
      <c r="BF1092" s="70"/>
      <c r="BG1092" s="70"/>
      <c r="BH1092" s="70"/>
      <c r="BI1092" s="70"/>
      <c r="BJ1092" s="70"/>
      <c r="BK1092" s="70"/>
      <c r="BL1092" s="70"/>
      <c r="BM1092" s="70"/>
      <c r="BN1092" s="70"/>
      <c r="BO1092" s="70"/>
      <c r="BP1092" s="70"/>
      <c r="BQ1092" s="70"/>
      <c r="BR1092" s="70"/>
      <c r="BS1092" s="70"/>
      <c r="BT1092" s="70"/>
      <c r="BU1092" s="70"/>
      <c r="BV1092" s="70"/>
      <c r="BW1092" s="70"/>
      <c r="BX1092" s="70"/>
      <c r="BY1092" s="70"/>
      <c r="BZ1092" s="72"/>
      <c r="CA1092" s="73"/>
      <c r="CB1092" s="72"/>
      <c r="CC1092" s="72"/>
      <c r="CD1092" s="74"/>
      <c r="CJ1092"/>
      <c r="CW1092" s="76"/>
      <c r="DC1092" s="69"/>
      <c r="DI1092" s="69"/>
    </row>
    <row r="1093" spans="1:113">
      <c r="A1093" s="70"/>
      <c r="B1093" s="70"/>
      <c r="C1093" s="70"/>
      <c r="D1093" s="70"/>
      <c r="E1093" s="70"/>
      <c r="F1093" s="70"/>
      <c r="G1093" s="70"/>
      <c r="H1093" s="70"/>
      <c r="I1093" s="70"/>
      <c r="J1093" s="70"/>
      <c r="K1093" s="70"/>
      <c r="L1093" s="70"/>
      <c r="M1093" s="70"/>
      <c r="N1093" s="70"/>
      <c r="O1093" s="70"/>
      <c r="P1093" s="70"/>
      <c r="Q1093" s="70"/>
      <c r="R1093" s="70"/>
      <c r="S1093" s="70"/>
      <c r="T1093" s="70"/>
      <c r="U1093" s="70"/>
      <c r="V1093" s="70"/>
      <c r="W1093" s="70"/>
      <c r="X1093" s="70"/>
      <c r="Y1093" s="70"/>
      <c r="Z1093" s="70"/>
      <c r="AA1093" s="70"/>
      <c r="AB1093" s="70"/>
      <c r="AC1093" s="70"/>
      <c r="AD1093" s="70"/>
      <c r="AE1093" s="70"/>
      <c r="AF1093" s="70"/>
      <c r="AG1093" s="70"/>
      <c r="AH1093" s="70"/>
      <c r="AI1093" s="70"/>
      <c r="AJ1093" s="70"/>
      <c r="AK1093" s="70"/>
      <c r="AL1093" s="70"/>
      <c r="AM1093" s="70"/>
      <c r="AN1093" s="70"/>
      <c r="AO1093" s="70"/>
      <c r="AP1093" s="70"/>
      <c r="AQ1093" s="70"/>
      <c r="AR1093" s="70"/>
      <c r="AS1093" s="70"/>
      <c r="AT1093" s="70"/>
      <c r="AU1093" s="70"/>
      <c r="AV1093" s="70"/>
      <c r="AW1093" s="70"/>
      <c r="AX1093" s="70"/>
      <c r="AY1093" s="70"/>
      <c r="AZ1093" s="70"/>
      <c r="BA1093" s="70"/>
      <c r="BB1093" s="70"/>
      <c r="BC1093" s="70"/>
      <c r="BD1093" s="70"/>
      <c r="BE1093" s="70"/>
      <c r="BF1093" s="70"/>
      <c r="BG1093" s="70"/>
      <c r="BH1093" s="70"/>
      <c r="BI1093" s="70"/>
      <c r="BJ1093" s="70"/>
      <c r="BK1093" s="70"/>
      <c r="BL1093" s="70"/>
      <c r="BM1093" s="70"/>
      <c r="BN1093" s="70"/>
      <c r="BO1093" s="70"/>
      <c r="BP1093" s="70"/>
      <c r="BQ1093" s="70"/>
      <c r="BR1093" s="70"/>
      <c r="BS1093" s="70"/>
      <c r="BT1093" s="70"/>
      <c r="BU1093" s="70"/>
      <c r="BV1093" s="70"/>
      <c r="BW1093" s="70"/>
      <c r="BX1093" s="70"/>
      <c r="BY1093" s="70"/>
      <c r="BZ1093" s="72"/>
      <c r="CA1093" s="73"/>
      <c r="CB1093" s="72"/>
      <c r="CC1093" s="72"/>
      <c r="CD1093" s="74"/>
      <c r="CJ1093"/>
      <c r="CW1093" s="76"/>
      <c r="DC1093" s="69"/>
      <c r="DI1093" s="69"/>
    </row>
    <row r="1094" spans="1:113">
      <c r="A1094" s="70"/>
      <c r="B1094" s="70"/>
      <c r="C1094" s="70"/>
      <c r="D1094" s="70"/>
      <c r="E1094" s="70"/>
      <c r="F1094" s="70"/>
      <c r="G1094" s="70"/>
      <c r="H1094" s="70"/>
      <c r="I1094" s="70"/>
      <c r="J1094" s="70"/>
      <c r="K1094" s="70"/>
      <c r="L1094" s="70"/>
      <c r="M1094" s="70"/>
      <c r="N1094" s="70"/>
      <c r="O1094" s="70"/>
      <c r="P1094" s="70"/>
      <c r="Q1094" s="70"/>
      <c r="R1094" s="70"/>
      <c r="S1094" s="70"/>
      <c r="T1094" s="70"/>
      <c r="U1094" s="70"/>
      <c r="V1094" s="70"/>
      <c r="W1094" s="70"/>
      <c r="X1094" s="70"/>
      <c r="Y1094" s="70"/>
      <c r="Z1094" s="70"/>
      <c r="AA1094" s="70"/>
      <c r="AB1094" s="70"/>
      <c r="AC1094" s="70"/>
      <c r="AD1094" s="70"/>
      <c r="AE1094" s="70"/>
      <c r="AF1094" s="70"/>
      <c r="AG1094" s="70"/>
      <c r="AH1094" s="70"/>
      <c r="AI1094" s="70"/>
      <c r="AJ1094" s="70"/>
      <c r="AK1094" s="70"/>
      <c r="AL1094" s="70"/>
      <c r="AM1094" s="70"/>
      <c r="AN1094" s="70"/>
      <c r="AO1094" s="70"/>
      <c r="AP1094" s="70"/>
      <c r="AQ1094" s="70"/>
      <c r="AR1094" s="70"/>
      <c r="AS1094" s="70"/>
      <c r="AT1094" s="70"/>
      <c r="AU1094" s="70"/>
      <c r="AV1094" s="70"/>
      <c r="AW1094" s="70"/>
      <c r="AX1094" s="70"/>
      <c r="AY1094" s="70"/>
      <c r="AZ1094" s="70"/>
      <c r="BA1094" s="70"/>
      <c r="BB1094" s="70"/>
      <c r="BC1094" s="70"/>
      <c r="BD1094" s="70"/>
      <c r="BE1094" s="70"/>
      <c r="BF1094" s="70"/>
      <c r="BG1094" s="70"/>
      <c r="BH1094" s="70"/>
      <c r="BI1094" s="70"/>
      <c r="BJ1094" s="70"/>
      <c r="BK1094" s="70"/>
      <c r="BL1094" s="70"/>
      <c r="BM1094" s="70"/>
      <c r="BN1094" s="70"/>
      <c r="BO1094" s="70"/>
      <c r="BP1094" s="70"/>
      <c r="BQ1094" s="70"/>
      <c r="BR1094" s="70"/>
      <c r="BS1094" s="70"/>
      <c r="BT1094" s="70"/>
      <c r="BU1094" s="70"/>
      <c r="BV1094" s="70"/>
      <c r="BW1094" s="70"/>
      <c r="BX1094" s="70"/>
      <c r="BY1094" s="70"/>
      <c r="BZ1094" s="72"/>
      <c r="CA1094" s="73"/>
      <c r="CB1094" s="72"/>
      <c r="CC1094" s="72"/>
      <c r="CD1094" s="74"/>
      <c r="CJ1094"/>
      <c r="CW1094" s="76"/>
      <c r="DC1094" s="69"/>
      <c r="DI1094" s="69"/>
    </row>
    <row r="1095" spans="1:113">
      <c r="A1095" s="70"/>
      <c r="B1095" s="70"/>
      <c r="C1095" s="70"/>
      <c r="D1095" s="70"/>
      <c r="E1095" s="70"/>
      <c r="F1095" s="70"/>
      <c r="G1095" s="70"/>
      <c r="H1095" s="70"/>
      <c r="I1095" s="70"/>
      <c r="J1095" s="70"/>
      <c r="K1095" s="70"/>
      <c r="L1095" s="70"/>
      <c r="M1095" s="70"/>
      <c r="N1095" s="70"/>
      <c r="O1095" s="70"/>
      <c r="P1095" s="70"/>
      <c r="Q1095" s="70"/>
      <c r="R1095" s="70"/>
      <c r="S1095" s="70"/>
      <c r="T1095" s="70"/>
      <c r="U1095" s="70"/>
      <c r="V1095" s="70"/>
      <c r="W1095" s="70"/>
      <c r="X1095" s="70"/>
      <c r="Y1095" s="70"/>
      <c r="Z1095" s="70"/>
      <c r="AA1095" s="70"/>
      <c r="AB1095" s="70"/>
      <c r="AC1095" s="70"/>
      <c r="AD1095" s="70"/>
      <c r="AE1095" s="70"/>
      <c r="AF1095" s="70"/>
      <c r="AG1095" s="70"/>
      <c r="AH1095" s="70"/>
      <c r="AI1095" s="70"/>
      <c r="AJ1095" s="70"/>
      <c r="AK1095" s="70"/>
      <c r="AL1095" s="70"/>
      <c r="AM1095" s="70"/>
      <c r="AN1095" s="70"/>
      <c r="AO1095" s="70"/>
      <c r="AP1095" s="70"/>
      <c r="AQ1095" s="70"/>
      <c r="AR1095" s="70"/>
      <c r="AS1095" s="70"/>
      <c r="AT1095" s="70"/>
      <c r="AU1095" s="70"/>
      <c r="AV1095" s="70"/>
      <c r="AW1095" s="70"/>
      <c r="AX1095" s="70"/>
      <c r="AY1095" s="70"/>
      <c r="AZ1095" s="70"/>
      <c r="BA1095" s="70"/>
      <c r="BB1095" s="70"/>
      <c r="BC1095" s="70"/>
      <c r="BD1095" s="70"/>
      <c r="BE1095" s="70"/>
      <c r="BF1095" s="70"/>
      <c r="BG1095" s="70"/>
      <c r="BH1095" s="70"/>
      <c r="BI1095" s="70"/>
      <c r="BJ1095" s="70"/>
      <c r="BK1095" s="70"/>
      <c r="BL1095" s="70"/>
      <c r="BM1095" s="70"/>
      <c r="BN1095" s="70"/>
      <c r="BO1095" s="70"/>
      <c r="BP1095" s="70"/>
      <c r="BQ1095" s="70"/>
      <c r="BR1095" s="70"/>
      <c r="BS1095" s="70"/>
      <c r="BT1095" s="70"/>
      <c r="BU1095" s="70"/>
      <c r="BV1095" s="70"/>
      <c r="BW1095" s="70"/>
      <c r="BX1095" s="70"/>
      <c r="BY1095" s="70"/>
      <c r="BZ1095" s="72"/>
      <c r="CA1095" s="73"/>
      <c r="CB1095" s="72"/>
      <c r="CC1095" s="72"/>
      <c r="CD1095" s="74"/>
      <c r="CJ1095"/>
      <c r="CW1095" s="76"/>
      <c r="DC1095" s="69"/>
      <c r="DI1095" s="69"/>
    </row>
    <row r="1096" spans="1:113">
      <c r="A1096" s="70"/>
      <c r="B1096" s="70"/>
      <c r="C1096" s="70"/>
      <c r="D1096" s="70"/>
      <c r="E1096" s="70"/>
      <c r="F1096" s="70"/>
      <c r="G1096" s="70"/>
      <c r="H1096" s="70"/>
      <c r="I1096" s="70"/>
      <c r="J1096" s="70"/>
      <c r="K1096" s="70"/>
      <c r="L1096" s="70"/>
      <c r="M1096" s="70"/>
      <c r="N1096" s="70"/>
      <c r="O1096" s="70"/>
      <c r="P1096" s="70"/>
      <c r="Q1096" s="70"/>
      <c r="R1096" s="70"/>
      <c r="S1096" s="70"/>
      <c r="T1096" s="70"/>
      <c r="U1096" s="70"/>
      <c r="V1096" s="70"/>
      <c r="W1096" s="70"/>
      <c r="X1096" s="70"/>
      <c r="Y1096" s="70"/>
      <c r="Z1096" s="70"/>
      <c r="AA1096" s="70"/>
      <c r="AB1096" s="70"/>
      <c r="AC1096" s="70"/>
      <c r="AD1096" s="70"/>
      <c r="AE1096" s="70"/>
      <c r="AF1096" s="70"/>
      <c r="AG1096" s="70"/>
      <c r="AH1096" s="70"/>
      <c r="AI1096" s="70"/>
      <c r="AJ1096" s="70"/>
      <c r="AK1096" s="70"/>
      <c r="AL1096" s="70"/>
      <c r="AM1096" s="70"/>
      <c r="AN1096" s="70"/>
      <c r="AO1096" s="70"/>
      <c r="AP1096" s="70"/>
      <c r="AQ1096" s="70"/>
      <c r="AR1096" s="70"/>
      <c r="AS1096" s="70"/>
      <c r="AT1096" s="70"/>
      <c r="AU1096" s="70"/>
      <c r="AV1096" s="70"/>
      <c r="AW1096" s="70"/>
      <c r="AX1096" s="70"/>
      <c r="AY1096" s="70"/>
      <c r="AZ1096" s="70"/>
      <c r="BA1096" s="70"/>
      <c r="BB1096" s="70"/>
      <c r="BC1096" s="70"/>
      <c r="BD1096" s="70"/>
      <c r="BE1096" s="70"/>
      <c r="BF1096" s="70"/>
      <c r="BG1096" s="70"/>
      <c r="BH1096" s="70"/>
      <c r="BI1096" s="70"/>
      <c r="BJ1096" s="70"/>
      <c r="BK1096" s="70"/>
      <c r="BL1096" s="70"/>
      <c r="BM1096" s="70"/>
      <c r="BN1096" s="70"/>
      <c r="BO1096" s="70"/>
      <c r="BP1096" s="70"/>
      <c r="BQ1096" s="70"/>
      <c r="BR1096" s="70"/>
      <c r="BS1096" s="70"/>
      <c r="BT1096" s="70"/>
      <c r="BU1096" s="70"/>
      <c r="BV1096" s="70"/>
      <c r="BW1096" s="70"/>
      <c r="BX1096" s="70"/>
      <c r="BY1096" s="70"/>
      <c r="BZ1096" s="72"/>
      <c r="CA1096" s="73"/>
      <c r="CB1096" s="72"/>
      <c r="CC1096" s="72"/>
      <c r="CD1096" s="74"/>
      <c r="CJ1096"/>
      <c r="CW1096" s="76"/>
      <c r="DC1096" s="69"/>
      <c r="DI1096" s="69"/>
    </row>
    <row r="1097" spans="1:113">
      <c r="A1097" s="70"/>
      <c r="B1097" s="70"/>
      <c r="C1097" s="70"/>
      <c r="D1097" s="70"/>
      <c r="E1097" s="70"/>
      <c r="F1097" s="70"/>
      <c r="G1097" s="70"/>
      <c r="H1097" s="70"/>
      <c r="I1097" s="70"/>
      <c r="J1097" s="70"/>
      <c r="K1097" s="70"/>
      <c r="L1097" s="70"/>
      <c r="M1097" s="70"/>
      <c r="N1097" s="70"/>
      <c r="O1097" s="70"/>
      <c r="P1097" s="70"/>
      <c r="Q1097" s="70"/>
      <c r="R1097" s="70"/>
      <c r="S1097" s="70"/>
      <c r="T1097" s="70"/>
      <c r="U1097" s="70"/>
      <c r="V1097" s="70"/>
      <c r="W1097" s="70"/>
      <c r="X1097" s="70"/>
      <c r="Y1097" s="70"/>
      <c r="Z1097" s="70"/>
      <c r="AA1097" s="70"/>
      <c r="AB1097" s="70"/>
      <c r="AC1097" s="70"/>
      <c r="AD1097" s="70"/>
      <c r="AE1097" s="70"/>
      <c r="AF1097" s="70"/>
      <c r="AG1097" s="70"/>
      <c r="AH1097" s="70"/>
      <c r="AI1097" s="70"/>
      <c r="AJ1097" s="70"/>
      <c r="AK1097" s="70"/>
      <c r="AL1097" s="70"/>
      <c r="AM1097" s="70"/>
      <c r="AN1097" s="70"/>
      <c r="AO1097" s="70"/>
      <c r="AP1097" s="70"/>
      <c r="AQ1097" s="70"/>
      <c r="AR1097" s="70"/>
      <c r="AS1097" s="70"/>
      <c r="AT1097" s="70"/>
      <c r="AU1097" s="70"/>
      <c r="AV1097" s="70"/>
      <c r="AW1097" s="70"/>
      <c r="AX1097" s="70"/>
      <c r="AY1097" s="70"/>
      <c r="AZ1097" s="70"/>
      <c r="BA1097" s="70"/>
      <c r="BB1097" s="70"/>
      <c r="BC1097" s="70"/>
      <c r="BD1097" s="70"/>
      <c r="BE1097" s="70"/>
      <c r="BF1097" s="70"/>
      <c r="BG1097" s="70"/>
      <c r="BH1097" s="70"/>
      <c r="BI1097" s="70"/>
      <c r="BJ1097" s="70"/>
      <c r="BK1097" s="70"/>
      <c r="BL1097" s="70"/>
      <c r="BM1097" s="70"/>
      <c r="BN1097" s="70"/>
      <c r="BO1097" s="70"/>
      <c r="BP1097" s="70"/>
      <c r="BQ1097" s="70"/>
      <c r="BR1097" s="70"/>
      <c r="BS1097" s="70"/>
      <c r="BT1097" s="70"/>
      <c r="BU1097" s="70"/>
      <c r="BV1097" s="70"/>
      <c r="BW1097" s="70"/>
      <c r="BX1097" s="70"/>
      <c r="BY1097" s="70"/>
      <c r="BZ1097" s="72"/>
      <c r="CA1097" s="73"/>
      <c r="CB1097" s="72"/>
      <c r="CC1097" s="72"/>
      <c r="CD1097" s="74"/>
      <c r="CJ1097"/>
      <c r="CW1097" s="76"/>
      <c r="DC1097" s="69"/>
      <c r="DI1097" s="69"/>
    </row>
    <row r="1098" spans="1:113">
      <c r="A1098" s="70"/>
      <c r="B1098" s="70"/>
      <c r="C1098" s="70"/>
      <c r="D1098" s="70"/>
      <c r="E1098" s="70"/>
      <c r="F1098" s="70"/>
      <c r="G1098" s="70"/>
      <c r="H1098" s="70"/>
      <c r="I1098" s="70"/>
      <c r="J1098" s="70"/>
      <c r="K1098" s="70"/>
      <c r="L1098" s="70"/>
      <c r="M1098" s="70"/>
      <c r="N1098" s="70"/>
      <c r="O1098" s="70"/>
      <c r="P1098" s="70"/>
      <c r="Q1098" s="70"/>
      <c r="R1098" s="70"/>
      <c r="S1098" s="70"/>
      <c r="T1098" s="70"/>
      <c r="U1098" s="70"/>
      <c r="V1098" s="70"/>
      <c r="W1098" s="70"/>
      <c r="X1098" s="70"/>
      <c r="Y1098" s="70"/>
      <c r="Z1098" s="70"/>
      <c r="AA1098" s="70"/>
      <c r="AB1098" s="70"/>
      <c r="AC1098" s="70"/>
      <c r="AD1098" s="70"/>
      <c r="AE1098" s="70"/>
      <c r="AF1098" s="70"/>
      <c r="AG1098" s="70"/>
      <c r="AH1098" s="70"/>
      <c r="AI1098" s="70"/>
      <c r="AJ1098" s="70"/>
      <c r="AK1098" s="70"/>
      <c r="AL1098" s="70"/>
      <c r="AM1098" s="70"/>
      <c r="AN1098" s="70"/>
      <c r="AO1098" s="70"/>
      <c r="AP1098" s="70"/>
      <c r="AQ1098" s="70"/>
      <c r="AR1098" s="70"/>
      <c r="AS1098" s="70"/>
      <c r="AT1098" s="70"/>
      <c r="AU1098" s="70"/>
      <c r="AV1098" s="70"/>
      <c r="AW1098" s="70"/>
      <c r="AX1098" s="70"/>
      <c r="AY1098" s="70"/>
      <c r="AZ1098" s="70"/>
      <c r="BA1098" s="70"/>
      <c r="BB1098" s="70"/>
      <c r="BC1098" s="70"/>
      <c r="BD1098" s="70"/>
      <c r="BE1098" s="70"/>
      <c r="BF1098" s="70"/>
      <c r="BG1098" s="70"/>
      <c r="BH1098" s="70"/>
      <c r="BI1098" s="70"/>
      <c r="BJ1098" s="70"/>
      <c r="BK1098" s="70"/>
      <c r="BL1098" s="70"/>
      <c r="BM1098" s="70"/>
      <c r="BN1098" s="70"/>
      <c r="BO1098" s="70"/>
      <c r="BP1098" s="70"/>
      <c r="BQ1098" s="70"/>
      <c r="BR1098" s="70"/>
      <c r="BS1098" s="70"/>
      <c r="BT1098" s="70"/>
      <c r="BU1098" s="70"/>
      <c r="BV1098" s="70"/>
      <c r="BW1098" s="70"/>
      <c r="BX1098" s="70"/>
      <c r="BY1098" s="70"/>
      <c r="BZ1098" s="72"/>
      <c r="CA1098" s="73"/>
      <c r="CB1098" s="72"/>
      <c r="CC1098" s="72"/>
      <c r="CD1098" s="74"/>
      <c r="CJ1098"/>
      <c r="CW1098" s="76"/>
      <c r="DC1098" s="69"/>
      <c r="DI1098" s="69"/>
    </row>
    <row r="1099" spans="1:113">
      <c r="A1099" s="70"/>
      <c r="B1099" s="70"/>
      <c r="C1099" s="70"/>
      <c r="D1099" s="70"/>
      <c r="E1099" s="70"/>
      <c r="F1099" s="70"/>
      <c r="G1099" s="70"/>
      <c r="H1099" s="70"/>
      <c r="I1099" s="70"/>
      <c r="J1099" s="70"/>
      <c r="K1099" s="70"/>
      <c r="L1099" s="70"/>
      <c r="M1099" s="70"/>
      <c r="N1099" s="70"/>
      <c r="O1099" s="70"/>
      <c r="P1099" s="70"/>
      <c r="Q1099" s="70"/>
      <c r="R1099" s="70"/>
      <c r="S1099" s="70"/>
      <c r="T1099" s="70"/>
      <c r="U1099" s="70"/>
      <c r="V1099" s="70"/>
      <c r="W1099" s="70"/>
      <c r="X1099" s="70"/>
      <c r="Y1099" s="70"/>
      <c r="Z1099" s="70"/>
      <c r="AA1099" s="70"/>
      <c r="AB1099" s="70"/>
      <c r="AC1099" s="70"/>
      <c r="AD1099" s="70"/>
      <c r="AE1099" s="70"/>
      <c r="AF1099" s="70"/>
      <c r="AG1099" s="70"/>
      <c r="AH1099" s="70"/>
      <c r="AI1099" s="70"/>
      <c r="AJ1099" s="70"/>
      <c r="AK1099" s="70"/>
      <c r="AL1099" s="70"/>
      <c r="AM1099" s="70"/>
      <c r="AN1099" s="70"/>
      <c r="AO1099" s="70"/>
      <c r="AP1099" s="70"/>
      <c r="AQ1099" s="70"/>
      <c r="AR1099" s="70"/>
      <c r="AS1099" s="70"/>
      <c r="AT1099" s="70"/>
      <c r="AU1099" s="70"/>
      <c r="AV1099" s="70"/>
      <c r="AW1099" s="70"/>
      <c r="AX1099" s="70"/>
      <c r="AY1099" s="70"/>
      <c r="AZ1099" s="70"/>
      <c r="BA1099" s="70"/>
      <c r="BB1099" s="70"/>
      <c r="BC1099" s="70"/>
      <c r="BD1099" s="70"/>
      <c r="BE1099" s="70"/>
      <c r="BF1099" s="70"/>
      <c r="BG1099" s="70"/>
      <c r="BH1099" s="70"/>
      <c r="BI1099" s="70"/>
      <c r="BJ1099" s="70"/>
      <c r="BK1099" s="70"/>
      <c r="BL1099" s="70"/>
      <c r="BM1099" s="70"/>
      <c r="BN1099" s="70"/>
      <c r="BO1099" s="70"/>
      <c r="BP1099" s="70"/>
      <c r="BQ1099" s="70"/>
      <c r="BR1099" s="70"/>
      <c r="BS1099" s="70"/>
      <c r="BT1099" s="70"/>
      <c r="BU1099" s="70"/>
      <c r="BV1099" s="70"/>
      <c r="BW1099" s="70"/>
      <c r="BX1099" s="70"/>
      <c r="BY1099" s="70"/>
      <c r="BZ1099" s="72"/>
      <c r="CA1099" s="73"/>
      <c r="CB1099" s="72"/>
      <c r="CC1099" s="72"/>
      <c r="CD1099" s="74"/>
      <c r="CJ1099"/>
      <c r="CW1099" s="76"/>
      <c r="DC1099" s="69"/>
      <c r="DI1099" s="69"/>
    </row>
    <row r="1100" spans="1:113">
      <c r="A1100" s="70"/>
      <c r="B1100" s="70"/>
      <c r="C1100" s="70"/>
      <c r="D1100" s="70"/>
      <c r="E1100" s="70"/>
      <c r="F1100" s="70"/>
      <c r="G1100" s="70"/>
      <c r="H1100" s="70"/>
      <c r="I1100" s="70"/>
      <c r="J1100" s="70"/>
      <c r="K1100" s="70"/>
      <c r="L1100" s="70"/>
      <c r="M1100" s="70"/>
      <c r="N1100" s="70"/>
      <c r="O1100" s="70"/>
      <c r="P1100" s="70"/>
      <c r="Q1100" s="70"/>
      <c r="R1100" s="70"/>
      <c r="S1100" s="70"/>
      <c r="T1100" s="70"/>
      <c r="U1100" s="70"/>
      <c r="V1100" s="70"/>
      <c r="W1100" s="70"/>
      <c r="X1100" s="70"/>
      <c r="Y1100" s="70"/>
      <c r="Z1100" s="70"/>
      <c r="AA1100" s="70"/>
      <c r="AB1100" s="70"/>
      <c r="AC1100" s="70"/>
      <c r="AD1100" s="70"/>
      <c r="AE1100" s="70"/>
      <c r="AF1100" s="70"/>
      <c r="AG1100" s="70"/>
      <c r="AH1100" s="70"/>
      <c r="AI1100" s="70"/>
      <c r="AJ1100" s="70"/>
      <c r="AK1100" s="70"/>
      <c r="AL1100" s="70"/>
      <c r="AM1100" s="70"/>
      <c r="AN1100" s="70"/>
      <c r="AO1100" s="70"/>
      <c r="AP1100" s="70"/>
      <c r="AQ1100" s="70"/>
      <c r="AR1100" s="70"/>
      <c r="AS1100" s="70"/>
      <c r="AT1100" s="70"/>
      <c r="AU1100" s="70"/>
      <c r="AV1100" s="70"/>
      <c r="AW1100" s="70"/>
      <c r="AX1100" s="70"/>
      <c r="AY1100" s="70"/>
      <c r="AZ1100" s="70"/>
      <c r="BA1100" s="70"/>
      <c r="BB1100" s="70"/>
      <c r="BC1100" s="70"/>
      <c r="BD1100" s="70"/>
      <c r="BE1100" s="70"/>
      <c r="BF1100" s="70"/>
      <c r="BG1100" s="70"/>
      <c r="BH1100" s="70"/>
      <c r="BI1100" s="70"/>
      <c r="BJ1100" s="70"/>
      <c r="BK1100" s="70"/>
      <c r="BL1100" s="70"/>
      <c r="BM1100" s="70"/>
      <c r="BN1100" s="70"/>
      <c r="BO1100" s="70"/>
      <c r="BP1100" s="70"/>
      <c r="BQ1100" s="70"/>
      <c r="BR1100" s="70"/>
      <c r="BS1100" s="70"/>
      <c r="BT1100" s="70"/>
      <c r="BU1100" s="70"/>
      <c r="BV1100" s="70"/>
      <c r="BW1100" s="70"/>
      <c r="BX1100" s="70"/>
      <c r="BY1100" s="70"/>
      <c r="BZ1100" s="72"/>
      <c r="CA1100" s="73"/>
      <c r="CB1100" s="72"/>
      <c r="CC1100" s="72"/>
      <c r="CD1100" s="74"/>
      <c r="CJ1100"/>
      <c r="CW1100" s="76"/>
      <c r="DC1100" s="69"/>
      <c r="DI1100" s="69"/>
    </row>
    <row r="1101" spans="1:113">
      <c r="A1101" s="70"/>
      <c r="B1101" s="70"/>
      <c r="C1101" s="70"/>
      <c r="D1101" s="70"/>
      <c r="E1101" s="70"/>
      <c r="F1101" s="70"/>
      <c r="G1101" s="70"/>
      <c r="H1101" s="70"/>
      <c r="I1101" s="70"/>
      <c r="J1101" s="70"/>
      <c r="K1101" s="70"/>
      <c r="L1101" s="70"/>
      <c r="M1101" s="70"/>
      <c r="N1101" s="70"/>
      <c r="O1101" s="70"/>
      <c r="P1101" s="70"/>
      <c r="Q1101" s="70"/>
      <c r="R1101" s="70"/>
      <c r="S1101" s="70"/>
      <c r="T1101" s="70"/>
      <c r="U1101" s="70"/>
      <c r="V1101" s="70"/>
      <c r="W1101" s="70"/>
      <c r="X1101" s="70"/>
      <c r="Y1101" s="70"/>
      <c r="Z1101" s="70"/>
      <c r="AA1101" s="70"/>
      <c r="AB1101" s="70"/>
      <c r="AC1101" s="70"/>
      <c r="AD1101" s="70"/>
      <c r="AE1101" s="70"/>
      <c r="AF1101" s="70"/>
      <c r="AG1101" s="70"/>
      <c r="AH1101" s="70"/>
      <c r="AI1101" s="70"/>
      <c r="AJ1101" s="70"/>
      <c r="AK1101" s="70"/>
      <c r="AL1101" s="70"/>
      <c r="AM1101" s="70"/>
      <c r="AN1101" s="70"/>
      <c r="AO1101" s="70"/>
      <c r="AP1101" s="70"/>
      <c r="AQ1101" s="70"/>
      <c r="AR1101" s="70"/>
      <c r="AS1101" s="70"/>
      <c r="AT1101" s="70"/>
      <c r="AU1101" s="70"/>
      <c r="AV1101" s="70"/>
      <c r="AW1101" s="70"/>
      <c r="AX1101" s="70"/>
      <c r="AY1101" s="70"/>
      <c r="AZ1101" s="70"/>
      <c r="BA1101" s="70"/>
      <c r="BB1101" s="70"/>
      <c r="BC1101" s="70"/>
      <c r="BD1101" s="70"/>
      <c r="BE1101" s="70"/>
      <c r="BF1101" s="70"/>
      <c r="BG1101" s="70"/>
      <c r="BH1101" s="70"/>
      <c r="BI1101" s="70"/>
      <c r="BJ1101" s="70"/>
      <c r="BK1101" s="70"/>
      <c r="BL1101" s="70"/>
      <c r="BM1101" s="70"/>
      <c r="BN1101" s="70"/>
      <c r="BO1101" s="70"/>
      <c r="BP1101" s="70"/>
      <c r="BQ1101" s="70"/>
      <c r="BR1101" s="70"/>
      <c r="BS1101" s="70"/>
      <c r="BT1101" s="70"/>
      <c r="BU1101" s="70"/>
      <c r="BV1101" s="70"/>
      <c r="BW1101" s="70"/>
      <c r="BX1101" s="70"/>
      <c r="BY1101" s="70"/>
      <c r="BZ1101" s="72"/>
      <c r="CA1101" s="73"/>
      <c r="CB1101" s="72"/>
      <c r="CC1101" s="72"/>
      <c r="CD1101" s="74"/>
      <c r="CJ1101"/>
      <c r="CW1101" s="76"/>
      <c r="DC1101" s="69"/>
      <c r="DI1101" s="69"/>
    </row>
    <row r="1102" spans="1:113">
      <c r="A1102" s="70"/>
      <c r="B1102" s="70"/>
      <c r="C1102" s="70"/>
      <c r="D1102" s="70"/>
      <c r="E1102" s="70"/>
      <c r="F1102" s="70"/>
      <c r="G1102" s="70"/>
      <c r="H1102" s="70"/>
      <c r="I1102" s="70"/>
      <c r="J1102" s="70"/>
      <c r="K1102" s="70"/>
      <c r="L1102" s="70"/>
      <c r="M1102" s="70"/>
      <c r="N1102" s="70"/>
      <c r="O1102" s="70"/>
      <c r="P1102" s="70"/>
      <c r="Q1102" s="70"/>
      <c r="R1102" s="70"/>
      <c r="S1102" s="70"/>
      <c r="T1102" s="70"/>
      <c r="U1102" s="70"/>
      <c r="V1102" s="70"/>
      <c r="W1102" s="70"/>
      <c r="X1102" s="70"/>
      <c r="Y1102" s="70"/>
      <c r="Z1102" s="70"/>
      <c r="AA1102" s="70"/>
      <c r="AB1102" s="70"/>
      <c r="AC1102" s="70"/>
      <c r="AD1102" s="70"/>
      <c r="AE1102" s="70"/>
      <c r="AF1102" s="70"/>
      <c r="AG1102" s="70"/>
      <c r="AH1102" s="70"/>
      <c r="AI1102" s="70"/>
      <c r="AJ1102" s="70"/>
      <c r="AK1102" s="70"/>
      <c r="AL1102" s="70"/>
      <c r="AM1102" s="70"/>
      <c r="AN1102" s="70"/>
      <c r="AO1102" s="70"/>
      <c r="AP1102" s="70"/>
      <c r="AQ1102" s="70"/>
      <c r="AR1102" s="70"/>
      <c r="AS1102" s="70"/>
      <c r="AT1102" s="70"/>
      <c r="AU1102" s="70"/>
      <c r="AV1102" s="70"/>
      <c r="AW1102" s="70"/>
      <c r="AX1102" s="70"/>
      <c r="AY1102" s="70"/>
      <c r="AZ1102" s="70"/>
      <c r="BA1102" s="70"/>
      <c r="BB1102" s="70"/>
      <c r="BC1102" s="70"/>
      <c r="BD1102" s="70"/>
      <c r="BE1102" s="70"/>
      <c r="BF1102" s="70"/>
      <c r="BG1102" s="70"/>
      <c r="BH1102" s="70"/>
      <c r="BI1102" s="70"/>
      <c r="BJ1102" s="70"/>
      <c r="BK1102" s="70"/>
      <c r="BL1102" s="70"/>
      <c r="BM1102" s="70"/>
      <c r="BN1102" s="70"/>
      <c r="BO1102" s="70"/>
      <c r="BP1102" s="70"/>
      <c r="BQ1102" s="70"/>
      <c r="BR1102" s="70"/>
      <c r="BS1102" s="70"/>
      <c r="BT1102" s="70"/>
      <c r="BU1102" s="70"/>
      <c r="BV1102" s="70"/>
      <c r="BW1102" s="70"/>
      <c r="BX1102" s="70"/>
      <c r="BY1102" s="70"/>
      <c r="BZ1102" s="72"/>
      <c r="CA1102" s="73"/>
      <c r="CB1102" s="72"/>
      <c r="CC1102" s="72"/>
      <c r="CD1102" s="74"/>
      <c r="CJ1102"/>
      <c r="CW1102" s="76"/>
      <c r="DC1102" s="69"/>
      <c r="DI1102" s="69"/>
    </row>
    <row r="1103" spans="1:113">
      <c r="A1103" s="70"/>
      <c r="B1103" s="70"/>
      <c r="C1103" s="70"/>
      <c r="D1103" s="70"/>
      <c r="E1103" s="70"/>
      <c r="F1103" s="70"/>
      <c r="G1103" s="70"/>
      <c r="H1103" s="70"/>
      <c r="I1103" s="70"/>
      <c r="J1103" s="70"/>
      <c r="K1103" s="70"/>
      <c r="L1103" s="70"/>
      <c r="M1103" s="70"/>
      <c r="N1103" s="70"/>
      <c r="O1103" s="70"/>
      <c r="P1103" s="70"/>
      <c r="Q1103" s="70"/>
      <c r="R1103" s="70"/>
      <c r="S1103" s="70"/>
      <c r="T1103" s="70"/>
      <c r="U1103" s="70"/>
      <c r="V1103" s="70"/>
      <c r="W1103" s="70"/>
      <c r="X1103" s="70"/>
      <c r="Y1103" s="70"/>
      <c r="Z1103" s="70"/>
      <c r="AA1103" s="70"/>
      <c r="AB1103" s="70"/>
      <c r="AC1103" s="70"/>
      <c r="AD1103" s="70"/>
      <c r="AE1103" s="70"/>
      <c r="AF1103" s="70"/>
      <c r="AG1103" s="70"/>
      <c r="AH1103" s="70"/>
      <c r="AI1103" s="70"/>
      <c r="AJ1103" s="70"/>
      <c r="AK1103" s="70"/>
      <c r="AL1103" s="70"/>
      <c r="AM1103" s="70"/>
      <c r="AN1103" s="70"/>
      <c r="AO1103" s="70"/>
      <c r="AP1103" s="70"/>
      <c r="AQ1103" s="70"/>
      <c r="AR1103" s="70"/>
      <c r="AS1103" s="70"/>
      <c r="AT1103" s="70"/>
      <c r="AU1103" s="70"/>
      <c r="AV1103" s="70"/>
      <c r="AW1103" s="70"/>
      <c r="AX1103" s="70"/>
      <c r="AY1103" s="70"/>
      <c r="AZ1103" s="70"/>
      <c r="BA1103" s="70"/>
      <c r="BB1103" s="70"/>
      <c r="BC1103" s="70"/>
      <c r="BD1103" s="70"/>
      <c r="BE1103" s="70"/>
      <c r="BF1103" s="70"/>
      <c r="BG1103" s="70"/>
      <c r="BH1103" s="70"/>
      <c r="BI1103" s="70"/>
      <c r="BJ1103" s="70"/>
      <c r="BK1103" s="70"/>
      <c r="BL1103" s="70"/>
      <c r="BM1103" s="70"/>
      <c r="BN1103" s="70"/>
      <c r="BO1103" s="70"/>
      <c r="BP1103" s="70"/>
      <c r="BQ1103" s="70"/>
      <c r="BR1103" s="70"/>
      <c r="BS1103" s="70"/>
      <c r="BT1103" s="70"/>
      <c r="BU1103" s="70"/>
      <c r="BV1103" s="70"/>
      <c r="BW1103" s="70"/>
      <c r="BX1103" s="70"/>
      <c r="BY1103" s="70"/>
      <c r="BZ1103" s="72"/>
      <c r="CA1103" s="73"/>
      <c r="CB1103" s="72"/>
      <c r="CC1103" s="72"/>
      <c r="CD1103" s="74"/>
      <c r="CJ1103"/>
      <c r="CW1103" s="76"/>
      <c r="DC1103" s="69"/>
      <c r="DI1103" s="69"/>
    </row>
    <row r="1104" spans="1:113">
      <c r="A1104" s="70"/>
      <c r="B1104" s="70"/>
      <c r="C1104" s="70"/>
      <c r="D1104" s="70"/>
      <c r="E1104" s="70"/>
      <c r="F1104" s="70"/>
      <c r="G1104" s="70"/>
      <c r="H1104" s="70"/>
      <c r="I1104" s="70"/>
      <c r="J1104" s="70"/>
      <c r="K1104" s="70"/>
      <c r="L1104" s="70"/>
      <c r="M1104" s="70"/>
      <c r="N1104" s="70"/>
      <c r="O1104" s="70"/>
      <c r="P1104" s="70"/>
      <c r="Q1104" s="70"/>
      <c r="R1104" s="70"/>
      <c r="S1104" s="70"/>
      <c r="T1104" s="70"/>
      <c r="U1104" s="70"/>
      <c r="V1104" s="70"/>
      <c r="W1104" s="70"/>
      <c r="X1104" s="70"/>
      <c r="Y1104" s="70"/>
      <c r="Z1104" s="70"/>
      <c r="AA1104" s="70"/>
      <c r="AB1104" s="70"/>
      <c r="AC1104" s="70"/>
      <c r="AD1104" s="70"/>
      <c r="AE1104" s="70"/>
      <c r="AF1104" s="70"/>
      <c r="AG1104" s="70"/>
      <c r="AH1104" s="70"/>
      <c r="AI1104" s="70"/>
      <c r="AJ1104" s="70"/>
      <c r="AK1104" s="70"/>
      <c r="AL1104" s="70"/>
      <c r="AM1104" s="70"/>
      <c r="AN1104" s="70"/>
      <c r="AO1104" s="70"/>
      <c r="AP1104" s="70"/>
      <c r="AQ1104" s="70"/>
      <c r="AR1104" s="70"/>
      <c r="AS1104" s="70"/>
      <c r="AT1104" s="70"/>
      <c r="AU1104" s="70"/>
      <c r="AV1104" s="70"/>
      <c r="AW1104" s="70"/>
      <c r="AX1104" s="70"/>
      <c r="AY1104" s="70"/>
      <c r="AZ1104" s="70"/>
      <c r="BA1104" s="70"/>
      <c r="BB1104" s="70"/>
      <c r="BC1104" s="70"/>
      <c r="BD1104" s="70"/>
      <c r="BE1104" s="70"/>
      <c r="BF1104" s="70"/>
      <c r="BG1104" s="70"/>
      <c r="BH1104" s="70"/>
      <c r="BI1104" s="70"/>
      <c r="BJ1104" s="70"/>
      <c r="BK1104" s="70"/>
      <c r="BL1104" s="70"/>
      <c r="BM1104" s="70"/>
      <c r="BN1104" s="70"/>
      <c r="BO1104" s="70"/>
      <c r="BP1104" s="70"/>
      <c r="BQ1104" s="70"/>
      <c r="BR1104" s="70"/>
      <c r="BS1104" s="70"/>
      <c r="BT1104" s="70"/>
      <c r="BU1104" s="70"/>
      <c r="BV1104" s="70"/>
      <c r="BW1104" s="70"/>
      <c r="BX1104" s="70"/>
      <c r="BY1104" s="70"/>
      <c r="BZ1104" s="72"/>
      <c r="CA1104" s="73"/>
      <c r="CB1104" s="72"/>
      <c r="CC1104" s="72"/>
      <c r="CD1104" s="74"/>
      <c r="CJ1104"/>
      <c r="CW1104" s="76"/>
      <c r="DC1104" s="69"/>
      <c r="DI1104" s="69"/>
    </row>
    <row r="1105" spans="1:113">
      <c r="A1105" s="70"/>
      <c r="B1105" s="70"/>
      <c r="C1105" s="70"/>
      <c r="D1105" s="70"/>
      <c r="E1105" s="70"/>
      <c r="F1105" s="70"/>
      <c r="G1105" s="70"/>
      <c r="H1105" s="70"/>
      <c r="I1105" s="70"/>
      <c r="J1105" s="70"/>
      <c r="K1105" s="70"/>
      <c r="L1105" s="70"/>
      <c r="M1105" s="70"/>
      <c r="N1105" s="70"/>
      <c r="O1105" s="70"/>
      <c r="P1105" s="70"/>
      <c r="Q1105" s="70"/>
      <c r="R1105" s="70"/>
      <c r="S1105" s="70"/>
      <c r="T1105" s="70"/>
      <c r="U1105" s="70"/>
      <c r="V1105" s="70"/>
      <c r="W1105" s="70"/>
      <c r="X1105" s="70"/>
      <c r="Y1105" s="70"/>
      <c r="Z1105" s="70"/>
      <c r="AA1105" s="70"/>
      <c r="AB1105" s="70"/>
      <c r="AC1105" s="70"/>
      <c r="AD1105" s="70"/>
      <c r="AE1105" s="70"/>
      <c r="AF1105" s="70"/>
      <c r="AG1105" s="70"/>
      <c r="AH1105" s="70"/>
      <c r="AI1105" s="70"/>
      <c r="AJ1105" s="70"/>
      <c r="AK1105" s="70"/>
      <c r="AL1105" s="70"/>
      <c r="AM1105" s="70"/>
      <c r="AN1105" s="70"/>
      <c r="AO1105" s="70"/>
      <c r="AP1105" s="70"/>
      <c r="AQ1105" s="70"/>
      <c r="AR1105" s="70"/>
      <c r="AS1105" s="70"/>
      <c r="AT1105" s="70"/>
      <c r="AU1105" s="70"/>
      <c r="AV1105" s="70"/>
      <c r="AW1105" s="70"/>
      <c r="AX1105" s="70"/>
      <c r="AY1105" s="70"/>
      <c r="AZ1105" s="70"/>
      <c r="BA1105" s="70"/>
      <c r="BB1105" s="70"/>
      <c r="BC1105" s="70"/>
      <c r="BD1105" s="70"/>
      <c r="BE1105" s="70"/>
      <c r="BF1105" s="70"/>
      <c r="BG1105" s="70"/>
      <c r="BH1105" s="70"/>
      <c r="BI1105" s="70"/>
      <c r="BJ1105" s="70"/>
      <c r="BK1105" s="70"/>
      <c r="BL1105" s="70"/>
      <c r="BM1105" s="70"/>
      <c r="BN1105" s="70"/>
      <c r="BO1105" s="70"/>
      <c r="BP1105" s="70"/>
      <c r="BQ1105" s="70"/>
      <c r="BR1105" s="70"/>
      <c r="BS1105" s="70"/>
      <c r="BT1105" s="70"/>
      <c r="BU1105" s="70"/>
      <c r="BV1105" s="70"/>
      <c r="BW1105" s="70"/>
      <c r="BX1105" s="70"/>
      <c r="BY1105" s="70"/>
      <c r="BZ1105" s="72"/>
      <c r="CA1105" s="73"/>
      <c r="CB1105" s="72"/>
      <c r="CC1105" s="72"/>
      <c r="CD1105" s="74"/>
      <c r="CJ1105"/>
      <c r="CW1105" s="76"/>
      <c r="DC1105" s="69"/>
      <c r="DI1105" s="69"/>
    </row>
    <row r="1106" spans="1:113">
      <c r="A1106" s="70"/>
      <c r="B1106" s="70"/>
      <c r="C1106" s="70"/>
      <c r="D1106" s="70"/>
      <c r="E1106" s="70"/>
      <c r="F1106" s="70"/>
      <c r="G1106" s="70"/>
      <c r="H1106" s="70"/>
      <c r="I1106" s="70"/>
      <c r="J1106" s="70"/>
      <c r="K1106" s="70"/>
      <c r="L1106" s="70"/>
      <c r="M1106" s="70"/>
      <c r="N1106" s="70"/>
      <c r="O1106" s="70"/>
      <c r="P1106" s="70"/>
      <c r="Q1106" s="70"/>
      <c r="R1106" s="70"/>
      <c r="S1106" s="70"/>
      <c r="T1106" s="70"/>
      <c r="U1106" s="70"/>
      <c r="V1106" s="70"/>
      <c r="W1106" s="70"/>
      <c r="X1106" s="70"/>
      <c r="Y1106" s="70"/>
      <c r="Z1106" s="70"/>
      <c r="AA1106" s="70"/>
      <c r="AB1106" s="70"/>
      <c r="AC1106" s="70"/>
      <c r="AD1106" s="70"/>
      <c r="AE1106" s="70"/>
      <c r="AF1106" s="70"/>
      <c r="AG1106" s="70"/>
      <c r="AH1106" s="70"/>
      <c r="AI1106" s="70"/>
      <c r="AJ1106" s="70"/>
      <c r="AK1106" s="70"/>
      <c r="AL1106" s="70"/>
      <c r="AM1106" s="70"/>
      <c r="AN1106" s="70"/>
      <c r="AO1106" s="70"/>
      <c r="AP1106" s="70"/>
      <c r="AQ1106" s="70"/>
      <c r="AR1106" s="70"/>
      <c r="AS1106" s="70"/>
      <c r="AT1106" s="70"/>
      <c r="AU1106" s="70"/>
      <c r="AV1106" s="70"/>
      <c r="AW1106" s="70"/>
      <c r="AX1106" s="70"/>
      <c r="AY1106" s="70"/>
      <c r="AZ1106" s="70"/>
      <c r="BA1106" s="70"/>
      <c r="BB1106" s="70"/>
      <c r="BC1106" s="70"/>
      <c r="BD1106" s="70"/>
      <c r="BE1106" s="70"/>
      <c r="BF1106" s="70"/>
      <c r="BG1106" s="70"/>
      <c r="BH1106" s="70"/>
      <c r="BI1106" s="70"/>
      <c r="BJ1106" s="70"/>
      <c r="BK1106" s="70"/>
      <c r="BL1106" s="70"/>
      <c r="BM1106" s="70"/>
      <c r="BN1106" s="70"/>
      <c r="BO1106" s="70"/>
      <c r="BP1106" s="70"/>
      <c r="BQ1106" s="70"/>
      <c r="BR1106" s="70"/>
      <c r="BS1106" s="70"/>
      <c r="BT1106" s="70"/>
      <c r="BU1106" s="70"/>
      <c r="BV1106" s="70"/>
      <c r="BW1106" s="70"/>
      <c r="BX1106" s="70"/>
      <c r="BY1106" s="70"/>
      <c r="BZ1106" s="72"/>
      <c r="CA1106" s="73"/>
      <c r="CB1106" s="72"/>
      <c r="CC1106" s="72"/>
      <c r="CD1106" s="74"/>
      <c r="CJ1106"/>
      <c r="CW1106" s="76"/>
      <c r="DC1106" s="69"/>
      <c r="DI1106" s="69"/>
    </row>
    <row r="1107" spans="1:113">
      <c r="A1107" s="70"/>
      <c r="B1107" s="70"/>
      <c r="C1107" s="70"/>
      <c r="D1107" s="70"/>
      <c r="E1107" s="70"/>
      <c r="F1107" s="70"/>
      <c r="G1107" s="70"/>
      <c r="H1107" s="70"/>
      <c r="I1107" s="70"/>
      <c r="J1107" s="70"/>
      <c r="K1107" s="70"/>
      <c r="L1107" s="70"/>
      <c r="M1107" s="70"/>
      <c r="N1107" s="70"/>
      <c r="O1107" s="70"/>
      <c r="P1107" s="70"/>
      <c r="Q1107" s="70"/>
      <c r="R1107" s="70"/>
      <c r="S1107" s="70"/>
      <c r="T1107" s="70"/>
      <c r="U1107" s="70"/>
      <c r="V1107" s="70"/>
      <c r="W1107" s="70"/>
      <c r="X1107" s="70"/>
      <c r="Y1107" s="70"/>
      <c r="Z1107" s="70"/>
      <c r="AA1107" s="70"/>
      <c r="AB1107" s="70"/>
      <c r="AC1107" s="70"/>
      <c r="AD1107" s="70"/>
      <c r="AE1107" s="70"/>
      <c r="AF1107" s="70"/>
      <c r="AG1107" s="70"/>
      <c r="AH1107" s="70"/>
      <c r="AI1107" s="70"/>
      <c r="AJ1107" s="70"/>
      <c r="AK1107" s="70"/>
      <c r="AL1107" s="70"/>
      <c r="AM1107" s="70"/>
      <c r="AN1107" s="70"/>
      <c r="AO1107" s="70"/>
      <c r="AP1107" s="70"/>
      <c r="AQ1107" s="70"/>
      <c r="AR1107" s="70"/>
      <c r="AS1107" s="70"/>
      <c r="AT1107" s="70"/>
      <c r="AU1107" s="70"/>
      <c r="AV1107" s="70"/>
      <c r="AW1107" s="70"/>
      <c r="AX1107" s="70"/>
      <c r="AY1107" s="70"/>
      <c r="AZ1107" s="70"/>
      <c r="BA1107" s="70"/>
      <c r="BB1107" s="70"/>
      <c r="BC1107" s="70"/>
      <c r="BD1107" s="70"/>
      <c r="BE1107" s="70"/>
      <c r="BF1107" s="70"/>
      <c r="BG1107" s="70"/>
      <c r="BH1107" s="70"/>
      <c r="BI1107" s="70"/>
      <c r="BJ1107" s="70"/>
      <c r="BK1107" s="70"/>
      <c r="BL1107" s="70"/>
      <c r="BM1107" s="70"/>
      <c r="BN1107" s="70"/>
      <c r="BO1107" s="70"/>
      <c r="BP1107" s="70"/>
      <c r="BQ1107" s="70"/>
      <c r="BR1107" s="70"/>
      <c r="BS1107" s="70"/>
      <c r="BT1107" s="70"/>
      <c r="BU1107" s="70"/>
      <c r="BV1107" s="70"/>
      <c r="BW1107" s="70"/>
      <c r="BX1107" s="70"/>
      <c r="BY1107" s="70"/>
      <c r="BZ1107" s="72"/>
      <c r="CA1107" s="73"/>
      <c r="CB1107" s="72"/>
      <c r="CC1107" s="72"/>
      <c r="CD1107" s="74"/>
      <c r="CJ1107"/>
      <c r="CW1107" s="76"/>
      <c r="DC1107" s="69"/>
      <c r="DI1107" s="69"/>
    </row>
    <row r="1108" spans="1:113">
      <c r="A1108" s="70"/>
      <c r="B1108" s="70"/>
      <c r="C1108" s="70"/>
      <c r="D1108" s="70"/>
      <c r="E1108" s="70"/>
      <c r="F1108" s="70"/>
      <c r="G1108" s="70"/>
      <c r="H1108" s="70"/>
      <c r="I1108" s="70"/>
      <c r="J1108" s="70"/>
      <c r="K1108" s="70"/>
      <c r="L1108" s="70"/>
      <c r="M1108" s="70"/>
      <c r="N1108" s="70"/>
      <c r="O1108" s="70"/>
      <c r="P1108" s="70"/>
      <c r="Q1108" s="70"/>
      <c r="R1108" s="70"/>
      <c r="S1108" s="70"/>
      <c r="T1108" s="70"/>
      <c r="U1108" s="70"/>
      <c r="V1108" s="70"/>
      <c r="W1108" s="70"/>
      <c r="X1108" s="70"/>
      <c r="Y1108" s="70"/>
      <c r="Z1108" s="70"/>
      <c r="AA1108" s="70"/>
      <c r="AB1108" s="70"/>
      <c r="AC1108" s="70"/>
      <c r="AD1108" s="70"/>
      <c r="AE1108" s="70"/>
      <c r="AF1108" s="70"/>
      <c r="AG1108" s="70"/>
      <c r="AH1108" s="70"/>
      <c r="AI1108" s="70"/>
      <c r="AJ1108" s="70"/>
      <c r="AK1108" s="70"/>
      <c r="AL1108" s="70"/>
      <c r="AM1108" s="70"/>
      <c r="AN1108" s="70"/>
      <c r="AO1108" s="70"/>
      <c r="AP1108" s="70"/>
      <c r="AQ1108" s="70"/>
      <c r="AR1108" s="70"/>
      <c r="AS1108" s="70"/>
      <c r="AT1108" s="70"/>
      <c r="AU1108" s="70"/>
      <c r="AV1108" s="70"/>
      <c r="AW1108" s="70"/>
      <c r="AX1108" s="70"/>
      <c r="AY1108" s="70"/>
      <c r="AZ1108" s="70"/>
      <c r="BA1108" s="70"/>
      <c r="BB1108" s="70"/>
      <c r="BC1108" s="70"/>
      <c r="BD1108" s="70"/>
      <c r="BE1108" s="70"/>
      <c r="BF1108" s="70"/>
      <c r="BG1108" s="70"/>
      <c r="BH1108" s="70"/>
      <c r="BI1108" s="70"/>
      <c r="BJ1108" s="70"/>
      <c r="BK1108" s="70"/>
      <c r="BL1108" s="70"/>
      <c r="BM1108" s="70"/>
      <c r="BN1108" s="70"/>
      <c r="BO1108" s="70"/>
      <c r="BP1108" s="70"/>
      <c r="BQ1108" s="70"/>
      <c r="BR1108" s="70"/>
      <c r="BS1108" s="70"/>
      <c r="BT1108" s="70"/>
      <c r="BU1108" s="70"/>
      <c r="BV1108" s="70"/>
      <c r="BW1108" s="70"/>
      <c r="BX1108" s="70"/>
      <c r="BY1108" s="70"/>
      <c r="BZ1108" s="72"/>
      <c r="CA1108" s="73"/>
      <c r="CB1108" s="72"/>
      <c r="CC1108" s="72"/>
      <c r="CD1108" s="74"/>
      <c r="CJ1108"/>
      <c r="CW1108" s="76"/>
      <c r="DC1108" s="69"/>
      <c r="DI1108" s="69"/>
    </row>
    <row r="1109" spans="1:113">
      <c r="A1109" s="70"/>
      <c r="B1109" s="70"/>
      <c r="C1109" s="70"/>
      <c r="D1109" s="70"/>
      <c r="E1109" s="70"/>
      <c r="F1109" s="70"/>
      <c r="G1109" s="70"/>
      <c r="H1109" s="70"/>
      <c r="I1109" s="70"/>
      <c r="J1109" s="70"/>
      <c r="K1109" s="70"/>
      <c r="L1109" s="70"/>
      <c r="M1109" s="70"/>
      <c r="N1109" s="70"/>
      <c r="O1109" s="70"/>
      <c r="P1109" s="70"/>
      <c r="Q1109" s="70"/>
      <c r="R1109" s="70"/>
      <c r="S1109" s="70"/>
      <c r="T1109" s="70"/>
      <c r="U1109" s="70"/>
      <c r="V1109" s="70"/>
      <c r="W1109" s="70"/>
      <c r="X1109" s="70"/>
      <c r="Y1109" s="70"/>
      <c r="Z1109" s="70"/>
      <c r="AA1109" s="70"/>
      <c r="AB1109" s="70"/>
      <c r="AC1109" s="70"/>
      <c r="AD1109" s="70"/>
      <c r="AE1109" s="70"/>
      <c r="AF1109" s="70"/>
      <c r="AG1109" s="70"/>
      <c r="AH1109" s="70"/>
      <c r="AI1109" s="70"/>
      <c r="AJ1109" s="70"/>
      <c r="AK1109" s="70"/>
      <c r="AL1109" s="70"/>
      <c r="AM1109" s="70"/>
      <c r="AN1109" s="70"/>
      <c r="AO1109" s="70"/>
      <c r="AP1109" s="70"/>
      <c r="AQ1109" s="70"/>
      <c r="AR1109" s="70"/>
      <c r="AS1109" s="70"/>
      <c r="AT1109" s="70"/>
      <c r="AU1109" s="70"/>
      <c r="AV1109" s="70"/>
      <c r="AW1109" s="70"/>
      <c r="AX1109" s="70"/>
      <c r="AY1109" s="70"/>
      <c r="AZ1109" s="70"/>
      <c r="BA1109" s="70"/>
      <c r="BB1109" s="70"/>
      <c r="BC1109" s="70"/>
      <c r="BD1109" s="70"/>
      <c r="BE1109" s="70"/>
      <c r="BF1109" s="70"/>
      <c r="BG1109" s="70"/>
      <c r="BH1109" s="70"/>
      <c r="BI1109" s="70"/>
      <c r="BJ1109" s="70"/>
      <c r="BK1109" s="70"/>
      <c r="BL1109" s="70"/>
      <c r="BM1109" s="70"/>
      <c r="BN1109" s="70"/>
      <c r="BO1109" s="70"/>
      <c r="BP1109" s="70"/>
      <c r="BQ1109" s="70"/>
      <c r="BR1109" s="70"/>
      <c r="BS1109" s="70"/>
      <c r="BT1109" s="70"/>
      <c r="BU1109" s="70"/>
      <c r="BV1109" s="70"/>
      <c r="BW1109" s="70"/>
      <c r="BX1109" s="70"/>
      <c r="BY1109" s="70"/>
      <c r="BZ1109" s="72"/>
      <c r="CA1109" s="73"/>
      <c r="CB1109" s="72"/>
      <c r="CC1109" s="72"/>
      <c r="CD1109" s="74"/>
      <c r="CJ1109"/>
      <c r="CW1109" s="76"/>
      <c r="DC1109" s="69"/>
      <c r="DI1109" s="69"/>
    </row>
    <row r="1110" spans="1:113">
      <c r="A1110" s="70"/>
      <c r="B1110" s="70"/>
      <c r="C1110" s="70"/>
      <c r="D1110" s="70"/>
      <c r="E1110" s="70"/>
      <c r="F1110" s="70"/>
      <c r="G1110" s="70"/>
      <c r="H1110" s="70"/>
      <c r="I1110" s="70"/>
      <c r="J1110" s="70"/>
      <c r="K1110" s="70"/>
      <c r="L1110" s="70"/>
      <c r="M1110" s="70"/>
      <c r="N1110" s="70"/>
      <c r="O1110" s="70"/>
      <c r="P1110" s="70"/>
      <c r="Q1110" s="70"/>
      <c r="R1110" s="70"/>
      <c r="S1110" s="70"/>
      <c r="T1110" s="70"/>
      <c r="U1110" s="70"/>
      <c r="V1110" s="70"/>
      <c r="W1110" s="70"/>
      <c r="X1110" s="70"/>
      <c r="Y1110" s="70"/>
      <c r="Z1110" s="70"/>
      <c r="AA1110" s="70"/>
      <c r="AB1110" s="70"/>
      <c r="AC1110" s="70"/>
      <c r="AD1110" s="70"/>
      <c r="AE1110" s="70"/>
      <c r="AF1110" s="70"/>
      <c r="AG1110" s="70"/>
      <c r="AH1110" s="70"/>
      <c r="AI1110" s="70"/>
      <c r="AJ1110" s="70"/>
      <c r="AK1110" s="70"/>
      <c r="AL1110" s="70"/>
      <c r="AM1110" s="70"/>
      <c r="AN1110" s="70"/>
      <c r="AO1110" s="70"/>
      <c r="AP1110" s="70"/>
      <c r="AQ1110" s="70"/>
      <c r="AR1110" s="70"/>
      <c r="AS1110" s="70"/>
      <c r="AT1110" s="70"/>
      <c r="AU1110" s="70"/>
      <c r="AV1110" s="70"/>
      <c r="AW1110" s="70"/>
      <c r="AX1110" s="70"/>
      <c r="AY1110" s="70"/>
      <c r="AZ1110" s="70"/>
      <c r="BA1110" s="70"/>
      <c r="BB1110" s="70"/>
      <c r="BC1110" s="70"/>
      <c r="BD1110" s="70"/>
      <c r="BE1110" s="70"/>
      <c r="BF1110" s="70"/>
      <c r="BG1110" s="70"/>
      <c r="BH1110" s="70"/>
      <c r="BI1110" s="70"/>
      <c r="BJ1110" s="70"/>
      <c r="BK1110" s="70"/>
      <c r="BL1110" s="70"/>
      <c r="BM1110" s="70"/>
      <c r="BN1110" s="70"/>
      <c r="BO1110" s="70"/>
      <c r="BP1110" s="70"/>
      <c r="BQ1110" s="70"/>
      <c r="BR1110" s="70"/>
      <c r="BS1110" s="70"/>
      <c r="BT1110" s="70"/>
      <c r="BU1110" s="70"/>
      <c r="BV1110" s="70"/>
      <c r="BW1110" s="70"/>
      <c r="BX1110" s="70"/>
      <c r="BY1110" s="70"/>
      <c r="BZ1110" s="72"/>
      <c r="CA1110" s="73"/>
      <c r="CB1110" s="72"/>
      <c r="CC1110" s="72"/>
      <c r="CD1110" s="74"/>
      <c r="CJ1110"/>
      <c r="CW1110" s="76"/>
      <c r="DC1110" s="69"/>
      <c r="DI1110" s="69"/>
    </row>
    <row r="1111" spans="1:113">
      <c r="A1111" s="70"/>
      <c r="B1111" s="70"/>
      <c r="C1111" s="70"/>
      <c r="D1111" s="70"/>
      <c r="E1111" s="70"/>
      <c r="F1111" s="70"/>
      <c r="G1111" s="70"/>
      <c r="H1111" s="70"/>
      <c r="I1111" s="70"/>
      <c r="J1111" s="70"/>
      <c r="K1111" s="70"/>
      <c r="L1111" s="70"/>
      <c r="M1111" s="70"/>
      <c r="N1111" s="70"/>
      <c r="O1111" s="70"/>
      <c r="P1111" s="70"/>
      <c r="Q1111" s="70"/>
      <c r="R1111" s="70"/>
      <c r="S1111" s="70"/>
      <c r="T1111" s="70"/>
      <c r="U1111" s="70"/>
      <c r="V1111" s="70"/>
      <c r="W1111" s="70"/>
      <c r="X1111" s="70"/>
      <c r="Y1111" s="70"/>
      <c r="Z1111" s="70"/>
      <c r="AA1111" s="70"/>
      <c r="AB1111" s="70"/>
      <c r="AC1111" s="70"/>
      <c r="AD1111" s="70"/>
      <c r="AE1111" s="70"/>
      <c r="AF1111" s="70"/>
      <c r="AG1111" s="70"/>
      <c r="AH1111" s="70"/>
      <c r="AI1111" s="70"/>
      <c r="AJ1111" s="70"/>
      <c r="AK1111" s="70"/>
      <c r="AL1111" s="70"/>
      <c r="AM1111" s="70"/>
      <c r="AN1111" s="70"/>
      <c r="AO1111" s="70"/>
      <c r="AP1111" s="70"/>
      <c r="AQ1111" s="70"/>
      <c r="AR1111" s="70"/>
      <c r="AS1111" s="70"/>
      <c r="AT1111" s="70"/>
      <c r="AU1111" s="70"/>
      <c r="AV1111" s="70"/>
      <c r="AW1111" s="70"/>
      <c r="AX1111" s="70"/>
      <c r="AY1111" s="70"/>
      <c r="AZ1111" s="70"/>
      <c r="BA1111" s="70"/>
      <c r="BB1111" s="70"/>
      <c r="BC1111" s="70"/>
      <c r="BD1111" s="70"/>
      <c r="BE1111" s="70"/>
      <c r="BF1111" s="70"/>
      <c r="BG1111" s="70"/>
      <c r="BH1111" s="70"/>
      <c r="BI1111" s="70"/>
      <c r="BJ1111" s="70"/>
      <c r="BK1111" s="70"/>
      <c r="BL1111" s="70"/>
      <c r="BM1111" s="70"/>
      <c r="BN1111" s="70"/>
      <c r="BO1111" s="70"/>
      <c r="BP1111" s="70"/>
      <c r="BQ1111" s="70"/>
      <c r="BR1111" s="70"/>
      <c r="BS1111" s="70"/>
      <c r="BT1111" s="70"/>
      <c r="BU1111" s="70"/>
      <c r="BV1111" s="70"/>
      <c r="BW1111" s="70"/>
      <c r="BX1111" s="70"/>
      <c r="BY1111" s="70"/>
      <c r="BZ1111" s="72"/>
      <c r="CA1111" s="73"/>
      <c r="CB1111" s="72"/>
      <c r="CC1111" s="72"/>
      <c r="CD1111" s="74"/>
      <c r="CJ1111"/>
      <c r="CW1111" s="76"/>
      <c r="DC1111" s="69"/>
      <c r="DI1111" s="69"/>
    </row>
    <row r="1112" spans="1:113">
      <c r="A1112" s="70"/>
      <c r="B1112" s="70"/>
      <c r="C1112" s="70"/>
      <c r="D1112" s="70"/>
      <c r="E1112" s="70"/>
      <c r="F1112" s="70"/>
      <c r="G1112" s="70"/>
      <c r="H1112" s="70"/>
      <c r="I1112" s="70"/>
      <c r="J1112" s="70"/>
      <c r="K1112" s="70"/>
      <c r="L1112" s="70"/>
      <c r="M1112" s="70"/>
      <c r="N1112" s="70"/>
      <c r="O1112" s="70"/>
      <c r="P1112" s="70"/>
      <c r="Q1112" s="70"/>
      <c r="R1112" s="70"/>
      <c r="S1112" s="70"/>
      <c r="T1112" s="70"/>
      <c r="U1112" s="70"/>
      <c r="V1112" s="70"/>
      <c r="W1112" s="70"/>
      <c r="X1112" s="70"/>
      <c r="Y1112" s="70"/>
      <c r="Z1112" s="70"/>
      <c r="AA1112" s="70"/>
      <c r="AB1112" s="70"/>
      <c r="AC1112" s="70"/>
      <c r="AD1112" s="70"/>
      <c r="AE1112" s="70"/>
      <c r="AF1112" s="70"/>
      <c r="AG1112" s="70"/>
      <c r="AH1112" s="70"/>
      <c r="AI1112" s="70"/>
      <c r="AJ1112" s="70"/>
      <c r="AK1112" s="70"/>
      <c r="AL1112" s="70"/>
      <c r="AM1112" s="70"/>
      <c r="AN1112" s="70"/>
      <c r="AO1112" s="70"/>
      <c r="AP1112" s="70"/>
      <c r="AQ1112" s="70"/>
      <c r="AR1112" s="70"/>
      <c r="AS1112" s="70"/>
      <c r="AT1112" s="70"/>
      <c r="AU1112" s="70"/>
      <c r="AV1112" s="70"/>
      <c r="AW1112" s="70"/>
      <c r="AX1112" s="70"/>
      <c r="AY1112" s="70"/>
      <c r="AZ1112" s="70"/>
      <c r="BA1112" s="70"/>
      <c r="BB1112" s="70"/>
      <c r="BC1112" s="70"/>
      <c r="BD1112" s="70"/>
      <c r="BE1112" s="70"/>
      <c r="BF1112" s="70"/>
      <c r="BG1112" s="70"/>
      <c r="BH1112" s="70"/>
      <c r="BI1112" s="70"/>
      <c r="BJ1112" s="70"/>
      <c r="BK1112" s="70"/>
      <c r="BL1112" s="70"/>
      <c r="BM1112" s="70"/>
      <c r="BN1112" s="70"/>
      <c r="BO1112" s="70"/>
      <c r="BP1112" s="70"/>
      <c r="BQ1112" s="70"/>
      <c r="BR1112" s="70"/>
      <c r="BS1112" s="70"/>
      <c r="BT1112" s="70"/>
      <c r="BU1112" s="70"/>
      <c r="BV1112" s="70"/>
      <c r="BW1112" s="70"/>
      <c r="BX1112" s="70"/>
      <c r="BY1112" s="70"/>
      <c r="BZ1112" s="72"/>
      <c r="CA1112" s="73"/>
      <c r="CB1112" s="72"/>
      <c r="CC1112" s="72"/>
      <c r="CD1112" s="74"/>
      <c r="CJ1112"/>
      <c r="CW1112" s="76"/>
      <c r="DC1112" s="69"/>
      <c r="DI1112" s="69"/>
    </row>
    <row r="1113" spans="1:113">
      <c r="A1113" s="70"/>
      <c r="B1113" s="70"/>
      <c r="C1113" s="70"/>
      <c r="D1113" s="70"/>
      <c r="E1113" s="70"/>
      <c r="F1113" s="70"/>
      <c r="G1113" s="70"/>
      <c r="H1113" s="70"/>
      <c r="I1113" s="70"/>
      <c r="J1113" s="70"/>
      <c r="K1113" s="70"/>
      <c r="L1113" s="70"/>
      <c r="M1113" s="70"/>
      <c r="N1113" s="70"/>
      <c r="O1113" s="70"/>
      <c r="P1113" s="70"/>
      <c r="Q1113" s="70"/>
      <c r="R1113" s="70"/>
      <c r="S1113" s="70"/>
      <c r="T1113" s="70"/>
      <c r="U1113" s="70"/>
      <c r="V1113" s="70"/>
      <c r="W1113" s="70"/>
      <c r="X1113" s="70"/>
      <c r="Y1113" s="70"/>
      <c r="Z1113" s="70"/>
      <c r="AA1113" s="70"/>
      <c r="AB1113" s="70"/>
      <c r="AC1113" s="70"/>
      <c r="AD1113" s="70"/>
      <c r="AE1113" s="70"/>
      <c r="AF1113" s="70"/>
      <c r="AG1113" s="70"/>
      <c r="AH1113" s="70"/>
      <c r="AI1113" s="70"/>
      <c r="AJ1113" s="70"/>
      <c r="AK1113" s="70"/>
      <c r="AL1113" s="70"/>
      <c r="AM1113" s="70"/>
      <c r="AN1113" s="70"/>
      <c r="AO1113" s="70"/>
      <c r="AP1113" s="70"/>
      <c r="AQ1113" s="70"/>
      <c r="AR1113" s="70"/>
      <c r="AS1113" s="70"/>
      <c r="AT1113" s="70"/>
      <c r="AU1113" s="70"/>
      <c r="AV1113" s="70"/>
      <c r="AW1113" s="70"/>
      <c r="AX1113" s="70"/>
      <c r="AY1113" s="70"/>
      <c r="AZ1113" s="70"/>
      <c r="BA1113" s="70"/>
      <c r="BB1113" s="70"/>
      <c r="BC1113" s="70"/>
      <c r="BD1113" s="70"/>
      <c r="BE1113" s="70"/>
      <c r="BF1113" s="70"/>
      <c r="BG1113" s="70"/>
      <c r="BH1113" s="70"/>
      <c r="BI1113" s="70"/>
      <c r="BJ1113" s="70"/>
      <c r="BK1113" s="70"/>
      <c r="BL1113" s="70"/>
      <c r="BM1113" s="70"/>
      <c r="BN1113" s="70"/>
      <c r="BO1113" s="70"/>
      <c r="BP1113" s="70"/>
      <c r="BQ1113" s="70"/>
      <c r="BR1113" s="70"/>
      <c r="BS1113" s="70"/>
      <c r="BT1113" s="70"/>
      <c r="BU1113" s="70"/>
      <c r="BV1113" s="70"/>
      <c r="BW1113" s="70"/>
      <c r="BX1113" s="70"/>
      <c r="BY1113" s="70"/>
      <c r="BZ1113" s="72"/>
      <c r="CA1113" s="73"/>
      <c r="CB1113" s="72"/>
      <c r="CC1113" s="72"/>
      <c r="CD1113" s="74"/>
      <c r="CJ1113"/>
      <c r="CW1113" s="76"/>
      <c r="DC1113" s="69"/>
      <c r="DI1113" s="69"/>
    </row>
    <row r="1114" spans="1:113">
      <c r="A1114" s="70"/>
      <c r="B1114" s="70"/>
      <c r="C1114" s="70"/>
      <c r="D1114" s="70"/>
      <c r="E1114" s="70"/>
      <c r="F1114" s="70"/>
      <c r="G1114" s="70"/>
      <c r="H1114" s="70"/>
      <c r="I1114" s="70"/>
      <c r="J1114" s="70"/>
      <c r="K1114" s="70"/>
      <c r="L1114" s="70"/>
      <c r="M1114" s="70"/>
      <c r="N1114" s="70"/>
      <c r="O1114" s="70"/>
      <c r="P1114" s="70"/>
      <c r="Q1114" s="70"/>
      <c r="R1114" s="70"/>
      <c r="S1114" s="70"/>
      <c r="T1114" s="70"/>
      <c r="U1114" s="70"/>
      <c r="V1114" s="70"/>
      <c r="W1114" s="70"/>
      <c r="X1114" s="70"/>
      <c r="Y1114" s="70"/>
      <c r="Z1114" s="70"/>
      <c r="AA1114" s="70"/>
      <c r="AB1114" s="70"/>
      <c r="AC1114" s="70"/>
      <c r="AD1114" s="70"/>
      <c r="AE1114" s="70"/>
      <c r="AF1114" s="70"/>
      <c r="AG1114" s="70"/>
      <c r="AH1114" s="70"/>
      <c r="AI1114" s="70"/>
      <c r="AJ1114" s="70"/>
      <c r="AK1114" s="70"/>
      <c r="AL1114" s="70"/>
      <c r="AM1114" s="70"/>
      <c r="AN1114" s="70"/>
      <c r="AO1114" s="70"/>
      <c r="AP1114" s="70"/>
      <c r="AQ1114" s="70"/>
      <c r="AR1114" s="70"/>
      <c r="AS1114" s="70"/>
      <c r="AT1114" s="70"/>
      <c r="AU1114" s="70"/>
      <c r="AV1114" s="70"/>
      <c r="AW1114" s="70"/>
      <c r="AX1114" s="70"/>
      <c r="AY1114" s="70"/>
      <c r="AZ1114" s="70"/>
      <c r="BA1114" s="70"/>
      <c r="BB1114" s="70"/>
      <c r="BC1114" s="70"/>
      <c r="BD1114" s="70"/>
      <c r="BE1114" s="70"/>
      <c r="BF1114" s="70"/>
      <c r="BG1114" s="70"/>
      <c r="BH1114" s="70"/>
      <c r="BI1114" s="70"/>
      <c r="BJ1114" s="70"/>
      <c r="BK1114" s="70"/>
      <c r="BL1114" s="70"/>
      <c r="BM1114" s="70"/>
      <c r="BN1114" s="70"/>
      <c r="BO1114" s="70"/>
      <c r="BP1114" s="70"/>
      <c r="BQ1114" s="70"/>
      <c r="BR1114" s="70"/>
      <c r="BS1114" s="70"/>
      <c r="BT1114" s="70"/>
      <c r="BU1114" s="70"/>
      <c r="BV1114" s="70"/>
      <c r="BW1114" s="70"/>
      <c r="BX1114" s="70"/>
      <c r="BY1114" s="70"/>
      <c r="BZ1114" s="72"/>
      <c r="CA1114" s="73"/>
      <c r="CB1114" s="72"/>
      <c r="CC1114" s="72"/>
      <c r="CD1114" s="74"/>
      <c r="CJ1114"/>
      <c r="CW1114" s="76"/>
      <c r="DC1114" s="69"/>
      <c r="DI1114" s="69"/>
    </row>
    <row r="1115" spans="1:113">
      <c r="A1115" s="70"/>
      <c r="B1115" s="70"/>
      <c r="C1115" s="70"/>
      <c r="D1115" s="70"/>
      <c r="E1115" s="70"/>
      <c r="F1115" s="70"/>
      <c r="G1115" s="70"/>
      <c r="H1115" s="70"/>
      <c r="I1115" s="70"/>
      <c r="J1115" s="70"/>
      <c r="K1115" s="70"/>
      <c r="L1115" s="70"/>
      <c r="M1115" s="70"/>
      <c r="N1115" s="70"/>
      <c r="O1115" s="70"/>
      <c r="P1115" s="70"/>
      <c r="Q1115" s="70"/>
      <c r="R1115" s="70"/>
      <c r="S1115" s="70"/>
      <c r="T1115" s="70"/>
      <c r="U1115" s="70"/>
      <c r="V1115" s="70"/>
      <c r="W1115" s="70"/>
      <c r="X1115" s="70"/>
      <c r="Y1115" s="70"/>
      <c r="Z1115" s="70"/>
      <c r="AA1115" s="70"/>
      <c r="AB1115" s="70"/>
      <c r="AC1115" s="70"/>
      <c r="AD1115" s="70"/>
      <c r="AE1115" s="70"/>
      <c r="AF1115" s="70"/>
      <c r="AG1115" s="70"/>
      <c r="AH1115" s="70"/>
      <c r="AI1115" s="70"/>
      <c r="AJ1115" s="70"/>
      <c r="AK1115" s="70"/>
      <c r="AL1115" s="70"/>
      <c r="AM1115" s="70"/>
      <c r="AN1115" s="70"/>
      <c r="AO1115" s="70"/>
      <c r="AP1115" s="70"/>
      <c r="AQ1115" s="70"/>
      <c r="AR1115" s="70"/>
      <c r="AS1115" s="70"/>
      <c r="AT1115" s="70"/>
      <c r="AU1115" s="70"/>
      <c r="AV1115" s="70"/>
      <c r="AW1115" s="70"/>
      <c r="AX1115" s="70"/>
      <c r="AY1115" s="70"/>
      <c r="AZ1115" s="70"/>
      <c r="BA1115" s="70"/>
      <c r="BB1115" s="70"/>
      <c r="BC1115" s="70"/>
      <c r="BD1115" s="70"/>
      <c r="BE1115" s="70"/>
      <c r="BF1115" s="70"/>
      <c r="BG1115" s="70"/>
      <c r="BH1115" s="70"/>
      <c r="BI1115" s="70"/>
      <c r="BJ1115" s="70"/>
      <c r="BK1115" s="70"/>
      <c r="BL1115" s="70"/>
      <c r="BM1115" s="70"/>
      <c r="BN1115" s="70"/>
      <c r="BO1115" s="70"/>
      <c r="BP1115" s="70"/>
      <c r="BQ1115" s="70"/>
      <c r="BR1115" s="70"/>
      <c r="BS1115" s="70"/>
      <c r="BT1115" s="70"/>
      <c r="BU1115" s="70"/>
      <c r="BV1115" s="70"/>
      <c r="BW1115" s="70"/>
      <c r="BX1115" s="70"/>
      <c r="BY1115" s="70"/>
      <c r="BZ1115" s="72"/>
      <c r="CA1115" s="73"/>
      <c r="CB1115" s="72"/>
      <c r="CC1115" s="72"/>
      <c r="CD1115" s="74"/>
      <c r="CJ1115"/>
      <c r="CW1115" s="76"/>
      <c r="DC1115" s="69"/>
      <c r="DI1115" s="69"/>
    </row>
    <row r="1116" spans="1:113">
      <c r="A1116" s="70"/>
      <c r="B1116" s="70"/>
      <c r="C1116" s="70"/>
      <c r="D1116" s="70"/>
      <c r="E1116" s="70"/>
      <c r="F1116" s="70"/>
      <c r="G1116" s="70"/>
      <c r="H1116" s="70"/>
      <c r="I1116" s="70"/>
      <c r="J1116" s="70"/>
      <c r="K1116" s="70"/>
      <c r="L1116" s="70"/>
      <c r="M1116" s="70"/>
      <c r="N1116" s="70"/>
      <c r="O1116" s="70"/>
      <c r="P1116" s="70"/>
      <c r="Q1116" s="70"/>
      <c r="R1116" s="70"/>
      <c r="S1116" s="70"/>
      <c r="T1116" s="70"/>
      <c r="U1116" s="70"/>
      <c r="V1116" s="70"/>
      <c r="W1116" s="70"/>
      <c r="X1116" s="70"/>
      <c r="Y1116" s="70"/>
      <c r="Z1116" s="70"/>
      <c r="AA1116" s="70"/>
      <c r="AB1116" s="70"/>
      <c r="AC1116" s="70"/>
      <c r="AD1116" s="70"/>
      <c r="AE1116" s="70"/>
      <c r="AF1116" s="70"/>
      <c r="AG1116" s="70"/>
      <c r="AH1116" s="70"/>
      <c r="AI1116" s="70"/>
      <c r="AJ1116" s="70"/>
      <c r="AK1116" s="70"/>
      <c r="AL1116" s="70"/>
      <c r="AM1116" s="70"/>
      <c r="AN1116" s="70"/>
      <c r="AO1116" s="70"/>
      <c r="AP1116" s="70"/>
      <c r="AQ1116" s="70"/>
      <c r="AR1116" s="70"/>
      <c r="AS1116" s="70"/>
      <c r="AT1116" s="70"/>
      <c r="AU1116" s="70"/>
      <c r="AV1116" s="70"/>
      <c r="AW1116" s="70"/>
      <c r="AX1116" s="70"/>
      <c r="AY1116" s="70"/>
      <c r="AZ1116" s="70"/>
      <c r="BA1116" s="70"/>
      <c r="BB1116" s="70"/>
      <c r="BC1116" s="70"/>
      <c r="BD1116" s="70"/>
      <c r="BE1116" s="70"/>
      <c r="BF1116" s="70"/>
      <c r="BG1116" s="70"/>
      <c r="BH1116" s="70"/>
      <c r="BI1116" s="70"/>
      <c r="BJ1116" s="70"/>
      <c r="BK1116" s="70"/>
      <c r="BL1116" s="70"/>
      <c r="BM1116" s="70"/>
      <c r="BN1116" s="70"/>
      <c r="BO1116" s="70"/>
      <c r="BP1116" s="70"/>
      <c r="BQ1116" s="70"/>
      <c r="BR1116" s="70"/>
      <c r="BS1116" s="70"/>
      <c r="BT1116" s="70"/>
      <c r="BU1116" s="70"/>
      <c r="BV1116" s="70"/>
      <c r="BW1116" s="70"/>
      <c r="BX1116" s="70"/>
      <c r="BY1116" s="70"/>
      <c r="BZ1116" s="72"/>
      <c r="CA1116" s="73"/>
      <c r="CB1116" s="72"/>
      <c r="CC1116" s="72"/>
      <c r="CD1116" s="74"/>
      <c r="CJ1116"/>
      <c r="CW1116" s="76"/>
      <c r="DC1116" s="69"/>
      <c r="DI1116" s="69"/>
    </row>
    <row r="1117" spans="1:113">
      <c r="A1117" s="70"/>
      <c r="B1117" s="70"/>
      <c r="C1117" s="70"/>
      <c r="D1117" s="70"/>
      <c r="E1117" s="70"/>
      <c r="F1117" s="70"/>
      <c r="G1117" s="70"/>
      <c r="H1117" s="70"/>
      <c r="I1117" s="70"/>
      <c r="J1117" s="70"/>
      <c r="K1117" s="70"/>
      <c r="L1117" s="70"/>
      <c r="M1117" s="70"/>
      <c r="N1117" s="70"/>
      <c r="O1117" s="70"/>
      <c r="P1117" s="70"/>
      <c r="Q1117" s="70"/>
      <c r="R1117" s="70"/>
      <c r="S1117" s="70"/>
      <c r="T1117" s="70"/>
      <c r="U1117" s="70"/>
      <c r="V1117" s="70"/>
      <c r="W1117" s="70"/>
      <c r="X1117" s="70"/>
      <c r="Y1117" s="70"/>
      <c r="Z1117" s="70"/>
      <c r="AA1117" s="70"/>
      <c r="AB1117" s="70"/>
      <c r="AC1117" s="70"/>
      <c r="AD1117" s="70"/>
      <c r="AE1117" s="70"/>
      <c r="AF1117" s="70"/>
      <c r="AG1117" s="70"/>
      <c r="AH1117" s="70"/>
      <c r="AI1117" s="70"/>
      <c r="AJ1117" s="70"/>
      <c r="AK1117" s="70"/>
      <c r="AL1117" s="70"/>
      <c r="AM1117" s="70"/>
      <c r="AN1117" s="70"/>
      <c r="AO1117" s="70"/>
      <c r="AP1117" s="70"/>
      <c r="AQ1117" s="70"/>
      <c r="AR1117" s="70"/>
      <c r="AS1117" s="70"/>
      <c r="AT1117" s="70"/>
      <c r="AU1117" s="70"/>
      <c r="AV1117" s="70"/>
      <c r="AW1117" s="70"/>
      <c r="AX1117" s="70"/>
      <c r="AY1117" s="70"/>
      <c r="AZ1117" s="70"/>
      <c r="BA1117" s="70"/>
      <c r="BB1117" s="70"/>
      <c r="BC1117" s="70"/>
      <c r="BD1117" s="70"/>
      <c r="BE1117" s="70"/>
      <c r="BF1117" s="70"/>
      <c r="BG1117" s="70"/>
      <c r="BH1117" s="70"/>
      <c r="BI1117" s="70"/>
      <c r="BJ1117" s="70"/>
      <c r="BK1117" s="70"/>
      <c r="BL1117" s="70"/>
      <c r="BM1117" s="70"/>
      <c r="BN1117" s="70"/>
      <c r="BO1117" s="70"/>
      <c r="BP1117" s="70"/>
      <c r="BQ1117" s="70"/>
      <c r="BR1117" s="70"/>
      <c r="BS1117" s="70"/>
      <c r="BT1117" s="70"/>
      <c r="BU1117" s="70"/>
      <c r="BV1117" s="70"/>
      <c r="BW1117" s="70"/>
      <c r="BX1117" s="70"/>
      <c r="BY1117" s="70"/>
      <c r="BZ1117" s="72"/>
      <c r="CA1117" s="73"/>
      <c r="CB1117" s="72"/>
      <c r="CC1117" s="72"/>
      <c r="CD1117" s="74"/>
      <c r="CJ1117"/>
      <c r="CW1117" s="76"/>
      <c r="DC1117" s="69"/>
      <c r="DI1117" s="69"/>
    </row>
    <row r="1118" spans="1:113">
      <c r="A1118" s="70"/>
      <c r="B1118" s="70"/>
      <c r="C1118" s="70"/>
      <c r="D1118" s="70"/>
      <c r="E1118" s="70"/>
      <c r="F1118" s="70"/>
      <c r="G1118" s="70"/>
      <c r="H1118" s="70"/>
      <c r="I1118" s="70"/>
      <c r="J1118" s="70"/>
      <c r="K1118" s="70"/>
      <c r="L1118" s="70"/>
      <c r="M1118" s="70"/>
      <c r="N1118" s="70"/>
      <c r="O1118" s="70"/>
      <c r="P1118" s="70"/>
      <c r="Q1118" s="70"/>
      <c r="R1118" s="70"/>
      <c r="S1118" s="70"/>
      <c r="T1118" s="70"/>
      <c r="U1118" s="70"/>
      <c r="V1118" s="70"/>
      <c r="W1118" s="70"/>
      <c r="X1118" s="70"/>
      <c r="Y1118" s="70"/>
      <c r="Z1118" s="70"/>
      <c r="AA1118" s="70"/>
      <c r="AB1118" s="70"/>
      <c r="AC1118" s="70"/>
      <c r="AD1118" s="70"/>
      <c r="AE1118" s="70"/>
      <c r="AF1118" s="70"/>
      <c r="AG1118" s="70"/>
      <c r="AH1118" s="70"/>
      <c r="AI1118" s="70"/>
      <c r="AJ1118" s="70"/>
      <c r="AK1118" s="70"/>
      <c r="AL1118" s="70"/>
      <c r="AM1118" s="70"/>
      <c r="AN1118" s="70"/>
      <c r="AO1118" s="70"/>
      <c r="AP1118" s="70"/>
      <c r="AQ1118" s="70"/>
      <c r="AR1118" s="70"/>
      <c r="AS1118" s="70"/>
      <c r="AT1118" s="70"/>
      <c r="AU1118" s="70"/>
      <c r="AV1118" s="70"/>
      <c r="AW1118" s="70"/>
      <c r="AX1118" s="70"/>
      <c r="AY1118" s="70"/>
      <c r="AZ1118" s="70"/>
      <c r="BA1118" s="70"/>
      <c r="BB1118" s="70"/>
      <c r="BC1118" s="70"/>
      <c r="BD1118" s="70"/>
      <c r="BE1118" s="70"/>
      <c r="BF1118" s="70"/>
      <c r="BG1118" s="70"/>
      <c r="BH1118" s="70"/>
      <c r="BI1118" s="70"/>
      <c r="BJ1118" s="70"/>
      <c r="BK1118" s="70"/>
      <c r="BL1118" s="70"/>
      <c r="BM1118" s="70"/>
      <c r="BN1118" s="70"/>
      <c r="BO1118" s="70"/>
      <c r="BP1118" s="70"/>
      <c r="BQ1118" s="70"/>
      <c r="BR1118" s="70"/>
      <c r="BS1118" s="70"/>
      <c r="BT1118" s="70"/>
      <c r="BU1118" s="70"/>
      <c r="BV1118" s="70"/>
      <c r="BW1118" s="70"/>
      <c r="BX1118" s="70"/>
      <c r="BY1118" s="70"/>
      <c r="BZ1118" s="72"/>
      <c r="CA1118" s="73"/>
      <c r="CB1118" s="72"/>
      <c r="CC1118" s="72"/>
      <c r="CD1118" s="74"/>
      <c r="CJ1118"/>
      <c r="CW1118" s="76"/>
      <c r="DC1118" s="69"/>
      <c r="DI1118" s="69"/>
    </row>
    <row r="1119" spans="1:113">
      <c r="A1119" s="70"/>
      <c r="B1119" s="70"/>
      <c r="C1119" s="70"/>
      <c r="D1119" s="70"/>
      <c r="E1119" s="70"/>
      <c r="F1119" s="70"/>
      <c r="G1119" s="70"/>
      <c r="H1119" s="70"/>
      <c r="I1119" s="70"/>
      <c r="J1119" s="70"/>
      <c r="K1119" s="70"/>
      <c r="L1119" s="70"/>
      <c r="M1119" s="70"/>
      <c r="N1119" s="70"/>
      <c r="O1119" s="70"/>
      <c r="P1119" s="70"/>
      <c r="Q1119" s="70"/>
      <c r="R1119" s="70"/>
      <c r="S1119" s="70"/>
      <c r="T1119" s="70"/>
      <c r="U1119" s="70"/>
      <c r="V1119" s="70"/>
      <c r="W1119" s="70"/>
      <c r="X1119" s="70"/>
      <c r="Y1119" s="70"/>
      <c r="Z1119" s="70"/>
      <c r="AA1119" s="70"/>
      <c r="AB1119" s="70"/>
      <c r="AC1119" s="70"/>
      <c r="AD1119" s="70"/>
      <c r="AE1119" s="70"/>
      <c r="AF1119" s="70"/>
      <c r="AG1119" s="70"/>
      <c r="AH1119" s="70"/>
      <c r="AI1119" s="70"/>
      <c r="AJ1119" s="70"/>
      <c r="AK1119" s="70"/>
      <c r="AL1119" s="70"/>
      <c r="AM1119" s="70"/>
      <c r="AN1119" s="70"/>
      <c r="AO1119" s="70"/>
      <c r="AP1119" s="70"/>
      <c r="AQ1119" s="70"/>
      <c r="AR1119" s="70"/>
      <c r="AS1119" s="70"/>
      <c r="AT1119" s="70"/>
      <c r="AU1119" s="70"/>
      <c r="AV1119" s="70"/>
      <c r="AW1119" s="70"/>
      <c r="AX1119" s="70"/>
      <c r="AY1119" s="70"/>
      <c r="AZ1119" s="70"/>
      <c r="BA1119" s="70"/>
      <c r="BB1119" s="70"/>
      <c r="BC1119" s="70"/>
      <c r="BD1119" s="70"/>
      <c r="BE1119" s="70"/>
      <c r="BF1119" s="70"/>
      <c r="BG1119" s="70"/>
      <c r="BH1119" s="70"/>
      <c r="BI1119" s="70"/>
      <c r="BJ1119" s="70"/>
      <c r="BK1119" s="70"/>
      <c r="BL1119" s="70"/>
      <c r="BM1119" s="70"/>
      <c r="BN1119" s="70"/>
      <c r="BO1119" s="70"/>
      <c r="BP1119" s="70"/>
      <c r="BQ1119" s="70"/>
      <c r="BR1119" s="70"/>
      <c r="BS1119" s="70"/>
      <c r="BT1119" s="70"/>
      <c r="BU1119" s="70"/>
      <c r="BV1119" s="70"/>
      <c r="BW1119" s="70"/>
      <c r="BX1119" s="70"/>
      <c r="BY1119" s="70"/>
      <c r="BZ1119" s="72"/>
      <c r="CA1119" s="73"/>
      <c r="CB1119" s="72"/>
      <c r="CC1119" s="72"/>
      <c r="CD1119" s="74"/>
      <c r="CJ1119"/>
      <c r="CW1119" s="76"/>
      <c r="DC1119" s="69"/>
      <c r="DI1119" s="69"/>
    </row>
    <row r="1120" spans="1:113">
      <c r="A1120" s="70"/>
      <c r="B1120" s="70"/>
      <c r="C1120" s="70"/>
      <c r="D1120" s="70"/>
      <c r="E1120" s="70"/>
      <c r="F1120" s="70"/>
      <c r="G1120" s="70"/>
      <c r="H1120" s="70"/>
      <c r="I1120" s="70"/>
      <c r="J1120" s="70"/>
      <c r="K1120" s="70"/>
      <c r="L1120" s="70"/>
      <c r="M1120" s="70"/>
      <c r="N1120" s="70"/>
      <c r="O1120" s="70"/>
      <c r="P1120" s="70"/>
      <c r="Q1120" s="70"/>
      <c r="R1120" s="70"/>
      <c r="S1120" s="70"/>
      <c r="T1120" s="70"/>
      <c r="U1120" s="70"/>
      <c r="V1120" s="70"/>
      <c r="W1120" s="70"/>
      <c r="X1120" s="70"/>
      <c r="Y1120" s="70"/>
      <c r="Z1120" s="70"/>
      <c r="AA1120" s="70"/>
      <c r="AB1120" s="70"/>
      <c r="AC1120" s="70"/>
      <c r="AD1120" s="70"/>
      <c r="AE1120" s="70"/>
      <c r="AF1120" s="70"/>
      <c r="AG1120" s="70"/>
      <c r="AH1120" s="70"/>
      <c r="AI1120" s="70"/>
      <c r="AJ1120" s="70"/>
      <c r="AK1120" s="70"/>
      <c r="AL1120" s="70"/>
      <c r="AM1120" s="70"/>
      <c r="AN1120" s="70"/>
      <c r="AO1120" s="70"/>
      <c r="AP1120" s="70"/>
      <c r="AQ1120" s="70"/>
      <c r="AR1120" s="70"/>
      <c r="AS1120" s="70"/>
      <c r="AT1120" s="70"/>
      <c r="AU1120" s="70"/>
      <c r="AV1120" s="70"/>
      <c r="AW1120" s="70"/>
      <c r="AX1120" s="70"/>
      <c r="AY1120" s="70"/>
      <c r="AZ1120" s="70"/>
      <c r="BA1120" s="70"/>
      <c r="BB1120" s="70"/>
      <c r="BC1120" s="70"/>
      <c r="BD1120" s="70"/>
      <c r="BE1120" s="70"/>
      <c r="BF1120" s="70"/>
      <c r="BG1120" s="70"/>
      <c r="BH1120" s="70"/>
      <c r="BI1120" s="70"/>
      <c r="BJ1120" s="70"/>
      <c r="BK1120" s="70"/>
      <c r="BL1120" s="70"/>
      <c r="BM1120" s="70"/>
      <c r="BN1120" s="70"/>
      <c r="BO1120" s="70"/>
      <c r="BP1120" s="70"/>
      <c r="BQ1120" s="70"/>
      <c r="BR1120" s="70"/>
      <c r="BS1120" s="70"/>
      <c r="BT1120" s="70"/>
      <c r="BU1120" s="70"/>
      <c r="BV1120" s="70"/>
      <c r="BW1120" s="70"/>
      <c r="BX1120" s="70"/>
      <c r="BY1120" s="70"/>
      <c r="BZ1120" s="72"/>
      <c r="CA1120" s="73"/>
      <c r="CB1120" s="72"/>
      <c r="CC1120" s="72"/>
      <c r="CD1120" s="74"/>
      <c r="CJ1120"/>
      <c r="CW1120" s="76"/>
      <c r="DC1120" s="69"/>
      <c r="DI1120" s="69"/>
    </row>
    <row r="1121" spans="1:113">
      <c r="A1121" s="70"/>
      <c r="B1121" s="70"/>
      <c r="C1121" s="70"/>
      <c r="D1121" s="70"/>
      <c r="E1121" s="70"/>
      <c r="F1121" s="70"/>
      <c r="G1121" s="70"/>
      <c r="H1121" s="70"/>
      <c r="I1121" s="70"/>
      <c r="J1121" s="70"/>
      <c r="K1121" s="70"/>
      <c r="L1121" s="70"/>
      <c r="M1121" s="70"/>
      <c r="N1121" s="70"/>
      <c r="O1121" s="70"/>
      <c r="P1121" s="70"/>
      <c r="Q1121" s="70"/>
      <c r="R1121" s="70"/>
      <c r="S1121" s="70"/>
      <c r="T1121" s="70"/>
      <c r="U1121" s="70"/>
      <c r="V1121" s="70"/>
      <c r="W1121" s="70"/>
      <c r="X1121" s="70"/>
      <c r="Y1121" s="70"/>
      <c r="Z1121" s="70"/>
      <c r="AA1121" s="70"/>
      <c r="AB1121" s="70"/>
      <c r="AC1121" s="70"/>
      <c r="AD1121" s="70"/>
      <c r="AE1121" s="70"/>
      <c r="AF1121" s="70"/>
      <c r="AG1121" s="70"/>
      <c r="AH1121" s="70"/>
      <c r="AI1121" s="70"/>
      <c r="AJ1121" s="70"/>
      <c r="AK1121" s="70"/>
      <c r="AL1121" s="70"/>
      <c r="AM1121" s="70"/>
      <c r="AN1121" s="70"/>
      <c r="AO1121" s="70"/>
      <c r="AP1121" s="70"/>
      <c r="AQ1121" s="70"/>
      <c r="AR1121" s="70"/>
      <c r="AS1121" s="70"/>
      <c r="AT1121" s="70"/>
      <c r="AU1121" s="70"/>
      <c r="AV1121" s="70"/>
      <c r="AW1121" s="70"/>
      <c r="AX1121" s="70"/>
      <c r="AY1121" s="70"/>
      <c r="AZ1121" s="70"/>
      <c r="BA1121" s="70"/>
      <c r="BB1121" s="70"/>
      <c r="BC1121" s="70"/>
      <c r="BD1121" s="70"/>
      <c r="BE1121" s="70"/>
      <c r="BF1121" s="70"/>
      <c r="BG1121" s="70"/>
      <c r="BH1121" s="70"/>
      <c r="BI1121" s="70"/>
      <c r="BJ1121" s="70"/>
      <c r="BK1121" s="70"/>
      <c r="BL1121" s="70"/>
      <c r="BM1121" s="70"/>
      <c r="BN1121" s="70"/>
      <c r="BO1121" s="70"/>
      <c r="BP1121" s="70"/>
      <c r="BQ1121" s="70"/>
      <c r="BR1121" s="70"/>
      <c r="BS1121" s="70"/>
      <c r="BT1121" s="70"/>
      <c r="BU1121" s="70"/>
      <c r="BV1121" s="70"/>
      <c r="BW1121" s="70"/>
      <c r="BX1121" s="70"/>
      <c r="BY1121" s="70"/>
      <c r="BZ1121" s="72"/>
      <c r="CA1121" s="73"/>
      <c r="CB1121" s="72"/>
      <c r="CC1121" s="72"/>
      <c r="CD1121" s="74"/>
      <c r="CJ1121"/>
      <c r="CW1121" s="76"/>
      <c r="DC1121" s="69"/>
      <c r="DI1121" s="69"/>
    </row>
    <row r="1122" spans="1:113">
      <c r="A1122" s="70"/>
      <c r="B1122" s="70"/>
      <c r="C1122" s="70"/>
      <c r="D1122" s="70"/>
      <c r="E1122" s="70"/>
      <c r="F1122" s="70"/>
      <c r="G1122" s="70"/>
      <c r="H1122" s="70"/>
      <c r="I1122" s="70"/>
      <c r="J1122" s="70"/>
      <c r="K1122" s="70"/>
      <c r="L1122" s="70"/>
      <c r="M1122" s="70"/>
      <c r="N1122" s="70"/>
      <c r="O1122" s="70"/>
      <c r="P1122" s="70"/>
      <c r="Q1122" s="70"/>
      <c r="R1122" s="70"/>
      <c r="S1122" s="70"/>
      <c r="T1122" s="70"/>
      <c r="U1122" s="70"/>
      <c r="V1122" s="70"/>
      <c r="W1122" s="70"/>
      <c r="X1122" s="70"/>
      <c r="Y1122" s="70"/>
      <c r="Z1122" s="70"/>
      <c r="AA1122" s="70"/>
      <c r="AB1122" s="70"/>
      <c r="AC1122" s="70"/>
      <c r="AD1122" s="70"/>
      <c r="AE1122" s="70"/>
      <c r="AF1122" s="70"/>
      <c r="AG1122" s="70"/>
      <c r="AH1122" s="70"/>
      <c r="AI1122" s="70"/>
      <c r="AJ1122" s="70"/>
      <c r="AK1122" s="70"/>
      <c r="AL1122" s="70"/>
      <c r="AM1122" s="70"/>
      <c r="AN1122" s="70"/>
      <c r="AO1122" s="70"/>
      <c r="AP1122" s="70"/>
      <c r="AQ1122" s="70"/>
      <c r="AR1122" s="70"/>
      <c r="AS1122" s="70"/>
      <c r="AT1122" s="70"/>
      <c r="AU1122" s="70"/>
      <c r="AV1122" s="70"/>
      <c r="AW1122" s="70"/>
      <c r="AX1122" s="70"/>
      <c r="AY1122" s="70"/>
      <c r="AZ1122" s="70"/>
      <c r="BA1122" s="70"/>
      <c r="BB1122" s="70"/>
      <c r="BC1122" s="70"/>
      <c r="BD1122" s="70"/>
      <c r="BE1122" s="70"/>
      <c r="BF1122" s="70"/>
      <c r="BG1122" s="70"/>
      <c r="BH1122" s="70"/>
      <c r="BI1122" s="70"/>
      <c r="BJ1122" s="70"/>
      <c r="BK1122" s="70"/>
      <c r="BL1122" s="70"/>
      <c r="BM1122" s="70"/>
      <c r="BN1122" s="70"/>
      <c r="BO1122" s="70"/>
      <c r="BP1122" s="70"/>
      <c r="BQ1122" s="70"/>
      <c r="BR1122" s="70"/>
      <c r="BS1122" s="70"/>
      <c r="BT1122" s="70"/>
      <c r="BU1122" s="70"/>
      <c r="BV1122" s="70"/>
      <c r="BW1122" s="70"/>
      <c r="BX1122" s="70"/>
      <c r="BY1122" s="70"/>
      <c r="BZ1122" s="72"/>
      <c r="CA1122" s="73"/>
      <c r="CB1122" s="72"/>
      <c r="CC1122" s="72"/>
      <c r="CD1122" s="74"/>
      <c r="CJ1122"/>
      <c r="CW1122" s="76"/>
      <c r="DC1122" s="69"/>
      <c r="DI1122" s="69"/>
    </row>
    <row r="1123" spans="1:113">
      <c r="A1123" s="70"/>
      <c r="B1123" s="70"/>
      <c r="C1123" s="70"/>
      <c r="D1123" s="70"/>
      <c r="E1123" s="70"/>
      <c r="F1123" s="70"/>
      <c r="G1123" s="70"/>
      <c r="H1123" s="70"/>
      <c r="I1123" s="70"/>
      <c r="J1123" s="70"/>
      <c r="K1123" s="70"/>
      <c r="L1123" s="70"/>
      <c r="M1123" s="70"/>
      <c r="N1123" s="70"/>
      <c r="O1123" s="70"/>
      <c r="P1123" s="70"/>
      <c r="Q1123" s="70"/>
      <c r="R1123" s="70"/>
      <c r="S1123" s="70"/>
      <c r="T1123" s="70"/>
      <c r="U1123" s="70"/>
      <c r="V1123" s="70"/>
      <c r="W1123" s="70"/>
      <c r="X1123" s="70"/>
      <c r="Y1123" s="70"/>
      <c r="Z1123" s="70"/>
      <c r="AA1123" s="70"/>
      <c r="AB1123" s="70"/>
      <c r="AC1123" s="70"/>
      <c r="AD1123" s="70"/>
      <c r="AE1123" s="70"/>
      <c r="AF1123" s="70"/>
      <c r="AG1123" s="70"/>
      <c r="AH1123" s="70"/>
      <c r="AI1123" s="70"/>
      <c r="AJ1123" s="70"/>
      <c r="AK1123" s="70"/>
      <c r="AL1123" s="70"/>
      <c r="AM1123" s="70"/>
      <c r="AN1123" s="70"/>
      <c r="AO1123" s="70"/>
      <c r="AP1123" s="70"/>
      <c r="AQ1123" s="70"/>
      <c r="AR1123" s="70"/>
      <c r="AS1123" s="70"/>
      <c r="AT1123" s="70"/>
      <c r="AU1123" s="70"/>
      <c r="AV1123" s="70"/>
      <c r="AW1123" s="70"/>
      <c r="AX1123" s="70"/>
      <c r="AY1123" s="70"/>
      <c r="AZ1123" s="70"/>
      <c r="BA1123" s="70"/>
      <c r="BB1123" s="70"/>
      <c r="BC1123" s="70"/>
      <c r="BD1123" s="70"/>
      <c r="BE1123" s="70"/>
      <c r="BF1123" s="70"/>
      <c r="BG1123" s="70"/>
      <c r="BH1123" s="70"/>
      <c r="BI1123" s="70"/>
      <c r="BJ1123" s="70"/>
      <c r="BK1123" s="70"/>
      <c r="BL1123" s="70"/>
      <c r="BM1123" s="70"/>
      <c r="BN1123" s="70"/>
      <c r="BO1123" s="70"/>
      <c r="BP1123" s="70"/>
      <c r="BQ1123" s="70"/>
      <c r="BR1123" s="70"/>
      <c r="BS1123" s="70"/>
      <c r="BT1123" s="70"/>
      <c r="BU1123" s="70"/>
      <c r="BV1123" s="70"/>
      <c r="BW1123" s="70"/>
      <c r="BX1123" s="70"/>
      <c r="BY1123" s="70"/>
      <c r="BZ1123" s="72"/>
      <c r="CA1123" s="73"/>
      <c r="CB1123" s="72"/>
      <c r="CC1123" s="72"/>
      <c r="CD1123" s="74"/>
      <c r="CJ1123"/>
      <c r="CW1123" s="76"/>
      <c r="DC1123" s="69"/>
      <c r="DI1123" s="69"/>
    </row>
    <row r="1124" spans="1:113">
      <c r="A1124" s="70"/>
      <c r="B1124" s="70"/>
      <c r="C1124" s="70"/>
      <c r="D1124" s="70"/>
      <c r="E1124" s="70"/>
      <c r="F1124" s="70"/>
      <c r="G1124" s="70"/>
      <c r="H1124" s="70"/>
      <c r="I1124" s="70"/>
      <c r="J1124" s="70"/>
      <c r="K1124" s="70"/>
      <c r="L1124" s="70"/>
      <c r="M1124" s="70"/>
      <c r="N1124" s="70"/>
      <c r="O1124" s="70"/>
      <c r="P1124" s="70"/>
      <c r="Q1124" s="70"/>
      <c r="R1124" s="70"/>
      <c r="S1124" s="70"/>
      <c r="T1124" s="70"/>
      <c r="U1124" s="70"/>
      <c r="V1124" s="70"/>
      <c r="W1124" s="70"/>
      <c r="X1124" s="70"/>
      <c r="Y1124" s="70"/>
      <c r="Z1124" s="70"/>
      <c r="AA1124" s="70"/>
      <c r="AB1124" s="70"/>
      <c r="AC1124" s="70"/>
      <c r="AD1124" s="70"/>
      <c r="AE1124" s="70"/>
      <c r="AF1124" s="70"/>
      <c r="AG1124" s="70"/>
      <c r="AH1124" s="70"/>
      <c r="AI1124" s="70"/>
      <c r="AJ1124" s="70"/>
      <c r="AK1124" s="70"/>
      <c r="AL1124" s="70"/>
      <c r="AM1124" s="70"/>
      <c r="AN1124" s="70"/>
      <c r="AO1124" s="70"/>
      <c r="AP1124" s="70"/>
      <c r="AQ1124" s="70"/>
      <c r="AR1124" s="70"/>
      <c r="AS1124" s="70"/>
      <c r="AT1124" s="70"/>
      <c r="AU1124" s="70"/>
      <c r="AV1124" s="70"/>
      <c r="AW1124" s="70"/>
      <c r="AX1124" s="70"/>
      <c r="AY1124" s="70"/>
      <c r="AZ1124" s="70"/>
      <c r="BA1124" s="70"/>
      <c r="BB1124" s="70"/>
      <c r="BC1124" s="70"/>
      <c r="BD1124" s="70"/>
      <c r="BE1124" s="70"/>
      <c r="BF1124" s="70"/>
      <c r="BG1124" s="70"/>
      <c r="BH1124" s="70"/>
      <c r="BI1124" s="70"/>
      <c r="BJ1124" s="70"/>
      <c r="BK1124" s="70"/>
      <c r="BL1124" s="70"/>
      <c r="BM1124" s="70"/>
      <c r="BN1124" s="70"/>
      <c r="BO1124" s="70"/>
      <c r="BP1124" s="70"/>
      <c r="BQ1124" s="70"/>
      <c r="BR1124" s="70"/>
      <c r="BS1124" s="70"/>
      <c r="BT1124" s="70"/>
      <c r="BU1124" s="70"/>
      <c r="BV1124" s="70"/>
      <c r="BW1124" s="70"/>
      <c r="BX1124" s="70"/>
      <c r="BY1124" s="70"/>
      <c r="BZ1124" s="72"/>
      <c r="CA1124" s="73"/>
      <c r="CB1124" s="72"/>
      <c r="CC1124" s="72"/>
      <c r="CD1124" s="74"/>
      <c r="CJ1124"/>
      <c r="CW1124" s="76"/>
      <c r="DC1124" s="69"/>
      <c r="DI1124" s="69"/>
    </row>
    <row r="1125" spans="1:113">
      <c r="A1125" s="70"/>
      <c r="B1125" s="70"/>
      <c r="C1125" s="70"/>
      <c r="D1125" s="70"/>
      <c r="E1125" s="70"/>
      <c r="F1125" s="70"/>
      <c r="G1125" s="70"/>
      <c r="H1125" s="70"/>
      <c r="I1125" s="70"/>
      <c r="J1125" s="70"/>
      <c r="K1125" s="70"/>
      <c r="L1125" s="70"/>
      <c r="M1125" s="70"/>
      <c r="N1125" s="70"/>
      <c r="O1125" s="70"/>
      <c r="P1125" s="70"/>
      <c r="Q1125" s="70"/>
      <c r="R1125" s="70"/>
      <c r="S1125" s="70"/>
      <c r="T1125" s="70"/>
      <c r="U1125" s="70"/>
      <c r="V1125" s="70"/>
      <c r="W1125" s="70"/>
      <c r="X1125" s="70"/>
      <c r="Y1125" s="70"/>
      <c r="Z1125" s="70"/>
      <c r="AA1125" s="70"/>
      <c r="AB1125" s="70"/>
      <c r="AC1125" s="70"/>
      <c r="AD1125" s="70"/>
      <c r="AE1125" s="70"/>
      <c r="AF1125" s="70"/>
      <c r="AG1125" s="70"/>
      <c r="AH1125" s="70"/>
      <c r="AI1125" s="70"/>
      <c r="AJ1125" s="70"/>
      <c r="AK1125" s="70"/>
      <c r="AL1125" s="70"/>
      <c r="AM1125" s="70"/>
      <c r="AN1125" s="70"/>
      <c r="AO1125" s="70"/>
      <c r="AP1125" s="70"/>
      <c r="AQ1125" s="70"/>
      <c r="AR1125" s="70"/>
      <c r="AS1125" s="70"/>
      <c r="AT1125" s="70"/>
      <c r="AU1125" s="70"/>
      <c r="AV1125" s="70"/>
      <c r="AW1125" s="70"/>
      <c r="AX1125" s="70"/>
      <c r="AY1125" s="70"/>
      <c r="AZ1125" s="70"/>
      <c r="BA1125" s="70"/>
      <c r="BB1125" s="70"/>
      <c r="BC1125" s="70"/>
      <c r="BD1125" s="70"/>
      <c r="BE1125" s="70"/>
      <c r="BF1125" s="70"/>
      <c r="BG1125" s="70"/>
      <c r="BH1125" s="70"/>
      <c r="BI1125" s="70"/>
      <c r="BJ1125" s="70"/>
      <c r="BK1125" s="70"/>
      <c r="BL1125" s="70"/>
      <c r="BM1125" s="70"/>
      <c r="BN1125" s="70"/>
      <c r="BO1125" s="70"/>
      <c r="BP1125" s="70"/>
      <c r="BQ1125" s="70"/>
      <c r="BR1125" s="70"/>
      <c r="BS1125" s="70"/>
      <c r="BT1125" s="70"/>
      <c r="BU1125" s="70"/>
      <c r="BV1125" s="70"/>
      <c r="BW1125" s="70"/>
      <c r="BX1125" s="70"/>
      <c r="BY1125" s="70"/>
      <c r="BZ1125" s="72"/>
      <c r="CA1125" s="73"/>
      <c r="CB1125" s="72"/>
      <c r="CC1125" s="72"/>
      <c r="CD1125" s="74"/>
      <c r="CJ1125"/>
      <c r="CW1125" s="76"/>
      <c r="DC1125" s="69"/>
      <c r="DI1125" s="69"/>
    </row>
    <row r="1126" spans="1:113">
      <c r="A1126" s="70"/>
      <c r="B1126" s="70"/>
      <c r="C1126" s="70"/>
      <c r="D1126" s="70"/>
      <c r="E1126" s="70"/>
      <c r="F1126" s="70"/>
      <c r="G1126" s="70"/>
      <c r="H1126" s="70"/>
      <c r="I1126" s="70"/>
      <c r="J1126" s="70"/>
      <c r="K1126" s="70"/>
      <c r="L1126" s="70"/>
      <c r="M1126" s="70"/>
      <c r="N1126" s="70"/>
      <c r="O1126" s="70"/>
      <c r="P1126" s="70"/>
      <c r="Q1126" s="70"/>
      <c r="R1126" s="70"/>
      <c r="S1126" s="70"/>
      <c r="T1126" s="70"/>
      <c r="U1126" s="70"/>
      <c r="V1126" s="70"/>
      <c r="W1126" s="70"/>
      <c r="X1126" s="70"/>
      <c r="Y1126" s="70"/>
      <c r="Z1126" s="70"/>
      <c r="AA1126" s="70"/>
      <c r="AB1126" s="70"/>
      <c r="AC1126" s="70"/>
      <c r="AD1126" s="70"/>
      <c r="AE1126" s="70"/>
      <c r="AF1126" s="70"/>
      <c r="AG1126" s="70"/>
      <c r="AH1126" s="70"/>
      <c r="AI1126" s="70"/>
      <c r="AJ1126" s="70"/>
      <c r="AK1126" s="70"/>
      <c r="AL1126" s="70"/>
      <c r="AM1126" s="70"/>
      <c r="AN1126" s="70"/>
      <c r="AO1126" s="70"/>
      <c r="AP1126" s="70"/>
      <c r="AQ1126" s="70"/>
      <c r="AR1126" s="70"/>
      <c r="AS1126" s="70"/>
      <c r="AT1126" s="70"/>
      <c r="AU1126" s="70"/>
      <c r="AV1126" s="70"/>
      <c r="AW1126" s="70"/>
      <c r="AX1126" s="70"/>
      <c r="AY1126" s="70"/>
      <c r="AZ1126" s="70"/>
      <c r="BA1126" s="70"/>
      <c r="BB1126" s="70"/>
      <c r="BC1126" s="70"/>
      <c r="BD1126" s="70"/>
      <c r="BE1126" s="70"/>
      <c r="BF1126" s="70"/>
      <c r="BG1126" s="70"/>
      <c r="BH1126" s="70"/>
      <c r="BI1126" s="70"/>
      <c r="BJ1126" s="70"/>
      <c r="BK1126" s="70"/>
      <c r="BL1126" s="70"/>
      <c r="BM1126" s="70"/>
      <c r="BN1126" s="70"/>
      <c r="BO1126" s="70"/>
      <c r="BP1126" s="70"/>
      <c r="BQ1126" s="70"/>
      <c r="BR1126" s="70"/>
      <c r="BS1126" s="70"/>
      <c r="BT1126" s="70"/>
      <c r="BU1126" s="70"/>
      <c r="BV1126" s="70"/>
      <c r="BW1126" s="70"/>
      <c r="BX1126" s="70"/>
      <c r="BY1126" s="70"/>
      <c r="BZ1126" s="72"/>
      <c r="CA1126" s="73"/>
      <c r="CB1126" s="72"/>
      <c r="CC1126" s="72"/>
      <c r="CD1126" s="74"/>
      <c r="CJ1126"/>
      <c r="CW1126" s="76"/>
      <c r="DC1126" s="69"/>
      <c r="DI1126" s="69"/>
    </row>
    <row r="1127" spans="1:113">
      <c r="A1127" s="70"/>
      <c r="B1127" s="70"/>
      <c r="C1127" s="70"/>
      <c r="D1127" s="70"/>
      <c r="E1127" s="70"/>
      <c r="F1127" s="70"/>
      <c r="G1127" s="70"/>
      <c r="H1127" s="70"/>
      <c r="I1127" s="70"/>
      <c r="J1127" s="70"/>
      <c r="K1127" s="70"/>
      <c r="L1127" s="70"/>
      <c r="M1127" s="70"/>
      <c r="N1127" s="70"/>
      <c r="O1127" s="70"/>
      <c r="P1127" s="70"/>
      <c r="Q1127" s="70"/>
      <c r="R1127" s="70"/>
      <c r="S1127" s="70"/>
      <c r="T1127" s="70"/>
      <c r="U1127" s="70"/>
      <c r="V1127" s="70"/>
      <c r="W1127" s="70"/>
      <c r="X1127" s="70"/>
      <c r="Y1127" s="70"/>
      <c r="Z1127" s="70"/>
      <c r="AA1127" s="70"/>
      <c r="AB1127" s="70"/>
      <c r="AC1127" s="70"/>
      <c r="AD1127" s="70"/>
      <c r="AE1127" s="70"/>
      <c r="AF1127" s="70"/>
      <c r="AG1127" s="70"/>
      <c r="AH1127" s="70"/>
      <c r="AI1127" s="70"/>
      <c r="AJ1127" s="70"/>
      <c r="AK1127" s="70"/>
      <c r="AL1127" s="70"/>
      <c r="AM1127" s="70"/>
      <c r="AN1127" s="70"/>
      <c r="AO1127" s="70"/>
      <c r="AP1127" s="70"/>
      <c r="AQ1127" s="70"/>
      <c r="AR1127" s="70"/>
      <c r="AS1127" s="70"/>
      <c r="AT1127" s="70"/>
      <c r="AU1127" s="70"/>
      <c r="AV1127" s="70"/>
      <c r="AW1127" s="70"/>
      <c r="AX1127" s="70"/>
      <c r="AY1127" s="70"/>
      <c r="AZ1127" s="70"/>
      <c r="BA1127" s="70"/>
      <c r="BB1127" s="70"/>
      <c r="BC1127" s="70"/>
      <c r="BD1127" s="70"/>
      <c r="BE1127" s="70"/>
      <c r="BF1127" s="70"/>
      <c r="BG1127" s="70"/>
      <c r="BH1127" s="70"/>
      <c r="BI1127" s="70"/>
      <c r="BJ1127" s="70"/>
      <c r="BK1127" s="70"/>
      <c r="BL1127" s="70"/>
      <c r="BM1127" s="70"/>
      <c r="BN1127" s="70"/>
      <c r="BO1127" s="70"/>
      <c r="BP1127" s="70"/>
      <c r="BQ1127" s="70"/>
      <c r="BR1127" s="70"/>
      <c r="BS1127" s="70"/>
      <c r="BT1127" s="70"/>
      <c r="BU1127" s="70"/>
      <c r="BV1127" s="70"/>
      <c r="BW1127" s="70"/>
      <c r="BX1127" s="70"/>
      <c r="BY1127" s="70"/>
      <c r="BZ1127" s="72"/>
      <c r="CA1127" s="73"/>
      <c r="CB1127" s="72"/>
      <c r="CC1127" s="72"/>
      <c r="CD1127" s="74"/>
      <c r="CJ1127"/>
      <c r="CW1127" s="76"/>
      <c r="DC1127" s="69"/>
      <c r="DI1127" s="69"/>
    </row>
    <row r="1128" spans="1:113">
      <c r="A1128" s="70"/>
      <c r="B1128" s="70"/>
      <c r="C1128" s="70"/>
      <c r="D1128" s="70"/>
      <c r="E1128" s="70"/>
      <c r="F1128" s="70"/>
      <c r="G1128" s="70"/>
      <c r="H1128" s="70"/>
      <c r="I1128" s="70"/>
      <c r="J1128" s="70"/>
      <c r="K1128" s="70"/>
      <c r="L1128" s="70"/>
      <c r="M1128" s="70"/>
      <c r="N1128" s="70"/>
      <c r="O1128" s="70"/>
      <c r="P1128" s="70"/>
      <c r="Q1128" s="70"/>
      <c r="R1128" s="70"/>
      <c r="S1128" s="70"/>
      <c r="T1128" s="70"/>
      <c r="U1128" s="70"/>
      <c r="V1128" s="70"/>
      <c r="W1128" s="70"/>
      <c r="X1128" s="70"/>
      <c r="Y1128" s="70"/>
      <c r="Z1128" s="70"/>
      <c r="AA1128" s="70"/>
      <c r="AB1128" s="70"/>
      <c r="AC1128" s="70"/>
      <c r="AD1128" s="70"/>
      <c r="AE1128" s="70"/>
      <c r="AF1128" s="70"/>
      <c r="AG1128" s="70"/>
      <c r="AH1128" s="70"/>
      <c r="AI1128" s="70"/>
      <c r="AJ1128" s="70"/>
      <c r="AK1128" s="70"/>
      <c r="AL1128" s="70"/>
      <c r="AM1128" s="70"/>
      <c r="AN1128" s="70"/>
      <c r="AO1128" s="70"/>
      <c r="AP1128" s="70"/>
      <c r="AQ1128" s="70"/>
      <c r="AR1128" s="70"/>
      <c r="AS1128" s="70"/>
      <c r="AT1128" s="70"/>
      <c r="AU1128" s="70"/>
      <c r="AV1128" s="70"/>
      <c r="AW1128" s="70"/>
      <c r="AX1128" s="70"/>
      <c r="AY1128" s="70"/>
      <c r="AZ1128" s="70"/>
      <c r="BA1128" s="70"/>
      <c r="BB1128" s="70"/>
      <c r="BC1128" s="70"/>
      <c r="BD1128" s="70"/>
      <c r="BE1128" s="70"/>
      <c r="BF1128" s="70"/>
      <c r="BG1128" s="70"/>
      <c r="BH1128" s="70"/>
      <c r="BI1128" s="70"/>
      <c r="BJ1128" s="70"/>
      <c r="BK1128" s="70"/>
      <c r="BL1128" s="70"/>
      <c r="BM1128" s="70"/>
      <c r="BN1128" s="70"/>
      <c r="BO1128" s="70"/>
      <c r="BP1128" s="70"/>
      <c r="BQ1128" s="70"/>
      <c r="BR1128" s="70"/>
      <c r="BS1128" s="70"/>
      <c r="BT1128" s="70"/>
      <c r="BU1128" s="70"/>
      <c r="BV1128" s="70"/>
      <c r="BW1128" s="70"/>
      <c r="BX1128" s="70"/>
      <c r="BY1128" s="70"/>
      <c r="BZ1128" s="72"/>
      <c r="CA1128" s="73"/>
      <c r="CB1128" s="72"/>
      <c r="CC1128" s="72"/>
      <c r="CD1128" s="74"/>
      <c r="CJ1128"/>
      <c r="CW1128" s="76"/>
      <c r="DC1128" s="69"/>
      <c r="DI1128" s="69"/>
    </row>
    <row r="1129" spans="1:113">
      <c r="A1129" s="70"/>
      <c r="B1129" s="70"/>
      <c r="C1129" s="70"/>
      <c r="D1129" s="70"/>
      <c r="E1129" s="70"/>
      <c r="F1129" s="70"/>
      <c r="G1129" s="70"/>
      <c r="H1129" s="70"/>
      <c r="I1129" s="70"/>
      <c r="J1129" s="70"/>
      <c r="K1129" s="70"/>
      <c r="L1129" s="70"/>
      <c r="M1129" s="70"/>
      <c r="N1129" s="70"/>
      <c r="O1129" s="70"/>
      <c r="P1129" s="70"/>
      <c r="Q1129" s="70"/>
      <c r="R1129" s="70"/>
      <c r="S1129" s="70"/>
      <c r="T1129" s="70"/>
      <c r="U1129" s="70"/>
      <c r="V1129" s="70"/>
      <c r="W1129" s="70"/>
      <c r="X1129" s="70"/>
      <c r="Y1129" s="70"/>
      <c r="Z1129" s="70"/>
      <c r="AA1129" s="70"/>
      <c r="AB1129" s="70"/>
      <c r="AC1129" s="70"/>
      <c r="AD1129" s="70"/>
      <c r="AE1129" s="70"/>
      <c r="AF1129" s="70"/>
      <c r="AG1129" s="70"/>
      <c r="AH1129" s="70"/>
      <c r="AI1129" s="70"/>
      <c r="AJ1129" s="70"/>
      <c r="AK1129" s="70"/>
      <c r="AL1129" s="70"/>
      <c r="AM1129" s="70"/>
      <c r="AN1129" s="70"/>
      <c r="AO1129" s="70"/>
      <c r="AP1129" s="70"/>
      <c r="AQ1129" s="70"/>
      <c r="AR1129" s="70"/>
      <c r="AS1129" s="70"/>
      <c r="AT1129" s="70"/>
      <c r="AU1129" s="70"/>
      <c r="AV1129" s="70"/>
      <c r="AW1129" s="70"/>
      <c r="AX1129" s="70"/>
      <c r="AY1129" s="70"/>
      <c r="AZ1129" s="70"/>
      <c r="BA1129" s="70"/>
      <c r="BB1129" s="70"/>
      <c r="BC1129" s="70"/>
      <c r="BD1129" s="70"/>
      <c r="BE1129" s="70"/>
      <c r="BF1129" s="70"/>
      <c r="BG1129" s="70"/>
      <c r="BH1129" s="70"/>
      <c r="BI1129" s="70"/>
      <c r="BJ1129" s="70"/>
      <c r="BK1129" s="70"/>
      <c r="BL1129" s="70"/>
      <c r="BM1129" s="70"/>
      <c r="BN1129" s="70"/>
      <c r="BO1129" s="70"/>
      <c r="BP1129" s="70"/>
      <c r="BQ1129" s="70"/>
      <c r="BR1129" s="70"/>
      <c r="BS1129" s="70"/>
      <c r="BT1129" s="70"/>
      <c r="BU1129" s="70"/>
      <c r="BV1129" s="70"/>
      <c r="BW1129" s="70"/>
      <c r="BX1129" s="70"/>
      <c r="BY1129" s="70"/>
      <c r="BZ1129" s="72"/>
      <c r="CA1129" s="73"/>
      <c r="CB1129" s="72"/>
      <c r="CC1129" s="72"/>
      <c r="CD1129" s="74"/>
      <c r="CJ1129"/>
      <c r="CW1129" s="76"/>
      <c r="DC1129" s="69"/>
      <c r="DI1129" s="69"/>
    </row>
    <row r="1130" spans="1:113">
      <c r="A1130" s="70"/>
      <c r="B1130" s="70"/>
      <c r="C1130" s="70"/>
      <c r="D1130" s="70"/>
      <c r="E1130" s="70"/>
      <c r="F1130" s="70"/>
      <c r="G1130" s="70"/>
      <c r="H1130" s="70"/>
      <c r="I1130" s="70"/>
      <c r="J1130" s="70"/>
      <c r="K1130" s="70"/>
      <c r="L1130" s="70"/>
      <c r="M1130" s="70"/>
      <c r="N1130" s="70"/>
      <c r="O1130" s="70"/>
      <c r="P1130" s="70"/>
      <c r="Q1130" s="70"/>
      <c r="R1130" s="70"/>
      <c r="S1130" s="70"/>
      <c r="T1130" s="70"/>
      <c r="U1130" s="70"/>
      <c r="V1130" s="70"/>
      <c r="W1130" s="70"/>
      <c r="X1130" s="70"/>
      <c r="Y1130" s="70"/>
      <c r="Z1130" s="70"/>
      <c r="AA1130" s="70"/>
      <c r="AB1130" s="70"/>
      <c r="AC1130" s="70"/>
      <c r="AD1130" s="70"/>
      <c r="AE1130" s="70"/>
      <c r="AF1130" s="70"/>
      <c r="AG1130" s="70"/>
      <c r="AH1130" s="70"/>
      <c r="AI1130" s="70"/>
      <c r="AJ1130" s="70"/>
      <c r="AK1130" s="70"/>
      <c r="AL1130" s="70"/>
      <c r="AM1130" s="70"/>
      <c r="AN1130" s="70"/>
      <c r="AO1130" s="70"/>
      <c r="AP1130" s="70"/>
      <c r="AQ1130" s="70"/>
      <c r="AR1130" s="70"/>
      <c r="AS1130" s="70"/>
      <c r="AT1130" s="70"/>
      <c r="AU1130" s="70"/>
      <c r="AV1130" s="70"/>
      <c r="AW1130" s="70"/>
      <c r="AX1130" s="70"/>
      <c r="AY1130" s="70"/>
      <c r="AZ1130" s="70"/>
      <c r="BA1130" s="70"/>
      <c r="BB1130" s="70"/>
      <c r="BC1130" s="70"/>
      <c r="BD1130" s="70"/>
      <c r="BE1130" s="70"/>
      <c r="BF1130" s="70"/>
      <c r="BG1130" s="70"/>
      <c r="BH1130" s="70"/>
      <c r="BI1130" s="70"/>
      <c r="BJ1130" s="70"/>
      <c r="BK1130" s="70"/>
      <c r="BL1130" s="70"/>
      <c r="BM1130" s="70"/>
      <c r="BN1130" s="70"/>
      <c r="BO1130" s="70"/>
      <c r="BP1130" s="70"/>
      <c r="BQ1130" s="70"/>
      <c r="BR1130" s="70"/>
      <c r="BS1130" s="70"/>
      <c r="BT1130" s="70"/>
      <c r="BU1130" s="70"/>
      <c r="BV1130" s="70"/>
      <c r="BW1130" s="70"/>
      <c r="BX1130" s="70"/>
      <c r="BY1130" s="70"/>
      <c r="BZ1130" s="72"/>
      <c r="CA1130" s="73"/>
      <c r="CB1130" s="72"/>
      <c r="CC1130" s="72"/>
      <c r="CD1130" s="74"/>
      <c r="CJ1130"/>
      <c r="CW1130" s="76"/>
      <c r="DC1130" s="69"/>
      <c r="DI1130" s="69"/>
    </row>
    <row r="1131" spans="1:113">
      <c r="A1131" s="70"/>
      <c r="B1131" s="70"/>
      <c r="C1131" s="70"/>
      <c r="D1131" s="70"/>
      <c r="E1131" s="70"/>
      <c r="F1131" s="70"/>
      <c r="G1131" s="70"/>
      <c r="H1131" s="70"/>
      <c r="I1131" s="70"/>
      <c r="J1131" s="70"/>
      <c r="K1131" s="70"/>
      <c r="L1131" s="70"/>
      <c r="M1131" s="70"/>
      <c r="N1131" s="70"/>
      <c r="O1131" s="70"/>
      <c r="P1131" s="70"/>
      <c r="Q1131" s="70"/>
      <c r="R1131" s="70"/>
      <c r="S1131" s="70"/>
      <c r="T1131" s="70"/>
      <c r="U1131" s="70"/>
      <c r="V1131" s="70"/>
      <c r="W1131" s="70"/>
      <c r="X1131" s="70"/>
      <c r="Y1131" s="70"/>
      <c r="Z1131" s="70"/>
      <c r="AA1131" s="70"/>
      <c r="AB1131" s="70"/>
      <c r="AC1131" s="70"/>
      <c r="AD1131" s="70"/>
      <c r="AE1131" s="70"/>
      <c r="AF1131" s="70"/>
      <c r="AG1131" s="70"/>
      <c r="AH1131" s="70"/>
      <c r="AI1131" s="70"/>
      <c r="AJ1131" s="70"/>
      <c r="AK1131" s="70"/>
      <c r="AL1131" s="70"/>
      <c r="AM1131" s="70"/>
      <c r="AN1131" s="70"/>
      <c r="AO1131" s="70"/>
      <c r="AP1131" s="70"/>
      <c r="AQ1131" s="70"/>
      <c r="AR1131" s="70"/>
      <c r="AS1131" s="70"/>
      <c r="AT1131" s="70"/>
      <c r="AU1131" s="70"/>
      <c r="AV1131" s="70"/>
      <c r="AW1131" s="70"/>
      <c r="AX1131" s="70"/>
      <c r="AY1131" s="70"/>
      <c r="AZ1131" s="70"/>
      <c r="BA1131" s="70"/>
      <c r="BB1131" s="70"/>
      <c r="BC1131" s="70"/>
      <c r="BD1131" s="70"/>
      <c r="BE1131" s="70"/>
      <c r="BF1131" s="70"/>
      <c r="BG1131" s="70"/>
      <c r="BH1131" s="70"/>
      <c r="BI1131" s="70"/>
      <c r="BJ1131" s="70"/>
      <c r="BK1131" s="70"/>
      <c r="BL1131" s="70"/>
      <c r="BM1131" s="70"/>
      <c r="BN1131" s="70"/>
      <c r="BO1131" s="70"/>
      <c r="BP1131" s="70"/>
      <c r="BQ1131" s="70"/>
      <c r="BR1131" s="70"/>
      <c r="BS1131" s="70"/>
      <c r="BT1131" s="70"/>
      <c r="BU1131" s="70"/>
      <c r="BV1131" s="70"/>
      <c r="BW1131" s="70"/>
      <c r="BX1131" s="70"/>
      <c r="BY1131" s="70"/>
      <c r="BZ1131" s="72"/>
      <c r="CA1131" s="73"/>
      <c r="CB1131" s="72"/>
      <c r="CC1131" s="72"/>
      <c r="CD1131" s="74"/>
      <c r="CJ1131"/>
      <c r="CW1131" s="76"/>
      <c r="DC1131" s="69"/>
      <c r="DI1131" s="69"/>
    </row>
    <row r="1132" spans="1:113">
      <c r="A1132" s="70"/>
      <c r="B1132" s="70"/>
      <c r="C1132" s="70"/>
      <c r="D1132" s="70"/>
      <c r="E1132" s="70"/>
      <c r="F1132" s="70"/>
      <c r="G1132" s="70"/>
      <c r="H1132" s="70"/>
      <c r="I1132" s="70"/>
      <c r="J1132" s="70"/>
      <c r="K1132" s="70"/>
      <c r="L1132" s="70"/>
      <c r="M1132" s="70"/>
      <c r="N1132" s="70"/>
      <c r="O1132" s="70"/>
      <c r="P1132" s="70"/>
      <c r="Q1132" s="70"/>
      <c r="R1132" s="70"/>
      <c r="S1132" s="70"/>
      <c r="T1132" s="70"/>
      <c r="U1132" s="70"/>
      <c r="V1132" s="70"/>
      <c r="W1132" s="70"/>
      <c r="X1132" s="70"/>
      <c r="Y1132" s="70"/>
      <c r="Z1132" s="70"/>
      <c r="AA1132" s="70"/>
      <c r="AB1132" s="70"/>
      <c r="AC1132" s="70"/>
      <c r="AD1132" s="70"/>
      <c r="AE1132" s="70"/>
      <c r="AF1132" s="70"/>
      <c r="AG1132" s="70"/>
      <c r="AH1132" s="70"/>
      <c r="AI1132" s="70"/>
      <c r="AJ1132" s="70"/>
      <c r="AK1132" s="70"/>
      <c r="AL1132" s="70"/>
      <c r="AM1132" s="70"/>
      <c r="AN1132" s="70"/>
      <c r="AO1132" s="70"/>
      <c r="AP1132" s="70"/>
      <c r="AQ1132" s="70"/>
      <c r="AR1132" s="70"/>
      <c r="AS1132" s="70"/>
      <c r="AT1132" s="70"/>
      <c r="AU1132" s="70"/>
      <c r="AV1132" s="70"/>
      <c r="AW1132" s="70"/>
      <c r="AX1132" s="70"/>
      <c r="AY1132" s="70"/>
      <c r="AZ1132" s="70"/>
      <c r="BA1132" s="70"/>
      <c r="BB1132" s="70"/>
      <c r="BC1132" s="70"/>
      <c r="BD1132" s="70"/>
      <c r="BE1132" s="70"/>
      <c r="BF1132" s="70"/>
      <c r="BG1132" s="70"/>
      <c r="BH1132" s="70"/>
      <c r="BI1132" s="70"/>
      <c r="BJ1132" s="70"/>
      <c r="BK1132" s="70"/>
      <c r="BL1132" s="70"/>
      <c r="BM1132" s="70"/>
      <c r="BN1132" s="70"/>
      <c r="BO1132" s="70"/>
      <c r="BP1132" s="70"/>
      <c r="BQ1132" s="70"/>
      <c r="BR1132" s="70"/>
      <c r="BS1132" s="70"/>
      <c r="BT1132" s="70"/>
      <c r="BU1132" s="70"/>
      <c r="BV1132" s="70"/>
      <c r="BW1132" s="70"/>
      <c r="BX1132" s="70"/>
      <c r="BY1132" s="70"/>
      <c r="BZ1132" s="72"/>
      <c r="CA1132" s="73"/>
      <c r="CB1132" s="72"/>
      <c r="CC1132" s="72"/>
      <c r="CD1132" s="74"/>
      <c r="CJ1132"/>
      <c r="CW1132" s="76"/>
      <c r="DC1132" s="69"/>
      <c r="DI1132" s="69"/>
    </row>
    <row r="1133" spans="1:113">
      <c r="A1133" s="70"/>
      <c r="B1133" s="70"/>
      <c r="C1133" s="70"/>
      <c r="D1133" s="70"/>
      <c r="E1133" s="70"/>
      <c r="F1133" s="70"/>
      <c r="G1133" s="70"/>
      <c r="H1133" s="70"/>
      <c r="I1133" s="70"/>
      <c r="J1133" s="70"/>
      <c r="K1133" s="70"/>
      <c r="L1133" s="70"/>
      <c r="M1133" s="70"/>
      <c r="N1133" s="70"/>
      <c r="O1133" s="70"/>
      <c r="P1133" s="70"/>
      <c r="Q1133" s="70"/>
      <c r="R1133" s="70"/>
      <c r="S1133" s="70"/>
      <c r="T1133" s="70"/>
      <c r="U1133" s="70"/>
      <c r="V1133" s="70"/>
      <c r="W1133" s="70"/>
      <c r="X1133" s="70"/>
      <c r="Y1133" s="70"/>
      <c r="Z1133" s="70"/>
      <c r="AA1133" s="70"/>
      <c r="AB1133" s="70"/>
      <c r="AC1133" s="70"/>
      <c r="AD1133" s="70"/>
      <c r="AE1133" s="70"/>
      <c r="AF1133" s="70"/>
      <c r="AG1133" s="70"/>
      <c r="AH1133" s="70"/>
      <c r="AI1133" s="70"/>
      <c r="AJ1133" s="70"/>
      <c r="AK1133" s="70"/>
      <c r="AL1133" s="70"/>
      <c r="AM1133" s="70"/>
      <c r="AN1133" s="70"/>
      <c r="AO1133" s="70"/>
      <c r="AP1133" s="70"/>
      <c r="AQ1133" s="70"/>
      <c r="AR1133" s="70"/>
      <c r="AS1133" s="70"/>
      <c r="AT1133" s="70"/>
      <c r="AU1133" s="70"/>
      <c r="AV1133" s="70"/>
      <c r="AW1133" s="70"/>
      <c r="AX1133" s="70"/>
      <c r="AY1133" s="70"/>
      <c r="AZ1133" s="70"/>
      <c r="BA1133" s="70"/>
      <c r="BB1133" s="70"/>
      <c r="BC1133" s="70"/>
      <c r="BD1133" s="70"/>
      <c r="BE1133" s="70"/>
      <c r="BF1133" s="70"/>
      <c r="BG1133" s="70"/>
      <c r="BH1133" s="70"/>
      <c r="BI1133" s="70"/>
      <c r="BJ1133" s="70"/>
      <c r="BK1133" s="70"/>
      <c r="BL1133" s="70"/>
      <c r="BM1133" s="70"/>
      <c r="BN1133" s="70"/>
      <c r="BO1133" s="70"/>
      <c r="BP1133" s="70"/>
      <c r="BQ1133" s="70"/>
      <c r="BR1133" s="70"/>
      <c r="BS1133" s="70"/>
      <c r="BT1133" s="70"/>
      <c r="BU1133" s="70"/>
      <c r="BV1133" s="70"/>
      <c r="BW1133" s="70"/>
      <c r="BX1133" s="70"/>
      <c r="BY1133" s="70"/>
      <c r="BZ1133" s="72"/>
      <c r="CA1133" s="73"/>
      <c r="CB1133" s="72"/>
      <c r="CC1133" s="72"/>
      <c r="CD1133" s="74"/>
      <c r="CJ1133"/>
      <c r="CW1133" s="76"/>
      <c r="DC1133" s="69"/>
      <c r="DI1133" s="69"/>
    </row>
    <row r="1134" spans="1:113">
      <c r="A1134" s="70"/>
      <c r="B1134" s="70"/>
      <c r="C1134" s="70"/>
      <c r="D1134" s="70"/>
      <c r="E1134" s="70"/>
      <c r="F1134" s="70"/>
      <c r="G1134" s="70"/>
      <c r="H1134" s="70"/>
      <c r="I1134" s="70"/>
      <c r="J1134" s="70"/>
      <c r="K1134" s="70"/>
      <c r="L1134" s="70"/>
      <c r="M1134" s="70"/>
      <c r="N1134" s="70"/>
      <c r="O1134" s="70"/>
      <c r="P1134" s="70"/>
      <c r="Q1134" s="70"/>
      <c r="R1134" s="70"/>
      <c r="S1134" s="70"/>
      <c r="T1134" s="70"/>
      <c r="U1134" s="70"/>
      <c r="V1134" s="70"/>
      <c r="W1134" s="70"/>
      <c r="X1134" s="70"/>
      <c r="Y1134" s="70"/>
      <c r="Z1134" s="70"/>
      <c r="AA1134" s="70"/>
      <c r="AB1134" s="70"/>
      <c r="AC1134" s="70"/>
      <c r="AD1134" s="70"/>
      <c r="AE1134" s="70"/>
      <c r="AF1134" s="70"/>
      <c r="AG1134" s="70"/>
      <c r="AH1134" s="70"/>
      <c r="AI1134" s="70"/>
      <c r="AJ1134" s="70"/>
      <c r="AK1134" s="70"/>
      <c r="AL1134" s="70"/>
      <c r="AM1134" s="70"/>
      <c r="AN1134" s="70"/>
      <c r="AO1134" s="70"/>
      <c r="AP1134" s="70"/>
      <c r="AQ1134" s="70"/>
      <c r="AR1134" s="70"/>
      <c r="AS1134" s="70"/>
      <c r="AT1134" s="70"/>
      <c r="AU1134" s="70"/>
      <c r="AV1134" s="70"/>
      <c r="AW1134" s="70"/>
      <c r="AX1134" s="70"/>
      <c r="AY1134" s="70"/>
      <c r="AZ1134" s="70"/>
      <c r="BA1134" s="70"/>
      <c r="BB1134" s="70"/>
      <c r="BC1134" s="70"/>
      <c r="BD1134" s="70"/>
      <c r="BE1134" s="70"/>
      <c r="BF1134" s="70"/>
      <c r="BG1134" s="70"/>
      <c r="BH1134" s="70"/>
      <c r="BI1134" s="70"/>
      <c r="BJ1134" s="70"/>
      <c r="BK1134" s="70"/>
      <c r="BL1134" s="70"/>
      <c r="BM1134" s="70"/>
      <c r="BN1134" s="70"/>
      <c r="BO1134" s="70"/>
      <c r="BP1134" s="70"/>
      <c r="BQ1134" s="70"/>
      <c r="BR1134" s="70"/>
      <c r="BS1134" s="70"/>
      <c r="BT1134" s="70"/>
      <c r="BU1134" s="70"/>
      <c r="BV1134" s="70"/>
      <c r="BW1134" s="70"/>
      <c r="BX1134" s="70"/>
      <c r="BY1134" s="70"/>
      <c r="BZ1134" s="72"/>
      <c r="CA1134" s="73"/>
      <c r="CB1134" s="72"/>
      <c r="CC1134" s="72"/>
      <c r="CD1134" s="74"/>
      <c r="CJ1134"/>
      <c r="CW1134" s="76"/>
      <c r="DC1134" s="69"/>
      <c r="DI1134" s="69"/>
    </row>
    <row r="1135" spans="1:113">
      <c r="A1135" s="70"/>
      <c r="B1135" s="70"/>
      <c r="C1135" s="70"/>
      <c r="D1135" s="70"/>
      <c r="E1135" s="70"/>
      <c r="F1135" s="70"/>
      <c r="G1135" s="70"/>
      <c r="H1135" s="70"/>
      <c r="I1135" s="70"/>
      <c r="J1135" s="70"/>
      <c r="K1135" s="70"/>
      <c r="L1135" s="70"/>
      <c r="M1135" s="70"/>
      <c r="N1135" s="70"/>
      <c r="O1135" s="70"/>
      <c r="P1135" s="70"/>
      <c r="Q1135" s="70"/>
      <c r="R1135" s="70"/>
      <c r="S1135" s="70"/>
      <c r="T1135" s="70"/>
      <c r="U1135" s="70"/>
      <c r="V1135" s="70"/>
      <c r="W1135" s="70"/>
      <c r="X1135" s="70"/>
      <c r="Y1135" s="70"/>
      <c r="Z1135" s="70"/>
      <c r="AA1135" s="70"/>
      <c r="AB1135" s="70"/>
      <c r="AC1135" s="70"/>
      <c r="AD1135" s="70"/>
      <c r="AE1135" s="70"/>
      <c r="AF1135" s="70"/>
      <c r="AG1135" s="70"/>
      <c r="AH1135" s="70"/>
      <c r="AI1135" s="70"/>
      <c r="AJ1135" s="70"/>
      <c r="AK1135" s="70"/>
      <c r="AL1135" s="70"/>
      <c r="AM1135" s="70"/>
      <c r="AN1135" s="70"/>
      <c r="AO1135" s="70"/>
      <c r="AP1135" s="70"/>
      <c r="AQ1135" s="70"/>
      <c r="AR1135" s="70"/>
      <c r="AS1135" s="70"/>
      <c r="AT1135" s="70"/>
      <c r="AU1135" s="70"/>
      <c r="AV1135" s="70"/>
      <c r="AW1135" s="70"/>
      <c r="AX1135" s="70"/>
      <c r="AY1135" s="70"/>
      <c r="AZ1135" s="70"/>
      <c r="BA1135" s="70"/>
      <c r="BB1135" s="70"/>
      <c r="BC1135" s="70"/>
      <c r="BD1135" s="70"/>
      <c r="BE1135" s="70"/>
      <c r="BF1135" s="70"/>
      <c r="BG1135" s="70"/>
      <c r="BH1135" s="70"/>
      <c r="BI1135" s="70"/>
      <c r="BJ1135" s="70"/>
      <c r="BK1135" s="70"/>
      <c r="BL1135" s="70"/>
      <c r="BM1135" s="70"/>
      <c r="BN1135" s="70"/>
      <c r="BO1135" s="70"/>
      <c r="BP1135" s="70"/>
      <c r="BQ1135" s="70"/>
      <c r="BR1135" s="70"/>
      <c r="BS1135" s="70"/>
      <c r="BT1135" s="70"/>
      <c r="BU1135" s="70"/>
      <c r="BV1135" s="70"/>
      <c r="BW1135" s="70"/>
      <c r="BX1135" s="70"/>
      <c r="BY1135" s="70"/>
      <c r="BZ1135" s="72"/>
      <c r="CA1135" s="73"/>
      <c r="CB1135" s="72"/>
      <c r="CC1135" s="72"/>
      <c r="CD1135" s="74"/>
      <c r="CJ1135"/>
      <c r="CW1135" s="76"/>
      <c r="DC1135" s="69"/>
      <c r="DI1135" s="69"/>
    </row>
    <row r="1136" spans="1:113">
      <c r="A1136" s="70"/>
      <c r="B1136" s="70"/>
      <c r="C1136" s="70"/>
      <c r="D1136" s="70"/>
      <c r="E1136" s="70"/>
      <c r="F1136" s="70"/>
      <c r="G1136" s="70"/>
      <c r="H1136" s="70"/>
      <c r="I1136" s="70"/>
      <c r="J1136" s="70"/>
      <c r="K1136" s="70"/>
      <c r="L1136" s="70"/>
      <c r="M1136" s="70"/>
      <c r="N1136" s="70"/>
      <c r="O1136" s="70"/>
      <c r="P1136" s="70"/>
      <c r="Q1136" s="70"/>
      <c r="R1136" s="70"/>
      <c r="S1136" s="70"/>
      <c r="T1136" s="70"/>
      <c r="U1136" s="70"/>
      <c r="V1136" s="70"/>
      <c r="W1136" s="70"/>
      <c r="X1136" s="70"/>
      <c r="Y1136" s="70"/>
      <c r="Z1136" s="70"/>
      <c r="AA1136" s="70"/>
      <c r="AB1136" s="70"/>
      <c r="AC1136" s="70"/>
      <c r="AD1136" s="70"/>
      <c r="AE1136" s="70"/>
      <c r="AF1136" s="70"/>
      <c r="AG1136" s="70"/>
      <c r="AH1136" s="70"/>
      <c r="AI1136" s="70"/>
      <c r="AJ1136" s="70"/>
      <c r="AK1136" s="70"/>
      <c r="AL1136" s="70"/>
      <c r="AM1136" s="70"/>
      <c r="AN1136" s="70"/>
      <c r="AO1136" s="70"/>
      <c r="AP1136" s="70"/>
      <c r="AQ1136" s="70"/>
      <c r="AR1136" s="70"/>
      <c r="AS1136" s="70"/>
      <c r="AT1136" s="70"/>
      <c r="AU1136" s="70"/>
      <c r="AV1136" s="70"/>
      <c r="AW1136" s="70"/>
      <c r="AX1136" s="70"/>
      <c r="AY1136" s="70"/>
      <c r="AZ1136" s="70"/>
      <c r="BA1136" s="70"/>
      <c r="BB1136" s="70"/>
      <c r="BC1136" s="70"/>
      <c r="BD1136" s="70"/>
      <c r="BE1136" s="70"/>
      <c r="BF1136" s="70"/>
      <c r="BG1136" s="70"/>
      <c r="BH1136" s="70"/>
      <c r="BI1136" s="70"/>
      <c r="BJ1136" s="70"/>
      <c r="BK1136" s="70"/>
      <c r="BL1136" s="70"/>
      <c r="BM1136" s="70"/>
      <c r="BN1136" s="70"/>
      <c r="BO1136" s="70"/>
      <c r="BP1136" s="70"/>
      <c r="BQ1136" s="70"/>
      <c r="BR1136" s="70"/>
      <c r="BS1136" s="70"/>
      <c r="BT1136" s="70"/>
      <c r="BU1136" s="70"/>
      <c r="BV1136" s="70"/>
      <c r="BW1136" s="70"/>
      <c r="BX1136" s="70"/>
      <c r="BY1136" s="70"/>
      <c r="BZ1136" s="72"/>
      <c r="CA1136" s="73"/>
      <c r="CB1136" s="72"/>
      <c r="CC1136" s="72"/>
      <c r="CD1136" s="74"/>
      <c r="CJ1136"/>
      <c r="CW1136" s="76"/>
      <c r="DC1136" s="69"/>
      <c r="DI1136" s="69"/>
    </row>
    <row r="1137" spans="1:113">
      <c r="A1137" s="70"/>
      <c r="B1137" s="70"/>
      <c r="C1137" s="70"/>
      <c r="D1137" s="70"/>
      <c r="E1137" s="70"/>
      <c r="F1137" s="70"/>
      <c r="G1137" s="70"/>
      <c r="H1137" s="70"/>
      <c r="I1137" s="70"/>
      <c r="J1137" s="70"/>
      <c r="K1137" s="70"/>
      <c r="L1137" s="70"/>
      <c r="M1137" s="70"/>
      <c r="N1137" s="70"/>
      <c r="O1137" s="70"/>
      <c r="P1137" s="70"/>
      <c r="Q1137" s="70"/>
      <c r="R1137" s="70"/>
      <c r="S1137" s="70"/>
      <c r="T1137" s="70"/>
      <c r="U1137" s="70"/>
      <c r="V1137" s="70"/>
      <c r="W1137" s="70"/>
      <c r="X1137" s="70"/>
      <c r="Y1137" s="70"/>
      <c r="Z1137" s="70"/>
      <c r="AA1137" s="70"/>
      <c r="AB1137" s="70"/>
      <c r="AC1137" s="70"/>
      <c r="AD1137" s="70"/>
      <c r="AE1137" s="70"/>
      <c r="AF1137" s="70"/>
      <c r="AG1137" s="70"/>
      <c r="AH1137" s="70"/>
      <c r="AI1137" s="70"/>
      <c r="AJ1137" s="70"/>
      <c r="AK1137" s="70"/>
      <c r="AL1137" s="70"/>
      <c r="AM1137" s="70"/>
      <c r="AN1137" s="70"/>
      <c r="AO1137" s="70"/>
      <c r="AP1137" s="70"/>
      <c r="AQ1137" s="70"/>
      <c r="AR1137" s="70"/>
      <c r="AS1137" s="70"/>
      <c r="AT1137" s="70"/>
      <c r="AU1137" s="70"/>
      <c r="AV1137" s="70"/>
      <c r="AW1137" s="70"/>
      <c r="AX1137" s="70"/>
      <c r="AY1137" s="70"/>
      <c r="AZ1137" s="70"/>
      <c r="BA1137" s="70"/>
      <c r="BB1137" s="70"/>
      <c r="BC1137" s="70"/>
      <c r="BD1137" s="70"/>
      <c r="BE1137" s="70"/>
      <c r="BF1137" s="70"/>
      <c r="BG1137" s="70"/>
      <c r="BH1137" s="70"/>
      <c r="BI1137" s="70"/>
      <c r="BJ1137" s="70"/>
      <c r="BK1137" s="70"/>
      <c r="BL1137" s="70"/>
      <c r="BM1137" s="70"/>
      <c r="BN1137" s="70"/>
      <c r="BO1137" s="70"/>
      <c r="BP1137" s="70"/>
      <c r="BQ1137" s="70"/>
      <c r="BR1137" s="70"/>
      <c r="BS1137" s="70"/>
      <c r="BT1137" s="70"/>
      <c r="BU1137" s="70"/>
      <c r="BV1137" s="70"/>
      <c r="BW1137" s="70"/>
      <c r="BX1137" s="70"/>
      <c r="BY1137" s="70"/>
      <c r="BZ1137" s="72"/>
      <c r="CA1137" s="73"/>
      <c r="CB1137" s="72"/>
      <c r="CC1137" s="72"/>
      <c r="CD1137" s="74"/>
      <c r="CJ1137"/>
      <c r="CW1137" s="76"/>
      <c r="DC1137" s="69"/>
      <c r="DI1137" s="69"/>
    </row>
    <row r="1138" spans="1:113">
      <c r="A1138" s="70"/>
      <c r="B1138" s="70"/>
      <c r="C1138" s="70"/>
      <c r="D1138" s="70"/>
      <c r="E1138" s="70"/>
      <c r="F1138" s="70"/>
      <c r="G1138" s="70"/>
      <c r="H1138" s="70"/>
      <c r="I1138" s="70"/>
      <c r="J1138" s="70"/>
      <c r="K1138" s="70"/>
      <c r="L1138" s="70"/>
      <c r="M1138" s="70"/>
      <c r="N1138" s="70"/>
      <c r="O1138" s="70"/>
      <c r="P1138" s="70"/>
      <c r="Q1138" s="70"/>
      <c r="R1138" s="70"/>
      <c r="S1138" s="70"/>
      <c r="T1138" s="70"/>
      <c r="U1138" s="70"/>
      <c r="V1138" s="70"/>
      <c r="W1138" s="70"/>
      <c r="X1138" s="70"/>
      <c r="Y1138" s="70"/>
      <c r="Z1138" s="70"/>
      <c r="AA1138" s="70"/>
      <c r="AB1138" s="70"/>
      <c r="AC1138" s="70"/>
      <c r="AD1138" s="70"/>
      <c r="AE1138" s="70"/>
      <c r="AF1138" s="70"/>
      <c r="AG1138" s="70"/>
      <c r="AH1138" s="70"/>
      <c r="AI1138" s="70"/>
      <c r="AJ1138" s="70"/>
      <c r="AK1138" s="70"/>
      <c r="AL1138" s="70"/>
      <c r="AM1138" s="70"/>
      <c r="AN1138" s="70"/>
      <c r="AO1138" s="70"/>
      <c r="AP1138" s="70"/>
      <c r="AQ1138" s="70"/>
      <c r="AR1138" s="70"/>
      <c r="AS1138" s="70"/>
      <c r="AT1138" s="70"/>
      <c r="AU1138" s="70"/>
      <c r="AV1138" s="70"/>
      <c r="AW1138" s="70"/>
      <c r="AX1138" s="70"/>
      <c r="AY1138" s="70"/>
      <c r="AZ1138" s="70"/>
      <c r="BA1138" s="70"/>
      <c r="BB1138" s="70"/>
      <c r="BC1138" s="70"/>
      <c r="BD1138" s="70"/>
      <c r="BE1138" s="70"/>
      <c r="BF1138" s="70"/>
      <c r="BG1138" s="70"/>
      <c r="BH1138" s="70"/>
      <c r="BI1138" s="70"/>
      <c r="BJ1138" s="70"/>
      <c r="BK1138" s="70"/>
      <c r="BL1138" s="70"/>
      <c r="BM1138" s="70"/>
      <c r="BN1138" s="70"/>
      <c r="BO1138" s="70"/>
      <c r="BP1138" s="70"/>
      <c r="BQ1138" s="70"/>
      <c r="BR1138" s="70"/>
      <c r="BS1138" s="70"/>
      <c r="BT1138" s="70"/>
      <c r="BU1138" s="70"/>
      <c r="BV1138" s="70"/>
      <c r="BW1138" s="70"/>
      <c r="BX1138" s="70"/>
      <c r="BY1138" s="70"/>
      <c r="BZ1138" s="72"/>
      <c r="CA1138" s="73"/>
      <c r="CB1138" s="72"/>
      <c r="CC1138" s="72"/>
      <c r="CD1138" s="74"/>
      <c r="CJ1138"/>
      <c r="CW1138" s="76"/>
      <c r="DC1138" s="69"/>
      <c r="DI1138" s="69"/>
    </row>
    <row r="1139" spans="1:113">
      <c r="A1139" s="70"/>
      <c r="B1139" s="70"/>
      <c r="C1139" s="70"/>
      <c r="D1139" s="70"/>
      <c r="E1139" s="70"/>
      <c r="F1139" s="70"/>
      <c r="G1139" s="70"/>
      <c r="H1139" s="70"/>
      <c r="I1139" s="70"/>
      <c r="J1139" s="70"/>
      <c r="K1139" s="70"/>
      <c r="L1139" s="70"/>
      <c r="M1139" s="70"/>
      <c r="N1139" s="70"/>
      <c r="O1139" s="70"/>
      <c r="P1139" s="70"/>
      <c r="Q1139" s="70"/>
      <c r="R1139" s="70"/>
      <c r="S1139" s="70"/>
      <c r="T1139" s="70"/>
      <c r="U1139" s="70"/>
      <c r="V1139" s="70"/>
      <c r="W1139" s="70"/>
      <c r="X1139" s="70"/>
      <c r="Y1139" s="70"/>
      <c r="Z1139" s="70"/>
      <c r="AA1139" s="70"/>
      <c r="AB1139" s="70"/>
      <c r="AC1139" s="70"/>
      <c r="AD1139" s="70"/>
      <c r="AE1139" s="70"/>
      <c r="AF1139" s="70"/>
      <c r="AG1139" s="70"/>
      <c r="AH1139" s="70"/>
      <c r="AI1139" s="70"/>
      <c r="AJ1139" s="70"/>
      <c r="AK1139" s="70"/>
      <c r="AL1139" s="70"/>
      <c r="AM1139" s="70"/>
      <c r="AN1139" s="70"/>
      <c r="AO1139" s="70"/>
      <c r="AP1139" s="70"/>
      <c r="AQ1139" s="70"/>
      <c r="AR1139" s="70"/>
      <c r="AS1139" s="70"/>
      <c r="AT1139" s="70"/>
      <c r="AU1139" s="70"/>
      <c r="AV1139" s="70"/>
      <c r="AW1139" s="70"/>
      <c r="AX1139" s="70"/>
      <c r="AY1139" s="70"/>
      <c r="AZ1139" s="70"/>
      <c r="BA1139" s="70"/>
      <c r="BB1139" s="70"/>
      <c r="BC1139" s="70"/>
      <c r="BD1139" s="70"/>
      <c r="BE1139" s="70"/>
      <c r="BF1139" s="70"/>
      <c r="BG1139" s="70"/>
      <c r="BH1139" s="70"/>
      <c r="BI1139" s="70"/>
      <c r="BJ1139" s="70"/>
      <c r="BK1139" s="70"/>
      <c r="BL1139" s="70"/>
      <c r="BM1139" s="70"/>
      <c r="BN1139" s="70"/>
      <c r="BO1139" s="70"/>
      <c r="BP1139" s="70"/>
      <c r="BQ1139" s="70"/>
      <c r="BR1139" s="70"/>
      <c r="BS1139" s="70"/>
      <c r="BT1139" s="70"/>
      <c r="BU1139" s="70"/>
      <c r="BV1139" s="70"/>
      <c r="BW1139" s="70"/>
      <c r="BX1139" s="70"/>
      <c r="BY1139" s="70"/>
      <c r="BZ1139" s="72"/>
      <c r="CA1139" s="73"/>
      <c r="CB1139" s="72"/>
      <c r="CC1139" s="72"/>
      <c r="CD1139" s="74"/>
      <c r="CJ1139"/>
      <c r="CW1139" s="76"/>
      <c r="DC1139" s="69"/>
      <c r="DI1139" s="69"/>
    </row>
    <row r="1140" spans="1:113">
      <c r="A1140" s="70"/>
      <c r="B1140" s="70"/>
      <c r="C1140" s="70"/>
      <c r="D1140" s="70"/>
      <c r="E1140" s="70"/>
      <c r="F1140" s="70"/>
      <c r="G1140" s="70"/>
      <c r="H1140" s="70"/>
      <c r="I1140" s="70"/>
      <c r="J1140" s="70"/>
      <c r="K1140" s="70"/>
      <c r="L1140" s="70"/>
      <c r="M1140" s="70"/>
      <c r="N1140" s="70"/>
      <c r="O1140" s="70"/>
      <c r="P1140" s="70"/>
      <c r="Q1140" s="70"/>
      <c r="R1140" s="70"/>
      <c r="S1140" s="70"/>
      <c r="T1140" s="70"/>
      <c r="U1140" s="70"/>
      <c r="V1140" s="70"/>
      <c r="W1140" s="70"/>
      <c r="X1140" s="70"/>
      <c r="Y1140" s="70"/>
      <c r="Z1140" s="70"/>
      <c r="AA1140" s="70"/>
      <c r="AB1140" s="70"/>
      <c r="AC1140" s="70"/>
      <c r="AD1140" s="70"/>
      <c r="AE1140" s="70"/>
      <c r="AF1140" s="70"/>
      <c r="AG1140" s="70"/>
      <c r="AH1140" s="70"/>
      <c r="AI1140" s="70"/>
      <c r="AJ1140" s="70"/>
      <c r="AK1140" s="70"/>
      <c r="AL1140" s="70"/>
      <c r="AM1140" s="70"/>
      <c r="AN1140" s="70"/>
      <c r="AO1140" s="70"/>
      <c r="AP1140" s="70"/>
      <c r="AQ1140" s="70"/>
      <c r="AR1140" s="70"/>
      <c r="AS1140" s="70"/>
      <c r="AT1140" s="70"/>
      <c r="AU1140" s="70"/>
      <c r="AV1140" s="70"/>
      <c r="AW1140" s="70"/>
      <c r="AX1140" s="70"/>
      <c r="AY1140" s="70"/>
      <c r="AZ1140" s="70"/>
      <c r="BA1140" s="70"/>
      <c r="BB1140" s="70"/>
      <c r="BC1140" s="70"/>
      <c r="BD1140" s="70"/>
      <c r="BE1140" s="70"/>
      <c r="BF1140" s="70"/>
      <c r="BG1140" s="70"/>
      <c r="BH1140" s="70"/>
      <c r="BI1140" s="70"/>
      <c r="BJ1140" s="70"/>
      <c r="BK1140" s="70"/>
      <c r="BL1140" s="70"/>
      <c r="BM1140" s="70"/>
      <c r="BN1140" s="70"/>
      <c r="BO1140" s="70"/>
      <c r="BP1140" s="70"/>
      <c r="BQ1140" s="70"/>
      <c r="BR1140" s="70"/>
      <c r="BS1140" s="70"/>
      <c r="BT1140" s="70"/>
      <c r="BU1140" s="70"/>
      <c r="BV1140" s="70"/>
      <c r="BW1140" s="70"/>
      <c r="BX1140" s="70"/>
      <c r="BY1140" s="70"/>
      <c r="BZ1140" s="72"/>
      <c r="CA1140" s="73"/>
      <c r="CB1140" s="72"/>
      <c r="CC1140" s="72"/>
      <c r="CD1140" s="74"/>
      <c r="CJ1140"/>
      <c r="CW1140" s="76"/>
      <c r="DC1140" s="69"/>
      <c r="DI1140" s="69"/>
    </row>
    <row r="1141" spans="1:113">
      <c r="A1141" s="70"/>
      <c r="B1141" s="70"/>
      <c r="C1141" s="70"/>
      <c r="D1141" s="70"/>
      <c r="E1141" s="70"/>
      <c r="F1141" s="70"/>
      <c r="G1141" s="70"/>
      <c r="H1141" s="70"/>
      <c r="I1141" s="70"/>
      <c r="J1141" s="70"/>
      <c r="K1141" s="70"/>
      <c r="L1141" s="70"/>
      <c r="M1141" s="70"/>
      <c r="N1141" s="70"/>
      <c r="O1141" s="70"/>
      <c r="P1141" s="70"/>
      <c r="Q1141" s="70"/>
      <c r="R1141" s="70"/>
      <c r="S1141" s="70"/>
      <c r="T1141" s="70"/>
      <c r="U1141" s="70"/>
      <c r="V1141" s="70"/>
      <c r="W1141" s="70"/>
      <c r="X1141" s="70"/>
      <c r="Y1141" s="70"/>
      <c r="Z1141" s="70"/>
      <c r="AA1141" s="70"/>
      <c r="AB1141" s="70"/>
      <c r="AC1141" s="70"/>
      <c r="AD1141" s="70"/>
      <c r="AE1141" s="70"/>
      <c r="AF1141" s="70"/>
      <c r="AG1141" s="70"/>
      <c r="AH1141" s="70"/>
      <c r="AI1141" s="70"/>
      <c r="AJ1141" s="70"/>
      <c r="AK1141" s="70"/>
      <c r="AL1141" s="70"/>
      <c r="AM1141" s="70"/>
      <c r="AN1141" s="70"/>
      <c r="AO1141" s="70"/>
      <c r="AP1141" s="70"/>
      <c r="AQ1141" s="70"/>
      <c r="AR1141" s="70"/>
      <c r="AS1141" s="70"/>
      <c r="AT1141" s="70"/>
      <c r="AU1141" s="70"/>
      <c r="AV1141" s="70"/>
      <c r="AW1141" s="70"/>
      <c r="AX1141" s="70"/>
      <c r="AY1141" s="70"/>
      <c r="AZ1141" s="70"/>
      <c r="BA1141" s="70"/>
      <c r="BB1141" s="70"/>
      <c r="BC1141" s="70"/>
      <c r="BD1141" s="70"/>
      <c r="BE1141" s="70"/>
      <c r="BF1141" s="70"/>
      <c r="BG1141" s="70"/>
      <c r="BH1141" s="70"/>
      <c r="BI1141" s="70"/>
      <c r="BJ1141" s="70"/>
      <c r="BK1141" s="70"/>
      <c r="BL1141" s="70"/>
      <c r="BM1141" s="70"/>
      <c r="BN1141" s="70"/>
      <c r="BO1141" s="70"/>
      <c r="BP1141" s="70"/>
      <c r="BQ1141" s="70"/>
      <c r="BR1141" s="70"/>
      <c r="BS1141" s="70"/>
      <c r="BT1141" s="70"/>
      <c r="BU1141" s="70"/>
      <c r="BV1141" s="70"/>
      <c r="BW1141" s="70"/>
      <c r="BX1141" s="70"/>
      <c r="BY1141" s="70"/>
      <c r="BZ1141" s="72"/>
      <c r="CA1141" s="73"/>
      <c r="CB1141" s="72"/>
      <c r="CC1141" s="72"/>
      <c r="CD1141" s="74"/>
      <c r="CJ1141"/>
      <c r="CW1141" s="76"/>
      <c r="DC1141" s="69"/>
      <c r="DI1141" s="69"/>
    </row>
    <row r="1142" spans="1:113">
      <c r="A1142" s="70"/>
      <c r="B1142" s="70"/>
      <c r="C1142" s="70"/>
      <c r="D1142" s="70"/>
      <c r="E1142" s="70"/>
      <c r="F1142" s="70"/>
      <c r="G1142" s="70"/>
      <c r="H1142" s="70"/>
      <c r="I1142" s="70"/>
      <c r="J1142" s="70"/>
      <c r="K1142" s="70"/>
      <c r="L1142" s="70"/>
      <c r="M1142" s="70"/>
      <c r="N1142" s="70"/>
      <c r="O1142" s="70"/>
      <c r="P1142" s="70"/>
      <c r="Q1142" s="70"/>
      <c r="R1142" s="70"/>
      <c r="S1142" s="70"/>
      <c r="T1142" s="70"/>
      <c r="U1142" s="70"/>
      <c r="V1142" s="70"/>
      <c r="W1142" s="70"/>
      <c r="X1142" s="70"/>
      <c r="Y1142" s="70"/>
      <c r="Z1142" s="70"/>
      <c r="AA1142" s="70"/>
      <c r="AB1142" s="70"/>
      <c r="AC1142" s="70"/>
      <c r="AD1142" s="70"/>
      <c r="AE1142" s="70"/>
      <c r="AF1142" s="70"/>
      <c r="AG1142" s="70"/>
      <c r="AH1142" s="70"/>
      <c r="AI1142" s="70"/>
      <c r="AJ1142" s="70"/>
      <c r="AK1142" s="70"/>
      <c r="AL1142" s="70"/>
      <c r="AM1142" s="70"/>
      <c r="AN1142" s="70"/>
      <c r="AO1142" s="70"/>
      <c r="AP1142" s="70"/>
      <c r="AQ1142" s="70"/>
      <c r="AR1142" s="70"/>
      <c r="AS1142" s="70"/>
      <c r="AT1142" s="70"/>
      <c r="AU1142" s="70"/>
      <c r="AV1142" s="70"/>
      <c r="AW1142" s="70"/>
      <c r="AX1142" s="70"/>
      <c r="AY1142" s="70"/>
      <c r="AZ1142" s="70"/>
      <c r="BA1142" s="70"/>
      <c r="BB1142" s="70"/>
      <c r="BC1142" s="70"/>
      <c r="BD1142" s="70"/>
      <c r="BE1142" s="70"/>
      <c r="BF1142" s="70"/>
      <c r="BG1142" s="70"/>
      <c r="BH1142" s="70"/>
      <c r="BI1142" s="70"/>
      <c r="BJ1142" s="70"/>
      <c r="BK1142" s="70"/>
      <c r="BL1142" s="70"/>
      <c r="BM1142" s="70"/>
      <c r="BN1142" s="70"/>
      <c r="BO1142" s="70"/>
      <c r="BP1142" s="70"/>
      <c r="BQ1142" s="70"/>
      <c r="BR1142" s="70"/>
      <c r="BS1142" s="70"/>
      <c r="BT1142" s="70"/>
      <c r="BU1142" s="70"/>
      <c r="BV1142" s="70"/>
      <c r="BW1142" s="70"/>
      <c r="BX1142" s="70"/>
      <c r="BY1142" s="70"/>
      <c r="BZ1142" s="72"/>
      <c r="CA1142" s="73"/>
      <c r="CB1142" s="72"/>
      <c r="CC1142" s="72"/>
      <c r="CD1142" s="74"/>
      <c r="CJ1142"/>
      <c r="CW1142" s="76"/>
      <c r="DC1142" s="69"/>
      <c r="DI1142" s="69"/>
    </row>
    <row r="1143" spans="1:113">
      <c r="A1143" s="70"/>
      <c r="B1143" s="70"/>
      <c r="C1143" s="70"/>
      <c r="D1143" s="70"/>
      <c r="E1143" s="70"/>
      <c r="F1143" s="70"/>
      <c r="G1143" s="70"/>
      <c r="H1143" s="70"/>
      <c r="I1143" s="70"/>
      <c r="J1143" s="70"/>
      <c r="K1143" s="70"/>
      <c r="L1143" s="70"/>
      <c r="M1143" s="70"/>
      <c r="N1143" s="70"/>
      <c r="O1143" s="70"/>
      <c r="P1143" s="70"/>
      <c r="Q1143" s="70"/>
      <c r="R1143" s="70"/>
      <c r="S1143" s="70"/>
      <c r="T1143" s="70"/>
      <c r="U1143" s="70"/>
      <c r="V1143" s="70"/>
      <c r="W1143" s="70"/>
      <c r="X1143" s="70"/>
      <c r="Y1143" s="70"/>
      <c r="Z1143" s="70"/>
      <c r="AA1143" s="70"/>
      <c r="AB1143" s="70"/>
      <c r="AC1143" s="70"/>
      <c r="AD1143" s="70"/>
      <c r="AE1143" s="70"/>
      <c r="AF1143" s="70"/>
      <c r="AG1143" s="70"/>
      <c r="AH1143" s="70"/>
      <c r="AI1143" s="70"/>
      <c r="AJ1143" s="70"/>
      <c r="AK1143" s="70"/>
      <c r="AL1143" s="70"/>
      <c r="AM1143" s="70"/>
      <c r="AN1143" s="70"/>
      <c r="AO1143" s="70"/>
      <c r="AP1143" s="70"/>
      <c r="AQ1143" s="70"/>
      <c r="AR1143" s="70"/>
      <c r="AS1143" s="70"/>
      <c r="AT1143" s="70"/>
      <c r="AU1143" s="70"/>
      <c r="AV1143" s="70"/>
      <c r="AW1143" s="70"/>
      <c r="AX1143" s="70"/>
      <c r="AY1143" s="70"/>
      <c r="AZ1143" s="70"/>
      <c r="BA1143" s="70"/>
      <c r="BB1143" s="70"/>
      <c r="BC1143" s="70"/>
      <c r="BD1143" s="70"/>
      <c r="BE1143" s="70"/>
      <c r="BF1143" s="70"/>
      <c r="BG1143" s="70"/>
      <c r="BH1143" s="70"/>
      <c r="BI1143" s="70"/>
      <c r="BJ1143" s="70"/>
      <c r="BK1143" s="70"/>
      <c r="BL1143" s="70"/>
      <c r="BM1143" s="70"/>
      <c r="BN1143" s="70"/>
      <c r="BO1143" s="70"/>
      <c r="BP1143" s="70"/>
      <c r="BQ1143" s="70"/>
      <c r="BR1143" s="70"/>
      <c r="BS1143" s="70"/>
      <c r="BT1143" s="70"/>
      <c r="BU1143" s="70"/>
      <c r="BV1143" s="70"/>
      <c r="BW1143" s="70"/>
      <c r="BX1143" s="70"/>
      <c r="BY1143" s="70"/>
      <c r="BZ1143" s="72"/>
      <c r="CA1143" s="73"/>
      <c r="CB1143" s="72"/>
      <c r="CC1143" s="72"/>
      <c r="CD1143" s="74"/>
      <c r="CJ1143"/>
      <c r="CW1143" s="76"/>
      <c r="DC1143" s="69"/>
      <c r="DI1143" s="69"/>
    </row>
    <row r="1144" spans="1:113">
      <c r="A1144" s="70"/>
      <c r="B1144" s="70"/>
      <c r="C1144" s="70"/>
      <c r="D1144" s="70"/>
      <c r="E1144" s="70"/>
      <c r="F1144" s="70"/>
      <c r="G1144" s="70"/>
      <c r="H1144" s="70"/>
      <c r="I1144" s="70"/>
      <c r="J1144" s="70"/>
      <c r="K1144" s="70"/>
      <c r="L1144" s="70"/>
      <c r="M1144" s="70"/>
      <c r="N1144" s="70"/>
      <c r="O1144" s="70"/>
      <c r="P1144" s="70"/>
      <c r="Q1144" s="70"/>
      <c r="R1144" s="70"/>
      <c r="S1144" s="70"/>
      <c r="T1144" s="70"/>
      <c r="U1144" s="70"/>
      <c r="V1144" s="70"/>
      <c r="W1144" s="70"/>
      <c r="X1144" s="70"/>
      <c r="Y1144" s="70"/>
      <c r="Z1144" s="70"/>
      <c r="AA1144" s="70"/>
      <c r="AB1144" s="70"/>
      <c r="AC1144" s="70"/>
      <c r="AD1144" s="70"/>
      <c r="AE1144" s="70"/>
      <c r="AF1144" s="70"/>
      <c r="AG1144" s="70"/>
      <c r="AH1144" s="70"/>
      <c r="AI1144" s="70"/>
      <c r="AJ1144" s="70"/>
      <c r="AK1144" s="70"/>
      <c r="AL1144" s="70"/>
      <c r="AM1144" s="70"/>
      <c r="AN1144" s="70"/>
      <c r="AO1144" s="70"/>
      <c r="AP1144" s="70"/>
      <c r="AQ1144" s="70"/>
      <c r="AR1144" s="70"/>
      <c r="AS1144" s="70"/>
      <c r="AT1144" s="70"/>
      <c r="AU1144" s="70"/>
      <c r="AV1144" s="70"/>
      <c r="AW1144" s="70"/>
      <c r="AX1144" s="70"/>
      <c r="AY1144" s="70"/>
      <c r="AZ1144" s="70"/>
      <c r="BA1144" s="70"/>
      <c r="BB1144" s="70"/>
      <c r="BC1144" s="70"/>
      <c r="BD1144" s="70"/>
      <c r="BE1144" s="70"/>
      <c r="BF1144" s="70"/>
      <c r="BG1144" s="70"/>
      <c r="BH1144" s="70"/>
      <c r="BI1144" s="70"/>
      <c r="BJ1144" s="70"/>
      <c r="BK1144" s="70"/>
      <c r="BL1144" s="70"/>
      <c r="BM1144" s="70"/>
      <c r="BN1144" s="70"/>
      <c r="BO1144" s="70"/>
      <c r="BP1144" s="70"/>
      <c r="BQ1144" s="70"/>
      <c r="BR1144" s="70"/>
      <c r="BS1144" s="70"/>
      <c r="BT1144" s="70"/>
      <c r="BU1144" s="70"/>
      <c r="BV1144" s="70"/>
      <c r="BW1144" s="70"/>
      <c r="BX1144" s="70"/>
      <c r="BY1144" s="70"/>
      <c r="BZ1144" s="72"/>
      <c r="CA1144" s="73"/>
      <c r="CB1144" s="72"/>
      <c r="CC1144" s="72"/>
      <c r="CD1144" s="74"/>
      <c r="CJ1144"/>
      <c r="CW1144" s="76"/>
      <c r="DC1144" s="69"/>
      <c r="DI1144" s="69"/>
    </row>
    <row r="1145" spans="1:113">
      <c r="A1145" s="70"/>
      <c r="B1145" s="70"/>
      <c r="C1145" s="70"/>
      <c r="D1145" s="70"/>
      <c r="E1145" s="70"/>
      <c r="F1145" s="70"/>
      <c r="G1145" s="70"/>
      <c r="H1145" s="70"/>
      <c r="I1145" s="70"/>
      <c r="J1145" s="70"/>
      <c r="K1145" s="70"/>
      <c r="L1145" s="70"/>
      <c r="M1145" s="70"/>
      <c r="N1145" s="70"/>
      <c r="O1145" s="70"/>
      <c r="P1145" s="70"/>
      <c r="Q1145" s="70"/>
      <c r="R1145" s="70"/>
      <c r="S1145" s="70"/>
      <c r="T1145" s="70"/>
      <c r="U1145" s="70"/>
      <c r="V1145" s="70"/>
      <c r="W1145" s="70"/>
      <c r="X1145" s="70"/>
      <c r="Y1145" s="70"/>
      <c r="Z1145" s="70"/>
      <c r="AA1145" s="70"/>
      <c r="AB1145" s="70"/>
      <c r="AC1145" s="70"/>
      <c r="AD1145" s="70"/>
      <c r="AE1145" s="70"/>
      <c r="AF1145" s="70"/>
      <c r="AG1145" s="70"/>
      <c r="AH1145" s="70"/>
      <c r="AI1145" s="70"/>
      <c r="AJ1145" s="70"/>
      <c r="AK1145" s="70"/>
      <c r="AL1145" s="70"/>
      <c r="AM1145" s="70"/>
      <c r="AN1145" s="70"/>
      <c r="AO1145" s="70"/>
      <c r="AP1145" s="70"/>
      <c r="AQ1145" s="70"/>
      <c r="AR1145" s="70"/>
      <c r="AS1145" s="70"/>
      <c r="AT1145" s="70"/>
      <c r="AU1145" s="70"/>
      <c r="AV1145" s="70"/>
      <c r="AW1145" s="70"/>
      <c r="AX1145" s="70"/>
      <c r="AY1145" s="70"/>
      <c r="AZ1145" s="70"/>
      <c r="BA1145" s="70"/>
      <c r="BB1145" s="70"/>
      <c r="BC1145" s="70"/>
      <c r="BD1145" s="70"/>
      <c r="BE1145" s="70"/>
      <c r="BF1145" s="70"/>
      <c r="BG1145" s="70"/>
      <c r="BH1145" s="70"/>
      <c r="BI1145" s="70"/>
      <c r="BJ1145" s="70"/>
      <c r="BK1145" s="70"/>
      <c r="BL1145" s="70"/>
      <c r="BM1145" s="70"/>
      <c r="BN1145" s="70"/>
      <c r="BO1145" s="70"/>
      <c r="BP1145" s="70"/>
      <c r="BQ1145" s="70"/>
      <c r="BR1145" s="70"/>
      <c r="BS1145" s="70"/>
      <c r="BT1145" s="70"/>
      <c r="BU1145" s="70"/>
      <c r="BV1145" s="70"/>
      <c r="BW1145" s="70"/>
      <c r="BX1145" s="70"/>
      <c r="BY1145" s="70"/>
      <c r="BZ1145" s="72"/>
      <c r="CA1145" s="73"/>
      <c r="CB1145" s="72"/>
      <c r="CC1145" s="72"/>
      <c r="CD1145" s="74"/>
      <c r="CJ1145"/>
      <c r="CW1145" s="76"/>
      <c r="DC1145" s="69"/>
      <c r="DI1145" s="69"/>
    </row>
    <row r="1146" spans="1:113">
      <c r="A1146" s="70"/>
      <c r="B1146" s="70"/>
      <c r="C1146" s="70"/>
      <c r="D1146" s="70"/>
      <c r="E1146" s="70"/>
      <c r="F1146" s="70"/>
      <c r="G1146" s="70"/>
      <c r="H1146" s="70"/>
      <c r="I1146" s="70"/>
      <c r="J1146" s="70"/>
      <c r="K1146" s="70"/>
      <c r="L1146" s="70"/>
      <c r="M1146" s="70"/>
      <c r="N1146" s="70"/>
      <c r="O1146" s="70"/>
      <c r="P1146" s="70"/>
      <c r="Q1146" s="70"/>
      <c r="R1146" s="70"/>
      <c r="S1146" s="70"/>
      <c r="T1146" s="70"/>
      <c r="U1146" s="70"/>
      <c r="V1146" s="70"/>
      <c r="W1146" s="70"/>
      <c r="X1146" s="70"/>
      <c r="Y1146" s="70"/>
      <c r="Z1146" s="70"/>
      <c r="AA1146" s="70"/>
      <c r="AB1146" s="70"/>
      <c r="AC1146" s="70"/>
      <c r="AD1146" s="70"/>
      <c r="AE1146" s="70"/>
      <c r="AF1146" s="70"/>
      <c r="AG1146" s="70"/>
      <c r="AH1146" s="70"/>
      <c r="AI1146" s="70"/>
      <c r="AJ1146" s="70"/>
      <c r="AK1146" s="70"/>
      <c r="AL1146" s="70"/>
      <c r="AM1146" s="70"/>
      <c r="AN1146" s="70"/>
      <c r="AO1146" s="70"/>
      <c r="AP1146" s="70"/>
      <c r="AQ1146" s="70"/>
      <c r="AR1146" s="70"/>
      <c r="AS1146" s="70"/>
      <c r="AT1146" s="70"/>
      <c r="AU1146" s="70"/>
      <c r="AV1146" s="70"/>
      <c r="AW1146" s="70"/>
      <c r="AX1146" s="70"/>
      <c r="AY1146" s="70"/>
      <c r="AZ1146" s="70"/>
      <c r="BA1146" s="70"/>
      <c r="BB1146" s="70"/>
      <c r="BC1146" s="70"/>
      <c r="BD1146" s="70"/>
      <c r="BE1146" s="70"/>
      <c r="BF1146" s="70"/>
      <c r="BG1146" s="70"/>
      <c r="BH1146" s="70"/>
      <c r="BI1146" s="70"/>
      <c r="BJ1146" s="70"/>
      <c r="BK1146" s="70"/>
      <c r="BL1146" s="70"/>
      <c r="BM1146" s="70"/>
      <c r="BN1146" s="70"/>
      <c r="BO1146" s="70"/>
      <c r="BP1146" s="70"/>
      <c r="BQ1146" s="70"/>
      <c r="BR1146" s="70"/>
      <c r="BS1146" s="70"/>
      <c r="BT1146" s="70"/>
      <c r="BU1146" s="70"/>
      <c r="BV1146" s="70"/>
      <c r="BW1146" s="70"/>
      <c r="BX1146" s="70"/>
      <c r="BY1146" s="70"/>
      <c r="BZ1146" s="72"/>
      <c r="CA1146" s="73"/>
      <c r="CB1146" s="72"/>
      <c r="CC1146" s="72"/>
      <c r="CD1146" s="74"/>
      <c r="CJ1146"/>
      <c r="CW1146" s="76"/>
      <c r="DC1146" s="69"/>
      <c r="DI1146" s="69"/>
    </row>
    <row r="1147" spans="1:113">
      <c r="A1147" s="70"/>
      <c r="B1147" s="70"/>
      <c r="C1147" s="70"/>
      <c r="D1147" s="70"/>
      <c r="E1147" s="70"/>
      <c r="F1147" s="70"/>
      <c r="G1147" s="70"/>
      <c r="H1147" s="70"/>
      <c r="I1147" s="70"/>
      <c r="J1147" s="70"/>
      <c r="K1147" s="70"/>
      <c r="L1147" s="70"/>
      <c r="M1147" s="70"/>
      <c r="N1147" s="70"/>
      <c r="O1147" s="70"/>
      <c r="P1147" s="70"/>
      <c r="Q1147" s="70"/>
      <c r="R1147" s="70"/>
      <c r="S1147" s="70"/>
      <c r="T1147" s="70"/>
      <c r="U1147" s="70"/>
      <c r="V1147" s="70"/>
      <c r="W1147" s="70"/>
      <c r="X1147" s="70"/>
      <c r="Y1147" s="70"/>
      <c r="Z1147" s="70"/>
      <c r="AA1147" s="70"/>
      <c r="AB1147" s="70"/>
      <c r="AC1147" s="70"/>
      <c r="AD1147" s="70"/>
      <c r="AE1147" s="70"/>
      <c r="AF1147" s="70"/>
      <c r="AG1147" s="70"/>
      <c r="AH1147" s="70"/>
      <c r="AI1147" s="70"/>
      <c r="AJ1147" s="70"/>
      <c r="AK1147" s="70"/>
      <c r="AL1147" s="70"/>
      <c r="AM1147" s="70"/>
      <c r="AN1147" s="70"/>
      <c r="AO1147" s="70"/>
      <c r="AP1147" s="70"/>
      <c r="AQ1147" s="70"/>
      <c r="AR1147" s="70"/>
      <c r="AS1147" s="70"/>
      <c r="AT1147" s="70"/>
      <c r="AU1147" s="70"/>
      <c r="AV1147" s="70"/>
      <c r="AW1147" s="70"/>
      <c r="AX1147" s="70"/>
      <c r="AY1147" s="70"/>
      <c r="AZ1147" s="70"/>
      <c r="BA1147" s="70"/>
      <c r="BB1147" s="70"/>
      <c r="BC1147" s="70"/>
      <c r="BD1147" s="70"/>
      <c r="BE1147" s="70"/>
      <c r="BF1147" s="70"/>
      <c r="BG1147" s="70"/>
      <c r="BH1147" s="70"/>
      <c r="BI1147" s="70"/>
      <c r="BJ1147" s="70"/>
      <c r="BK1147" s="70"/>
      <c r="BL1147" s="70"/>
      <c r="BM1147" s="70"/>
      <c r="BN1147" s="70"/>
      <c r="BO1147" s="70"/>
      <c r="BP1147" s="70"/>
      <c r="BQ1147" s="70"/>
      <c r="BR1147" s="70"/>
      <c r="BS1147" s="70"/>
      <c r="BT1147" s="70"/>
      <c r="BU1147" s="70"/>
      <c r="BV1147" s="70"/>
      <c r="BW1147" s="70"/>
      <c r="BX1147" s="70"/>
      <c r="BY1147" s="70"/>
      <c r="BZ1147" s="72"/>
      <c r="CA1147" s="73"/>
      <c r="CB1147" s="72"/>
      <c r="CC1147" s="72"/>
      <c r="CD1147" s="74"/>
      <c r="CJ1147"/>
      <c r="CW1147" s="76"/>
      <c r="DC1147" s="69"/>
      <c r="DI1147" s="69"/>
    </row>
    <row r="1148" spans="1:113">
      <c r="A1148" s="70"/>
      <c r="B1148" s="70"/>
      <c r="C1148" s="70"/>
      <c r="D1148" s="70"/>
      <c r="E1148" s="70"/>
      <c r="F1148" s="70"/>
      <c r="G1148" s="70"/>
      <c r="H1148" s="70"/>
      <c r="I1148" s="70"/>
      <c r="J1148" s="70"/>
      <c r="K1148" s="70"/>
      <c r="L1148" s="70"/>
      <c r="M1148" s="70"/>
      <c r="N1148" s="70"/>
      <c r="O1148" s="70"/>
      <c r="P1148" s="70"/>
      <c r="Q1148" s="70"/>
      <c r="R1148" s="70"/>
      <c r="S1148" s="70"/>
      <c r="T1148" s="70"/>
      <c r="U1148" s="70"/>
      <c r="V1148" s="70"/>
      <c r="W1148" s="70"/>
      <c r="X1148" s="70"/>
      <c r="Y1148" s="70"/>
      <c r="Z1148" s="70"/>
      <c r="AA1148" s="70"/>
      <c r="AB1148" s="70"/>
      <c r="AC1148" s="70"/>
      <c r="AD1148" s="70"/>
      <c r="AE1148" s="70"/>
      <c r="AF1148" s="70"/>
      <c r="AG1148" s="70"/>
      <c r="AH1148" s="70"/>
      <c r="AI1148" s="70"/>
      <c r="AJ1148" s="70"/>
      <c r="AK1148" s="70"/>
      <c r="AL1148" s="70"/>
      <c r="AM1148" s="70"/>
      <c r="AN1148" s="70"/>
      <c r="AO1148" s="70"/>
      <c r="AP1148" s="70"/>
      <c r="AQ1148" s="70"/>
      <c r="AR1148" s="70"/>
      <c r="AS1148" s="70"/>
      <c r="AT1148" s="70"/>
      <c r="AU1148" s="70"/>
      <c r="AV1148" s="70"/>
      <c r="AW1148" s="70"/>
      <c r="AX1148" s="70"/>
      <c r="AY1148" s="70"/>
      <c r="AZ1148" s="70"/>
      <c r="BA1148" s="70"/>
      <c r="BB1148" s="70"/>
      <c r="BC1148" s="70"/>
      <c r="BD1148" s="70"/>
      <c r="BE1148" s="70"/>
      <c r="BF1148" s="70"/>
      <c r="BG1148" s="70"/>
      <c r="BH1148" s="70"/>
      <c r="BI1148" s="70"/>
      <c r="BJ1148" s="70"/>
      <c r="BK1148" s="70"/>
      <c r="BL1148" s="70"/>
      <c r="BM1148" s="70"/>
      <c r="BN1148" s="70"/>
      <c r="BO1148" s="70"/>
      <c r="BP1148" s="70"/>
      <c r="BQ1148" s="70"/>
      <c r="BR1148" s="70"/>
      <c r="BS1148" s="70"/>
      <c r="BT1148" s="70"/>
      <c r="BU1148" s="70"/>
      <c r="BV1148" s="70"/>
      <c r="BW1148" s="70"/>
      <c r="BX1148" s="70"/>
      <c r="BY1148" s="70"/>
      <c r="BZ1148" s="72"/>
      <c r="CA1148" s="73"/>
      <c r="CB1148" s="72"/>
      <c r="CC1148" s="72"/>
      <c r="CD1148" s="74"/>
      <c r="CJ1148"/>
      <c r="CW1148" s="76"/>
      <c r="DC1148" s="69"/>
      <c r="DI1148" s="69"/>
    </row>
    <row r="1149" spans="1:113">
      <c r="A1149" s="70"/>
      <c r="B1149" s="70"/>
      <c r="C1149" s="70"/>
      <c r="D1149" s="70"/>
      <c r="E1149" s="70"/>
      <c r="F1149" s="70"/>
      <c r="G1149" s="70"/>
      <c r="H1149" s="70"/>
      <c r="I1149" s="70"/>
      <c r="J1149" s="70"/>
      <c r="K1149" s="70"/>
      <c r="L1149" s="70"/>
      <c r="M1149" s="70"/>
      <c r="N1149" s="70"/>
      <c r="O1149" s="70"/>
      <c r="P1149" s="70"/>
      <c r="Q1149" s="70"/>
      <c r="R1149" s="70"/>
      <c r="S1149" s="70"/>
      <c r="T1149" s="70"/>
      <c r="U1149" s="70"/>
      <c r="V1149" s="70"/>
      <c r="W1149" s="70"/>
      <c r="X1149" s="70"/>
      <c r="Y1149" s="70"/>
      <c r="Z1149" s="70"/>
      <c r="AA1149" s="70"/>
      <c r="AB1149" s="70"/>
      <c r="AC1149" s="70"/>
      <c r="AD1149" s="70"/>
      <c r="AE1149" s="70"/>
      <c r="AF1149" s="70"/>
      <c r="AG1149" s="70"/>
      <c r="AH1149" s="70"/>
      <c r="AI1149" s="70"/>
      <c r="AJ1149" s="70"/>
      <c r="AK1149" s="70"/>
      <c r="AL1149" s="70"/>
      <c r="AM1149" s="70"/>
      <c r="AN1149" s="70"/>
      <c r="AO1149" s="70"/>
      <c r="AP1149" s="70"/>
      <c r="AQ1149" s="70"/>
      <c r="AR1149" s="70"/>
      <c r="AS1149" s="70"/>
      <c r="AT1149" s="70"/>
      <c r="AU1149" s="70"/>
      <c r="AV1149" s="70"/>
      <c r="AW1149" s="70"/>
      <c r="AX1149" s="70"/>
      <c r="AY1149" s="70"/>
      <c r="AZ1149" s="70"/>
      <c r="BA1149" s="70"/>
      <c r="BB1149" s="70"/>
      <c r="BC1149" s="70"/>
      <c r="BD1149" s="70"/>
      <c r="BE1149" s="70"/>
      <c r="BF1149" s="70"/>
      <c r="BG1149" s="70"/>
      <c r="BH1149" s="70"/>
      <c r="BI1149" s="70"/>
      <c r="BJ1149" s="70"/>
      <c r="BK1149" s="70"/>
      <c r="BL1149" s="70"/>
      <c r="BM1149" s="70"/>
      <c r="BN1149" s="70"/>
      <c r="BO1149" s="70"/>
      <c r="BP1149" s="70"/>
      <c r="BQ1149" s="70"/>
      <c r="BR1149" s="70"/>
      <c r="BS1149" s="70"/>
      <c r="BT1149" s="70"/>
      <c r="BU1149" s="70"/>
      <c r="BV1149" s="70"/>
      <c r="BW1149" s="70"/>
      <c r="BX1149" s="70"/>
      <c r="BY1149" s="70"/>
      <c r="BZ1149" s="72"/>
      <c r="CA1149" s="73"/>
      <c r="CB1149" s="72"/>
      <c r="CC1149" s="72"/>
      <c r="CD1149" s="74"/>
      <c r="CJ1149"/>
      <c r="CW1149" s="76"/>
      <c r="DC1149" s="69"/>
      <c r="DI1149" s="69"/>
    </row>
    <row r="1150" spans="1:113">
      <c r="A1150" s="70"/>
      <c r="B1150" s="70"/>
      <c r="C1150" s="70"/>
      <c r="D1150" s="70"/>
      <c r="E1150" s="70"/>
      <c r="F1150" s="70"/>
      <c r="G1150" s="70"/>
      <c r="H1150" s="70"/>
      <c r="I1150" s="70"/>
      <c r="J1150" s="70"/>
      <c r="K1150" s="70"/>
      <c r="L1150" s="70"/>
      <c r="M1150" s="70"/>
      <c r="N1150" s="70"/>
      <c r="O1150" s="70"/>
      <c r="P1150" s="70"/>
      <c r="Q1150" s="70"/>
      <c r="R1150" s="70"/>
      <c r="S1150" s="70"/>
      <c r="T1150" s="70"/>
      <c r="U1150" s="70"/>
      <c r="V1150" s="70"/>
      <c r="W1150" s="70"/>
      <c r="X1150" s="70"/>
      <c r="Y1150" s="70"/>
      <c r="Z1150" s="70"/>
      <c r="AA1150" s="70"/>
      <c r="AB1150" s="70"/>
      <c r="AC1150" s="70"/>
      <c r="AD1150" s="70"/>
      <c r="AE1150" s="70"/>
      <c r="AF1150" s="70"/>
      <c r="AG1150" s="70"/>
      <c r="AH1150" s="70"/>
      <c r="AI1150" s="70"/>
      <c r="AJ1150" s="70"/>
      <c r="AK1150" s="70"/>
      <c r="AL1150" s="70"/>
      <c r="AM1150" s="70"/>
      <c r="AN1150" s="70"/>
      <c r="AO1150" s="70"/>
      <c r="AP1150" s="70"/>
      <c r="AQ1150" s="70"/>
      <c r="AR1150" s="70"/>
      <c r="AS1150" s="70"/>
      <c r="AT1150" s="70"/>
      <c r="AU1150" s="70"/>
      <c r="AV1150" s="70"/>
      <c r="AW1150" s="70"/>
      <c r="AX1150" s="70"/>
      <c r="AY1150" s="70"/>
      <c r="AZ1150" s="70"/>
      <c r="BA1150" s="70"/>
      <c r="BB1150" s="70"/>
      <c r="BC1150" s="70"/>
      <c r="BD1150" s="70"/>
      <c r="BE1150" s="70"/>
      <c r="BF1150" s="70"/>
      <c r="BG1150" s="70"/>
      <c r="BH1150" s="70"/>
      <c r="BI1150" s="70"/>
      <c r="BJ1150" s="70"/>
      <c r="BK1150" s="70"/>
      <c r="BL1150" s="70"/>
      <c r="BM1150" s="70"/>
      <c r="BN1150" s="70"/>
      <c r="BO1150" s="70"/>
      <c r="BP1150" s="70"/>
      <c r="BQ1150" s="70"/>
      <c r="BR1150" s="70"/>
      <c r="BS1150" s="70"/>
      <c r="BT1150" s="70"/>
      <c r="BU1150" s="70"/>
      <c r="BV1150" s="70"/>
      <c r="BW1150" s="70"/>
      <c r="BX1150" s="70"/>
      <c r="BY1150" s="70"/>
      <c r="BZ1150" s="72"/>
      <c r="CA1150" s="73"/>
      <c r="CB1150" s="72"/>
      <c r="CC1150" s="72"/>
      <c r="CD1150" s="74"/>
      <c r="CJ1150"/>
      <c r="CW1150" s="76"/>
      <c r="DC1150" s="69"/>
      <c r="DI1150" s="69"/>
    </row>
    <row r="1151" spans="1:113">
      <c r="A1151" s="70"/>
      <c r="B1151" s="70"/>
      <c r="C1151" s="70"/>
      <c r="D1151" s="70"/>
      <c r="E1151" s="70"/>
      <c r="F1151" s="70"/>
      <c r="G1151" s="70"/>
      <c r="H1151" s="70"/>
      <c r="I1151" s="70"/>
      <c r="J1151" s="70"/>
      <c r="K1151" s="70"/>
      <c r="L1151" s="70"/>
      <c r="M1151" s="70"/>
      <c r="N1151" s="70"/>
      <c r="O1151" s="70"/>
      <c r="P1151" s="70"/>
      <c r="Q1151" s="70"/>
      <c r="R1151" s="70"/>
      <c r="S1151" s="70"/>
      <c r="T1151" s="70"/>
      <c r="U1151" s="70"/>
      <c r="V1151" s="70"/>
      <c r="W1151" s="70"/>
      <c r="X1151" s="70"/>
      <c r="Y1151" s="70"/>
      <c r="Z1151" s="70"/>
      <c r="AA1151" s="70"/>
      <c r="AB1151" s="70"/>
      <c r="AC1151" s="70"/>
      <c r="AD1151" s="70"/>
      <c r="AE1151" s="70"/>
      <c r="AF1151" s="70"/>
      <c r="AG1151" s="70"/>
      <c r="AH1151" s="70"/>
      <c r="AI1151" s="70"/>
      <c r="AJ1151" s="70"/>
      <c r="AK1151" s="70"/>
      <c r="AL1151" s="70"/>
      <c r="AM1151" s="70"/>
      <c r="AN1151" s="70"/>
      <c r="AO1151" s="70"/>
      <c r="AP1151" s="70"/>
      <c r="AQ1151" s="70"/>
      <c r="AR1151" s="70"/>
      <c r="AS1151" s="70"/>
      <c r="AT1151" s="70"/>
      <c r="AU1151" s="70"/>
      <c r="AV1151" s="70"/>
      <c r="AW1151" s="70"/>
      <c r="AX1151" s="70"/>
      <c r="AY1151" s="70"/>
      <c r="AZ1151" s="70"/>
      <c r="BA1151" s="70"/>
      <c r="BB1151" s="70"/>
      <c r="BC1151" s="70"/>
      <c r="BD1151" s="70"/>
      <c r="BE1151" s="70"/>
      <c r="BF1151" s="70"/>
      <c r="BG1151" s="70"/>
      <c r="BH1151" s="70"/>
      <c r="BI1151" s="70"/>
      <c r="BJ1151" s="70"/>
      <c r="BK1151" s="70"/>
      <c r="BL1151" s="70"/>
      <c r="BM1151" s="70"/>
      <c r="BN1151" s="70"/>
      <c r="BO1151" s="70"/>
      <c r="BP1151" s="70"/>
      <c r="BQ1151" s="70"/>
      <c r="BR1151" s="70"/>
      <c r="BS1151" s="70"/>
      <c r="BT1151" s="70"/>
      <c r="BU1151" s="70"/>
      <c r="BV1151" s="70"/>
      <c r="BW1151" s="70"/>
      <c r="BX1151" s="70"/>
      <c r="BY1151" s="70"/>
      <c r="BZ1151" s="72"/>
      <c r="CA1151" s="73"/>
      <c r="CB1151" s="72"/>
      <c r="CC1151" s="72"/>
      <c r="CD1151" s="74"/>
      <c r="CJ1151"/>
      <c r="CW1151" s="76"/>
      <c r="DC1151" s="69"/>
      <c r="DI1151" s="69"/>
    </row>
    <row r="1152" spans="1:113">
      <c r="A1152" s="70"/>
      <c r="B1152" s="70"/>
      <c r="C1152" s="70"/>
      <c r="D1152" s="70"/>
      <c r="E1152" s="70"/>
      <c r="F1152" s="70"/>
      <c r="G1152" s="70"/>
      <c r="H1152" s="70"/>
      <c r="I1152" s="70"/>
      <c r="J1152" s="70"/>
      <c r="K1152" s="70"/>
      <c r="L1152" s="70"/>
      <c r="M1152" s="70"/>
      <c r="N1152" s="70"/>
      <c r="O1152" s="70"/>
      <c r="P1152" s="70"/>
      <c r="Q1152" s="70"/>
      <c r="R1152" s="70"/>
      <c r="S1152" s="70"/>
      <c r="T1152" s="70"/>
      <c r="U1152" s="70"/>
      <c r="V1152" s="70"/>
      <c r="W1152" s="70"/>
      <c r="X1152" s="70"/>
      <c r="Y1152" s="70"/>
      <c r="Z1152" s="70"/>
      <c r="AA1152" s="70"/>
      <c r="AB1152" s="70"/>
      <c r="AC1152" s="70"/>
      <c r="AD1152" s="70"/>
      <c r="AE1152" s="70"/>
      <c r="AF1152" s="70"/>
      <c r="AG1152" s="70"/>
      <c r="AH1152" s="70"/>
      <c r="AI1152" s="70"/>
      <c r="AJ1152" s="70"/>
      <c r="AK1152" s="70"/>
      <c r="AL1152" s="70"/>
      <c r="AM1152" s="70"/>
      <c r="AN1152" s="70"/>
      <c r="AO1152" s="70"/>
      <c r="AP1152" s="70"/>
      <c r="AQ1152" s="70"/>
      <c r="AR1152" s="70"/>
      <c r="AS1152" s="70"/>
      <c r="AT1152" s="70"/>
      <c r="AU1152" s="70"/>
      <c r="AV1152" s="70"/>
      <c r="AW1152" s="70"/>
      <c r="AX1152" s="70"/>
      <c r="AY1152" s="70"/>
      <c r="AZ1152" s="70"/>
      <c r="BA1152" s="70"/>
      <c r="BB1152" s="70"/>
      <c r="BC1152" s="70"/>
      <c r="BD1152" s="70"/>
      <c r="BE1152" s="70"/>
      <c r="BF1152" s="70"/>
      <c r="BG1152" s="70"/>
      <c r="BH1152" s="70"/>
      <c r="BI1152" s="70"/>
      <c r="BJ1152" s="70"/>
      <c r="BK1152" s="70"/>
      <c r="BL1152" s="70"/>
      <c r="BM1152" s="70"/>
      <c r="BN1152" s="70"/>
      <c r="BO1152" s="70"/>
      <c r="BP1152" s="70"/>
      <c r="BQ1152" s="70"/>
      <c r="BR1152" s="70"/>
      <c r="BS1152" s="70"/>
      <c r="BT1152" s="70"/>
      <c r="BU1152" s="70"/>
      <c r="BV1152" s="70"/>
      <c r="BW1152" s="70"/>
      <c r="BX1152" s="70"/>
      <c r="BY1152" s="70"/>
      <c r="BZ1152" s="72"/>
      <c r="CA1152" s="73"/>
      <c r="CB1152" s="72"/>
      <c r="CC1152" s="72"/>
      <c r="CD1152" s="74"/>
      <c r="CJ1152"/>
      <c r="CW1152" s="76"/>
      <c r="DC1152" s="69"/>
      <c r="DI1152" s="69"/>
    </row>
    <row r="1153" spans="1:113">
      <c r="A1153" s="70"/>
      <c r="B1153" s="70"/>
      <c r="C1153" s="70"/>
      <c r="D1153" s="70"/>
      <c r="E1153" s="70"/>
      <c r="F1153" s="70"/>
      <c r="G1153" s="70"/>
      <c r="H1153" s="70"/>
      <c r="I1153" s="70"/>
      <c r="J1153" s="70"/>
      <c r="K1153" s="70"/>
      <c r="L1153" s="70"/>
      <c r="M1153" s="70"/>
      <c r="N1153" s="70"/>
      <c r="O1153" s="70"/>
      <c r="P1153" s="70"/>
      <c r="Q1153" s="70"/>
      <c r="R1153" s="70"/>
      <c r="S1153" s="70"/>
      <c r="T1153" s="70"/>
      <c r="U1153" s="70"/>
      <c r="V1153" s="70"/>
      <c r="W1153" s="70"/>
      <c r="X1153" s="70"/>
      <c r="Y1153" s="70"/>
      <c r="Z1153" s="70"/>
      <c r="AA1153" s="70"/>
      <c r="AB1153" s="70"/>
      <c r="AC1153" s="70"/>
      <c r="AD1153" s="70"/>
      <c r="AE1153" s="70"/>
      <c r="AF1153" s="70"/>
      <c r="AG1153" s="70"/>
      <c r="AH1153" s="70"/>
      <c r="AI1153" s="70"/>
      <c r="AJ1153" s="70"/>
      <c r="AK1153" s="70"/>
      <c r="AL1153" s="70"/>
      <c r="AM1153" s="70"/>
      <c r="AN1153" s="70"/>
      <c r="AO1153" s="70"/>
      <c r="AP1153" s="70"/>
      <c r="AQ1153" s="70"/>
      <c r="AR1153" s="70"/>
      <c r="AS1153" s="70"/>
      <c r="AT1153" s="70"/>
      <c r="AU1153" s="70"/>
      <c r="AV1153" s="70"/>
      <c r="AW1153" s="70"/>
      <c r="AX1153" s="70"/>
      <c r="AY1153" s="70"/>
      <c r="AZ1153" s="70"/>
      <c r="BA1153" s="70"/>
      <c r="BB1153" s="70"/>
      <c r="BC1153" s="70"/>
      <c r="BD1153" s="70"/>
      <c r="BE1153" s="70"/>
      <c r="BF1153" s="70"/>
      <c r="BG1153" s="70"/>
      <c r="BH1153" s="70"/>
      <c r="BI1153" s="70"/>
      <c r="BJ1153" s="70"/>
      <c r="BK1153" s="70"/>
      <c r="BL1153" s="70"/>
      <c r="BM1153" s="70"/>
      <c r="BN1153" s="70"/>
      <c r="BO1153" s="70"/>
      <c r="BP1153" s="70"/>
      <c r="BQ1153" s="70"/>
      <c r="BR1153" s="70"/>
      <c r="BS1153" s="70"/>
      <c r="BT1153" s="70"/>
      <c r="BU1153" s="70"/>
      <c r="BV1153" s="70"/>
      <c r="BW1153" s="70"/>
      <c r="BX1153" s="70"/>
      <c r="BY1153" s="70"/>
      <c r="BZ1153" s="72"/>
      <c r="CA1153" s="73"/>
      <c r="CB1153" s="72"/>
      <c r="CC1153" s="72"/>
      <c r="CD1153" s="74"/>
      <c r="CJ1153"/>
      <c r="CW1153" s="76"/>
      <c r="DC1153" s="69"/>
      <c r="DI1153" s="69"/>
    </row>
    <row r="1154" spans="1:113">
      <c r="A1154" s="70"/>
      <c r="B1154" s="70"/>
      <c r="C1154" s="70"/>
      <c r="D1154" s="70"/>
      <c r="E1154" s="70"/>
      <c r="F1154" s="70"/>
      <c r="G1154" s="70"/>
      <c r="H1154" s="70"/>
      <c r="I1154" s="70"/>
      <c r="J1154" s="70"/>
      <c r="K1154" s="70"/>
      <c r="L1154" s="70"/>
      <c r="M1154" s="70"/>
      <c r="N1154" s="70"/>
      <c r="O1154" s="70"/>
      <c r="P1154" s="70"/>
      <c r="Q1154" s="70"/>
      <c r="R1154" s="70"/>
      <c r="S1154" s="70"/>
      <c r="T1154" s="70"/>
      <c r="U1154" s="70"/>
      <c r="V1154" s="70"/>
      <c r="W1154" s="70"/>
      <c r="X1154" s="70"/>
      <c r="Y1154" s="70"/>
      <c r="Z1154" s="70"/>
      <c r="AA1154" s="70"/>
      <c r="AB1154" s="70"/>
      <c r="AC1154" s="70"/>
      <c r="AD1154" s="70"/>
      <c r="AE1154" s="70"/>
      <c r="AF1154" s="70"/>
      <c r="AG1154" s="70"/>
      <c r="AH1154" s="70"/>
      <c r="AI1154" s="70"/>
      <c r="AJ1154" s="70"/>
      <c r="AK1154" s="70"/>
      <c r="AL1154" s="70"/>
      <c r="AM1154" s="70"/>
      <c r="AN1154" s="70"/>
      <c r="AO1154" s="70"/>
      <c r="AP1154" s="70"/>
      <c r="AQ1154" s="70"/>
      <c r="AR1154" s="70"/>
      <c r="AS1154" s="70"/>
      <c r="AT1154" s="70"/>
      <c r="AU1154" s="70"/>
      <c r="AV1154" s="70"/>
      <c r="AW1154" s="70"/>
      <c r="AX1154" s="70"/>
      <c r="AY1154" s="70"/>
      <c r="AZ1154" s="70"/>
      <c r="BA1154" s="70"/>
      <c r="BB1154" s="70"/>
      <c r="BC1154" s="70"/>
      <c r="BD1154" s="70"/>
      <c r="BE1154" s="70"/>
      <c r="BF1154" s="70"/>
      <c r="BG1154" s="70"/>
      <c r="BH1154" s="70"/>
      <c r="BI1154" s="70"/>
      <c r="BJ1154" s="70"/>
      <c r="BK1154" s="70"/>
      <c r="BL1154" s="70"/>
      <c r="BM1154" s="70"/>
      <c r="BN1154" s="70"/>
      <c r="BO1154" s="70"/>
      <c r="BP1154" s="70"/>
      <c r="BQ1154" s="70"/>
      <c r="BR1154" s="70"/>
      <c r="BS1154" s="70"/>
      <c r="BT1154" s="70"/>
      <c r="BU1154" s="70"/>
      <c r="BV1154" s="70"/>
      <c r="BW1154" s="70"/>
      <c r="BX1154" s="70"/>
      <c r="BY1154" s="70"/>
      <c r="BZ1154" s="72"/>
      <c r="CA1154" s="73"/>
      <c r="CB1154" s="72"/>
      <c r="CC1154" s="72"/>
      <c r="CD1154" s="74"/>
      <c r="CJ1154"/>
      <c r="CW1154" s="76"/>
      <c r="DC1154" s="69"/>
      <c r="DI1154" s="69"/>
    </row>
    <row r="1155" spans="1:113">
      <c r="A1155" s="70"/>
      <c r="B1155" s="70"/>
      <c r="C1155" s="70"/>
      <c r="D1155" s="70"/>
      <c r="E1155" s="70"/>
      <c r="F1155" s="70"/>
      <c r="G1155" s="70"/>
      <c r="H1155" s="70"/>
      <c r="I1155" s="70"/>
      <c r="J1155" s="70"/>
      <c r="K1155" s="70"/>
      <c r="L1155" s="70"/>
      <c r="M1155" s="70"/>
      <c r="N1155" s="70"/>
      <c r="O1155" s="70"/>
      <c r="P1155" s="70"/>
      <c r="Q1155" s="70"/>
      <c r="R1155" s="70"/>
      <c r="S1155" s="70"/>
      <c r="T1155" s="70"/>
      <c r="U1155" s="70"/>
      <c r="V1155" s="70"/>
      <c r="W1155" s="70"/>
      <c r="X1155" s="70"/>
      <c r="Y1155" s="70"/>
      <c r="Z1155" s="70"/>
      <c r="AA1155" s="70"/>
      <c r="AB1155" s="70"/>
      <c r="AC1155" s="70"/>
      <c r="AD1155" s="70"/>
      <c r="AE1155" s="70"/>
      <c r="AF1155" s="70"/>
      <c r="AG1155" s="70"/>
      <c r="AH1155" s="70"/>
      <c r="AI1155" s="70"/>
      <c r="AJ1155" s="70"/>
      <c r="AK1155" s="70"/>
      <c r="AL1155" s="70"/>
      <c r="AM1155" s="70"/>
      <c r="AN1155" s="70"/>
      <c r="AO1155" s="70"/>
      <c r="AP1155" s="70"/>
      <c r="AQ1155" s="70"/>
      <c r="AR1155" s="70"/>
      <c r="AS1155" s="70"/>
      <c r="AT1155" s="70"/>
      <c r="AU1155" s="70"/>
      <c r="AV1155" s="70"/>
      <c r="AW1155" s="70"/>
      <c r="AX1155" s="70"/>
      <c r="AY1155" s="70"/>
      <c r="AZ1155" s="70"/>
      <c r="BA1155" s="70"/>
      <c r="BB1155" s="70"/>
      <c r="BC1155" s="70"/>
      <c r="BD1155" s="70"/>
      <c r="BE1155" s="70"/>
      <c r="BF1155" s="70"/>
      <c r="BG1155" s="70"/>
      <c r="BH1155" s="70"/>
      <c r="BI1155" s="70"/>
      <c r="BJ1155" s="70"/>
      <c r="BK1155" s="70"/>
      <c r="BL1155" s="70"/>
      <c r="BM1155" s="70"/>
      <c r="BN1155" s="70"/>
      <c r="BO1155" s="70"/>
      <c r="BP1155" s="70"/>
      <c r="BQ1155" s="70"/>
      <c r="BR1155" s="70"/>
      <c r="BS1155" s="70"/>
      <c r="BT1155" s="70"/>
      <c r="BU1155" s="70"/>
      <c r="BV1155" s="70"/>
      <c r="BW1155" s="70"/>
      <c r="BX1155" s="70"/>
      <c r="BY1155" s="70"/>
      <c r="BZ1155" s="72"/>
      <c r="CA1155" s="73"/>
      <c r="CB1155" s="72"/>
      <c r="CC1155" s="72"/>
      <c r="CD1155" s="74"/>
      <c r="CJ1155"/>
      <c r="CW1155" s="76"/>
      <c r="DC1155" s="69"/>
      <c r="DI1155" s="69"/>
    </row>
    <row r="1156" spans="1:113">
      <c r="A1156" s="70"/>
      <c r="B1156" s="70"/>
      <c r="C1156" s="70"/>
      <c r="D1156" s="70"/>
      <c r="E1156" s="70"/>
      <c r="F1156" s="70"/>
      <c r="G1156" s="70"/>
      <c r="H1156" s="70"/>
      <c r="I1156" s="70"/>
      <c r="J1156" s="70"/>
      <c r="K1156" s="70"/>
      <c r="L1156" s="70"/>
      <c r="M1156" s="70"/>
      <c r="N1156" s="70"/>
      <c r="O1156" s="70"/>
      <c r="P1156" s="70"/>
      <c r="Q1156" s="70"/>
      <c r="R1156" s="70"/>
      <c r="S1156" s="70"/>
      <c r="T1156" s="70"/>
      <c r="U1156" s="70"/>
      <c r="V1156" s="70"/>
      <c r="W1156" s="70"/>
      <c r="X1156" s="70"/>
      <c r="Y1156" s="70"/>
      <c r="Z1156" s="70"/>
      <c r="AA1156" s="70"/>
      <c r="AB1156" s="70"/>
      <c r="AC1156" s="70"/>
      <c r="AD1156" s="70"/>
      <c r="AE1156" s="70"/>
      <c r="AF1156" s="70"/>
      <c r="AG1156" s="70"/>
      <c r="AH1156" s="70"/>
      <c r="AI1156" s="70"/>
      <c r="AJ1156" s="70"/>
      <c r="AK1156" s="70"/>
      <c r="AL1156" s="70"/>
      <c r="AM1156" s="70"/>
      <c r="AN1156" s="70"/>
      <c r="AO1156" s="70"/>
      <c r="AP1156" s="70"/>
      <c r="AQ1156" s="70"/>
      <c r="AR1156" s="70"/>
      <c r="AS1156" s="70"/>
      <c r="AT1156" s="70"/>
      <c r="AU1156" s="70"/>
      <c r="AV1156" s="70"/>
      <c r="AW1156" s="70"/>
      <c r="AX1156" s="70"/>
      <c r="AY1156" s="70"/>
      <c r="AZ1156" s="70"/>
      <c r="BA1156" s="70"/>
      <c r="BB1156" s="70"/>
      <c r="BC1156" s="70"/>
      <c r="BD1156" s="70"/>
      <c r="BE1156" s="70"/>
      <c r="BF1156" s="70"/>
      <c r="BG1156" s="70"/>
      <c r="BH1156" s="70"/>
      <c r="BI1156" s="70"/>
      <c r="BJ1156" s="70"/>
      <c r="BK1156" s="70"/>
      <c r="BL1156" s="70"/>
      <c r="BM1156" s="70"/>
      <c r="BN1156" s="70"/>
      <c r="BO1156" s="70"/>
      <c r="BP1156" s="70"/>
      <c r="BQ1156" s="70"/>
      <c r="BR1156" s="70"/>
      <c r="BS1156" s="70"/>
      <c r="BT1156" s="70"/>
      <c r="BU1156" s="70"/>
      <c r="BV1156" s="70"/>
      <c r="BW1156" s="70"/>
      <c r="BX1156" s="70"/>
      <c r="BY1156" s="70"/>
      <c r="BZ1156" s="72"/>
      <c r="CA1156" s="73"/>
      <c r="CB1156" s="72"/>
      <c r="CC1156" s="72"/>
      <c r="CD1156" s="74"/>
      <c r="CJ1156"/>
      <c r="CW1156" s="76"/>
      <c r="DC1156" s="69"/>
      <c r="DI1156" s="69"/>
    </row>
    <row r="1157" spans="1:113">
      <c r="A1157" s="70"/>
      <c r="B1157" s="70"/>
      <c r="C1157" s="70"/>
      <c r="D1157" s="70"/>
      <c r="E1157" s="70"/>
      <c r="F1157" s="70"/>
      <c r="G1157" s="70"/>
      <c r="H1157" s="70"/>
      <c r="I1157" s="70"/>
      <c r="J1157" s="70"/>
      <c r="K1157" s="70"/>
      <c r="L1157" s="70"/>
      <c r="M1157" s="70"/>
      <c r="N1157" s="70"/>
      <c r="O1157" s="70"/>
      <c r="P1157" s="70"/>
      <c r="Q1157" s="70"/>
      <c r="R1157" s="70"/>
      <c r="S1157" s="70"/>
      <c r="T1157" s="70"/>
      <c r="U1157" s="70"/>
      <c r="V1157" s="70"/>
      <c r="W1157" s="70"/>
      <c r="X1157" s="70"/>
      <c r="Y1157" s="70"/>
      <c r="Z1157" s="70"/>
      <c r="AA1157" s="70"/>
      <c r="AB1157" s="70"/>
      <c r="AC1157" s="70"/>
      <c r="AD1157" s="70"/>
      <c r="AE1157" s="70"/>
      <c r="AF1157" s="70"/>
      <c r="AG1157" s="70"/>
      <c r="AH1157" s="70"/>
      <c r="AI1157" s="70"/>
      <c r="AJ1157" s="70"/>
      <c r="AK1157" s="70"/>
      <c r="AL1157" s="70"/>
      <c r="AM1157" s="70"/>
      <c r="AN1157" s="70"/>
      <c r="AO1157" s="70"/>
      <c r="AP1157" s="70"/>
      <c r="AQ1157" s="70"/>
      <c r="AR1157" s="70"/>
      <c r="AS1157" s="70"/>
      <c r="AT1157" s="70"/>
      <c r="AU1157" s="70"/>
      <c r="AV1157" s="70"/>
      <c r="AW1157" s="70"/>
      <c r="AX1157" s="70"/>
      <c r="AY1157" s="70"/>
      <c r="AZ1157" s="70"/>
      <c r="BA1157" s="70"/>
      <c r="BB1157" s="70"/>
      <c r="BC1157" s="70"/>
      <c r="BD1157" s="70"/>
      <c r="BE1157" s="70"/>
      <c r="BF1157" s="70"/>
      <c r="BG1157" s="70"/>
      <c r="BH1157" s="70"/>
      <c r="BI1157" s="70"/>
      <c r="BJ1157" s="70"/>
      <c r="BK1157" s="70"/>
      <c r="BL1157" s="70"/>
      <c r="BM1157" s="70"/>
      <c r="BN1157" s="70"/>
      <c r="BO1157" s="70"/>
      <c r="BP1157" s="70"/>
      <c r="BQ1157" s="70"/>
      <c r="BR1157" s="70"/>
      <c r="BS1157" s="70"/>
      <c r="BT1157" s="70"/>
      <c r="BU1157" s="70"/>
      <c r="BV1157" s="70"/>
      <c r="BW1157" s="70"/>
      <c r="BX1157" s="70"/>
      <c r="BY1157" s="70"/>
      <c r="BZ1157" s="72"/>
      <c r="CA1157" s="73"/>
      <c r="CB1157" s="72"/>
      <c r="CC1157" s="72"/>
      <c r="CD1157" s="74"/>
      <c r="CJ1157"/>
      <c r="CW1157" s="76"/>
      <c r="DC1157" s="69"/>
      <c r="DI1157" s="69"/>
    </row>
    <row r="1158" spans="1:113">
      <c r="A1158" s="70"/>
      <c r="B1158" s="70"/>
      <c r="C1158" s="70"/>
      <c r="D1158" s="70"/>
      <c r="E1158" s="70"/>
      <c r="F1158" s="70"/>
      <c r="G1158" s="70"/>
      <c r="H1158" s="70"/>
      <c r="I1158" s="70"/>
      <c r="J1158" s="70"/>
      <c r="K1158" s="70"/>
      <c r="L1158" s="70"/>
      <c r="M1158" s="70"/>
      <c r="N1158" s="70"/>
      <c r="O1158" s="70"/>
      <c r="P1158" s="70"/>
      <c r="Q1158" s="70"/>
      <c r="R1158" s="70"/>
      <c r="S1158" s="70"/>
      <c r="T1158" s="70"/>
      <c r="U1158" s="70"/>
      <c r="V1158" s="70"/>
      <c r="W1158" s="70"/>
      <c r="X1158" s="70"/>
      <c r="Y1158" s="70"/>
      <c r="Z1158" s="70"/>
      <c r="AA1158" s="70"/>
      <c r="AB1158" s="70"/>
      <c r="AC1158" s="70"/>
      <c r="AD1158" s="70"/>
      <c r="AE1158" s="70"/>
      <c r="AF1158" s="70"/>
      <c r="AG1158" s="70"/>
      <c r="AH1158" s="70"/>
      <c r="AI1158" s="70"/>
      <c r="AJ1158" s="70"/>
      <c r="AK1158" s="70"/>
      <c r="AL1158" s="70"/>
      <c r="AM1158" s="70"/>
      <c r="AN1158" s="70"/>
      <c r="AO1158" s="70"/>
      <c r="AP1158" s="70"/>
      <c r="AQ1158" s="70"/>
      <c r="AR1158" s="70"/>
      <c r="AS1158" s="70"/>
      <c r="AT1158" s="70"/>
      <c r="AU1158" s="70"/>
      <c r="AV1158" s="70"/>
      <c r="AW1158" s="70"/>
      <c r="AX1158" s="70"/>
      <c r="AY1158" s="70"/>
      <c r="AZ1158" s="70"/>
      <c r="BA1158" s="70"/>
      <c r="BB1158" s="70"/>
      <c r="BC1158" s="70"/>
      <c r="BD1158" s="70"/>
      <c r="BE1158" s="70"/>
      <c r="BF1158" s="70"/>
      <c r="BG1158" s="70"/>
      <c r="BH1158" s="70"/>
      <c r="BI1158" s="70"/>
      <c r="BJ1158" s="70"/>
      <c r="BK1158" s="70"/>
      <c r="BL1158" s="70"/>
      <c r="BM1158" s="70"/>
      <c r="BN1158" s="70"/>
      <c r="BO1158" s="70"/>
      <c r="BP1158" s="70"/>
      <c r="BQ1158" s="70"/>
      <c r="BR1158" s="70"/>
      <c r="BS1158" s="70"/>
      <c r="BT1158" s="70"/>
      <c r="BU1158" s="70"/>
      <c r="BV1158" s="70"/>
      <c r="BW1158" s="70"/>
      <c r="BX1158" s="70"/>
      <c r="BY1158" s="70"/>
      <c r="BZ1158" s="72"/>
      <c r="CA1158" s="73"/>
      <c r="CB1158" s="72"/>
      <c r="CC1158" s="72"/>
      <c r="CD1158" s="74"/>
      <c r="CJ1158"/>
      <c r="CW1158" s="76"/>
      <c r="DC1158" s="69"/>
      <c r="DI1158" s="69"/>
    </row>
    <row r="1159" spans="1:113">
      <c r="A1159" s="70"/>
      <c r="B1159" s="70"/>
      <c r="C1159" s="70"/>
      <c r="D1159" s="70"/>
      <c r="E1159" s="70"/>
      <c r="F1159" s="70"/>
      <c r="G1159" s="70"/>
      <c r="H1159" s="70"/>
      <c r="I1159" s="70"/>
      <c r="J1159" s="70"/>
      <c r="K1159" s="70"/>
      <c r="L1159" s="70"/>
      <c r="M1159" s="70"/>
      <c r="N1159" s="70"/>
      <c r="O1159" s="70"/>
      <c r="P1159" s="70"/>
      <c r="Q1159" s="70"/>
      <c r="R1159" s="70"/>
      <c r="S1159" s="70"/>
      <c r="T1159" s="70"/>
      <c r="U1159" s="70"/>
      <c r="V1159" s="70"/>
      <c r="W1159" s="70"/>
      <c r="X1159" s="70"/>
      <c r="Y1159" s="70"/>
      <c r="Z1159" s="70"/>
      <c r="AA1159" s="70"/>
      <c r="AB1159" s="70"/>
      <c r="AC1159" s="70"/>
      <c r="AD1159" s="70"/>
      <c r="AE1159" s="70"/>
      <c r="AF1159" s="70"/>
      <c r="AG1159" s="70"/>
      <c r="AH1159" s="70"/>
      <c r="AI1159" s="70"/>
      <c r="AJ1159" s="70"/>
      <c r="AK1159" s="70"/>
      <c r="AL1159" s="70"/>
      <c r="AM1159" s="70"/>
      <c r="AN1159" s="70"/>
      <c r="AO1159" s="70"/>
      <c r="AP1159" s="70"/>
      <c r="AQ1159" s="70"/>
      <c r="AR1159" s="70"/>
      <c r="AS1159" s="70"/>
      <c r="AT1159" s="70"/>
      <c r="AU1159" s="70"/>
      <c r="AV1159" s="70"/>
      <c r="AW1159" s="70"/>
      <c r="AX1159" s="70"/>
      <c r="AY1159" s="70"/>
      <c r="AZ1159" s="70"/>
      <c r="BA1159" s="70"/>
      <c r="BB1159" s="70"/>
      <c r="BC1159" s="70"/>
      <c r="BD1159" s="70"/>
      <c r="BE1159" s="70"/>
      <c r="BF1159" s="70"/>
      <c r="BG1159" s="70"/>
      <c r="BH1159" s="70"/>
      <c r="BI1159" s="70"/>
      <c r="BJ1159" s="70"/>
      <c r="BK1159" s="70"/>
      <c r="BL1159" s="70"/>
      <c r="BM1159" s="70"/>
      <c r="BN1159" s="70"/>
      <c r="BO1159" s="70"/>
      <c r="BP1159" s="70"/>
      <c r="BQ1159" s="70"/>
      <c r="BR1159" s="70"/>
      <c r="BS1159" s="70"/>
      <c r="BT1159" s="70"/>
      <c r="BU1159" s="70"/>
      <c r="BV1159" s="70"/>
      <c r="BW1159" s="70"/>
      <c r="BX1159" s="70"/>
      <c r="BY1159" s="70"/>
      <c r="BZ1159" s="72"/>
      <c r="CA1159" s="73"/>
      <c r="CB1159" s="72"/>
      <c r="CC1159" s="72"/>
      <c r="CD1159" s="74"/>
      <c r="CJ1159"/>
      <c r="CW1159" s="76"/>
      <c r="DC1159" s="69"/>
      <c r="DI1159" s="69"/>
    </row>
    <row r="1160" spans="1:113">
      <c r="A1160" s="70"/>
      <c r="B1160" s="70"/>
      <c r="C1160" s="70"/>
      <c r="D1160" s="70"/>
      <c r="E1160" s="70"/>
      <c r="F1160" s="70"/>
      <c r="G1160" s="70"/>
      <c r="H1160" s="70"/>
      <c r="I1160" s="70"/>
      <c r="J1160" s="70"/>
      <c r="K1160" s="70"/>
      <c r="L1160" s="70"/>
      <c r="M1160" s="70"/>
      <c r="N1160" s="70"/>
      <c r="O1160" s="70"/>
      <c r="P1160" s="70"/>
      <c r="Q1160" s="70"/>
      <c r="R1160" s="70"/>
      <c r="S1160" s="70"/>
      <c r="T1160" s="70"/>
      <c r="U1160" s="70"/>
      <c r="V1160" s="70"/>
      <c r="W1160" s="70"/>
      <c r="X1160" s="70"/>
      <c r="Y1160" s="70"/>
      <c r="Z1160" s="70"/>
      <c r="AA1160" s="70"/>
      <c r="AB1160" s="70"/>
      <c r="AC1160" s="70"/>
      <c r="AD1160" s="70"/>
      <c r="AE1160" s="70"/>
      <c r="AF1160" s="70"/>
      <c r="AG1160" s="70"/>
      <c r="AH1160" s="70"/>
      <c r="AI1160" s="70"/>
      <c r="AJ1160" s="70"/>
      <c r="AK1160" s="70"/>
      <c r="AL1160" s="70"/>
      <c r="AM1160" s="70"/>
      <c r="AN1160" s="70"/>
      <c r="AO1160" s="70"/>
      <c r="AP1160" s="70"/>
      <c r="AQ1160" s="70"/>
      <c r="AR1160" s="70"/>
      <c r="AS1160" s="70"/>
      <c r="AT1160" s="70"/>
      <c r="AU1160" s="70"/>
      <c r="AV1160" s="70"/>
      <c r="AW1160" s="70"/>
      <c r="AX1160" s="70"/>
      <c r="AY1160" s="70"/>
      <c r="AZ1160" s="70"/>
      <c r="BA1160" s="70"/>
      <c r="BB1160" s="70"/>
      <c r="BC1160" s="70"/>
      <c r="BD1160" s="70"/>
      <c r="BE1160" s="70"/>
      <c r="BF1160" s="70"/>
      <c r="BG1160" s="70"/>
      <c r="BH1160" s="70"/>
      <c r="BI1160" s="70"/>
      <c r="BJ1160" s="70"/>
      <c r="BK1160" s="70"/>
      <c r="BL1160" s="70"/>
      <c r="BM1160" s="70"/>
      <c r="BN1160" s="70"/>
      <c r="BO1160" s="70"/>
      <c r="BP1160" s="70"/>
      <c r="BQ1160" s="70"/>
      <c r="BR1160" s="70"/>
      <c r="BS1160" s="70"/>
      <c r="BT1160" s="70"/>
      <c r="BU1160" s="70"/>
      <c r="BV1160" s="70"/>
      <c r="BW1160" s="70"/>
      <c r="BX1160" s="70"/>
      <c r="BY1160" s="70"/>
      <c r="BZ1160" s="72"/>
      <c r="CA1160" s="73"/>
      <c r="CB1160" s="72"/>
      <c r="CC1160" s="72"/>
      <c r="CD1160" s="74"/>
      <c r="CJ1160"/>
      <c r="CW1160" s="76"/>
      <c r="DC1160" s="69"/>
      <c r="DI1160" s="69"/>
    </row>
    <row r="1161" spans="1:113">
      <c r="A1161" s="70"/>
      <c r="B1161" s="70"/>
      <c r="C1161" s="70"/>
      <c r="D1161" s="70"/>
      <c r="E1161" s="70"/>
      <c r="F1161" s="70"/>
      <c r="G1161" s="70"/>
      <c r="H1161" s="70"/>
      <c r="I1161" s="70"/>
      <c r="J1161" s="70"/>
      <c r="K1161" s="70"/>
      <c r="L1161" s="70"/>
      <c r="M1161" s="70"/>
      <c r="N1161" s="70"/>
      <c r="O1161" s="70"/>
      <c r="P1161" s="70"/>
      <c r="Q1161" s="70"/>
      <c r="R1161" s="70"/>
      <c r="S1161" s="70"/>
      <c r="T1161" s="70"/>
      <c r="U1161" s="70"/>
      <c r="V1161" s="70"/>
      <c r="W1161" s="70"/>
      <c r="X1161" s="70"/>
      <c r="Y1161" s="70"/>
      <c r="Z1161" s="70"/>
      <c r="AA1161" s="70"/>
      <c r="AB1161" s="70"/>
      <c r="AC1161" s="70"/>
      <c r="AD1161" s="70"/>
      <c r="AE1161" s="70"/>
      <c r="AF1161" s="70"/>
      <c r="AG1161" s="70"/>
      <c r="AH1161" s="70"/>
      <c r="AI1161" s="70"/>
      <c r="AJ1161" s="70"/>
      <c r="AK1161" s="70"/>
      <c r="AL1161" s="70"/>
      <c r="AM1161" s="70"/>
      <c r="AN1161" s="70"/>
      <c r="AO1161" s="70"/>
      <c r="AP1161" s="70"/>
      <c r="AQ1161" s="70"/>
      <c r="AR1161" s="70"/>
      <c r="AS1161" s="70"/>
      <c r="AT1161" s="70"/>
      <c r="AU1161" s="70"/>
      <c r="AV1161" s="70"/>
      <c r="AW1161" s="70"/>
      <c r="AX1161" s="70"/>
      <c r="AY1161" s="70"/>
      <c r="AZ1161" s="70"/>
      <c r="BA1161" s="70"/>
      <c r="BB1161" s="70"/>
      <c r="BC1161" s="70"/>
      <c r="BD1161" s="70"/>
      <c r="BE1161" s="70"/>
      <c r="BF1161" s="70"/>
      <c r="BG1161" s="70"/>
      <c r="BH1161" s="70"/>
      <c r="BI1161" s="70"/>
      <c r="BJ1161" s="70"/>
      <c r="BK1161" s="70"/>
      <c r="BL1161" s="70"/>
      <c r="BM1161" s="70"/>
      <c r="BN1161" s="70"/>
      <c r="BO1161" s="70"/>
      <c r="BP1161" s="70"/>
      <c r="BQ1161" s="70"/>
      <c r="BR1161" s="70"/>
      <c r="BS1161" s="70"/>
      <c r="BT1161" s="70"/>
      <c r="BU1161" s="70"/>
      <c r="BV1161" s="70"/>
      <c r="BW1161" s="70"/>
      <c r="BX1161" s="70"/>
      <c r="BY1161" s="70"/>
      <c r="BZ1161" s="72"/>
      <c r="CA1161" s="73"/>
      <c r="CB1161" s="72"/>
      <c r="CC1161" s="72"/>
      <c r="CD1161" s="74"/>
      <c r="CJ1161"/>
      <c r="CW1161" s="76"/>
      <c r="DC1161" s="69"/>
      <c r="DI1161" s="69"/>
    </row>
    <row r="1162" spans="1:113">
      <c r="A1162" s="70"/>
      <c r="B1162" s="70"/>
      <c r="C1162" s="70"/>
      <c r="D1162" s="70"/>
      <c r="E1162" s="70"/>
      <c r="F1162" s="70"/>
      <c r="G1162" s="70"/>
      <c r="H1162" s="70"/>
      <c r="I1162" s="70"/>
      <c r="J1162" s="70"/>
      <c r="K1162" s="70"/>
      <c r="L1162" s="70"/>
      <c r="M1162" s="70"/>
      <c r="N1162" s="70"/>
      <c r="O1162" s="70"/>
      <c r="P1162" s="70"/>
      <c r="Q1162" s="70"/>
      <c r="R1162" s="70"/>
      <c r="S1162" s="70"/>
      <c r="T1162" s="70"/>
      <c r="U1162" s="70"/>
      <c r="V1162" s="70"/>
      <c r="W1162" s="70"/>
      <c r="X1162" s="70"/>
      <c r="Y1162" s="70"/>
      <c r="Z1162" s="70"/>
      <c r="AA1162" s="70"/>
      <c r="AB1162" s="70"/>
      <c r="AC1162" s="70"/>
      <c r="AD1162" s="70"/>
      <c r="AE1162" s="70"/>
      <c r="AF1162" s="70"/>
      <c r="AG1162" s="70"/>
      <c r="AH1162" s="70"/>
      <c r="AI1162" s="70"/>
      <c r="AJ1162" s="70"/>
      <c r="AK1162" s="70"/>
      <c r="AL1162" s="70"/>
      <c r="AM1162" s="70"/>
      <c r="AN1162" s="70"/>
      <c r="AO1162" s="70"/>
      <c r="AP1162" s="70"/>
      <c r="AQ1162" s="70"/>
      <c r="AR1162" s="70"/>
      <c r="AS1162" s="70"/>
      <c r="AT1162" s="70"/>
      <c r="AU1162" s="70"/>
      <c r="AV1162" s="70"/>
      <c r="AW1162" s="70"/>
      <c r="AX1162" s="70"/>
      <c r="AY1162" s="70"/>
      <c r="AZ1162" s="70"/>
      <c r="BA1162" s="70"/>
      <c r="BB1162" s="70"/>
      <c r="BC1162" s="70"/>
      <c r="BD1162" s="70"/>
      <c r="BE1162" s="70"/>
      <c r="BF1162" s="70"/>
      <c r="BG1162" s="70"/>
      <c r="BH1162" s="70"/>
      <c r="BI1162" s="70"/>
      <c r="BJ1162" s="70"/>
      <c r="BK1162" s="70"/>
      <c r="BL1162" s="70"/>
      <c r="BM1162" s="70"/>
      <c r="BN1162" s="70"/>
      <c r="BO1162" s="70"/>
      <c r="BP1162" s="70"/>
      <c r="BQ1162" s="70"/>
      <c r="BR1162" s="70"/>
      <c r="BS1162" s="70"/>
      <c r="BT1162" s="70"/>
      <c r="BU1162" s="70"/>
      <c r="BV1162" s="70"/>
      <c r="BW1162" s="70"/>
      <c r="BX1162" s="70"/>
      <c r="BY1162" s="70"/>
      <c r="BZ1162" s="72"/>
      <c r="CA1162" s="73"/>
      <c r="CB1162" s="72"/>
      <c r="CC1162" s="72"/>
      <c r="CD1162" s="74"/>
      <c r="CJ1162"/>
      <c r="CW1162" s="76"/>
      <c r="DC1162" s="69"/>
      <c r="DI1162" s="69"/>
    </row>
    <row r="1163" spans="1:113">
      <c r="A1163" s="70"/>
      <c r="B1163" s="70"/>
      <c r="C1163" s="70"/>
      <c r="D1163" s="70"/>
      <c r="E1163" s="70"/>
      <c r="F1163" s="70"/>
      <c r="G1163" s="70"/>
      <c r="H1163" s="70"/>
      <c r="I1163" s="70"/>
      <c r="J1163" s="70"/>
      <c r="K1163" s="70"/>
      <c r="L1163" s="70"/>
      <c r="M1163" s="70"/>
      <c r="N1163" s="70"/>
      <c r="O1163" s="70"/>
      <c r="P1163" s="70"/>
      <c r="Q1163" s="70"/>
      <c r="R1163" s="70"/>
      <c r="S1163" s="70"/>
      <c r="T1163" s="70"/>
      <c r="U1163" s="70"/>
      <c r="V1163" s="70"/>
      <c r="W1163" s="70"/>
      <c r="X1163" s="70"/>
      <c r="Y1163" s="70"/>
      <c r="Z1163" s="70"/>
      <c r="AA1163" s="70"/>
      <c r="AB1163" s="70"/>
      <c r="AC1163" s="70"/>
      <c r="AD1163" s="70"/>
      <c r="AE1163" s="70"/>
      <c r="AF1163" s="70"/>
      <c r="AG1163" s="70"/>
      <c r="AH1163" s="70"/>
      <c r="AI1163" s="70"/>
      <c r="AJ1163" s="70"/>
      <c r="AK1163" s="70"/>
      <c r="AL1163" s="70"/>
      <c r="AM1163" s="70"/>
      <c r="AN1163" s="70"/>
      <c r="AO1163" s="70"/>
      <c r="AP1163" s="70"/>
      <c r="AQ1163" s="70"/>
      <c r="AR1163" s="70"/>
      <c r="AS1163" s="70"/>
      <c r="AT1163" s="70"/>
      <c r="AU1163" s="70"/>
      <c r="AV1163" s="70"/>
      <c r="AW1163" s="70"/>
      <c r="AX1163" s="70"/>
      <c r="AY1163" s="70"/>
      <c r="AZ1163" s="70"/>
      <c r="BA1163" s="70"/>
      <c r="BB1163" s="70"/>
      <c r="BC1163" s="70"/>
      <c r="BD1163" s="70"/>
      <c r="BE1163" s="70"/>
      <c r="BF1163" s="70"/>
      <c r="BG1163" s="70"/>
      <c r="BH1163" s="70"/>
      <c r="BI1163" s="70"/>
      <c r="BJ1163" s="70"/>
      <c r="BK1163" s="70"/>
      <c r="BL1163" s="70"/>
      <c r="BM1163" s="70"/>
      <c r="BN1163" s="70"/>
      <c r="BO1163" s="70"/>
      <c r="BP1163" s="70"/>
      <c r="BQ1163" s="70"/>
      <c r="BR1163" s="70"/>
      <c r="BS1163" s="70"/>
      <c r="BT1163" s="70"/>
      <c r="BU1163" s="70"/>
      <c r="BV1163" s="70"/>
      <c r="BW1163" s="70"/>
      <c r="BX1163" s="70"/>
      <c r="BY1163" s="70"/>
      <c r="BZ1163" s="72"/>
      <c r="CA1163" s="73"/>
      <c r="CB1163" s="72"/>
      <c r="CC1163" s="72"/>
      <c r="CD1163" s="74"/>
      <c r="CJ1163"/>
      <c r="CW1163" s="76"/>
      <c r="DC1163" s="69"/>
      <c r="DI1163" s="69"/>
    </row>
    <row r="1164" spans="1:113">
      <c r="A1164" s="70"/>
      <c r="B1164" s="70"/>
      <c r="C1164" s="70"/>
      <c r="D1164" s="70"/>
      <c r="E1164" s="70"/>
      <c r="F1164" s="70"/>
      <c r="G1164" s="70"/>
      <c r="H1164" s="70"/>
      <c r="I1164" s="70"/>
      <c r="J1164" s="70"/>
      <c r="K1164" s="70"/>
      <c r="L1164" s="70"/>
      <c r="M1164" s="70"/>
      <c r="N1164" s="70"/>
      <c r="O1164" s="70"/>
      <c r="P1164" s="70"/>
      <c r="Q1164" s="70"/>
      <c r="R1164" s="70"/>
      <c r="S1164" s="70"/>
      <c r="T1164" s="70"/>
      <c r="U1164" s="70"/>
      <c r="V1164" s="70"/>
      <c r="W1164" s="70"/>
      <c r="X1164" s="70"/>
      <c r="Y1164" s="70"/>
      <c r="Z1164" s="70"/>
      <c r="AA1164" s="70"/>
      <c r="AB1164" s="70"/>
      <c r="AC1164" s="70"/>
      <c r="AD1164" s="70"/>
      <c r="AE1164" s="70"/>
      <c r="AF1164" s="70"/>
      <c r="AG1164" s="70"/>
      <c r="AH1164" s="70"/>
      <c r="AI1164" s="70"/>
      <c r="AJ1164" s="70"/>
      <c r="AK1164" s="70"/>
      <c r="AL1164" s="70"/>
      <c r="AM1164" s="70"/>
      <c r="AN1164" s="70"/>
      <c r="AO1164" s="70"/>
      <c r="AP1164" s="70"/>
      <c r="AQ1164" s="70"/>
      <c r="AR1164" s="70"/>
      <c r="AS1164" s="70"/>
      <c r="AT1164" s="70"/>
      <c r="AU1164" s="70"/>
      <c r="AV1164" s="70"/>
      <c r="AW1164" s="70"/>
      <c r="AX1164" s="70"/>
      <c r="AY1164" s="70"/>
      <c r="AZ1164" s="70"/>
      <c r="BA1164" s="70"/>
      <c r="BB1164" s="70"/>
      <c r="BC1164" s="70"/>
      <c r="BD1164" s="70"/>
      <c r="BE1164" s="70"/>
      <c r="BF1164" s="70"/>
      <c r="BG1164" s="70"/>
      <c r="BH1164" s="70"/>
      <c r="BI1164" s="70"/>
      <c r="BJ1164" s="70"/>
      <c r="BK1164" s="70"/>
      <c r="BL1164" s="70"/>
      <c r="BM1164" s="70"/>
      <c r="BN1164" s="70"/>
      <c r="BO1164" s="70"/>
      <c r="BP1164" s="70"/>
      <c r="BQ1164" s="70"/>
      <c r="BR1164" s="70"/>
      <c r="BS1164" s="70"/>
      <c r="BT1164" s="70"/>
      <c r="BU1164" s="70"/>
      <c r="BV1164" s="70"/>
      <c r="BW1164" s="70"/>
      <c r="BX1164" s="70"/>
      <c r="BY1164" s="70"/>
      <c r="BZ1164" s="72"/>
      <c r="CA1164" s="73"/>
      <c r="CB1164" s="72"/>
      <c r="CC1164" s="72"/>
      <c r="CD1164" s="74"/>
      <c r="CJ1164"/>
      <c r="CW1164" s="76"/>
      <c r="DC1164" s="69"/>
      <c r="DI1164" s="69"/>
    </row>
    <row r="1165" spans="1:113">
      <c r="A1165" s="70"/>
      <c r="B1165" s="70"/>
      <c r="C1165" s="70"/>
      <c r="D1165" s="70"/>
      <c r="E1165" s="70"/>
      <c r="F1165" s="70"/>
      <c r="G1165" s="70"/>
      <c r="H1165" s="70"/>
      <c r="I1165" s="70"/>
      <c r="J1165" s="70"/>
      <c r="K1165" s="70"/>
      <c r="L1165" s="70"/>
      <c r="M1165" s="70"/>
      <c r="N1165" s="70"/>
      <c r="O1165" s="70"/>
      <c r="P1165" s="70"/>
      <c r="Q1165" s="70"/>
      <c r="R1165" s="70"/>
      <c r="S1165" s="70"/>
      <c r="T1165" s="70"/>
      <c r="U1165" s="70"/>
      <c r="V1165" s="70"/>
      <c r="W1165" s="70"/>
      <c r="X1165" s="70"/>
      <c r="Y1165" s="70"/>
      <c r="Z1165" s="70"/>
      <c r="AA1165" s="70"/>
      <c r="AB1165" s="70"/>
      <c r="AC1165" s="70"/>
      <c r="AD1165" s="70"/>
      <c r="AE1165" s="70"/>
      <c r="AF1165" s="70"/>
      <c r="AG1165" s="70"/>
      <c r="AH1165" s="70"/>
      <c r="AI1165" s="70"/>
      <c r="AJ1165" s="70"/>
      <c r="AK1165" s="70"/>
      <c r="AL1165" s="70"/>
      <c r="AM1165" s="70"/>
      <c r="AN1165" s="70"/>
      <c r="AO1165" s="70"/>
      <c r="AP1165" s="70"/>
      <c r="AQ1165" s="70"/>
      <c r="AR1165" s="70"/>
      <c r="AS1165" s="70"/>
      <c r="AT1165" s="70"/>
      <c r="AU1165" s="70"/>
      <c r="AV1165" s="70"/>
      <c r="AW1165" s="70"/>
      <c r="AX1165" s="70"/>
      <c r="AY1165" s="70"/>
      <c r="AZ1165" s="70"/>
      <c r="BA1165" s="70"/>
      <c r="BB1165" s="70"/>
      <c r="BC1165" s="70"/>
      <c r="BD1165" s="70"/>
      <c r="BE1165" s="70"/>
      <c r="BF1165" s="70"/>
      <c r="BG1165" s="70"/>
      <c r="BH1165" s="70"/>
      <c r="BI1165" s="70"/>
      <c r="BJ1165" s="70"/>
      <c r="BK1165" s="70"/>
      <c r="BL1165" s="70"/>
      <c r="BM1165" s="70"/>
      <c r="BN1165" s="70"/>
      <c r="BO1165" s="70"/>
      <c r="BP1165" s="70"/>
      <c r="BQ1165" s="70"/>
      <c r="BR1165" s="70"/>
      <c r="BS1165" s="70"/>
      <c r="BT1165" s="70"/>
      <c r="BU1165" s="70"/>
      <c r="BV1165" s="70"/>
      <c r="BW1165" s="70"/>
      <c r="BX1165" s="70"/>
      <c r="BY1165" s="70"/>
      <c r="BZ1165" s="72"/>
      <c r="CA1165" s="73"/>
      <c r="CB1165" s="72"/>
      <c r="CC1165" s="72"/>
      <c r="CD1165" s="74"/>
      <c r="CJ1165"/>
      <c r="CW1165" s="76"/>
      <c r="DC1165" s="69"/>
      <c r="DI1165" s="69"/>
    </row>
    <row r="1166" spans="1:113">
      <c r="A1166" s="70"/>
      <c r="B1166" s="70"/>
      <c r="C1166" s="70"/>
      <c r="D1166" s="70"/>
      <c r="E1166" s="70"/>
      <c r="F1166" s="70"/>
      <c r="G1166" s="70"/>
      <c r="H1166" s="70"/>
      <c r="I1166" s="70"/>
      <c r="J1166" s="70"/>
      <c r="K1166" s="70"/>
      <c r="L1166" s="70"/>
      <c r="M1166" s="70"/>
      <c r="N1166" s="70"/>
      <c r="O1166" s="70"/>
      <c r="P1166" s="70"/>
      <c r="Q1166" s="70"/>
      <c r="R1166" s="70"/>
      <c r="S1166" s="70"/>
      <c r="T1166" s="70"/>
      <c r="U1166" s="70"/>
      <c r="V1166" s="70"/>
      <c r="W1166" s="70"/>
      <c r="X1166" s="70"/>
      <c r="Y1166" s="70"/>
      <c r="Z1166" s="70"/>
      <c r="AA1166" s="70"/>
      <c r="AB1166" s="70"/>
      <c r="AC1166" s="70"/>
      <c r="AD1166" s="70"/>
      <c r="AE1166" s="70"/>
      <c r="AF1166" s="70"/>
      <c r="AG1166" s="70"/>
      <c r="AH1166" s="70"/>
      <c r="AI1166" s="70"/>
      <c r="AJ1166" s="70"/>
      <c r="AK1166" s="70"/>
      <c r="AL1166" s="70"/>
      <c r="AM1166" s="70"/>
      <c r="AN1166" s="70"/>
      <c r="AO1166" s="70"/>
      <c r="AP1166" s="70"/>
      <c r="AQ1166" s="70"/>
      <c r="AR1166" s="70"/>
      <c r="AS1166" s="70"/>
      <c r="AT1166" s="70"/>
      <c r="AU1166" s="70"/>
      <c r="AV1166" s="70"/>
      <c r="AW1166" s="70"/>
      <c r="AX1166" s="70"/>
      <c r="AY1166" s="70"/>
      <c r="AZ1166" s="70"/>
      <c r="BA1166" s="70"/>
      <c r="BB1166" s="70"/>
      <c r="BC1166" s="70"/>
      <c r="BD1166" s="70"/>
      <c r="BE1166" s="70"/>
      <c r="BF1166" s="70"/>
      <c r="BG1166" s="70"/>
      <c r="BH1166" s="70"/>
      <c r="BI1166" s="70"/>
      <c r="BJ1166" s="70"/>
      <c r="BK1166" s="70"/>
      <c r="BL1166" s="70"/>
      <c r="BM1166" s="70"/>
      <c r="BN1166" s="70"/>
      <c r="BO1166" s="70"/>
      <c r="BP1166" s="70"/>
      <c r="BQ1166" s="70"/>
      <c r="BR1166" s="70"/>
      <c r="BS1166" s="70"/>
      <c r="BT1166" s="70"/>
      <c r="BU1166" s="70"/>
      <c r="BV1166" s="70"/>
      <c r="BW1166" s="70"/>
      <c r="BX1166" s="70"/>
      <c r="BY1166" s="70"/>
      <c r="BZ1166" s="72"/>
      <c r="CA1166" s="73"/>
      <c r="CB1166" s="72"/>
      <c r="CC1166" s="72"/>
      <c r="CD1166" s="74"/>
      <c r="CJ1166"/>
      <c r="CW1166" s="76"/>
      <c r="DC1166" s="69"/>
      <c r="DI1166" s="69"/>
    </row>
    <row r="1167" spans="1:113">
      <c r="A1167" s="70"/>
      <c r="B1167" s="70"/>
      <c r="C1167" s="70"/>
      <c r="D1167" s="70"/>
      <c r="E1167" s="70"/>
      <c r="F1167" s="70"/>
      <c r="G1167" s="70"/>
      <c r="H1167" s="70"/>
      <c r="I1167" s="70"/>
      <c r="J1167" s="70"/>
      <c r="K1167" s="70"/>
      <c r="L1167" s="70"/>
      <c r="M1167" s="70"/>
      <c r="N1167" s="70"/>
      <c r="O1167" s="70"/>
      <c r="P1167" s="70"/>
      <c r="Q1167" s="70"/>
      <c r="R1167" s="70"/>
      <c r="S1167" s="70"/>
      <c r="T1167" s="70"/>
      <c r="U1167" s="70"/>
      <c r="V1167" s="70"/>
      <c r="W1167" s="70"/>
      <c r="X1167" s="70"/>
      <c r="Y1167" s="70"/>
      <c r="Z1167" s="70"/>
      <c r="AA1167" s="70"/>
      <c r="AB1167" s="70"/>
      <c r="AC1167" s="70"/>
      <c r="AD1167" s="70"/>
      <c r="AE1167" s="70"/>
      <c r="AF1167" s="70"/>
      <c r="AG1167" s="70"/>
      <c r="AH1167" s="70"/>
      <c r="AI1167" s="70"/>
      <c r="AJ1167" s="70"/>
      <c r="AK1167" s="70"/>
      <c r="AL1167" s="70"/>
      <c r="AM1167" s="70"/>
      <c r="AN1167" s="70"/>
      <c r="AO1167" s="70"/>
      <c r="AP1167" s="70"/>
      <c r="AQ1167" s="70"/>
      <c r="AR1167" s="70"/>
      <c r="AS1167" s="70"/>
      <c r="AT1167" s="70"/>
      <c r="AU1167" s="70"/>
      <c r="AV1167" s="70"/>
      <c r="AW1167" s="70"/>
      <c r="AX1167" s="70"/>
      <c r="AY1167" s="70"/>
      <c r="AZ1167" s="70"/>
      <c r="BA1167" s="70"/>
      <c r="BB1167" s="70"/>
      <c r="BC1167" s="70"/>
      <c r="BD1167" s="70"/>
      <c r="BE1167" s="70"/>
      <c r="BF1167" s="70"/>
      <c r="BG1167" s="70"/>
      <c r="BH1167" s="70"/>
      <c r="BI1167" s="70"/>
      <c r="BJ1167" s="70"/>
      <c r="BK1167" s="70"/>
      <c r="BL1167" s="70"/>
      <c r="BM1167" s="70"/>
      <c r="BN1167" s="70"/>
      <c r="BO1167" s="70"/>
      <c r="BP1167" s="70"/>
      <c r="BQ1167" s="70"/>
      <c r="BR1167" s="70"/>
      <c r="BS1167" s="70"/>
      <c r="BT1167" s="70"/>
      <c r="BU1167" s="70"/>
      <c r="BV1167" s="70"/>
      <c r="BW1167" s="70"/>
      <c r="BX1167" s="70"/>
      <c r="BY1167" s="70"/>
      <c r="BZ1167" s="72"/>
      <c r="CA1167" s="73"/>
      <c r="CB1167" s="72"/>
      <c r="CC1167" s="72"/>
      <c r="CD1167" s="74"/>
      <c r="CJ1167"/>
      <c r="CW1167" s="76"/>
      <c r="DC1167" s="69"/>
      <c r="DI1167" s="69"/>
    </row>
    <row r="1168" spans="1:113">
      <c r="A1168" s="70"/>
      <c r="B1168" s="70"/>
      <c r="C1168" s="70"/>
      <c r="D1168" s="70"/>
      <c r="E1168" s="70"/>
      <c r="F1168" s="70"/>
      <c r="G1168" s="70"/>
      <c r="H1168" s="70"/>
      <c r="I1168" s="70"/>
      <c r="J1168" s="70"/>
      <c r="K1168" s="70"/>
      <c r="L1168" s="70"/>
      <c r="M1168" s="70"/>
      <c r="N1168" s="70"/>
      <c r="O1168" s="70"/>
      <c r="P1168" s="70"/>
      <c r="Q1168" s="70"/>
      <c r="R1168" s="70"/>
      <c r="S1168" s="70"/>
      <c r="T1168" s="70"/>
      <c r="U1168" s="70"/>
      <c r="V1168" s="70"/>
      <c r="W1168" s="70"/>
      <c r="X1168" s="70"/>
      <c r="Y1168" s="70"/>
      <c r="Z1168" s="70"/>
      <c r="AA1168" s="70"/>
      <c r="AB1168" s="70"/>
      <c r="AC1168" s="70"/>
      <c r="AD1168" s="70"/>
      <c r="AE1168" s="70"/>
      <c r="AF1168" s="70"/>
      <c r="AG1168" s="70"/>
      <c r="AH1168" s="70"/>
      <c r="AI1168" s="70"/>
      <c r="AJ1168" s="70"/>
      <c r="AK1168" s="70"/>
      <c r="AL1168" s="70"/>
      <c r="AM1168" s="70"/>
      <c r="AN1168" s="70"/>
      <c r="AO1168" s="70"/>
      <c r="AP1168" s="70"/>
      <c r="AQ1168" s="70"/>
      <c r="AR1168" s="70"/>
      <c r="AS1168" s="70"/>
      <c r="AT1168" s="70"/>
      <c r="AU1168" s="70"/>
      <c r="AV1168" s="70"/>
      <c r="AW1168" s="70"/>
      <c r="AX1168" s="70"/>
      <c r="AY1168" s="70"/>
      <c r="AZ1168" s="70"/>
      <c r="BA1168" s="70"/>
      <c r="BB1168" s="70"/>
      <c r="BC1168" s="70"/>
      <c r="BD1168" s="70"/>
      <c r="BE1168" s="70"/>
      <c r="BF1168" s="70"/>
      <c r="BG1168" s="70"/>
      <c r="BH1168" s="70"/>
      <c r="BI1168" s="70"/>
      <c r="BJ1168" s="70"/>
      <c r="BK1168" s="70"/>
      <c r="BL1168" s="70"/>
      <c r="BM1168" s="70"/>
      <c r="BN1168" s="70"/>
      <c r="BO1168" s="70"/>
      <c r="BP1168" s="70"/>
      <c r="BQ1168" s="70"/>
      <c r="BR1168" s="70"/>
      <c r="BS1168" s="70"/>
      <c r="BT1168" s="70"/>
      <c r="BU1168" s="70"/>
      <c r="BV1168" s="70"/>
      <c r="BW1168" s="70"/>
      <c r="BX1168" s="70"/>
      <c r="BY1168" s="70"/>
      <c r="BZ1168" s="72"/>
      <c r="CA1168" s="73"/>
      <c r="CB1168" s="72"/>
      <c r="CC1168" s="72"/>
      <c r="CD1168" s="74"/>
      <c r="CJ1168"/>
      <c r="CW1168" s="76"/>
      <c r="DC1168" s="69"/>
      <c r="DI1168" s="69"/>
    </row>
    <row r="1169" spans="1:113">
      <c r="A1169" s="70"/>
      <c r="B1169" s="70"/>
      <c r="C1169" s="70"/>
      <c r="D1169" s="70"/>
      <c r="E1169" s="70"/>
      <c r="F1169" s="70"/>
      <c r="G1169" s="70"/>
      <c r="H1169" s="70"/>
      <c r="I1169" s="70"/>
      <c r="J1169" s="70"/>
      <c r="K1169" s="70"/>
      <c r="L1169" s="70"/>
      <c r="M1169" s="70"/>
      <c r="N1169" s="70"/>
      <c r="O1169" s="70"/>
      <c r="P1169" s="70"/>
      <c r="Q1169" s="70"/>
      <c r="R1169" s="70"/>
      <c r="S1169" s="70"/>
      <c r="T1169" s="70"/>
      <c r="U1169" s="70"/>
      <c r="V1169" s="70"/>
      <c r="W1169" s="70"/>
      <c r="X1169" s="70"/>
      <c r="Y1169" s="70"/>
      <c r="Z1169" s="70"/>
      <c r="AA1169" s="70"/>
      <c r="AB1169" s="70"/>
      <c r="AC1169" s="70"/>
      <c r="AD1169" s="70"/>
      <c r="AE1169" s="70"/>
      <c r="AF1169" s="70"/>
      <c r="AG1169" s="70"/>
      <c r="AH1169" s="70"/>
      <c r="AI1169" s="70"/>
      <c r="AJ1169" s="70"/>
      <c r="AK1169" s="70"/>
      <c r="AL1169" s="70"/>
      <c r="AM1169" s="70"/>
      <c r="AN1169" s="70"/>
      <c r="AO1169" s="70"/>
      <c r="AP1169" s="70"/>
      <c r="AQ1169" s="70"/>
      <c r="AR1169" s="70"/>
      <c r="AS1169" s="70"/>
      <c r="AT1169" s="70"/>
      <c r="AU1169" s="70"/>
      <c r="AV1169" s="70"/>
      <c r="AW1169" s="70"/>
      <c r="AX1169" s="70"/>
      <c r="AY1169" s="70"/>
      <c r="AZ1169" s="70"/>
      <c r="BA1169" s="70"/>
      <c r="BB1169" s="70"/>
      <c r="BC1169" s="70"/>
      <c r="BD1169" s="70"/>
      <c r="BE1169" s="70"/>
      <c r="BF1169" s="70"/>
      <c r="BG1169" s="70"/>
      <c r="BH1169" s="70"/>
      <c r="BI1169" s="70"/>
      <c r="BJ1169" s="70"/>
      <c r="BK1169" s="70"/>
      <c r="BL1169" s="70"/>
      <c r="BM1169" s="70"/>
      <c r="BN1169" s="70"/>
      <c r="BO1169" s="70"/>
      <c r="BP1169" s="70"/>
      <c r="BQ1169" s="70"/>
      <c r="BR1169" s="70"/>
      <c r="BS1169" s="70"/>
      <c r="BT1169" s="70"/>
      <c r="BU1169" s="70"/>
      <c r="BV1169" s="70"/>
      <c r="BW1169" s="70"/>
      <c r="BX1169" s="70"/>
      <c r="BY1169" s="70"/>
      <c r="BZ1169" s="72"/>
      <c r="CA1169" s="73"/>
      <c r="CB1169" s="72"/>
      <c r="CC1169" s="72"/>
      <c r="CD1169" s="74"/>
      <c r="CJ1169"/>
      <c r="CW1169" s="76"/>
      <c r="DC1169" s="69"/>
      <c r="DI1169" s="69"/>
    </row>
    <row r="1170" spans="1:113">
      <c r="A1170" s="70"/>
      <c r="B1170" s="70"/>
      <c r="C1170" s="70"/>
      <c r="D1170" s="70"/>
      <c r="E1170" s="70"/>
      <c r="F1170" s="70"/>
      <c r="G1170" s="70"/>
      <c r="H1170" s="70"/>
      <c r="I1170" s="70"/>
      <c r="J1170" s="70"/>
      <c r="K1170" s="70"/>
      <c r="L1170" s="70"/>
      <c r="M1170" s="70"/>
      <c r="N1170" s="70"/>
      <c r="O1170" s="70"/>
      <c r="P1170" s="70"/>
      <c r="Q1170" s="70"/>
      <c r="R1170" s="70"/>
      <c r="S1170" s="70"/>
      <c r="T1170" s="70"/>
      <c r="U1170" s="70"/>
      <c r="V1170" s="70"/>
      <c r="W1170" s="70"/>
      <c r="X1170" s="70"/>
      <c r="Y1170" s="70"/>
      <c r="Z1170" s="70"/>
      <c r="AA1170" s="70"/>
      <c r="AB1170" s="70"/>
      <c r="AC1170" s="70"/>
      <c r="AD1170" s="70"/>
      <c r="AE1170" s="70"/>
      <c r="AF1170" s="70"/>
      <c r="AG1170" s="70"/>
      <c r="AH1170" s="70"/>
      <c r="AI1170" s="70"/>
      <c r="AJ1170" s="70"/>
      <c r="AK1170" s="70"/>
      <c r="AL1170" s="70"/>
      <c r="AM1170" s="70"/>
      <c r="AN1170" s="70"/>
      <c r="AO1170" s="70"/>
      <c r="AP1170" s="70"/>
      <c r="AQ1170" s="70"/>
      <c r="AR1170" s="70"/>
      <c r="AS1170" s="70"/>
      <c r="AT1170" s="70"/>
      <c r="AU1170" s="70"/>
      <c r="AV1170" s="70"/>
      <c r="AW1170" s="70"/>
      <c r="AX1170" s="70"/>
      <c r="AY1170" s="70"/>
      <c r="AZ1170" s="70"/>
      <c r="BA1170" s="70"/>
      <c r="BB1170" s="70"/>
      <c r="BC1170" s="70"/>
      <c r="BD1170" s="70"/>
      <c r="BE1170" s="70"/>
      <c r="BF1170" s="70"/>
      <c r="BG1170" s="70"/>
      <c r="BH1170" s="70"/>
      <c r="BI1170" s="70"/>
      <c r="BJ1170" s="70"/>
      <c r="BK1170" s="70"/>
      <c r="BL1170" s="70"/>
      <c r="BM1170" s="70"/>
      <c r="BN1170" s="70"/>
      <c r="BO1170" s="70"/>
      <c r="BP1170" s="70"/>
      <c r="BQ1170" s="70"/>
      <c r="BR1170" s="70"/>
      <c r="BS1170" s="70"/>
      <c r="BT1170" s="70"/>
      <c r="BU1170" s="70"/>
      <c r="BV1170" s="70"/>
      <c r="BW1170" s="70"/>
      <c r="BX1170" s="70"/>
      <c r="BY1170" s="70"/>
      <c r="BZ1170" s="72"/>
      <c r="CA1170" s="73"/>
      <c r="CB1170" s="72"/>
      <c r="CC1170" s="72"/>
      <c r="CD1170" s="74"/>
      <c r="CJ1170"/>
      <c r="CW1170" s="76"/>
      <c r="DC1170" s="69"/>
      <c r="DI1170" s="69"/>
    </row>
    <row r="1171" spans="1:113">
      <c r="A1171" s="70"/>
      <c r="B1171" s="70"/>
      <c r="C1171" s="70"/>
      <c r="D1171" s="70"/>
      <c r="E1171" s="70"/>
      <c r="F1171" s="70"/>
      <c r="G1171" s="70"/>
      <c r="H1171" s="70"/>
      <c r="I1171" s="70"/>
      <c r="J1171" s="70"/>
      <c r="K1171" s="70"/>
      <c r="L1171" s="70"/>
      <c r="M1171" s="70"/>
      <c r="N1171" s="70"/>
      <c r="O1171" s="70"/>
      <c r="P1171" s="70"/>
      <c r="Q1171" s="70"/>
      <c r="R1171" s="70"/>
      <c r="S1171" s="70"/>
      <c r="T1171" s="70"/>
      <c r="U1171" s="70"/>
      <c r="V1171" s="70"/>
      <c r="W1171" s="70"/>
      <c r="X1171" s="70"/>
      <c r="Y1171" s="70"/>
      <c r="Z1171" s="70"/>
      <c r="AA1171" s="70"/>
      <c r="AB1171" s="70"/>
      <c r="AC1171" s="70"/>
      <c r="AD1171" s="70"/>
      <c r="AE1171" s="70"/>
      <c r="AF1171" s="70"/>
      <c r="AG1171" s="70"/>
      <c r="AH1171" s="70"/>
      <c r="AI1171" s="70"/>
      <c r="AJ1171" s="70"/>
      <c r="AK1171" s="70"/>
      <c r="AL1171" s="70"/>
      <c r="AM1171" s="70"/>
      <c r="AN1171" s="70"/>
      <c r="AO1171" s="70"/>
      <c r="AP1171" s="70"/>
      <c r="AQ1171" s="70"/>
      <c r="AR1171" s="70"/>
      <c r="AS1171" s="70"/>
      <c r="AT1171" s="70"/>
      <c r="AU1171" s="70"/>
      <c r="AV1171" s="70"/>
      <c r="AW1171" s="70"/>
      <c r="AX1171" s="70"/>
      <c r="AY1171" s="70"/>
      <c r="AZ1171" s="70"/>
      <c r="BA1171" s="70"/>
      <c r="BB1171" s="70"/>
      <c r="BC1171" s="70"/>
      <c r="BD1171" s="70"/>
      <c r="BE1171" s="70"/>
      <c r="BF1171" s="70"/>
      <c r="BG1171" s="70"/>
      <c r="BH1171" s="70"/>
      <c r="BI1171" s="70"/>
      <c r="BJ1171" s="70"/>
      <c r="BK1171" s="70"/>
      <c r="BL1171" s="70"/>
      <c r="BM1171" s="70"/>
      <c r="BN1171" s="70"/>
      <c r="BO1171" s="70"/>
      <c r="BP1171" s="70"/>
      <c r="BQ1171" s="70"/>
      <c r="BR1171" s="70"/>
      <c r="BS1171" s="70"/>
      <c r="BT1171" s="70"/>
      <c r="BU1171" s="70"/>
      <c r="BV1171" s="70"/>
      <c r="BW1171" s="70"/>
      <c r="BX1171" s="70"/>
      <c r="BY1171" s="70"/>
      <c r="BZ1171" s="72"/>
      <c r="CA1171" s="73"/>
      <c r="CB1171" s="72"/>
      <c r="CC1171" s="72"/>
      <c r="CD1171" s="74"/>
      <c r="CJ1171"/>
      <c r="CW1171" s="76"/>
      <c r="DC1171" s="69"/>
      <c r="DI1171" s="69"/>
    </row>
    <row r="1172" spans="1:113">
      <c r="A1172" s="70"/>
      <c r="B1172" s="70"/>
      <c r="C1172" s="70"/>
      <c r="D1172" s="70"/>
      <c r="E1172" s="70"/>
      <c r="F1172" s="70"/>
      <c r="G1172" s="70"/>
      <c r="H1172" s="70"/>
      <c r="I1172" s="70"/>
      <c r="J1172" s="70"/>
      <c r="K1172" s="70"/>
      <c r="L1172" s="70"/>
      <c r="M1172" s="70"/>
      <c r="N1172" s="70"/>
      <c r="O1172" s="70"/>
      <c r="P1172" s="70"/>
      <c r="Q1172" s="70"/>
      <c r="R1172" s="70"/>
      <c r="S1172" s="70"/>
      <c r="T1172" s="70"/>
      <c r="U1172" s="70"/>
      <c r="V1172" s="70"/>
      <c r="W1172" s="70"/>
      <c r="X1172" s="70"/>
      <c r="Y1172" s="70"/>
      <c r="Z1172" s="70"/>
      <c r="AA1172" s="70"/>
      <c r="AB1172" s="70"/>
      <c r="AC1172" s="70"/>
      <c r="AD1172" s="70"/>
      <c r="AE1172" s="70"/>
      <c r="AF1172" s="70"/>
      <c r="AG1172" s="70"/>
      <c r="AH1172" s="70"/>
      <c r="AI1172" s="70"/>
      <c r="AJ1172" s="70"/>
      <c r="AK1172" s="70"/>
      <c r="AL1172" s="70"/>
      <c r="AM1172" s="70"/>
      <c r="AN1172" s="70"/>
      <c r="AO1172" s="70"/>
      <c r="AP1172" s="70"/>
      <c r="AQ1172" s="70"/>
      <c r="AR1172" s="70"/>
      <c r="AS1172" s="70"/>
      <c r="AT1172" s="70"/>
      <c r="AU1172" s="70"/>
      <c r="AV1172" s="70"/>
      <c r="AW1172" s="70"/>
      <c r="AX1172" s="70"/>
      <c r="AY1172" s="70"/>
      <c r="AZ1172" s="70"/>
      <c r="BA1172" s="70"/>
      <c r="BB1172" s="70"/>
      <c r="BC1172" s="70"/>
      <c r="BD1172" s="70"/>
      <c r="BE1172" s="70"/>
      <c r="BF1172" s="70"/>
      <c r="BG1172" s="70"/>
      <c r="BH1172" s="70"/>
      <c r="BI1172" s="70"/>
      <c r="BJ1172" s="70"/>
      <c r="BK1172" s="70"/>
      <c r="BL1172" s="70"/>
      <c r="BM1172" s="70"/>
      <c r="BN1172" s="70"/>
      <c r="BO1172" s="70"/>
      <c r="BP1172" s="70"/>
      <c r="BQ1172" s="70"/>
      <c r="BR1172" s="70"/>
      <c r="BS1172" s="70"/>
      <c r="BT1172" s="70"/>
      <c r="BU1172" s="70"/>
      <c r="BV1172" s="70"/>
      <c r="BW1172" s="70"/>
      <c r="BX1172" s="70"/>
      <c r="BY1172" s="70"/>
      <c r="BZ1172" s="72"/>
      <c r="CA1172" s="73"/>
      <c r="CB1172" s="72"/>
      <c r="CC1172" s="72"/>
      <c r="CD1172" s="74"/>
      <c r="CJ1172"/>
      <c r="CW1172" s="76"/>
      <c r="DC1172" s="69"/>
      <c r="DI1172" s="69"/>
    </row>
    <row r="1173" spans="1:113">
      <c r="A1173" s="70"/>
      <c r="B1173" s="70"/>
      <c r="C1173" s="70"/>
      <c r="D1173" s="70"/>
      <c r="E1173" s="70"/>
      <c r="F1173" s="70"/>
      <c r="G1173" s="70"/>
      <c r="H1173" s="70"/>
      <c r="I1173" s="70"/>
      <c r="J1173" s="70"/>
      <c r="K1173" s="70"/>
      <c r="L1173" s="70"/>
      <c r="M1173" s="70"/>
      <c r="N1173" s="70"/>
      <c r="O1173" s="70"/>
      <c r="P1173" s="70"/>
      <c r="Q1173" s="70"/>
      <c r="R1173" s="70"/>
      <c r="S1173" s="70"/>
      <c r="T1173" s="70"/>
      <c r="U1173" s="70"/>
      <c r="V1173" s="70"/>
      <c r="W1173" s="70"/>
      <c r="X1173" s="70"/>
      <c r="Y1173" s="70"/>
      <c r="Z1173" s="70"/>
      <c r="AA1173" s="70"/>
      <c r="AB1173" s="70"/>
      <c r="AC1173" s="70"/>
      <c r="AD1173" s="70"/>
      <c r="AE1173" s="70"/>
      <c r="AF1173" s="70"/>
      <c r="AG1173" s="70"/>
      <c r="AH1173" s="70"/>
      <c r="AI1173" s="70"/>
      <c r="AJ1173" s="70"/>
      <c r="AK1173" s="70"/>
      <c r="AL1173" s="70"/>
      <c r="AM1173" s="70"/>
      <c r="AN1173" s="70"/>
      <c r="AO1173" s="70"/>
      <c r="AP1173" s="70"/>
      <c r="AQ1173" s="70"/>
      <c r="AR1173" s="70"/>
      <c r="AS1173" s="70"/>
      <c r="AT1173" s="70"/>
      <c r="AU1173" s="70"/>
      <c r="AV1173" s="70"/>
      <c r="AW1173" s="70"/>
      <c r="AX1173" s="70"/>
      <c r="AY1173" s="70"/>
      <c r="AZ1173" s="70"/>
      <c r="BA1173" s="70"/>
      <c r="BB1173" s="70"/>
      <c r="BC1173" s="70"/>
      <c r="BD1173" s="70"/>
      <c r="BE1173" s="70"/>
      <c r="BF1173" s="70"/>
      <c r="BG1173" s="70"/>
      <c r="BH1173" s="70"/>
      <c r="BI1173" s="70"/>
      <c r="BJ1173" s="70"/>
      <c r="BK1173" s="70"/>
      <c r="BL1173" s="70"/>
      <c r="BM1173" s="70"/>
      <c r="BN1173" s="70"/>
      <c r="BO1173" s="70"/>
      <c r="BP1173" s="70"/>
      <c r="BQ1173" s="70"/>
      <c r="BR1173" s="70"/>
      <c r="BS1173" s="70"/>
      <c r="BT1173" s="70"/>
      <c r="BU1173" s="70"/>
      <c r="BV1173" s="70"/>
      <c r="BW1173" s="70"/>
      <c r="BX1173" s="70"/>
      <c r="BY1173" s="70"/>
      <c r="BZ1173" s="72"/>
      <c r="CA1173" s="73"/>
      <c r="CB1173" s="72"/>
      <c r="CC1173" s="72"/>
      <c r="CD1173" s="74"/>
      <c r="CJ1173"/>
      <c r="CW1173" s="76"/>
      <c r="DC1173" s="69"/>
      <c r="DI1173" s="69"/>
    </row>
    <row r="1174" spans="1:113">
      <c r="A1174" s="70"/>
      <c r="B1174" s="70"/>
      <c r="C1174" s="70"/>
      <c r="D1174" s="70"/>
      <c r="E1174" s="70"/>
      <c r="F1174" s="70"/>
      <c r="G1174" s="70"/>
      <c r="H1174" s="70"/>
      <c r="I1174" s="70"/>
      <c r="J1174" s="70"/>
      <c r="K1174" s="70"/>
      <c r="L1174" s="70"/>
      <c r="M1174" s="70"/>
      <c r="N1174" s="70"/>
      <c r="O1174" s="70"/>
      <c r="P1174" s="70"/>
      <c r="Q1174" s="70"/>
      <c r="R1174" s="70"/>
      <c r="S1174" s="70"/>
      <c r="T1174" s="70"/>
      <c r="U1174" s="70"/>
      <c r="V1174" s="70"/>
      <c r="W1174" s="70"/>
      <c r="X1174" s="70"/>
      <c r="Y1174" s="70"/>
      <c r="Z1174" s="70"/>
      <c r="AA1174" s="70"/>
      <c r="AB1174" s="70"/>
      <c r="AC1174" s="70"/>
      <c r="AD1174" s="70"/>
      <c r="AE1174" s="70"/>
      <c r="AF1174" s="70"/>
      <c r="AG1174" s="70"/>
      <c r="AH1174" s="70"/>
      <c r="AI1174" s="70"/>
      <c r="AJ1174" s="70"/>
      <c r="AK1174" s="70"/>
      <c r="AL1174" s="70"/>
      <c r="AM1174" s="70"/>
      <c r="AN1174" s="70"/>
      <c r="AO1174" s="70"/>
      <c r="AP1174" s="70"/>
      <c r="AQ1174" s="70"/>
      <c r="AR1174" s="70"/>
      <c r="AS1174" s="70"/>
      <c r="AT1174" s="70"/>
      <c r="AU1174" s="70"/>
      <c r="AV1174" s="70"/>
      <c r="AW1174" s="70"/>
      <c r="AX1174" s="70"/>
      <c r="AY1174" s="70"/>
      <c r="AZ1174" s="70"/>
      <c r="BA1174" s="70"/>
      <c r="BB1174" s="70"/>
      <c r="BC1174" s="70"/>
      <c r="BD1174" s="70"/>
      <c r="BE1174" s="70"/>
      <c r="BF1174" s="70"/>
      <c r="BG1174" s="70"/>
      <c r="BH1174" s="70"/>
      <c r="BI1174" s="70"/>
      <c r="BJ1174" s="70"/>
      <c r="BK1174" s="70"/>
      <c r="BL1174" s="70"/>
      <c r="BM1174" s="70"/>
      <c r="BN1174" s="70"/>
      <c r="BO1174" s="70"/>
      <c r="BP1174" s="70"/>
      <c r="BQ1174" s="70"/>
      <c r="BR1174" s="70"/>
      <c r="BS1174" s="70"/>
      <c r="BT1174" s="70"/>
      <c r="BU1174" s="70"/>
      <c r="BV1174" s="70"/>
      <c r="BW1174" s="70"/>
      <c r="BX1174" s="70"/>
      <c r="BY1174" s="70"/>
      <c r="BZ1174" s="72"/>
      <c r="CA1174" s="73"/>
      <c r="CB1174" s="72"/>
      <c r="CC1174" s="72"/>
      <c r="CD1174" s="74"/>
      <c r="CJ1174"/>
      <c r="CW1174" s="76"/>
      <c r="DC1174" s="69"/>
      <c r="DI1174" s="69"/>
    </row>
    <row r="1175" spans="1:113">
      <c r="A1175" s="70"/>
      <c r="B1175" s="70"/>
      <c r="C1175" s="70"/>
      <c r="D1175" s="70"/>
      <c r="E1175" s="70"/>
      <c r="F1175" s="70"/>
      <c r="G1175" s="70"/>
      <c r="H1175" s="70"/>
      <c r="I1175" s="70"/>
      <c r="J1175" s="70"/>
      <c r="K1175" s="70"/>
      <c r="L1175" s="70"/>
      <c r="M1175" s="70"/>
      <c r="N1175" s="70"/>
      <c r="O1175" s="70"/>
      <c r="P1175" s="70"/>
      <c r="Q1175" s="70"/>
      <c r="R1175" s="70"/>
      <c r="S1175" s="70"/>
      <c r="T1175" s="70"/>
      <c r="U1175" s="70"/>
      <c r="V1175" s="70"/>
      <c r="W1175" s="70"/>
      <c r="X1175" s="70"/>
      <c r="Y1175" s="70"/>
      <c r="Z1175" s="70"/>
      <c r="AA1175" s="70"/>
      <c r="AB1175" s="70"/>
      <c r="AC1175" s="70"/>
      <c r="AD1175" s="70"/>
      <c r="AE1175" s="70"/>
      <c r="AF1175" s="70"/>
      <c r="AG1175" s="70"/>
      <c r="AH1175" s="70"/>
      <c r="AI1175" s="70"/>
      <c r="AJ1175" s="70"/>
      <c r="AK1175" s="70"/>
      <c r="AL1175" s="70"/>
      <c r="AM1175" s="70"/>
      <c r="AN1175" s="70"/>
      <c r="AO1175" s="70"/>
      <c r="AP1175" s="70"/>
      <c r="AQ1175" s="70"/>
      <c r="AR1175" s="70"/>
      <c r="AS1175" s="70"/>
      <c r="AT1175" s="70"/>
      <c r="AU1175" s="70"/>
      <c r="AV1175" s="70"/>
      <c r="AW1175" s="70"/>
      <c r="AX1175" s="70"/>
      <c r="AY1175" s="70"/>
      <c r="AZ1175" s="70"/>
      <c r="BA1175" s="70"/>
      <c r="BB1175" s="70"/>
      <c r="BC1175" s="70"/>
      <c r="BD1175" s="70"/>
      <c r="BE1175" s="70"/>
      <c r="BF1175" s="70"/>
      <c r="BG1175" s="70"/>
      <c r="BH1175" s="70"/>
      <c r="BI1175" s="70"/>
      <c r="BJ1175" s="70"/>
      <c r="BK1175" s="70"/>
      <c r="BL1175" s="70"/>
      <c r="BM1175" s="70"/>
      <c r="BN1175" s="70"/>
      <c r="BO1175" s="70"/>
      <c r="BP1175" s="70"/>
      <c r="BQ1175" s="70"/>
      <c r="BR1175" s="70"/>
      <c r="BS1175" s="70"/>
      <c r="BT1175" s="70"/>
      <c r="BU1175" s="70"/>
      <c r="BV1175" s="70"/>
      <c r="BW1175" s="70"/>
      <c r="BX1175" s="70"/>
      <c r="BY1175" s="70"/>
      <c r="BZ1175" s="72"/>
      <c r="CA1175" s="73"/>
      <c r="CB1175" s="72"/>
      <c r="CC1175" s="72"/>
      <c r="CD1175" s="74"/>
      <c r="CJ1175"/>
      <c r="CW1175" s="76"/>
      <c r="DC1175" s="69"/>
      <c r="DI1175" s="69"/>
    </row>
    <row r="1176" spans="1:113">
      <c r="A1176" s="70"/>
      <c r="B1176" s="70"/>
      <c r="C1176" s="70"/>
      <c r="D1176" s="70"/>
      <c r="E1176" s="70"/>
      <c r="F1176" s="70"/>
      <c r="G1176" s="70"/>
      <c r="H1176" s="70"/>
      <c r="I1176" s="70"/>
      <c r="J1176" s="70"/>
      <c r="K1176" s="70"/>
      <c r="L1176" s="70"/>
      <c r="M1176" s="70"/>
      <c r="N1176" s="70"/>
      <c r="O1176" s="70"/>
      <c r="P1176" s="70"/>
      <c r="Q1176" s="70"/>
      <c r="R1176" s="70"/>
      <c r="S1176" s="70"/>
      <c r="T1176" s="70"/>
      <c r="U1176" s="70"/>
      <c r="V1176" s="70"/>
      <c r="W1176" s="70"/>
      <c r="X1176" s="70"/>
      <c r="Y1176" s="70"/>
      <c r="Z1176" s="70"/>
      <c r="AA1176" s="70"/>
      <c r="AB1176" s="70"/>
      <c r="AC1176" s="70"/>
      <c r="AD1176" s="70"/>
      <c r="AE1176" s="70"/>
      <c r="AF1176" s="70"/>
      <c r="AG1176" s="70"/>
      <c r="AH1176" s="70"/>
      <c r="AI1176" s="70"/>
      <c r="AJ1176" s="70"/>
      <c r="AK1176" s="70"/>
      <c r="AL1176" s="70"/>
      <c r="AM1176" s="70"/>
      <c r="AN1176" s="70"/>
      <c r="AO1176" s="70"/>
      <c r="AP1176" s="70"/>
      <c r="AQ1176" s="70"/>
      <c r="AR1176" s="70"/>
      <c r="AS1176" s="70"/>
      <c r="AT1176" s="70"/>
      <c r="AU1176" s="70"/>
      <c r="AV1176" s="70"/>
      <c r="AW1176" s="70"/>
      <c r="AX1176" s="70"/>
      <c r="AY1176" s="70"/>
      <c r="AZ1176" s="70"/>
      <c r="BA1176" s="70"/>
      <c r="BB1176" s="70"/>
      <c r="BC1176" s="70"/>
      <c r="BD1176" s="70"/>
      <c r="BE1176" s="70"/>
      <c r="BF1176" s="70"/>
      <c r="BG1176" s="70"/>
      <c r="BH1176" s="70"/>
      <c r="BI1176" s="70"/>
      <c r="BJ1176" s="70"/>
      <c r="BK1176" s="70"/>
      <c r="BL1176" s="70"/>
      <c r="BM1176" s="70"/>
      <c r="BN1176" s="70"/>
      <c r="BO1176" s="70"/>
      <c r="BP1176" s="70"/>
      <c r="BQ1176" s="70"/>
      <c r="BR1176" s="70"/>
      <c r="BS1176" s="70"/>
      <c r="BT1176" s="70"/>
      <c r="BU1176" s="70"/>
      <c r="BV1176" s="70"/>
      <c r="BW1176" s="70"/>
      <c r="BX1176" s="70"/>
      <c r="BY1176" s="70"/>
      <c r="BZ1176" s="72"/>
      <c r="CA1176" s="73"/>
      <c r="CB1176" s="72"/>
      <c r="CC1176" s="72"/>
      <c r="CD1176" s="74"/>
      <c r="CJ1176"/>
      <c r="CW1176" s="76"/>
      <c r="DC1176" s="69"/>
      <c r="DI1176" s="69"/>
    </row>
    <row r="1177" spans="1:113">
      <c r="A1177" s="70"/>
      <c r="B1177" s="70"/>
      <c r="C1177" s="70"/>
      <c r="D1177" s="70"/>
      <c r="E1177" s="70"/>
      <c r="F1177" s="70"/>
      <c r="G1177" s="70"/>
      <c r="H1177" s="70"/>
      <c r="I1177" s="70"/>
      <c r="J1177" s="70"/>
      <c r="K1177" s="70"/>
      <c r="L1177" s="70"/>
      <c r="M1177" s="70"/>
      <c r="N1177" s="70"/>
      <c r="O1177" s="70"/>
      <c r="P1177" s="70"/>
      <c r="Q1177" s="70"/>
      <c r="R1177" s="70"/>
      <c r="S1177" s="70"/>
      <c r="T1177" s="70"/>
      <c r="U1177" s="70"/>
      <c r="V1177" s="70"/>
      <c r="W1177" s="70"/>
      <c r="X1177" s="70"/>
      <c r="Y1177" s="70"/>
      <c r="Z1177" s="70"/>
      <c r="AA1177" s="70"/>
      <c r="AB1177" s="70"/>
      <c r="AC1177" s="70"/>
      <c r="AD1177" s="70"/>
      <c r="AE1177" s="70"/>
      <c r="AF1177" s="70"/>
      <c r="AG1177" s="70"/>
      <c r="AH1177" s="70"/>
      <c r="AI1177" s="70"/>
      <c r="AJ1177" s="70"/>
      <c r="AK1177" s="70"/>
      <c r="AL1177" s="70"/>
      <c r="AM1177" s="70"/>
      <c r="AN1177" s="70"/>
      <c r="AO1177" s="70"/>
      <c r="AP1177" s="70"/>
      <c r="AQ1177" s="70"/>
      <c r="AR1177" s="70"/>
      <c r="AS1177" s="70"/>
      <c r="AT1177" s="70"/>
      <c r="AU1177" s="70"/>
      <c r="AV1177" s="70"/>
      <c r="AW1177" s="70"/>
      <c r="AX1177" s="70"/>
      <c r="AY1177" s="70"/>
      <c r="AZ1177" s="70"/>
      <c r="BA1177" s="70"/>
      <c r="BB1177" s="70"/>
      <c r="BC1177" s="70"/>
      <c r="BD1177" s="70"/>
      <c r="BE1177" s="70"/>
      <c r="BF1177" s="70"/>
      <c r="BG1177" s="70"/>
      <c r="BH1177" s="70"/>
      <c r="BI1177" s="70"/>
      <c r="BJ1177" s="70"/>
      <c r="BK1177" s="70"/>
      <c r="BL1177" s="70"/>
      <c r="BM1177" s="70"/>
      <c r="BN1177" s="70"/>
      <c r="BO1177" s="70"/>
      <c r="BP1177" s="70"/>
      <c r="BQ1177" s="70"/>
      <c r="BR1177" s="70"/>
      <c r="BS1177" s="70"/>
      <c r="BT1177" s="70"/>
      <c r="BU1177" s="70"/>
      <c r="BV1177" s="70"/>
      <c r="BW1177" s="70"/>
      <c r="BX1177" s="70"/>
      <c r="BY1177" s="70"/>
      <c r="BZ1177" s="72"/>
      <c r="CA1177" s="73"/>
      <c r="CB1177" s="72"/>
      <c r="CC1177" s="72"/>
      <c r="CD1177" s="74"/>
      <c r="CJ1177"/>
      <c r="CW1177" s="76"/>
      <c r="DC1177" s="69"/>
      <c r="DI1177" s="69"/>
    </row>
    <row r="1178" spans="1:113">
      <c r="A1178" s="70"/>
      <c r="B1178" s="70"/>
      <c r="C1178" s="70"/>
      <c r="D1178" s="70"/>
      <c r="E1178" s="70"/>
      <c r="F1178" s="70"/>
      <c r="G1178" s="70"/>
      <c r="H1178" s="70"/>
      <c r="I1178" s="70"/>
      <c r="J1178" s="70"/>
      <c r="K1178" s="70"/>
      <c r="L1178" s="70"/>
      <c r="M1178" s="70"/>
      <c r="N1178" s="70"/>
      <c r="O1178" s="70"/>
      <c r="P1178" s="70"/>
      <c r="Q1178" s="70"/>
      <c r="R1178" s="70"/>
      <c r="S1178" s="70"/>
      <c r="T1178" s="70"/>
      <c r="U1178" s="70"/>
      <c r="V1178" s="70"/>
      <c r="W1178" s="70"/>
      <c r="X1178" s="70"/>
      <c r="Y1178" s="70"/>
      <c r="Z1178" s="70"/>
      <c r="AA1178" s="70"/>
      <c r="AB1178" s="70"/>
      <c r="AC1178" s="70"/>
      <c r="AD1178" s="70"/>
      <c r="AE1178" s="70"/>
      <c r="AF1178" s="70"/>
      <c r="AG1178" s="70"/>
      <c r="AH1178" s="70"/>
      <c r="AI1178" s="70"/>
      <c r="AJ1178" s="70"/>
      <c r="AK1178" s="70"/>
      <c r="AL1178" s="70"/>
      <c r="AM1178" s="70"/>
      <c r="AN1178" s="70"/>
      <c r="AO1178" s="70"/>
      <c r="AP1178" s="70"/>
      <c r="AQ1178" s="70"/>
      <c r="AR1178" s="70"/>
      <c r="AS1178" s="70"/>
      <c r="AT1178" s="70"/>
      <c r="AU1178" s="70"/>
      <c r="AV1178" s="70"/>
      <c r="AW1178" s="70"/>
      <c r="AX1178" s="70"/>
      <c r="AY1178" s="70"/>
      <c r="AZ1178" s="70"/>
      <c r="BA1178" s="70"/>
      <c r="BB1178" s="70"/>
      <c r="BC1178" s="70"/>
      <c r="BD1178" s="70"/>
      <c r="BE1178" s="70"/>
      <c r="BF1178" s="70"/>
      <c r="BG1178" s="70"/>
      <c r="BH1178" s="70"/>
      <c r="BI1178" s="70"/>
      <c r="BJ1178" s="70"/>
      <c r="BK1178" s="70"/>
      <c r="BL1178" s="70"/>
      <c r="BM1178" s="70"/>
      <c r="BN1178" s="70"/>
      <c r="BO1178" s="70"/>
      <c r="BP1178" s="70"/>
      <c r="BQ1178" s="70"/>
      <c r="BR1178" s="70"/>
      <c r="BS1178" s="70"/>
      <c r="BT1178" s="70"/>
      <c r="BU1178" s="70"/>
      <c r="BV1178" s="70"/>
      <c r="BW1178" s="70"/>
      <c r="BX1178" s="70"/>
      <c r="BY1178" s="70"/>
      <c r="BZ1178" s="72"/>
      <c r="CA1178" s="73"/>
      <c r="CB1178" s="72"/>
      <c r="CC1178" s="72"/>
      <c r="CD1178" s="74"/>
      <c r="CJ1178"/>
      <c r="CW1178" s="76"/>
      <c r="DC1178" s="69"/>
      <c r="DI1178" s="69"/>
    </row>
    <row r="1179" spans="1:113">
      <c r="A1179" s="70"/>
      <c r="B1179" s="70"/>
      <c r="C1179" s="70"/>
      <c r="D1179" s="70"/>
      <c r="E1179" s="70"/>
      <c r="F1179" s="70"/>
      <c r="G1179" s="70"/>
      <c r="H1179" s="70"/>
      <c r="I1179" s="70"/>
      <c r="J1179" s="70"/>
      <c r="K1179" s="70"/>
      <c r="L1179" s="70"/>
      <c r="M1179" s="70"/>
      <c r="N1179" s="70"/>
      <c r="O1179" s="70"/>
      <c r="P1179" s="70"/>
      <c r="Q1179" s="70"/>
      <c r="R1179" s="70"/>
      <c r="S1179" s="70"/>
      <c r="T1179" s="70"/>
      <c r="U1179" s="70"/>
      <c r="V1179" s="70"/>
      <c r="W1179" s="70"/>
      <c r="X1179" s="70"/>
      <c r="Y1179" s="70"/>
      <c r="Z1179" s="70"/>
      <c r="AA1179" s="70"/>
      <c r="AB1179" s="70"/>
      <c r="AC1179" s="70"/>
      <c r="AD1179" s="70"/>
      <c r="AE1179" s="70"/>
      <c r="AF1179" s="70"/>
      <c r="AG1179" s="70"/>
      <c r="AH1179" s="70"/>
      <c r="AI1179" s="70"/>
      <c r="AJ1179" s="70"/>
      <c r="AK1179" s="70"/>
      <c r="AL1179" s="70"/>
      <c r="AM1179" s="70"/>
      <c r="AN1179" s="70"/>
      <c r="AO1179" s="70"/>
      <c r="AP1179" s="70"/>
      <c r="AQ1179" s="70"/>
      <c r="AR1179" s="70"/>
      <c r="AS1179" s="70"/>
      <c r="AT1179" s="70"/>
      <c r="AU1179" s="70"/>
      <c r="AV1179" s="70"/>
      <c r="AW1179" s="70"/>
      <c r="AX1179" s="70"/>
      <c r="AY1179" s="70"/>
      <c r="AZ1179" s="70"/>
      <c r="BA1179" s="70"/>
      <c r="BB1179" s="70"/>
      <c r="BC1179" s="70"/>
      <c r="BD1179" s="70"/>
      <c r="BE1179" s="70"/>
      <c r="BF1179" s="70"/>
      <c r="BG1179" s="70"/>
      <c r="BH1179" s="70"/>
      <c r="BI1179" s="70"/>
      <c r="BJ1179" s="70"/>
      <c r="BK1179" s="70"/>
      <c r="BL1179" s="70"/>
      <c r="BM1179" s="70"/>
      <c r="BN1179" s="70"/>
      <c r="BO1179" s="70"/>
      <c r="BP1179" s="70"/>
      <c r="BQ1179" s="70"/>
      <c r="BR1179" s="70"/>
      <c r="BS1179" s="70"/>
      <c r="BT1179" s="70"/>
      <c r="BU1179" s="70"/>
      <c r="BV1179" s="70"/>
      <c r="BW1179" s="70"/>
      <c r="BX1179" s="70"/>
      <c r="BY1179" s="70"/>
      <c r="BZ1179" s="72"/>
      <c r="CA1179" s="73"/>
      <c r="CB1179" s="72"/>
      <c r="CC1179" s="72"/>
      <c r="CD1179" s="74"/>
      <c r="CJ1179"/>
      <c r="CW1179" s="76"/>
      <c r="DC1179" s="69"/>
      <c r="DI1179" s="69"/>
    </row>
    <row r="1180" spans="1:113">
      <c r="A1180" s="70"/>
      <c r="B1180" s="70"/>
      <c r="C1180" s="70"/>
      <c r="D1180" s="70"/>
      <c r="E1180" s="70"/>
      <c r="F1180" s="70"/>
      <c r="G1180" s="70"/>
      <c r="H1180" s="70"/>
      <c r="I1180" s="70"/>
      <c r="J1180" s="70"/>
      <c r="K1180" s="70"/>
      <c r="L1180" s="70"/>
      <c r="M1180" s="70"/>
      <c r="N1180" s="70"/>
      <c r="O1180" s="70"/>
      <c r="P1180" s="70"/>
      <c r="Q1180" s="70"/>
      <c r="R1180" s="70"/>
      <c r="S1180" s="70"/>
      <c r="T1180" s="70"/>
      <c r="U1180" s="70"/>
      <c r="V1180" s="70"/>
      <c r="W1180" s="70"/>
      <c r="X1180" s="70"/>
      <c r="Y1180" s="70"/>
      <c r="Z1180" s="70"/>
      <c r="AA1180" s="70"/>
      <c r="AB1180" s="70"/>
      <c r="AC1180" s="70"/>
      <c r="AD1180" s="70"/>
      <c r="AE1180" s="70"/>
      <c r="AF1180" s="70"/>
      <c r="AG1180" s="70"/>
      <c r="AH1180" s="70"/>
      <c r="AI1180" s="70"/>
      <c r="AJ1180" s="70"/>
      <c r="AK1180" s="70"/>
      <c r="AL1180" s="70"/>
      <c r="AM1180" s="70"/>
      <c r="AN1180" s="70"/>
      <c r="AO1180" s="70"/>
      <c r="AP1180" s="70"/>
      <c r="AQ1180" s="70"/>
      <c r="AR1180" s="70"/>
      <c r="AS1180" s="70"/>
      <c r="AT1180" s="70"/>
      <c r="AU1180" s="70"/>
      <c r="AV1180" s="70"/>
      <c r="AW1180" s="70"/>
      <c r="AX1180" s="70"/>
      <c r="AY1180" s="70"/>
      <c r="AZ1180" s="70"/>
      <c r="BA1180" s="70"/>
      <c r="BB1180" s="70"/>
      <c r="BC1180" s="70"/>
      <c r="BD1180" s="70"/>
      <c r="BE1180" s="70"/>
      <c r="BF1180" s="70"/>
      <c r="BG1180" s="70"/>
      <c r="BH1180" s="70"/>
      <c r="BI1180" s="70"/>
      <c r="BJ1180" s="70"/>
      <c r="BK1180" s="70"/>
      <c r="BL1180" s="70"/>
      <c r="BM1180" s="70"/>
      <c r="BN1180" s="70"/>
      <c r="BO1180" s="70"/>
      <c r="BP1180" s="70"/>
      <c r="BQ1180" s="70"/>
      <c r="BR1180" s="70"/>
      <c r="BS1180" s="70"/>
      <c r="BT1180" s="70"/>
      <c r="BU1180" s="70"/>
      <c r="BV1180" s="70"/>
      <c r="BW1180" s="70"/>
      <c r="BX1180" s="70"/>
      <c r="BY1180" s="70"/>
      <c r="BZ1180" s="72"/>
      <c r="CA1180" s="73"/>
      <c r="CB1180" s="72"/>
      <c r="CC1180" s="72"/>
      <c r="CD1180" s="74"/>
      <c r="CJ1180"/>
      <c r="CW1180" s="76"/>
      <c r="DC1180" s="69"/>
      <c r="DI1180" s="69"/>
    </row>
    <row r="1181" spans="1:113">
      <c r="A1181" s="70"/>
      <c r="B1181" s="70"/>
      <c r="C1181" s="70"/>
      <c r="D1181" s="70"/>
      <c r="E1181" s="70"/>
      <c r="F1181" s="70"/>
      <c r="G1181" s="70"/>
      <c r="H1181" s="70"/>
      <c r="I1181" s="70"/>
      <c r="J1181" s="70"/>
      <c r="K1181" s="70"/>
      <c r="L1181" s="70"/>
      <c r="M1181" s="70"/>
      <c r="N1181" s="70"/>
      <c r="O1181" s="70"/>
      <c r="P1181" s="70"/>
      <c r="Q1181" s="70"/>
      <c r="R1181" s="70"/>
      <c r="S1181" s="70"/>
      <c r="T1181" s="70"/>
      <c r="U1181" s="70"/>
      <c r="V1181" s="70"/>
      <c r="W1181" s="70"/>
      <c r="X1181" s="70"/>
      <c r="Y1181" s="70"/>
      <c r="Z1181" s="70"/>
      <c r="AA1181" s="70"/>
      <c r="AB1181" s="70"/>
      <c r="AC1181" s="70"/>
      <c r="AD1181" s="70"/>
      <c r="AE1181" s="70"/>
      <c r="AF1181" s="70"/>
      <c r="AG1181" s="70"/>
      <c r="AH1181" s="70"/>
      <c r="AI1181" s="70"/>
      <c r="AJ1181" s="70"/>
      <c r="AK1181" s="70"/>
      <c r="AL1181" s="70"/>
      <c r="AM1181" s="70"/>
      <c r="AN1181" s="70"/>
      <c r="AO1181" s="70"/>
      <c r="AP1181" s="70"/>
      <c r="AQ1181" s="70"/>
      <c r="AR1181" s="70"/>
      <c r="AS1181" s="70"/>
      <c r="AT1181" s="70"/>
      <c r="AU1181" s="70"/>
      <c r="AV1181" s="70"/>
      <c r="AW1181" s="70"/>
      <c r="AX1181" s="70"/>
      <c r="AY1181" s="70"/>
      <c r="AZ1181" s="70"/>
      <c r="BA1181" s="70"/>
      <c r="BB1181" s="70"/>
      <c r="BC1181" s="70"/>
      <c r="BD1181" s="70"/>
      <c r="BE1181" s="70"/>
      <c r="BF1181" s="70"/>
      <c r="BG1181" s="70"/>
      <c r="BH1181" s="70"/>
      <c r="BI1181" s="70"/>
      <c r="BJ1181" s="70"/>
      <c r="BK1181" s="70"/>
      <c r="BL1181" s="70"/>
      <c r="BM1181" s="70"/>
      <c r="BN1181" s="70"/>
      <c r="BO1181" s="70"/>
      <c r="BP1181" s="70"/>
      <c r="BQ1181" s="70"/>
      <c r="BR1181" s="70"/>
      <c r="BS1181" s="70"/>
      <c r="BT1181" s="70"/>
      <c r="BU1181" s="70"/>
      <c r="BV1181" s="70"/>
      <c r="BW1181" s="70"/>
      <c r="BX1181" s="70"/>
      <c r="BY1181" s="70"/>
      <c r="BZ1181" s="72"/>
      <c r="CA1181" s="73"/>
      <c r="CB1181" s="72"/>
      <c r="CC1181" s="72"/>
      <c r="CD1181" s="74"/>
      <c r="CJ1181"/>
      <c r="CW1181" s="76"/>
      <c r="DC1181" s="69"/>
      <c r="DI1181" s="69"/>
    </row>
    <row r="1182" spans="1:113">
      <c r="A1182" s="70"/>
      <c r="B1182" s="70"/>
      <c r="C1182" s="70"/>
      <c r="D1182" s="70"/>
      <c r="E1182" s="70"/>
      <c r="F1182" s="70"/>
      <c r="G1182" s="70"/>
      <c r="H1182" s="70"/>
      <c r="I1182" s="70"/>
      <c r="J1182" s="70"/>
      <c r="K1182" s="70"/>
      <c r="L1182" s="70"/>
      <c r="M1182" s="70"/>
      <c r="N1182" s="70"/>
      <c r="O1182" s="70"/>
      <c r="P1182" s="70"/>
      <c r="Q1182" s="70"/>
      <c r="R1182" s="70"/>
      <c r="S1182" s="70"/>
      <c r="T1182" s="70"/>
      <c r="U1182" s="70"/>
      <c r="V1182" s="70"/>
      <c r="W1182" s="70"/>
      <c r="X1182" s="70"/>
      <c r="Y1182" s="70"/>
      <c r="Z1182" s="70"/>
      <c r="AA1182" s="70"/>
      <c r="AB1182" s="70"/>
      <c r="AC1182" s="70"/>
      <c r="AD1182" s="70"/>
      <c r="AE1182" s="70"/>
      <c r="AF1182" s="70"/>
      <c r="AG1182" s="70"/>
      <c r="AH1182" s="70"/>
      <c r="AI1182" s="70"/>
      <c r="AJ1182" s="70"/>
      <c r="AK1182" s="70"/>
      <c r="AL1182" s="70"/>
      <c r="AM1182" s="70"/>
      <c r="AN1182" s="70"/>
      <c r="AO1182" s="70"/>
      <c r="AP1182" s="70"/>
      <c r="AQ1182" s="70"/>
      <c r="AR1182" s="70"/>
      <c r="AS1182" s="70"/>
      <c r="AT1182" s="70"/>
      <c r="AU1182" s="70"/>
      <c r="AV1182" s="70"/>
      <c r="AW1182" s="70"/>
      <c r="AX1182" s="70"/>
      <c r="AY1182" s="70"/>
      <c r="AZ1182" s="70"/>
      <c r="BA1182" s="70"/>
      <c r="BB1182" s="70"/>
      <c r="BC1182" s="70"/>
      <c r="BD1182" s="70"/>
      <c r="BE1182" s="70"/>
      <c r="BF1182" s="70"/>
      <c r="BG1182" s="70"/>
      <c r="BH1182" s="70"/>
      <c r="BI1182" s="70"/>
      <c r="BJ1182" s="70"/>
      <c r="BK1182" s="70"/>
      <c r="BL1182" s="70"/>
      <c r="BM1182" s="70"/>
      <c r="BN1182" s="70"/>
      <c r="BO1182" s="70"/>
      <c r="BP1182" s="70"/>
      <c r="BQ1182" s="70"/>
      <c r="BR1182" s="70"/>
      <c r="BS1182" s="70"/>
      <c r="BT1182" s="70"/>
      <c r="BU1182" s="70"/>
      <c r="BV1182" s="70"/>
      <c r="BW1182" s="70"/>
      <c r="BX1182" s="70"/>
      <c r="BY1182" s="70"/>
      <c r="BZ1182" s="72"/>
      <c r="CA1182" s="73"/>
      <c r="CB1182" s="72"/>
      <c r="CC1182" s="72"/>
      <c r="CD1182" s="74"/>
      <c r="CJ1182"/>
      <c r="CW1182" s="76"/>
      <c r="DC1182" s="69"/>
      <c r="DI1182" s="69"/>
    </row>
    <row r="1183" spans="1:113">
      <c r="A1183" s="70"/>
      <c r="B1183" s="70"/>
      <c r="C1183" s="70"/>
      <c r="D1183" s="70"/>
      <c r="E1183" s="70"/>
      <c r="F1183" s="70"/>
      <c r="G1183" s="70"/>
      <c r="H1183" s="70"/>
      <c r="I1183" s="70"/>
      <c r="J1183" s="70"/>
      <c r="K1183" s="70"/>
      <c r="L1183" s="70"/>
      <c r="M1183" s="70"/>
      <c r="N1183" s="70"/>
      <c r="O1183" s="70"/>
      <c r="P1183" s="70"/>
      <c r="Q1183" s="70"/>
      <c r="R1183" s="70"/>
      <c r="S1183" s="70"/>
      <c r="T1183" s="70"/>
      <c r="U1183" s="70"/>
      <c r="V1183" s="70"/>
      <c r="W1183" s="70"/>
      <c r="X1183" s="70"/>
      <c r="Y1183" s="70"/>
      <c r="Z1183" s="70"/>
      <c r="AA1183" s="70"/>
      <c r="AB1183" s="70"/>
      <c r="AC1183" s="70"/>
      <c r="AD1183" s="70"/>
      <c r="AE1183" s="70"/>
      <c r="AF1183" s="70"/>
      <c r="AG1183" s="70"/>
      <c r="AH1183" s="70"/>
      <c r="AI1183" s="70"/>
      <c r="AJ1183" s="70"/>
      <c r="AK1183" s="70"/>
      <c r="AL1183" s="70"/>
      <c r="AM1183" s="70"/>
      <c r="AN1183" s="70"/>
      <c r="AO1183" s="70"/>
      <c r="AP1183" s="70"/>
      <c r="AQ1183" s="70"/>
      <c r="AR1183" s="70"/>
      <c r="AS1183" s="70"/>
      <c r="AT1183" s="70"/>
      <c r="AU1183" s="70"/>
      <c r="AV1183" s="70"/>
      <c r="AW1183" s="70"/>
      <c r="AX1183" s="70"/>
      <c r="AY1183" s="70"/>
      <c r="AZ1183" s="70"/>
      <c r="BA1183" s="70"/>
      <c r="BB1183" s="70"/>
      <c r="BC1183" s="70"/>
      <c r="BD1183" s="70"/>
      <c r="BE1183" s="70"/>
      <c r="BF1183" s="70"/>
      <c r="BG1183" s="70"/>
      <c r="BH1183" s="70"/>
      <c r="BI1183" s="70"/>
      <c r="BJ1183" s="70"/>
      <c r="BK1183" s="70"/>
      <c r="BL1183" s="70"/>
      <c r="BM1183" s="70"/>
      <c r="BN1183" s="70"/>
      <c r="BO1183" s="70"/>
      <c r="BP1183" s="70"/>
      <c r="BQ1183" s="70"/>
      <c r="BR1183" s="70"/>
      <c r="BS1183" s="70"/>
      <c r="BT1183" s="70"/>
      <c r="BU1183" s="70"/>
      <c r="BV1183" s="70"/>
      <c r="BW1183" s="70"/>
      <c r="BX1183" s="70"/>
      <c r="BY1183" s="70"/>
      <c r="BZ1183" s="72"/>
      <c r="CA1183" s="73"/>
      <c r="CB1183" s="72"/>
      <c r="CC1183" s="72"/>
      <c r="CD1183" s="74"/>
      <c r="CJ1183"/>
      <c r="CW1183" s="76"/>
      <c r="DC1183" s="69"/>
      <c r="DI1183" s="69"/>
    </row>
    <row r="1184" spans="1:113">
      <c r="A1184" s="70"/>
      <c r="B1184" s="70"/>
      <c r="C1184" s="70"/>
      <c r="D1184" s="70"/>
      <c r="E1184" s="70"/>
      <c r="F1184" s="70"/>
      <c r="G1184" s="70"/>
      <c r="H1184" s="70"/>
      <c r="I1184" s="70"/>
      <c r="J1184" s="70"/>
      <c r="K1184" s="70"/>
      <c r="L1184" s="70"/>
      <c r="M1184" s="70"/>
      <c r="N1184" s="70"/>
      <c r="O1184" s="70"/>
      <c r="P1184" s="70"/>
      <c r="Q1184" s="70"/>
      <c r="R1184" s="70"/>
      <c r="S1184" s="70"/>
      <c r="T1184" s="70"/>
      <c r="U1184" s="70"/>
      <c r="V1184" s="70"/>
      <c r="W1184" s="70"/>
      <c r="X1184" s="70"/>
      <c r="Y1184" s="70"/>
      <c r="Z1184" s="70"/>
      <c r="AA1184" s="70"/>
      <c r="AB1184" s="70"/>
      <c r="AC1184" s="70"/>
      <c r="AD1184" s="70"/>
      <c r="AE1184" s="70"/>
      <c r="AF1184" s="70"/>
      <c r="AG1184" s="70"/>
      <c r="AH1184" s="70"/>
      <c r="AI1184" s="70"/>
      <c r="AJ1184" s="70"/>
      <c r="AK1184" s="70"/>
      <c r="AL1184" s="70"/>
      <c r="AM1184" s="70"/>
      <c r="AN1184" s="70"/>
      <c r="AO1184" s="70"/>
      <c r="AP1184" s="70"/>
      <c r="AQ1184" s="70"/>
      <c r="AR1184" s="70"/>
      <c r="AS1184" s="70"/>
      <c r="AT1184" s="70"/>
      <c r="AU1184" s="70"/>
      <c r="AV1184" s="70"/>
      <c r="AW1184" s="70"/>
      <c r="AX1184" s="70"/>
      <c r="AY1184" s="70"/>
      <c r="AZ1184" s="70"/>
      <c r="BA1184" s="70"/>
      <c r="BB1184" s="70"/>
      <c r="BC1184" s="70"/>
      <c r="BD1184" s="70"/>
      <c r="BE1184" s="70"/>
      <c r="BF1184" s="70"/>
      <c r="BG1184" s="70"/>
      <c r="BH1184" s="70"/>
      <c r="BI1184" s="70"/>
      <c r="BJ1184" s="70"/>
      <c r="BK1184" s="70"/>
      <c r="BL1184" s="70"/>
      <c r="BM1184" s="70"/>
      <c r="BN1184" s="70"/>
      <c r="BO1184" s="70"/>
      <c r="BP1184" s="70"/>
      <c r="BQ1184" s="70"/>
      <c r="BR1184" s="70"/>
      <c r="BS1184" s="70"/>
      <c r="BT1184" s="70"/>
      <c r="BU1184" s="70"/>
      <c r="BV1184" s="70"/>
      <c r="BW1184" s="70"/>
      <c r="BX1184" s="70"/>
      <c r="BY1184" s="70"/>
      <c r="BZ1184" s="72"/>
      <c r="CA1184" s="73"/>
      <c r="CB1184" s="72"/>
      <c r="CC1184" s="72"/>
      <c r="CD1184" s="74"/>
      <c r="CJ1184"/>
      <c r="CW1184" s="76"/>
      <c r="DC1184" s="69"/>
      <c r="DI1184" s="69"/>
    </row>
    <row r="1185" spans="1:113">
      <c r="A1185" s="70"/>
      <c r="B1185" s="70"/>
      <c r="C1185" s="70"/>
      <c r="D1185" s="70"/>
      <c r="E1185" s="70"/>
      <c r="F1185" s="70"/>
      <c r="G1185" s="70"/>
      <c r="H1185" s="70"/>
      <c r="I1185" s="70"/>
      <c r="J1185" s="70"/>
      <c r="K1185" s="70"/>
      <c r="L1185" s="70"/>
      <c r="M1185" s="70"/>
      <c r="N1185" s="70"/>
      <c r="O1185" s="70"/>
      <c r="P1185" s="70"/>
      <c r="Q1185" s="70"/>
      <c r="R1185" s="70"/>
      <c r="S1185" s="70"/>
      <c r="T1185" s="70"/>
      <c r="U1185" s="70"/>
      <c r="V1185" s="70"/>
      <c r="W1185" s="70"/>
      <c r="X1185" s="70"/>
      <c r="Y1185" s="70"/>
      <c r="Z1185" s="70"/>
      <c r="AA1185" s="70"/>
      <c r="AB1185" s="70"/>
      <c r="AC1185" s="70"/>
      <c r="AD1185" s="70"/>
      <c r="AE1185" s="70"/>
      <c r="AF1185" s="70"/>
      <c r="AG1185" s="70"/>
      <c r="AH1185" s="70"/>
      <c r="AI1185" s="70"/>
      <c r="AJ1185" s="70"/>
      <c r="AK1185" s="70"/>
      <c r="AL1185" s="70"/>
      <c r="AM1185" s="70"/>
      <c r="AN1185" s="70"/>
      <c r="AO1185" s="70"/>
      <c r="AP1185" s="70"/>
      <c r="AQ1185" s="70"/>
      <c r="AR1185" s="70"/>
      <c r="AS1185" s="70"/>
      <c r="AT1185" s="70"/>
      <c r="AU1185" s="70"/>
      <c r="AV1185" s="70"/>
      <c r="AW1185" s="70"/>
      <c r="AX1185" s="70"/>
      <c r="AY1185" s="70"/>
      <c r="AZ1185" s="70"/>
      <c r="BA1185" s="70"/>
      <c r="BB1185" s="70"/>
      <c r="BC1185" s="70"/>
      <c r="BD1185" s="70"/>
      <c r="BE1185" s="70"/>
      <c r="BF1185" s="70"/>
      <c r="BG1185" s="70"/>
      <c r="BH1185" s="70"/>
      <c r="BI1185" s="70"/>
      <c r="BJ1185" s="70"/>
      <c r="BK1185" s="70"/>
      <c r="BL1185" s="70"/>
      <c r="BM1185" s="70"/>
      <c r="BN1185" s="70"/>
      <c r="BO1185" s="70"/>
      <c r="BP1185" s="70"/>
      <c r="BQ1185" s="70"/>
      <c r="BR1185" s="70"/>
      <c r="BS1185" s="70"/>
      <c r="BT1185" s="70"/>
      <c r="BU1185" s="70"/>
      <c r="BV1185" s="70"/>
      <c r="BW1185" s="70"/>
      <c r="BX1185" s="70"/>
      <c r="BY1185" s="70"/>
      <c r="BZ1185" s="72"/>
      <c r="CA1185" s="73"/>
      <c r="CB1185" s="72"/>
      <c r="CC1185" s="72"/>
      <c r="CD1185" s="74"/>
      <c r="CJ1185"/>
      <c r="CW1185" s="76"/>
      <c r="DC1185" s="69"/>
      <c r="DI1185" s="69"/>
    </row>
    <row r="1186" spans="1:113">
      <c r="A1186" s="70"/>
      <c r="B1186" s="70"/>
      <c r="C1186" s="70"/>
      <c r="D1186" s="70"/>
      <c r="E1186" s="70"/>
      <c r="F1186" s="70"/>
      <c r="G1186" s="70"/>
      <c r="H1186" s="70"/>
      <c r="I1186" s="70"/>
      <c r="J1186" s="70"/>
      <c r="K1186" s="70"/>
      <c r="L1186" s="70"/>
      <c r="M1186" s="70"/>
      <c r="N1186" s="70"/>
      <c r="O1186" s="70"/>
      <c r="P1186" s="70"/>
      <c r="Q1186" s="70"/>
      <c r="R1186" s="70"/>
      <c r="S1186" s="70"/>
      <c r="T1186" s="70"/>
      <c r="U1186" s="70"/>
      <c r="V1186" s="70"/>
      <c r="W1186" s="70"/>
      <c r="X1186" s="70"/>
      <c r="Y1186" s="70"/>
      <c r="Z1186" s="70"/>
      <c r="AA1186" s="70"/>
      <c r="AB1186" s="70"/>
      <c r="AC1186" s="70"/>
      <c r="AD1186" s="70"/>
      <c r="AE1186" s="70"/>
      <c r="AF1186" s="70"/>
      <c r="AG1186" s="70"/>
      <c r="AH1186" s="70"/>
      <c r="AI1186" s="70"/>
      <c r="AJ1186" s="70"/>
      <c r="AK1186" s="70"/>
      <c r="AL1186" s="70"/>
      <c r="AM1186" s="70"/>
      <c r="AN1186" s="70"/>
      <c r="AO1186" s="70"/>
      <c r="AP1186" s="70"/>
      <c r="AQ1186" s="70"/>
      <c r="AR1186" s="70"/>
      <c r="AS1186" s="70"/>
      <c r="AT1186" s="70"/>
      <c r="AU1186" s="70"/>
      <c r="AV1186" s="70"/>
      <c r="AW1186" s="70"/>
      <c r="AX1186" s="70"/>
      <c r="AY1186" s="70"/>
      <c r="AZ1186" s="70"/>
      <c r="BA1186" s="70"/>
      <c r="BB1186" s="70"/>
      <c r="BC1186" s="70"/>
      <c r="BD1186" s="70"/>
      <c r="BE1186" s="70"/>
      <c r="BF1186" s="70"/>
      <c r="BG1186" s="70"/>
      <c r="BH1186" s="70"/>
      <c r="BI1186" s="70"/>
      <c r="BJ1186" s="70"/>
      <c r="BK1186" s="70"/>
      <c r="BL1186" s="70"/>
      <c r="BM1186" s="70"/>
      <c r="BN1186" s="70"/>
      <c r="BO1186" s="70"/>
      <c r="BP1186" s="70"/>
      <c r="BQ1186" s="70"/>
      <c r="BR1186" s="70"/>
      <c r="BS1186" s="70"/>
      <c r="BT1186" s="70"/>
      <c r="BU1186" s="70"/>
      <c r="BV1186" s="70"/>
      <c r="BW1186" s="70"/>
      <c r="BX1186" s="70"/>
      <c r="BY1186" s="70"/>
      <c r="BZ1186" s="72"/>
      <c r="CA1186" s="73"/>
      <c r="CB1186" s="72"/>
      <c r="CC1186" s="72"/>
      <c r="CD1186" s="74"/>
      <c r="CJ1186"/>
      <c r="CW1186" s="76"/>
      <c r="DC1186" s="69"/>
      <c r="DI1186" s="69"/>
    </row>
    <row r="1187" spans="1:113">
      <c r="A1187" s="70"/>
      <c r="B1187" s="70"/>
      <c r="C1187" s="70"/>
      <c r="D1187" s="70"/>
      <c r="E1187" s="70"/>
      <c r="F1187" s="70"/>
      <c r="G1187" s="70"/>
      <c r="H1187" s="70"/>
      <c r="I1187" s="70"/>
      <c r="J1187" s="70"/>
      <c r="K1187" s="70"/>
      <c r="L1187" s="70"/>
      <c r="M1187" s="70"/>
      <c r="N1187" s="70"/>
      <c r="O1187" s="70"/>
      <c r="P1187" s="70"/>
      <c r="Q1187" s="70"/>
      <c r="R1187" s="70"/>
      <c r="S1187" s="70"/>
      <c r="T1187" s="70"/>
      <c r="U1187" s="70"/>
      <c r="V1187" s="70"/>
      <c r="W1187" s="70"/>
      <c r="X1187" s="70"/>
      <c r="Y1187" s="70"/>
      <c r="Z1187" s="70"/>
      <c r="AA1187" s="70"/>
      <c r="AB1187" s="70"/>
      <c r="AC1187" s="70"/>
      <c r="AD1187" s="70"/>
      <c r="AE1187" s="70"/>
      <c r="AF1187" s="70"/>
      <c r="AG1187" s="70"/>
      <c r="AH1187" s="70"/>
      <c r="AI1187" s="70"/>
      <c r="AJ1187" s="70"/>
      <c r="AK1187" s="70"/>
      <c r="AL1187" s="70"/>
      <c r="AM1187" s="70"/>
      <c r="AN1187" s="70"/>
      <c r="AO1187" s="70"/>
      <c r="AP1187" s="70"/>
      <c r="AQ1187" s="70"/>
      <c r="AR1187" s="70"/>
      <c r="AS1187" s="70"/>
      <c r="AT1187" s="70"/>
      <c r="AU1187" s="70"/>
      <c r="AV1187" s="70"/>
      <c r="AW1187" s="70"/>
      <c r="AX1187" s="70"/>
      <c r="AY1187" s="70"/>
      <c r="AZ1187" s="70"/>
      <c r="BA1187" s="70"/>
      <c r="BB1187" s="70"/>
      <c r="BC1187" s="70"/>
      <c r="BD1187" s="70"/>
      <c r="BE1187" s="70"/>
      <c r="BF1187" s="70"/>
      <c r="BG1187" s="70"/>
      <c r="BH1187" s="70"/>
      <c r="BI1187" s="70"/>
      <c r="BJ1187" s="70"/>
      <c r="BK1187" s="70"/>
      <c r="BL1187" s="70"/>
      <c r="BM1187" s="70"/>
      <c r="BN1187" s="70"/>
      <c r="BO1187" s="70"/>
      <c r="BP1187" s="70"/>
      <c r="BQ1187" s="70"/>
      <c r="BR1187" s="70"/>
      <c r="BS1187" s="70"/>
      <c r="BT1187" s="70"/>
      <c r="BU1187" s="70"/>
      <c r="BV1187" s="70"/>
      <c r="BW1187" s="70"/>
      <c r="BX1187" s="70"/>
      <c r="BY1187" s="70"/>
      <c r="BZ1187" s="72"/>
      <c r="CA1187" s="73"/>
      <c r="CB1187" s="72"/>
      <c r="CC1187" s="72"/>
      <c r="CD1187" s="74"/>
      <c r="CJ1187"/>
      <c r="CW1187" s="76"/>
      <c r="DC1187" s="69"/>
      <c r="DI1187" s="69"/>
    </row>
    <row r="1188" spans="1:113">
      <c r="A1188" s="70"/>
      <c r="B1188" s="70"/>
      <c r="C1188" s="70"/>
      <c r="D1188" s="70"/>
      <c r="E1188" s="70"/>
      <c r="F1188" s="70"/>
      <c r="G1188" s="70"/>
      <c r="H1188" s="70"/>
      <c r="I1188" s="70"/>
      <c r="J1188" s="70"/>
      <c r="K1188" s="70"/>
      <c r="L1188" s="70"/>
      <c r="M1188" s="70"/>
      <c r="N1188" s="70"/>
      <c r="O1188" s="70"/>
      <c r="P1188" s="70"/>
      <c r="Q1188" s="70"/>
      <c r="R1188" s="70"/>
      <c r="S1188" s="70"/>
      <c r="T1188" s="70"/>
      <c r="U1188" s="70"/>
      <c r="V1188" s="70"/>
      <c r="W1188" s="70"/>
      <c r="X1188" s="70"/>
      <c r="Y1188" s="70"/>
      <c r="Z1188" s="70"/>
      <c r="AA1188" s="70"/>
      <c r="AB1188" s="70"/>
      <c r="AC1188" s="70"/>
      <c r="AD1188" s="70"/>
      <c r="AE1188" s="70"/>
      <c r="AF1188" s="70"/>
      <c r="AG1188" s="70"/>
      <c r="AH1188" s="70"/>
      <c r="AI1188" s="70"/>
      <c r="AJ1188" s="70"/>
      <c r="AK1188" s="70"/>
      <c r="AL1188" s="70"/>
      <c r="AM1188" s="70"/>
      <c r="AN1188" s="70"/>
      <c r="AO1188" s="70"/>
      <c r="AP1188" s="70"/>
      <c r="AQ1188" s="70"/>
      <c r="AR1188" s="70"/>
      <c r="AS1188" s="70"/>
      <c r="AT1188" s="70"/>
      <c r="AU1188" s="70"/>
      <c r="AV1188" s="70"/>
      <c r="AW1188" s="70"/>
      <c r="AX1188" s="70"/>
      <c r="AY1188" s="70"/>
      <c r="AZ1188" s="70"/>
      <c r="BA1188" s="70"/>
      <c r="BB1188" s="70"/>
      <c r="BC1188" s="70"/>
      <c r="BD1188" s="70"/>
      <c r="BE1188" s="70"/>
      <c r="BF1188" s="70"/>
      <c r="BG1188" s="70"/>
      <c r="BH1188" s="70"/>
      <c r="BI1188" s="70"/>
      <c r="BJ1188" s="70"/>
      <c r="BK1188" s="70"/>
      <c r="BL1188" s="70"/>
      <c r="BM1188" s="70"/>
      <c r="BN1188" s="70"/>
      <c r="BO1188" s="70"/>
      <c r="BP1188" s="70"/>
      <c r="BQ1188" s="70"/>
      <c r="BR1188" s="70"/>
      <c r="BS1188" s="70"/>
      <c r="BT1188" s="70"/>
      <c r="BU1188" s="70"/>
      <c r="BV1188" s="70"/>
      <c r="BW1188" s="70"/>
      <c r="BX1188" s="70"/>
      <c r="BY1188" s="70"/>
      <c r="BZ1188" s="72"/>
      <c r="CA1188" s="73"/>
      <c r="CB1188" s="72"/>
      <c r="CC1188" s="72"/>
      <c r="CD1188" s="74"/>
      <c r="CJ1188"/>
      <c r="CW1188" s="76"/>
      <c r="DC1188" s="69"/>
      <c r="DI1188" s="69"/>
    </row>
    <row r="1189" spans="1:113">
      <c r="A1189" s="70"/>
      <c r="B1189" s="70"/>
      <c r="C1189" s="70"/>
      <c r="D1189" s="70"/>
      <c r="E1189" s="70"/>
      <c r="F1189" s="70"/>
      <c r="G1189" s="70"/>
      <c r="H1189" s="70"/>
      <c r="I1189" s="70"/>
      <c r="J1189" s="70"/>
      <c r="K1189" s="70"/>
      <c r="L1189" s="70"/>
      <c r="M1189" s="70"/>
      <c r="N1189" s="70"/>
      <c r="O1189" s="70"/>
      <c r="P1189" s="70"/>
      <c r="Q1189" s="70"/>
      <c r="R1189" s="70"/>
      <c r="S1189" s="70"/>
      <c r="T1189" s="70"/>
      <c r="U1189" s="70"/>
      <c r="V1189" s="70"/>
      <c r="W1189" s="70"/>
      <c r="X1189" s="70"/>
      <c r="Y1189" s="70"/>
      <c r="Z1189" s="70"/>
      <c r="AA1189" s="70"/>
      <c r="AB1189" s="70"/>
      <c r="AC1189" s="70"/>
      <c r="AD1189" s="70"/>
      <c r="AE1189" s="70"/>
      <c r="AF1189" s="70"/>
      <c r="AG1189" s="70"/>
      <c r="AH1189" s="70"/>
      <c r="AI1189" s="70"/>
      <c r="AJ1189" s="70"/>
      <c r="AK1189" s="70"/>
      <c r="AL1189" s="70"/>
      <c r="AM1189" s="70"/>
      <c r="AN1189" s="70"/>
      <c r="AO1189" s="70"/>
      <c r="AP1189" s="70"/>
      <c r="AQ1189" s="70"/>
      <c r="AR1189" s="70"/>
      <c r="AS1189" s="70"/>
      <c r="AT1189" s="70"/>
      <c r="AU1189" s="70"/>
      <c r="AV1189" s="70"/>
      <c r="AW1189" s="70"/>
      <c r="AX1189" s="70"/>
      <c r="AY1189" s="70"/>
      <c r="AZ1189" s="70"/>
      <c r="BA1189" s="70"/>
      <c r="BB1189" s="70"/>
      <c r="BC1189" s="70"/>
      <c r="BD1189" s="70"/>
      <c r="BE1189" s="70"/>
      <c r="BF1189" s="70"/>
      <c r="BG1189" s="70"/>
      <c r="BH1189" s="70"/>
      <c r="BI1189" s="70"/>
      <c r="BJ1189" s="70"/>
      <c r="BK1189" s="70"/>
      <c r="BL1189" s="70"/>
      <c r="BM1189" s="70"/>
      <c r="BN1189" s="70"/>
      <c r="BO1189" s="70"/>
      <c r="BP1189" s="70"/>
      <c r="BQ1189" s="70"/>
      <c r="BR1189" s="70"/>
      <c r="BS1189" s="70"/>
      <c r="BT1189" s="70"/>
      <c r="BU1189" s="70"/>
      <c r="BV1189" s="70"/>
      <c r="BW1189" s="70"/>
      <c r="BX1189" s="70"/>
      <c r="BY1189" s="70"/>
      <c r="BZ1189" s="72"/>
      <c r="CA1189" s="73"/>
      <c r="CB1189" s="72"/>
      <c r="CC1189" s="72"/>
      <c r="CD1189" s="74"/>
      <c r="CJ1189"/>
      <c r="CW1189" s="76"/>
      <c r="DC1189" s="69"/>
      <c r="DI1189" s="69"/>
    </row>
    <row r="1190" spans="1:113">
      <c r="A1190" s="70"/>
      <c r="B1190" s="70"/>
      <c r="C1190" s="70"/>
      <c r="D1190" s="70"/>
      <c r="E1190" s="70"/>
      <c r="F1190" s="70"/>
      <c r="G1190" s="70"/>
      <c r="H1190" s="70"/>
      <c r="I1190" s="70"/>
      <c r="J1190" s="70"/>
      <c r="K1190" s="70"/>
      <c r="L1190" s="70"/>
      <c r="M1190" s="70"/>
      <c r="N1190" s="70"/>
      <c r="O1190" s="70"/>
      <c r="P1190" s="70"/>
      <c r="Q1190" s="70"/>
      <c r="R1190" s="70"/>
      <c r="S1190" s="70"/>
      <c r="T1190" s="70"/>
      <c r="U1190" s="70"/>
      <c r="V1190" s="70"/>
      <c r="W1190" s="70"/>
      <c r="X1190" s="70"/>
      <c r="Y1190" s="70"/>
      <c r="Z1190" s="70"/>
      <c r="AA1190" s="70"/>
      <c r="AB1190" s="70"/>
      <c r="AC1190" s="70"/>
      <c r="AD1190" s="70"/>
      <c r="AE1190" s="70"/>
      <c r="AF1190" s="70"/>
      <c r="AG1190" s="70"/>
      <c r="AH1190" s="70"/>
      <c r="AI1190" s="70"/>
      <c r="AJ1190" s="70"/>
      <c r="AK1190" s="70"/>
      <c r="AL1190" s="70"/>
      <c r="AM1190" s="70"/>
      <c r="AN1190" s="70"/>
      <c r="AO1190" s="70"/>
      <c r="AP1190" s="70"/>
      <c r="AQ1190" s="70"/>
      <c r="AR1190" s="70"/>
      <c r="AS1190" s="70"/>
      <c r="AT1190" s="70"/>
      <c r="AU1190" s="70"/>
      <c r="AV1190" s="70"/>
      <c r="AW1190" s="70"/>
      <c r="AX1190" s="70"/>
      <c r="AY1190" s="70"/>
      <c r="AZ1190" s="70"/>
      <c r="BA1190" s="70"/>
      <c r="BB1190" s="70"/>
      <c r="BC1190" s="70"/>
      <c r="BD1190" s="70"/>
      <c r="BE1190" s="70"/>
      <c r="BF1190" s="70"/>
      <c r="BG1190" s="70"/>
      <c r="BH1190" s="70"/>
      <c r="BI1190" s="70"/>
      <c r="BJ1190" s="70"/>
      <c r="BK1190" s="70"/>
      <c r="BL1190" s="70"/>
      <c r="BM1190" s="70"/>
      <c r="BN1190" s="70"/>
      <c r="BO1190" s="70"/>
      <c r="BP1190" s="70"/>
      <c r="BQ1190" s="70"/>
      <c r="BR1190" s="70"/>
      <c r="BS1190" s="70"/>
      <c r="BT1190" s="70"/>
      <c r="BU1190" s="70"/>
      <c r="BV1190" s="70"/>
      <c r="BW1190" s="70"/>
      <c r="BX1190" s="70"/>
      <c r="BY1190" s="70"/>
      <c r="BZ1190" s="72"/>
      <c r="CA1190" s="73"/>
      <c r="CB1190" s="72"/>
      <c r="CC1190" s="72"/>
      <c r="CD1190" s="74"/>
      <c r="CJ1190"/>
      <c r="CW1190" s="76"/>
      <c r="DC1190" s="69"/>
      <c r="DI1190" s="69"/>
    </row>
    <row r="1191" spans="1:113">
      <c r="A1191" s="70"/>
      <c r="B1191" s="70"/>
      <c r="C1191" s="70"/>
      <c r="D1191" s="70"/>
      <c r="E1191" s="70"/>
      <c r="F1191" s="70"/>
      <c r="G1191" s="70"/>
      <c r="H1191" s="70"/>
      <c r="I1191" s="70"/>
      <c r="J1191" s="70"/>
      <c r="K1191" s="70"/>
      <c r="L1191" s="70"/>
      <c r="M1191" s="70"/>
      <c r="N1191" s="70"/>
      <c r="O1191" s="70"/>
      <c r="P1191" s="70"/>
      <c r="Q1191" s="70"/>
      <c r="R1191" s="70"/>
      <c r="S1191" s="70"/>
      <c r="T1191" s="70"/>
      <c r="U1191" s="70"/>
      <c r="V1191" s="70"/>
      <c r="W1191" s="70"/>
      <c r="X1191" s="70"/>
      <c r="Y1191" s="70"/>
      <c r="Z1191" s="70"/>
      <c r="AA1191" s="70"/>
      <c r="AB1191" s="70"/>
      <c r="AC1191" s="70"/>
      <c r="AD1191" s="70"/>
      <c r="AE1191" s="70"/>
      <c r="AF1191" s="70"/>
      <c r="AG1191" s="70"/>
      <c r="AH1191" s="70"/>
      <c r="AI1191" s="70"/>
      <c r="AJ1191" s="70"/>
      <c r="AK1191" s="70"/>
      <c r="AL1191" s="70"/>
      <c r="AM1191" s="70"/>
      <c r="AN1191" s="70"/>
      <c r="AO1191" s="70"/>
      <c r="AP1191" s="70"/>
      <c r="AQ1191" s="70"/>
      <c r="AR1191" s="70"/>
      <c r="AS1191" s="70"/>
      <c r="AT1191" s="70"/>
      <c r="AU1191" s="70"/>
      <c r="AV1191" s="70"/>
      <c r="AW1191" s="70"/>
      <c r="AX1191" s="70"/>
      <c r="AY1191" s="70"/>
      <c r="AZ1191" s="70"/>
      <c r="BA1191" s="70"/>
      <c r="BB1191" s="70"/>
      <c r="BC1191" s="70"/>
      <c r="BD1191" s="70"/>
      <c r="BE1191" s="70"/>
      <c r="BF1191" s="70"/>
      <c r="BG1191" s="70"/>
      <c r="BH1191" s="70"/>
      <c r="BI1191" s="70"/>
      <c r="BJ1191" s="70"/>
      <c r="BK1191" s="70"/>
      <c r="BL1191" s="70"/>
      <c r="BM1191" s="70"/>
      <c r="BN1191" s="70"/>
      <c r="BO1191" s="70"/>
      <c r="BP1191" s="70"/>
      <c r="BQ1191" s="70"/>
      <c r="BR1191" s="70"/>
      <c r="BS1191" s="70"/>
      <c r="BT1191" s="70"/>
      <c r="BU1191" s="70"/>
      <c r="BV1191" s="70"/>
      <c r="BW1191" s="70"/>
      <c r="BX1191" s="70"/>
      <c r="BY1191" s="70"/>
      <c r="BZ1191" s="72"/>
      <c r="CA1191" s="73"/>
      <c r="CB1191" s="72"/>
      <c r="CC1191" s="72"/>
      <c r="CD1191" s="74"/>
      <c r="CJ1191"/>
      <c r="CW1191" s="76"/>
      <c r="DC1191" s="69"/>
      <c r="DI1191" s="69"/>
    </row>
    <row r="1192" spans="1:113">
      <c r="A1192" s="70"/>
      <c r="B1192" s="70"/>
      <c r="C1192" s="70"/>
      <c r="D1192" s="70"/>
      <c r="E1192" s="70"/>
      <c r="F1192" s="70"/>
      <c r="G1192" s="70"/>
      <c r="H1192" s="70"/>
      <c r="I1192" s="70"/>
      <c r="J1192" s="70"/>
      <c r="K1192" s="70"/>
      <c r="L1192" s="70"/>
      <c r="M1192" s="70"/>
      <c r="N1192" s="70"/>
      <c r="O1192" s="70"/>
      <c r="P1192" s="70"/>
      <c r="Q1192" s="70"/>
      <c r="R1192" s="70"/>
      <c r="S1192" s="70"/>
      <c r="T1192" s="70"/>
      <c r="U1192" s="70"/>
      <c r="V1192" s="70"/>
      <c r="W1192" s="70"/>
      <c r="X1192" s="70"/>
      <c r="Y1192" s="70"/>
      <c r="Z1192" s="70"/>
      <c r="AA1192" s="70"/>
      <c r="AB1192" s="70"/>
      <c r="AC1192" s="70"/>
      <c r="AD1192" s="70"/>
      <c r="AE1192" s="70"/>
      <c r="AF1192" s="70"/>
      <c r="AG1192" s="70"/>
      <c r="AH1192" s="70"/>
      <c r="AI1192" s="70"/>
      <c r="AJ1192" s="70"/>
      <c r="AK1192" s="70"/>
      <c r="AL1192" s="70"/>
      <c r="AM1192" s="70"/>
      <c r="AN1192" s="70"/>
      <c r="AO1192" s="70"/>
      <c r="AP1192" s="70"/>
      <c r="AQ1192" s="70"/>
      <c r="AR1192" s="70"/>
      <c r="AS1192" s="70"/>
      <c r="AT1192" s="70"/>
      <c r="AU1192" s="70"/>
      <c r="AV1192" s="70"/>
      <c r="AW1192" s="70"/>
      <c r="AX1192" s="70"/>
      <c r="AY1192" s="70"/>
      <c r="AZ1192" s="70"/>
      <c r="BA1192" s="70"/>
      <c r="BB1192" s="70"/>
      <c r="BC1192" s="70"/>
      <c r="BD1192" s="70"/>
      <c r="BE1192" s="70"/>
      <c r="BF1192" s="70"/>
      <c r="BG1192" s="70"/>
      <c r="BH1192" s="70"/>
      <c r="BI1192" s="70"/>
      <c r="BJ1192" s="70"/>
      <c r="BK1192" s="70"/>
      <c r="BL1192" s="70"/>
      <c r="BM1192" s="70"/>
      <c r="BN1192" s="70"/>
      <c r="BO1192" s="70"/>
      <c r="BP1192" s="70"/>
      <c r="BQ1192" s="70"/>
      <c r="BR1192" s="70"/>
      <c r="BS1192" s="70"/>
      <c r="BT1192" s="70"/>
      <c r="BU1192" s="70"/>
      <c r="BV1192" s="70"/>
      <c r="BW1192" s="70"/>
      <c r="BX1192" s="70"/>
      <c r="BY1192" s="70"/>
      <c r="BZ1192" s="72"/>
      <c r="CA1192" s="73"/>
      <c r="CB1192" s="72"/>
      <c r="CC1192" s="72"/>
      <c r="CD1192" s="74"/>
      <c r="CJ1192"/>
      <c r="CW1192" s="76"/>
      <c r="DC1192" s="69"/>
      <c r="DI1192" s="69"/>
    </row>
    <row r="1193" spans="1:113">
      <c r="A1193" s="70"/>
      <c r="B1193" s="70"/>
      <c r="C1193" s="70"/>
      <c r="D1193" s="70"/>
      <c r="E1193" s="70"/>
      <c r="F1193" s="70"/>
      <c r="G1193" s="70"/>
      <c r="H1193" s="70"/>
      <c r="I1193" s="70"/>
      <c r="J1193" s="70"/>
      <c r="K1193" s="70"/>
      <c r="L1193" s="70"/>
      <c r="M1193" s="70"/>
      <c r="N1193" s="70"/>
      <c r="O1193" s="70"/>
      <c r="P1193" s="70"/>
      <c r="Q1193" s="70"/>
      <c r="R1193" s="70"/>
      <c r="S1193" s="70"/>
      <c r="T1193" s="70"/>
      <c r="U1193" s="70"/>
      <c r="V1193" s="70"/>
      <c r="W1193" s="70"/>
      <c r="X1193" s="70"/>
      <c r="Y1193" s="70"/>
      <c r="Z1193" s="70"/>
      <c r="AA1193" s="70"/>
      <c r="AB1193" s="70"/>
      <c r="AC1193" s="70"/>
      <c r="AD1193" s="70"/>
      <c r="AE1193" s="70"/>
      <c r="AF1193" s="70"/>
      <c r="AG1193" s="70"/>
      <c r="AH1193" s="70"/>
      <c r="AI1193" s="70"/>
      <c r="AJ1193" s="70"/>
      <c r="AK1193" s="70"/>
      <c r="AL1193" s="70"/>
      <c r="AM1193" s="70"/>
      <c r="AN1193" s="70"/>
      <c r="AO1193" s="70"/>
      <c r="AP1193" s="70"/>
      <c r="AQ1193" s="70"/>
      <c r="AR1193" s="70"/>
      <c r="AS1193" s="70"/>
      <c r="AT1193" s="70"/>
      <c r="AU1193" s="70"/>
      <c r="AV1193" s="70"/>
      <c r="AW1193" s="70"/>
      <c r="AX1193" s="70"/>
      <c r="AY1193" s="70"/>
      <c r="AZ1193" s="70"/>
      <c r="BA1193" s="70"/>
      <c r="BB1193" s="70"/>
      <c r="BC1193" s="70"/>
      <c r="BD1193" s="70"/>
      <c r="BE1193" s="70"/>
      <c r="BF1193" s="70"/>
      <c r="BG1193" s="70"/>
      <c r="BH1193" s="70"/>
      <c r="BI1193" s="70"/>
      <c r="BJ1193" s="70"/>
      <c r="BK1193" s="70"/>
      <c r="BL1193" s="70"/>
      <c r="BM1193" s="70"/>
      <c r="BN1193" s="70"/>
      <c r="BO1193" s="70"/>
      <c r="BP1193" s="70"/>
      <c r="BQ1193" s="70"/>
      <c r="BR1193" s="70"/>
      <c r="BS1193" s="70"/>
      <c r="BT1193" s="70"/>
      <c r="BU1193" s="70"/>
      <c r="BV1193" s="70"/>
      <c r="BW1193" s="70"/>
      <c r="BX1193" s="70"/>
      <c r="BY1193" s="70"/>
      <c r="BZ1193" s="72"/>
      <c r="CA1193" s="73"/>
      <c r="CB1193" s="72"/>
      <c r="CC1193" s="72"/>
      <c r="CD1193" s="74"/>
      <c r="CJ1193"/>
      <c r="CW1193" s="76"/>
      <c r="DC1193" s="69"/>
      <c r="DI1193" s="69"/>
    </row>
    <row r="1194" spans="1:113">
      <c r="A1194" s="70"/>
      <c r="B1194" s="70"/>
      <c r="C1194" s="70"/>
      <c r="D1194" s="70"/>
      <c r="E1194" s="70"/>
      <c r="F1194" s="70"/>
      <c r="G1194" s="70"/>
      <c r="H1194" s="70"/>
      <c r="I1194" s="70"/>
      <c r="J1194" s="70"/>
      <c r="K1194" s="70"/>
      <c r="L1194" s="70"/>
      <c r="M1194" s="70"/>
      <c r="N1194" s="70"/>
      <c r="O1194" s="70"/>
      <c r="P1194" s="70"/>
      <c r="Q1194" s="70"/>
      <c r="R1194" s="70"/>
      <c r="S1194" s="70"/>
      <c r="T1194" s="70"/>
      <c r="U1194" s="70"/>
      <c r="V1194" s="70"/>
      <c r="W1194" s="70"/>
      <c r="X1194" s="70"/>
      <c r="Y1194" s="70"/>
      <c r="Z1194" s="70"/>
      <c r="AA1194" s="70"/>
      <c r="AB1194" s="70"/>
      <c r="AC1194" s="70"/>
      <c r="AD1194" s="70"/>
      <c r="AE1194" s="70"/>
      <c r="AF1194" s="70"/>
      <c r="AG1194" s="70"/>
      <c r="AH1194" s="70"/>
      <c r="AI1194" s="70"/>
      <c r="AJ1194" s="70"/>
      <c r="AK1194" s="70"/>
      <c r="AL1194" s="70"/>
      <c r="AM1194" s="70"/>
      <c r="AN1194" s="70"/>
      <c r="AO1194" s="70"/>
      <c r="AP1194" s="70"/>
      <c r="AQ1194" s="70"/>
      <c r="AR1194" s="70"/>
      <c r="AS1194" s="70"/>
      <c r="AT1194" s="70"/>
      <c r="AU1194" s="70"/>
      <c r="AV1194" s="70"/>
      <c r="AW1194" s="70"/>
      <c r="AX1194" s="70"/>
      <c r="AY1194" s="70"/>
      <c r="AZ1194" s="70"/>
      <c r="BA1194" s="70"/>
      <c r="BB1194" s="70"/>
      <c r="BC1194" s="70"/>
      <c r="BD1194" s="70"/>
      <c r="BE1194" s="70"/>
      <c r="BF1194" s="70"/>
      <c r="BG1194" s="70"/>
      <c r="BH1194" s="70"/>
      <c r="BI1194" s="70"/>
      <c r="BJ1194" s="70"/>
      <c r="BK1194" s="70"/>
      <c r="BL1194" s="70"/>
      <c r="BM1194" s="70"/>
      <c r="BN1194" s="70"/>
      <c r="BO1194" s="70"/>
      <c r="BP1194" s="70"/>
      <c r="BQ1194" s="70"/>
      <c r="BR1194" s="70"/>
      <c r="BS1194" s="70"/>
      <c r="BT1194" s="70"/>
      <c r="BU1194" s="70"/>
      <c r="BV1194" s="70"/>
      <c r="BW1194" s="70"/>
      <c r="BX1194" s="70"/>
      <c r="BY1194" s="70"/>
      <c r="BZ1194" s="72"/>
      <c r="CA1194" s="73"/>
      <c r="CB1194" s="72"/>
      <c r="CC1194" s="72"/>
      <c r="CD1194" s="74"/>
      <c r="CJ1194"/>
      <c r="CW1194" s="76"/>
      <c r="DC1194" s="69"/>
      <c r="DI1194" s="69"/>
    </row>
    <row r="1195" spans="1:113">
      <c r="A1195" s="70"/>
      <c r="B1195" s="70"/>
      <c r="C1195" s="70"/>
      <c r="D1195" s="70"/>
      <c r="E1195" s="70"/>
      <c r="F1195" s="70"/>
      <c r="G1195" s="70"/>
      <c r="H1195" s="70"/>
      <c r="I1195" s="70"/>
      <c r="J1195" s="70"/>
      <c r="K1195" s="70"/>
      <c r="L1195" s="70"/>
      <c r="M1195" s="70"/>
      <c r="N1195" s="70"/>
      <c r="O1195" s="70"/>
      <c r="P1195" s="70"/>
      <c r="Q1195" s="70"/>
      <c r="R1195" s="70"/>
      <c r="S1195" s="70"/>
      <c r="T1195" s="70"/>
      <c r="U1195" s="70"/>
      <c r="V1195" s="70"/>
      <c r="W1195" s="70"/>
      <c r="X1195" s="70"/>
      <c r="Y1195" s="70"/>
      <c r="Z1195" s="70"/>
      <c r="AA1195" s="70"/>
      <c r="AB1195" s="70"/>
      <c r="AC1195" s="70"/>
      <c r="AD1195" s="70"/>
      <c r="AE1195" s="70"/>
      <c r="AF1195" s="70"/>
      <c r="AG1195" s="70"/>
      <c r="AH1195" s="70"/>
      <c r="AI1195" s="70"/>
      <c r="AJ1195" s="70"/>
      <c r="AK1195" s="70"/>
      <c r="AL1195" s="70"/>
      <c r="AM1195" s="70"/>
      <c r="AN1195" s="70"/>
      <c r="AO1195" s="70"/>
      <c r="AP1195" s="70"/>
      <c r="AQ1195" s="70"/>
      <c r="AR1195" s="70"/>
      <c r="AS1195" s="70"/>
      <c r="AT1195" s="70"/>
      <c r="AU1195" s="70"/>
      <c r="AV1195" s="70"/>
      <c r="AW1195" s="70"/>
      <c r="AX1195" s="70"/>
      <c r="AY1195" s="70"/>
      <c r="AZ1195" s="70"/>
      <c r="BA1195" s="70"/>
      <c r="BB1195" s="70"/>
      <c r="BC1195" s="70"/>
      <c r="BD1195" s="70"/>
      <c r="BE1195" s="70"/>
      <c r="BF1195" s="70"/>
      <c r="BG1195" s="70"/>
      <c r="BH1195" s="70"/>
      <c r="BI1195" s="70"/>
      <c r="BJ1195" s="70"/>
      <c r="BK1195" s="70"/>
      <c r="BL1195" s="70"/>
      <c r="BM1195" s="70"/>
      <c r="BN1195" s="70"/>
      <c r="BO1195" s="70"/>
      <c r="BP1195" s="70"/>
      <c r="BQ1195" s="70"/>
      <c r="BR1195" s="70"/>
      <c r="BS1195" s="70"/>
      <c r="BT1195" s="70"/>
      <c r="BU1195" s="70"/>
      <c r="BV1195" s="70"/>
      <c r="BW1195" s="70"/>
      <c r="BX1195" s="70"/>
      <c r="BY1195" s="70"/>
      <c r="BZ1195" s="72"/>
      <c r="CA1195" s="73"/>
      <c r="CB1195" s="72"/>
      <c r="CC1195" s="72"/>
      <c r="CD1195" s="74"/>
      <c r="CJ1195"/>
      <c r="CW1195" s="76"/>
      <c r="DC1195" s="69"/>
      <c r="DI1195" s="69"/>
    </row>
    <row r="1196" spans="1:113">
      <c r="A1196" s="70"/>
      <c r="B1196" s="70"/>
      <c r="C1196" s="70"/>
      <c r="D1196" s="70"/>
      <c r="E1196" s="70"/>
      <c r="F1196" s="70"/>
      <c r="G1196" s="70"/>
      <c r="H1196" s="70"/>
      <c r="I1196" s="70"/>
      <c r="J1196" s="70"/>
      <c r="K1196" s="70"/>
      <c r="L1196" s="70"/>
      <c r="M1196" s="70"/>
      <c r="N1196" s="70"/>
      <c r="O1196" s="70"/>
      <c r="P1196" s="70"/>
      <c r="Q1196" s="70"/>
      <c r="R1196" s="70"/>
      <c r="S1196" s="70"/>
      <c r="T1196" s="70"/>
      <c r="U1196" s="70"/>
      <c r="V1196" s="70"/>
      <c r="W1196" s="70"/>
      <c r="X1196" s="70"/>
      <c r="Y1196" s="70"/>
      <c r="Z1196" s="70"/>
      <c r="AA1196" s="70"/>
      <c r="AB1196" s="70"/>
      <c r="AC1196" s="70"/>
      <c r="AD1196" s="70"/>
      <c r="AE1196" s="70"/>
      <c r="AF1196" s="70"/>
      <c r="AG1196" s="70"/>
      <c r="AH1196" s="70"/>
      <c r="AI1196" s="70"/>
      <c r="AJ1196" s="70"/>
      <c r="AK1196" s="70"/>
      <c r="AL1196" s="70"/>
      <c r="AM1196" s="70"/>
      <c r="AN1196" s="70"/>
      <c r="AO1196" s="70"/>
      <c r="AP1196" s="70"/>
      <c r="AQ1196" s="70"/>
      <c r="AR1196" s="70"/>
      <c r="AS1196" s="70"/>
      <c r="AT1196" s="70"/>
      <c r="AU1196" s="70"/>
      <c r="AV1196" s="70"/>
      <c r="AW1196" s="70"/>
      <c r="AX1196" s="70"/>
      <c r="AY1196" s="70"/>
      <c r="AZ1196" s="70"/>
      <c r="BA1196" s="70"/>
      <c r="BB1196" s="70"/>
      <c r="BC1196" s="70"/>
      <c r="BD1196" s="70"/>
      <c r="BE1196" s="70"/>
      <c r="BF1196" s="70"/>
      <c r="BG1196" s="70"/>
      <c r="BH1196" s="70"/>
      <c r="BI1196" s="70"/>
      <c r="BJ1196" s="70"/>
      <c r="BK1196" s="70"/>
      <c r="BL1196" s="70"/>
      <c r="BM1196" s="70"/>
      <c r="BN1196" s="70"/>
      <c r="BO1196" s="70"/>
      <c r="BP1196" s="70"/>
      <c r="BQ1196" s="70"/>
      <c r="BR1196" s="70"/>
      <c r="BS1196" s="70"/>
      <c r="BT1196" s="70"/>
      <c r="BU1196" s="70"/>
      <c r="BV1196" s="70"/>
      <c r="BW1196" s="70"/>
      <c r="BX1196" s="70"/>
      <c r="BY1196" s="70"/>
      <c r="BZ1196" s="72"/>
      <c r="CA1196" s="73"/>
      <c r="CB1196" s="72"/>
      <c r="CC1196" s="72"/>
      <c r="CD1196" s="74"/>
      <c r="CJ1196"/>
      <c r="CW1196" s="76"/>
      <c r="DC1196" s="69"/>
      <c r="DI1196" s="69"/>
    </row>
    <row r="1197" spans="1:113">
      <c r="A1197" s="70"/>
      <c r="B1197" s="70"/>
      <c r="C1197" s="70"/>
      <c r="D1197" s="70"/>
      <c r="E1197" s="70"/>
      <c r="F1197" s="70"/>
      <c r="G1197" s="70"/>
      <c r="H1197" s="70"/>
      <c r="I1197" s="70"/>
      <c r="J1197" s="70"/>
      <c r="K1197" s="70"/>
      <c r="L1197" s="70"/>
      <c r="M1197" s="70"/>
      <c r="N1197" s="70"/>
      <c r="O1197" s="70"/>
      <c r="P1197" s="70"/>
      <c r="Q1197" s="70"/>
      <c r="R1197" s="70"/>
      <c r="S1197" s="70"/>
      <c r="T1197" s="70"/>
      <c r="U1197" s="70"/>
      <c r="V1197" s="70"/>
      <c r="W1197" s="70"/>
      <c r="X1197" s="70"/>
      <c r="Y1197" s="70"/>
      <c r="Z1197" s="70"/>
      <c r="AA1197" s="70"/>
      <c r="AB1197" s="70"/>
      <c r="AC1197" s="70"/>
      <c r="AD1197" s="70"/>
      <c r="AE1197" s="70"/>
      <c r="AF1197" s="70"/>
      <c r="AG1197" s="70"/>
      <c r="AH1197" s="70"/>
      <c r="AI1197" s="70"/>
      <c r="AJ1197" s="70"/>
      <c r="AK1197" s="70"/>
      <c r="AL1197" s="70"/>
      <c r="AM1197" s="70"/>
      <c r="AN1197" s="70"/>
      <c r="AO1197" s="70"/>
      <c r="AP1197" s="70"/>
      <c r="AQ1197" s="70"/>
      <c r="AR1197" s="70"/>
      <c r="AS1197" s="70"/>
      <c r="AT1197" s="70"/>
      <c r="AU1197" s="70"/>
      <c r="AV1197" s="70"/>
      <c r="AW1197" s="70"/>
      <c r="AX1197" s="70"/>
      <c r="AY1197" s="70"/>
      <c r="AZ1197" s="70"/>
      <c r="BA1197" s="70"/>
      <c r="BB1197" s="70"/>
      <c r="BC1197" s="70"/>
      <c r="BD1197" s="70"/>
      <c r="BE1197" s="70"/>
      <c r="BF1197" s="70"/>
      <c r="BG1197" s="70"/>
      <c r="BH1197" s="70"/>
      <c r="BI1197" s="70"/>
      <c r="BJ1197" s="70"/>
      <c r="BK1197" s="70"/>
      <c r="BL1197" s="70"/>
      <c r="BM1197" s="70"/>
      <c r="BN1197" s="70"/>
      <c r="BO1197" s="70"/>
      <c r="BP1197" s="70"/>
      <c r="BQ1197" s="70"/>
      <c r="BR1197" s="70"/>
      <c r="BS1197" s="70"/>
      <c r="BT1197" s="70"/>
      <c r="BU1197" s="70"/>
      <c r="BV1197" s="70"/>
      <c r="BW1197" s="70"/>
      <c r="BX1197" s="70"/>
      <c r="BY1197" s="70"/>
      <c r="BZ1197" s="72"/>
      <c r="CA1197" s="73"/>
      <c r="CB1197" s="72"/>
      <c r="CC1197" s="72"/>
      <c r="CD1197" s="74"/>
      <c r="CJ1197"/>
      <c r="CW1197" s="76"/>
      <c r="DC1197" s="69"/>
      <c r="DI1197" s="69"/>
    </row>
    <row r="1198" spans="1:113">
      <c r="A1198" s="70"/>
      <c r="B1198" s="70"/>
      <c r="C1198" s="70"/>
      <c r="D1198" s="70"/>
      <c r="E1198" s="70"/>
      <c r="F1198" s="70"/>
      <c r="G1198" s="70"/>
      <c r="H1198" s="70"/>
      <c r="I1198" s="70"/>
      <c r="J1198" s="70"/>
      <c r="K1198" s="70"/>
      <c r="L1198" s="70"/>
      <c r="M1198" s="70"/>
      <c r="N1198" s="70"/>
      <c r="O1198" s="70"/>
      <c r="P1198" s="70"/>
      <c r="Q1198" s="70"/>
      <c r="R1198" s="70"/>
      <c r="S1198" s="70"/>
      <c r="T1198" s="70"/>
      <c r="U1198" s="70"/>
      <c r="V1198" s="70"/>
      <c r="W1198" s="70"/>
      <c r="X1198" s="70"/>
      <c r="Y1198" s="70"/>
      <c r="Z1198" s="70"/>
      <c r="AA1198" s="70"/>
      <c r="AB1198" s="70"/>
      <c r="AC1198" s="70"/>
      <c r="AD1198" s="70"/>
      <c r="AE1198" s="70"/>
      <c r="AF1198" s="70"/>
      <c r="AG1198" s="70"/>
      <c r="AH1198" s="70"/>
      <c r="AI1198" s="70"/>
      <c r="AJ1198" s="70"/>
      <c r="AK1198" s="70"/>
      <c r="AL1198" s="70"/>
      <c r="AM1198" s="70"/>
      <c r="AN1198" s="70"/>
      <c r="AO1198" s="70"/>
      <c r="AP1198" s="70"/>
      <c r="AQ1198" s="70"/>
      <c r="AR1198" s="70"/>
      <c r="AS1198" s="70"/>
      <c r="AT1198" s="70"/>
      <c r="AU1198" s="70"/>
      <c r="AV1198" s="70"/>
      <c r="AW1198" s="70"/>
      <c r="AX1198" s="70"/>
      <c r="AY1198" s="70"/>
      <c r="AZ1198" s="70"/>
      <c r="BA1198" s="70"/>
      <c r="BB1198" s="70"/>
      <c r="BC1198" s="70"/>
      <c r="BD1198" s="70"/>
      <c r="BE1198" s="70"/>
      <c r="BF1198" s="70"/>
      <c r="BG1198" s="70"/>
      <c r="BH1198" s="70"/>
      <c r="BI1198" s="70"/>
      <c r="BJ1198" s="70"/>
      <c r="BK1198" s="70"/>
      <c r="BL1198" s="70"/>
      <c r="BM1198" s="70"/>
      <c r="BN1198" s="70"/>
      <c r="BO1198" s="70"/>
      <c r="BP1198" s="70"/>
      <c r="BQ1198" s="70"/>
      <c r="BR1198" s="70"/>
      <c r="BS1198" s="70"/>
      <c r="BT1198" s="70"/>
      <c r="BU1198" s="70"/>
      <c r="BV1198" s="70"/>
      <c r="BW1198" s="70"/>
      <c r="BX1198" s="70"/>
      <c r="BY1198" s="70"/>
      <c r="BZ1198" s="72"/>
      <c r="CA1198" s="73"/>
      <c r="CB1198" s="72"/>
      <c r="CC1198" s="72"/>
      <c r="CD1198" s="74"/>
      <c r="CJ1198"/>
      <c r="CW1198" s="76"/>
      <c r="DC1198" s="69"/>
      <c r="DI1198" s="69"/>
    </row>
    <row r="1199" spans="1:113">
      <c r="A1199" s="70"/>
      <c r="B1199" s="70"/>
      <c r="C1199" s="70"/>
      <c r="D1199" s="70"/>
      <c r="E1199" s="70"/>
      <c r="F1199" s="70"/>
      <c r="G1199" s="70"/>
      <c r="H1199" s="70"/>
      <c r="I1199" s="70"/>
      <c r="J1199" s="70"/>
      <c r="K1199" s="70"/>
      <c r="L1199" s="70"/>
      <c r="M1199" s="70"/>
      <c r="N1199" s="70"/>
      <c r="O1199" s="70"/>
      <c r="P1199" s="70"/>
      <c r="Q1199" s="70"/>
      <c r="R1199" s="70"/>
      <c r="S1199" s="70"/>
      <c r="T1199" s="70"/>
      <c r="U1199" s="70"/>
      <c r="V1199" s="70"/>
      <c r="W1199" s="70"/>
      <c r="X1199" s="70"/>
      <c r="Y1199" s="70"/>
      <c r="Z1199" s="70"/>
      <c r="AA1199" s="70"/>
      <c r="AB1199" s="70"/>
      <c r="AC1199" s="70"/>
      <c r="AD1199" s="70"/>
      <c r="AE1199" s="70"/>
      <c r="AF1199" s="70"/>
      <c r="AG1199" s="70"/>
      <c r="AH1199" s="70"/>
      <c r="AI1199" s="70"/>
      <c r="AJ1199" s="70"/>
      <c r="AK1199" s="70"/>
      <c r="AL1199" s="70"/>
      <c r="AM1199" s="70"/>
      <c r="AN1199" s="70"/>
      <c r="AO1199" s="70"/>
      <c r="AP1199" s="70"/>
      <c r="AQ1199" s="70"/>
      <c r="AR1199" s="70"/>
      <c r="AS1199" s="70"/>
      <c r="AT1199" s="70"/>
      <c r="AU1199" s="70"/>
      <c r="AV1199" s="70"/>
      <c r="AW1199" s="70"/>
      <c r="AX1199" s="70"/>
      <c r="AY1199" s="70"/>
      <c r="AZ1199" s="70"/>
      <c r="BA1199" s="70"/>
      <c r="BB1199" s="70"/>
      <c r="BC1199" s="70"/>
      <c r="BD1199" s="70"/>
      <c r="BE1199" s="70"/>
      <c r="BF1199" s="70"/>
      <c r="BG1199" s="70"/>
      <c r="BH1199" s="70"/>
      <c r="BI1199" s="70"/>
      <c r="BJ1199" s="70"/>
      <c r="BK1199" s="70"/>
      <c r="BL1199" s="70"/>
      <c r="BM1199" s="70"/>
      <c r="BN1199" s="70"/>
      <c r="BO1199" s="70"/>
      <c r="BP1199" s="70"/>
      <c r="BQ1199" s="70"/>
      <c r="BR1199" s="70"/>
      <c r="BS1199" s="70"/>
      <c r="BT1199" s="70"/>
      <c r="BU1199" s="70"/>
      <c r="BV1199" s="70"/>
      <c r="BW1199" s="70"/>
      <c r="BX1199" s="70"/>
      <c r="BY1199" s="70"/>
      <c r="BZ1199" s="72"/>
      <c r="CA1199" s="73"/>
      <c r="CB1199" s="72"/>
      <c r="CC1199" s="72"/>
      <c r="CD1199" s="74"/>
      <c r="CJ1199"/>
      <c r="CW1199" s="76"/>
      <c r="DC1199" s="69"/>
      <c r="DI1199" s="69"/>
    </row>
    <row r="1200" spans="1:113">
      <c r="A1200" s="70"/>
      <c r="B1200" s="70"/>
      <c r="C1200" s="70"/>
      <c r="D1200" s="70"/>
      <c r="E1200" s="70"/>
      <c r="F1200" s="70"/>
      <c r="G1200" s="70"/>
      <c r="H1200" s="70"/>
      <c r="I1200" s="70"/>
      <c r="J1200" s="70"/>
      <c r="K1200" s="70"/>
      <c r="L1200" s="70"/>
      <c r="M1200" s="70"/>
      <c r="N1200" s="70"/>
      <c r="O1200" s="70"/>
      <c r="P1200" s="70"/>
      <c r="Q1200" s="70"/>
      <c r="R1200" s="70"/>
      <c r="S1200" s="70"/>
      <c r="T1200" s="70"/>
      <c r="U1200" s="70"/>
      <c r="V1200" s="70"/>
      <c r="W1200" s="70"/>
      <c r="X1200" s="70"/>
      <c r="Y1200" s="70"/>
      <c r="Z1200" s="70"/>
      <c r="AA1200" s="70"/>
      <c r="AB1200" s="70"/>
      <c r="AC1200" s="70"/>
      <c r="AD1200" s="70"/>
      <c r="AE1200" s="70"/>
      <c r="AF1200" s="70"/>
      <c r="AG1200" s="70"/>
      <c r="AH1200" s="70"/>
      <c r="AI1200" s="70"/>
      <c r="AJ1200" s="70"/>
      <c r="AK1200" s="70"/>
      <c r="AL1200" s="70"/>
      <c r="AM1200" s="70"/>
      <c r="AN1200" s="70"/>
      <c r="AO1200" s="70"/>
      <c r="AP1200" s="70"/>
      <c r="AQ1200" s="70"/>
      <c r="AR1200" s="70"/>
      <c r="AS1200" s="70"/>
      <c r="AT1200" s="70"/>
      <c r="AU1200" s="70"/>
      <c r="AV1200" s="70"/>
      <c r="AW1200" s="70"/>
      <c r="AX1200" s="70"/>
      <c r="AY1200" s="70"/>
      <c r="AZ1200" s="70"/>
      <c r="BA1200" s="70"/>
      <c r="BB1200" s="70"/>
      <c r="BC1200" s="70"/>
      <c r="BD1200" s="70"/>
      <c r="BE1200" s="70"/>
      <c r="BF1200" s="70"/>
      <c r="BG1200" s="70"/>
      <c r="BH1200" s="70"/>
      <c r="BI1200" s="70"/>
      <c r="BJ1200" s="70"/>
      <c r="BK1200" s="70"/>
      <c r="BL1200" s="70"/>
      <c r="BM1200" s="70"/>
      <c r="BN1200" s="70"/>
      <c r="BO1200" s="70"/>
      <c r="BP1200" s="70"/>
      <c r="BQ1200" s="70"/>
      <c r="BR1200" s="70"/>
      <c r="BS1200" s="70"/>
      <c r="BT1200" s="70"/>
      <c r="BU1200" s="70"/>
      <c r="BV1200" s="70"/>
      <c r="BW1200" s="70"/>
      <c r="BX1200" s="70"/>
      <c r="BY1200" s="70"/>
      <c r="BZ1200" s="72"/>
      <c r="CA1200" s="73"/>
      <c r="CB1200" s="72"/>
      <c r="CC1200" s="72"/>
      <c r="CD1200" s="74"/>
      <c r="CJ1200"/>
      <c r="CW1200" s="76"/>
      <c r="DC1200" s="69"/>
      <c r="DI1200" s="69"/>
    </row>
    <row r="1201" spans="1:113">
      <c r="A1201" s="70"/>
      <c r="B1201" s="70"/>
      <c r="C1201" s="70"/>
      <c r="D1201" s="70"/>
      <c r="E1201" s="70"/>
      <c r="F1201" s="70"/>
      <c r="G1201" s="70"/>
      <c r="H1201" s="70"/>
      <c r="I1201" s="70"/>
      <c r="J1201" s="70"/>
      <c r="K1201" s="70"/>
      <c r="L1201" s="70"/>
      <c r="M1201" s="70"/>
      <c r="N1201" s="70"/>
      <c r="O1201" s="70"/>
      <c r="P1201" s="70"/>
      <c r="Q1201" s="70"/>
      <c r="R1201" s="70"/>
      <c r="S1201" s="70"/>
      <c r="T1201" s="70"/>
      <c r="U1201" s="70"/>
      <c r="V1201" s="70"/>
      <c r="W1201" s="70"/>
      <c r="X1201" s="70"/>
      <c r="Y1201" s="70"/>
      <c r="Z1201" s="70"/>
      <c r="AA1201" s="70"/>
      <c r="AB1201" s="70"/>
      <c r="AC1201" s="70"/>
      <c r="AD1201" s="70"/>
      <c r="AE1201" s="70"/>
      <c r="AF1201" s="70"/>
      <c r="AG1201" s="70"/>
      <c r="AH1201" s="70"/>
      <c r="AI1201" s="70"/>
      <c r="AJ1201" s="70"/>
      <c r="AK1201" s="70"/>
      <c r="AL1201" s="70"/>
      <c r="AM1201" s="70"/>
      <c r="AN1201" s="70"/>
      <c r="AO1201" s="70"/>
      <c r="AP1201" s="70"/>
      <c r="AQ1201" s="70"/>
      <c r="AR1201" s="70"/>
      <c r="AS1201" s="70"/>
      <c r="AT1201" s="70"/>
      <c r="AU1201" s="70"/>
      <c r="AV1201" s="70"/>
      <c r="AW1201" s="70"/>
      <c r="AX1201" s="70"/>
      <c r="AY1201" s="70"/>
      <c r="AZ1201" s="70"/>
      <c r="BA1201" s="70"/>
      <c r="BB1201" s="70"/>
      <c r="BC1201" s="70"/>
      <c r="BD1201" s="70"/>
      <c r="BE1201" s="70"/>
      <c r="BF1201" s="70"/>
      <c r="BG1201" s="70"/>
      <c r="BH1201" s="70"/>
      <c r="BI1201" s="70"/>
      <c r="BJ1201" s="70"/>
      <c r="BK1201" s="70"/>
      <c r="BL1201" s="70"/>
      <c r="BM1201" s="70"/>
      <c r="BN1201" s="70"/>
      <c r="BO1201" s="70"/>
      <c r="BP1201" s="70"/>
      <c r="BQ1201" s="70"/>
      <c r="BR1201" s="70"/>
      <c r="BS1201" s="70"/>
      <c r="BT1201" s="70"/>
      <c r="BU1201" s="70"/>
      <c r="BV1201" s="70"/>
      <c r="BW1201" s="70"/>
      <c r="BX1201" s="70"/>
      <c r="BY1201" s="70"/>
      <c r="BZ1201" s="72"/>
      <c r="CA1201" s="73"/>
      <c r="CB1201" s="72"/>
      <c r="CC1201" s="72"/>
      <c r="CD1201" s="74"/>
      <c r="CJ1201"/>
      <c r="CW1201" s="76"/>
      <c r="DC1201" s="69"/>
      <c r="DI1201" s="69"/>
    </row>
    <row r="1202" spans="1:113">
      <c r="A1202" s="70"/>
      <c r="B1202" s="70"/>
      <c r="C1202" s="70"/>
      <c r="D1202" s="70"/>
      <c r="E1202" s="70"/>
      <c r="F1202" s="70"/>
      <c r="G1202" s="70"/>
      <c r="H1202" s="70"/>
      <c r="I1202" s="70"/>
      <c r="J1202" s="70"/>
      <c r="K1202" s="70"/>
      <c r="L1202" s="70"/>
      <c r="M1202" s="70"/>
      <c r="N1202" s="70"/>
      <c r="O1202" s="70"/>
      <c r="P1202" s="70"/>
      <c r="Q1202" s="70"/>
      <c r="R1202" s="70"/>
      <c r="S1202" s="70"/>
      <c r="T1202" s="70"/>
      <c r="U1202" s="70"/>
      <c r="V1202" s="70"/>
      <c r="W1202" s="70"/>
      <c r="X1202" s="70"/>
      <c r="Y1202" s="70"/>
      <c r="Z1202" s="70"/>
      <c r="AA1202" s="70"/>
      <c r="AB1202" s="70"/>
      <c r="AC1202" s="70"/>
      <c r="AD1202" s="70"/>
      <c r="AE1202" s="70"/>
      <c r="AF1202" s="70"/>
      <c r="AG1202" s="70"/>
      <c r="AH1202" s="70"/>
      <c r="AI1202" s="70"/>
      <c r="AJ1202" s="70"/>
      <c r="AK1202" s="70"/>
      <c r="AL1202" s="70"/>
      <c r="AM1202" s="70"/>
      <c r="AN1202" s="70"/>
      <c r="AO1202" s="70"/>
      <c r="AP1202" s="70"/>
      <c r="AQ1202" s="70"/>
      <c r="AR1202" s="70"/>
      <c r="AS1202" s="70"/>
      <c r="AT1202" s="70"/>
      <c r="AU1202" s="70"/>
      <c r="AV1202" s="70"/>
      <c r="AW1202" s="70"/>
      <c r="AX1202" s="70"/>
      <c r="AY1202" s="70"/>
      <c r="AZ1202" s="70"/>
      <c r="BA1202" s="70"/>
      <c r="BB1202" s="70"/>
      <c r="BC1202" s="70"/>
      <c r="BD1202" s="70"/>
      <c r="BE1202" s="70"/>
      <c r="BF1202" s="70"/>
      <c r="BG1202" s="70"/>
      <c r="BH1202" s="70"/>
      <c r="BI1202" s="70"/>
      <c r="BJ1202" s="70"/>
      <c r="BK1202" s="70"/>
      <c r="BL1202" s="70"/>
      <c r="BM1202" s="70"/>
      <c r="BN1202" s="70"/>
      <c r="BO1202" s="70"/>
      <c r="BP1202" s="70"/>
      <c r="BQ1202" s="70"/>
      <c r="BR1202" s="70"/>
      <c r="BS1202" s="70"/>
      <c r="BT1202" s="70"/>
      <c r="BU1202" s="70"/>
      <c r="BV1202" s="70"/>
      <c r="BW1202" s="70"/>
      <c r="BX1202" s="70"/>
      <c r="BY1202" s="70"/>
      <c r="BZ1202" s="72"/>
      <c r="CA1202" s="73"/>
      <c r="CB1202" s="72"/>
      <c r="CC1202" s="72"/>
      <c r="CD1202" s="74"/>
      <c r="CJ1202"/>
      <c r="CW1202" s="76"/>
      <c r="DC1202" s="69"/>
      <c r="DI1202" s="69"/>
    </row>
    <row r="1203" spans="1:113">
      <c r="A1203" s="70"/>
      <c r="B1203" s="70"/>
      <c r="C1203" s="70"/>
      <c r="D1203" s="70"/>
      <c r="E1203" s="70"/>
      <c r="F1203" s="70"/>
      <c r="G1203" s="70"/>
      <c r="H1203" s="70"/>
      <c r="I1203" s="70"/>
      <c r="J1203" s="70"/>
      <c r="K1203" s="70"/>
      <c r="L1203" s="70"/>
      <c r="M1203" s="70"/>
      <c r="N1203" s="70"/>
      <c r="O1203" s="70"/>
      <c r="P1203" s="70"/>
      <c r="Q1203" s="70"/>
      <c r="R1203" s="70"/>
      <c r="S1203" s="70"/>
      <c r="T1203" s="70"/>
      <c r="U1203" s="70"/>
      <c r="V1203" s="70"/>
      <c r="W1203" s="70"/>
      <c r="X1203" s="70"/>
      <c r="Y1203" s="70"/>
      <c r="Z1203" s="70"/>
      <c r="AA1203" s="70"/>
      <c r="AB1203" s="70"/>
      <c r="AC1203" s="70"/>
      <c r="AD1203" s="70"/>
      <c r="AE1203" s="70"/>
      <c r="AF1203" s="70"/>
      <c r="AG1203" s="70"/>
      <c r="AH1203" s="70"/>
      <c r="AI1203" s="70"/>
      <c r="AJ1203" s="70"/>
      <c r="AK1203" s="70"/>
      <c r="AL1203" s="70"/>
      <c r="AM1203" s="70"/>
      <c r="AN1203" s="70"/>
      <c r="AO1203" s="70"/>
      <c r="AP1203" s="70"/>
      <c r="AQ1203" s="70"/>
      <c r="AR1203" s="70"/>
      <c r="AS1203" s="70"/>
      <c r="AT1203" s="70"/>
      <c r="AU1203" s="70"/>
      <c r="AV1203" s="70"/>
      <c r="AW1203" s="70"/>
      <c r="AX1203" s="70"/>
      <c r="AY1203" s="70"/>
      <c r="AZ1203" s="70"/>
      <c r="BA1203" s="70"/>
      <c r="BB1203" s="70"/>
      <c r="BC1203" s="70"/>
      <c r="BD1203" s="70"/>
      <c r="BE1203" s="70"/>
      <c r="BF1203" s="70"/>
      <c r="BG1203" s="70"/>
      <c r="BH1203" s="70"/>
      <c r="BI1203" s="70"/>
      <c r="BJ1203" s="70"/>
      <c r="BK1203" s="70"/>
      <c r="BL1203" s="70"/>
      <c r="BM1203" s="70"/>
      <c r="BN1203" s="70"/>
      <c r="BO1203" s="70"/>
      <c r="BP1203" s="70"/>
      <c r="BQ1203" s="70"/>
      <c r="BR1203" s="70"/>
      <c r="BS1203" s="70"/>
      <c r="BT1203" s="70"/>
      <c r="BU1203" s="70"/>
      <c r="BV1203" s="70"/>
      <c r="BW1203" s="70"/>
      <c r="BX1203" s="70"/>
      <c r="BY1203" s="70"/>
      <c r="BZ1203" s="72"/>
      <c r="CA1203" s="73"/>
      <c r="CB1203" s="72"/>
      <c r="CC1203" s="72"/>
      <c r="CD1203" s="74"/>
      <c r="CJ1203"/>
      <c r="CW1203" s="76"/>
      <c r="DC1203" s="69"/>
      <c r="DI1203" s="69"/>
    </row>
    <row r="1204" spans="1:113">
      <c r="A1204" s="70"/>
      <c r="B1204" s="70"/>
      <c r="C1204" s="70"/>
      <c r="D1204" s="70"/>
      <c r="E1204" s="70"/>
      <c r="F1204" s="70"/>
      <c r="G1204" s="70"/>
      <c r="H1204" s="70"/>
      <c r="I1204" s="70"/>
      <c r="J1204" s="70"/>
      <c r="K1204" s="70"/>
      <c r="L1204" s="70"/>
      <c r="M1204" s="70"/>
      <c r="N1204" s="70"/>
      <c r="O1204" s="70"/>
      <c r="P1204" s="70"/>
      <c r="Q1204" s="70"/>
      <c r="R1204" s="70"/>
      <c r="S1204" s="70"/>
      <c r="T1204" s="70"/>
      <c r="U1204" s="70"/>
      <c r="V1204" s="70"/>
      <c r="W1204" s="70"/>
      <c r="X1204" s="70"/>
      <c r="Y1204" s="70"/>
      <c r="Z1204" s="70"/>
      <c r="AA1204" s="70"/>
      <c r="AB1204" s="70"/>
      <c r="AC1204" s="70"/>
      <c r="AD1204" s="70"/>
      <c r="AE1204" s="70"/>
      <c r="AF1204" s="70"/>
      <c r="AG1204" s="70"/>
      <c r="AH1204" s="70"/>
      <c r="AI1204" s="70"/>
      <c r="AJ1204" s="70"/>
      <c r="AK1204" s="70"/>
      <c r="AL1204" s="70"/>
      <c r="AM1204" s="70"/>
      <c r="AN1204" s="70"/>
      <c r="AO1204" s="70"/>
      <c r="AP1204" s="70"/>
      <c r="AQ1204" s="70"/>
      <c r="AR1204" s="70"/>
      <c r="AS1204" s="70"/>
      <c r="AT1204" s="70"/>
      <c r="AU1204" s="70"/>
      <c r="AV1204" s="70"/>
      <c r="AW1204" s="70"/>
      <c r="AX1204" s="70"/>
      <c r="AY1204" s="70"/>
      <c r="AZ1204" s="70"/>
      <c r="BA1204" s="70"/>
      <c r="BB1204" s="70"/>
      <c r="BC1204" s="70"/>
      <c r="BD1204" s="70"/>
      <c r="BE1204" s="70"/>
      <c r="BF1204" s="70"/>
      <c r="BG1204" s="70"/>
      <c r="BH1204" s="70"/>
      <c r="BI1204" s="70"/>
      <c r="BJ1204" s="70"/>
      <c r="BK1204" s="70"/>
      <c r="BL1204" s="70"/>
      <c r="BM1204" s="70"/>
      <c r="BN1204" s="70"/>
      <c r="BO1204" s="70"/>
      <c r="BP1204" s="70"/>
      <c r="BQ1204" s="70"/>
      <c r="BR1204" s="70"/>
      <c r="BS1204" s="70"/>
      <c r="BT1204" s="70"/>
      <c r="BU1204" s="70"/>
      <c r="BV1204" s="70"/>
      <c r="BW1204" s="70"/>
      <c r="BX1204" s="70"/>
      <c r="BY1204" s="70"/>
      <c r="BZ1204" s="72"/>
      <c r="CA1204" s="73"/>
      <c r="CB1204" s="72"/>
      <c r="CC1204" s="72"/>
      <c r="CD1204" s="74"/>
      <c r="CJ1204"/>
      <c r="CW1204" s="76"/>
      <c r="DC1204" s="69"/>
      <c r="DI1204" s="69"/>
    </row>
    <row r="1205" spans="1:113">
      <c r="A1205" s="70"/>
      <c r="B1205" s="70"/>
      <c r="C1205" s="70"/>
      <c r="D1205" s="70"/>
      <c r="E1205" s="70"/>
      <c r="F1205" s="70"/>
      <c r="G1205" s="70"/>
      <c r="H1205" s="70"/>
      <c r="I1205" s="70"/>
      <c r="J1205" s="70"/>
      <c r="K1205" s="70"/>
      <c r="L1205" s="70"/>
      <c r="M1205" s="70"/>
      <c r="N1205" s="70"/>
      <c r="O1205" s="70"/>
      <c r="P1205" s="70"/>
      <c r="Q1205" s="70"/>
      <c r="R1205" s="70"/>
      <c r="S1205" s="70"/>
      <c r="T1205" s="70"/>
      <c r="U1205" s="70"/>
      <c r="V1205" s="70"/>
      <c r="W1205" s="70"/>
      <c r="X1205" s="70"/>
      <c r="Y1205" s="70"/>
      <c r="Z1205" s="70"/>
      <c r="AA1205" s="70"/>
      <c r="AB1205" s="70"/>
      <c r="AC1205" s="70"/>
      <c r="AD1205" s="70"/>
      <c r="AE1205" s="70"/>
      <c r="AF1205" s="70"/>
      <c r="AG1205" s="70"/>
      <c r="AH1205" s="70"/>
      <c r="AI1205" s="70"/>
      <c r="AJ1205" s="70"/>
      <c r="AK1205" s="70"/>
      <c r="AL1205" s="70"/>
      <c r="AM1205" s="70"/>
      <c r="AN1205" s="70"/>
      <c r="AO1205" s="70"/>
      <c r="AP1205" s="70"/>
      <c r="AQ1205" s="70"/>
      <c r="AR1205" s="70"/>
      <c r="AS1205" s="70"/>
      <c r="AT1205" s="70"/>
      <c r="AU1205" s="70"/>
      <c r="AV1205" s="70"/>
      <c r="AW1205" s="70"/>
      <c r="AX1205" s="70"/>
      <c r="AY1205" s="70"/>
      <c r="AZ1205" s="70"/>
      <c r="BA1205" s="70"/>
      <c r="BB1205" s="70"/>
      <c r="BC1205" s="70"/>
      <c r="BD1205" s="70"/>
      <c r="BE1205" s="70"/>
      <c r="BF1205" s="70"/>
      <c r="BG1205" s="70"/>
      <c r="BH1205" s="70"/>
      <c r="BI1205" s="70"/>
      <c r="BJ1205" s="70"/>
      <c r="BK1205" s="70"/>
      <c r="BL1205" s="70"/>
      <c r="BM1205" s="70"/>
      <c r="BN1205" s="70"/>
      <c r="BO1205" s="70"/>
      <c r="BP1205" s="70"/>
      <c r="BQ1205" s="70"/>
      <c r="BR1205" s="70"/>
      <c r="BS1205" s="70"/>
      <c r="BT1205" s="70"/>
      <c r="BU1205" s="70"/>
      <c r="BV1205" s="70"/>
      <c r="BW1205" s="70"/>
      <c r="BX1205" s="70"/>
      <c r="BY1205" s="70"/>
      <c r="BZ1205" s="72"/>
      <c r="CA1205" s="73"/>
      <c r="CB1205" s="72"/>
      <c r="CC1205" s="72"/>
      <c r="CD1205" s="74"/>
      <c r="CJ1205"/>
      <c r="CW1205" s="76"/>
      <c r="DC1205" s="69"/>
      <c r="DI1205" s="69"/>
    </row>
    <row r="1206" spans="1:113">
      <c r="A1206" s="70"/>
      <c r="B1206" s="70"/>
      <c r="C1206" s="70"/>
      <c r="D1206" s="70"/>
      <c r="E1206" s="70"/>
      <c r="F1206" s="70"/>
      <c r="G1206" s="70"/>
      <c r="H1206" s="70"/>
      <c r="I1206" s="70"/>
      <c r="J1206" s="70"/>
      <c r="K1206" s="70"/>
      <c r="L1206" s="70"/>
      <c r="M1206" s="70"/>
      <c r="N1206" s="70"/>
      <c r="O1206" s="70"/>
      <c r="P1206" s="70"/>
      <c r="Q1206" s="70"/>
      <c r="R1206" s="70"/>
      <c r="S1206" s="70"/>
      <c r="T1206" s="70"/>
      <c r="U1206" s="70"/>
      <c r="V1206" s="70"/>
      <c r="W1206" s="70"/>
      <c r="X1206" s="70"/>
      <c r="Y1206" s="70"/>
      <c r="Z1206" s="70"/>
      <c r="AA1206" s="70"/>
      <c r="AB1206" s="70"/>
      <c r="AC1206" s="70"/>
      <c r="AD1206" s="70"/>
      <c r="AE1206" s="70"/>
      <c r="AF1206" s="70"/>
      <c r="AG1206" s="70"/>
      <c r="AH1206" s="70"/>
      <c r="AI1206" s="70"/>
      <c r="AJ1206" s="70"/>
      <c r="AK1206" s="70"/>
      <c r="AL1206" s="70"/>
      <c r="AM1206" s="70"/>
      <c r="AN1206" s="70"/>
      <c r="AO1206" s="70"/>
      <c r="AP1206" s="70"/>
      <c r="AQ1206" s="70"/>
      <c r="AR1206" s="70"/>
      <c r="AS1206" s="70"/>
      <c r="AT1206" s="70"/>
      <c r="AU1206" s="70"/>
      <c r="AV1206" s="70"/>
      <c r="AW1206" s="70"/>
      <c r="AX1206" s="70"/>
      <c r="AY1206" s="70"/>
      <c r="AZ1206" s="70"/>
      <c r="BA1206" s="70"/>
      <c r="BB1206" s="70"/>
      <c r="BC1206" s="70"/>
      <c r="BD1206" s="70"/>
      <c r="BE1206" s="70"/>
      <c r="BF1206" s="70"/>
      <c r="BG1206" s="70"/>
      <c r="BH1206" s="70"/>
      <c r="BI1206" s="70"/>
      <c r="BJ1206" s="70"/>
      <c r="BK1206" s="70"/>
      <c r="BL1206" s="70"/>
      <c r="BM1206" s="70"/>
      <c r="BN1206" s="70"/>
      <c r="BO1206" s="70"/>
      <c r="BP1206" s="70"/>
      <c r="BQ1206" s="70"/>
      <c r="BR1206" s="70"/>
      <c r="BS1206" s="70"/>
      <c r="BT1206" s="70"/>
      <c r="BU1206" s="70"/>
      <c r="BV1206" s="70"/>
      <c r="BW1206" s="70"/>
      <c r="BX1206" s="70"/>
      <c r="BY1206" s="70"/>
      <c r="BZ1206" s="72"/>
      <c r="CA1206" s="73"/>
      <c r="CB1206" s="72"/>
      <c r="CC1206" s="72"/>
      <c r="CD1206" s="74"/>
      <c r="CJ1206"/>
      <c r="CW1206" s="76"/>
      <c r="DC1206" s="69"/>
      <c r="DI1206" s="69"/>
    </row>
    <row r="1207" spans="1:113">
      <c r="A1207" s="70"/>
      <c r="B1207" s="70"/>
      <c r="C1207" s="70"/>
      <c r="D1207" s="70"/>
      <c r="E1207" s="70"/>
      <c r="F1207" s="70"/>
      <c r="G1207" s="70"/>
      <c r="H1207" s="70"/>
      <c r="I1207" s="70"/>
      <c r="J1207" s="70"/>
      <c r="K1207" s="70"/>
      <c r="L1207" s="70"/>
      <c r="M1207" s="70"/>
      <c r="N1207" s="70"/>
      <c r="O1207" s="70"/>
      <c r="P1207" s="70"/>
      <c r="Q1207" s="70"/>
      <c r="R1207" s="70"/>
      <c r="S1207" s="70"/>
      <c r="T1207" s="70"/>
      <c r="U1207" s="70"/>
      <c r="V1207" s="70"/>
      <c r="W1207" s="70"/>
      <c r="X1207" s="70"/>
      <c r="Y1207" s="70"/>
      <c r="Z1207" s="70"/>
      <c r="AA1207" s="70"/>
      <c r="AB1207" s="70"/>
      <c r="AC1207" s="70"/>
      <c r="AD1207" s="70"/>
      <c r="AE1207" s="70"/>
      <c r="AF1207" s="70"/>
      <c r="AG1207" s="70"/>
      <c r="AH1207" s="70"/>
      <c r="AI1207" s="70"/>
      <c r="AJ1207" s="70"/>
      <c r="AK1207" s="70"/>
      <c r="AL1207" s="70"/>
      <c r="AM1207" s="70"/>
      <c r="AN1207" s="70"/>
      <c r="AO1207" s="70"/>
      <c r="AP1207" s="70"/>
      <c r="AQ1207" s="70"/>
      <c r="AR1207" s="70"/>
      <c r="AS1207" s="70"/>
      <c r="AT1207" s="70"/>
      <c r="AU1207" s="70"/>
      <c r="AV1207" s="70"/>
      <c r="AW1207" s="70"/>
      <c r="AX1207" s="70"/>
      <c r="AY1207" s="70"/>
      <c r="AZ1207" s="70"/>
      <c r="BA1207" s="70"/>
      <c r="BB1207" s="70"/>
      <c r="BC1207" s="70"/>
      <c r="BD1207" s="70"/>
      <c r="BE1207" s="70"/>
      <c r="BF1207" s="70"/>
      <c r="BG1207" s="70"/>
      <c r="BH1207" s="70"/>
      <c r="BI1207" s="70"/>
      <c r="BJ1207" s="70"/>
      <c r="BK1207" s="70"/>
      <c r="BL1207" s="70"/>
      <c r="BM1207" s="70"/>
      <c r="BN1207" s="70"/>
      <c r="BO1207" s="70"/>
      <c r="BP1207" s="70"/>
      <c r="BQ1207" s="70"/>
      <c r="BR1207" s="70"/>
      <c r="BS1207" s="70"/>
      <c r="BT1207" s="70"/>
      <c r="BU1207" s="70"/>
      <c r="BV1207" s="70"/>
      <c r="BW1207" s="70"/>
      <c r="BX1207" s="70"/>
      <c r="BY1207" s="70"/>
      <c r="BZ1207" s="72"/>
      <c r="CA1207" s="73"/>
      <c r="CB1207" s="72"/>
      <c r="CC1207" s="72"/>
      <c r="CD1207" s="74"/>
      <c r="CJ1207"/>
      <c r="CW1207" s="76"/>
      <c r="DC1207" s="69"/>
      <c r="DI1207" s="69"/>
    </row>
    <row r="1208" spans="1:113">
      <c r="A1208" s="70"/>
      <c r="B1208" s="70"/>
      <c r="C1208" s="70"/>
      <c r="D1208" s="70"/>
      <c r="E1208" s="70"/>
      <c r="F1208" s="70"/>
      <c r="G1208" s="70"/>
      <c r="H1208" s="70"/>
      <c r="I1208" s="70"/>
      <c r="J1208" s="70"/>
      <c r="K1208" s="70"/>
      <c r="L1208" s="70"/>
      <c r="M1208" s="70"/>
      <c r="N1208" s="70"/>
      <c r="O1208" s="70"/>
      <c r="P1208" s="70"/>
      <c r="Q1208" s="70"/>
      <c r="R1208" s="70"/>
      <c r="S1208" s="70"/>
      <c r="T1208" s="70"/>
      <c r="U1208" s="70"/>
      <c r="V1208" s="70"/>
      <c r="W1208" s="70"/>
      <c r="X1208" s="70"/>
      <c r="Y1208" s="70"/>
      <c r="Z1208" s="70"/>
      <c r="AA1208" s="70"/>
      <c r="AB1208" s="70"/>
      <c r="AC1208" s="70"/>
      <c r="AD1208" s="70"/>
      <c r="AE1208" s="70"/>
      <c r="AF1208" s="70"/>
      <c r="AG1208" s="70"/>
      <c r="AH1208" s="70"/>
      <c r="AI1208" s="70"/>
      <c r="AJ1208" s="70"/>
      <c r="AK1208" s="70"/>
      <c r="AL1208" s="70"/>
      <c r="AM1208" s="70"/>
      <c r="AN1208" s="70"/>
      <c r="AO1208" s="70"/>
      <c r="AP1208" s="70"/>
      <c r="AQ1208" s="70"/>
      <c r="AR1208" s="70"/>
      <c r="AS1208" s="70"/>
      <c r="AT1208" s="70"/>
      <c r="AU1208" s="70"/>
      <c r="AV1208" s="70"/>
      <c r="AW1208" s="70"/>
      <c r="AX1208" s="70"/>
      <c r="AY1208" s="70"/>
      <c r="AZ1208" s="70"/>
      <c r="BA1208" s="70"/>
      <c r="BB1208" s="70"/>
      <c r="BC1208" s="70"/>
      <c r="BD1208" s="70"/>
      <c r="BE1208" s="70"/>
      <c r="BF1208" s="70"/>
      <c r="BG1208" s="70"/>
      <c r="BH1208" s="70"/>
      <c r="BI1208" s="70"/>
      <c r="BJ1208" s="70"/>
      <c r="BK1208" s="70"/>
      <c r="BL1208" s="70"/>
      <c r="BM1208" s="70"/>
      <c r="BN1208" s="70"/>
      <c r="BO1208" s="70"/>
      <c r="BP1208" s="70"/>
      <c r="BQ1208" s="70"/>
      <c r="BR1208" s="70"/>
      <c r="BS1208" s="70"/>
      <c r="BT1208" s="70"/>
      <c r="BU1208" s="70"/>
      <c r="BV1208" s="70"/>
      <c r="BW1208" s="70"/>
      <c r="BX1208" s="70"/>
      <c r="BY1208" s="70"/>
      <c r="BZ1208" s="72"/>
      <c r="CA1208" s="73"/>
      <c r="CB1208" s="72"/>
      <c r="CC1208" s="72"/>
      <c r="CD1208" s="74"/>
      <c r="CJ1208"/>
      <c r="CW1208" s="76"/>
      <c r="DC1208" s="69"/>
      <c r="DI1208" s="69"/>
    </row>
    <row r="1209" spans="1:113">
      <c r="A1209" s="70"/>
      <c r="B1209" s="70"/>
      <c r="C1209" s="70"/>
      <c r="D1209" s="70"/>
      <c r="E1209" s="70"/>
      <c r="F1209" s="70"/>
      <c r="G1209" s="70"/>
      <c r="H1209" s="70"/>
      <c r="I1209" s="70"/>
      <c r="J1209" s="70"/>
      <c r="K1209" s="70"/>
      <c r="L1209" s="70"/>
      <c r="M1209" s="70"/>
      <c r="N1209" s="70"/>
      <c r="O1209" s="70"/>
      <c r="P1209" s="70"/>
      <c r="Q1209" s="70"/>
      <c r="R1209" s="70"/>
      <c r="S1209" s="70"/>
      <c r="T1209" s="70"/>
      <c r="U1209" s="70"/>
      <c r="V1209" s="70"/>
      <c r="W1209" s="70"/>
      <c r="X1209" s="70"/>
      <c r="Y1209" s="70"/>
      <c r="Z1209" s="70"/>
      <c r="AA1209" s="70"/>
      <c r="AB1209" s="70"/>
      <c r="AC1209" s="70"/>
      <c r="AD1209" s="70"/>
      <c r="AE1209" s="70"/>
      <c r="AF1209" s="70"/>
      <c r="AG1209" s="70"/>
      <c r="AH1209" s="70"/>
      <c r="AI1209" s="70"/>
      <c r="AJ1209" s="70"/>
      <c r="AK1209" s="70"/>
      <c r="AL1209" s="70"/>
      <c r="AM1209" s="70"/>
      <c r="AN1209" s="70"/>
      <c r="AO1209" s="70"/>
      <c r="AP1209" s="70"/>
      <c r="AQ1209" s="70"/>
      <c r="AR1209" s="70"/>
      <c r="AS1209" s="70"/>
      <c r="AT1209" s="70"/>
      <c r="AU1209" s="70"/>
      <c r="AV1209" s="70"/>
      <c r="AW1209" s="70"/>
      <c r="AX1209" s="70"/>
      <c r="AY1209" s="70"/>
      <c r="AZ1209" s="70"/>
      <c r="BA1209" s="70"/>
      <c r="BB1209" s="70"/>
      <c r="BC1209" s="70"/>
      <c r="BD1209" s="70"/>
      <c r="BE1209" s="70"/>
      <c r="BF1209" s="70"/>
      <c r="BG1209" s="70"/>
      <c r="BH1209" s="70"/>
      <c r="BI1209" s="70"/>
      <c r="BJ1209" s="70"/>
      <c r="BK1209" s="70"/>
      <c r="BL1209" s="70"/>
      <c r="BM1209" s="70"/>
      <c r="BN1209" s="70"/>
      <c r="BO1209" s="70"/>
      <c r="BP1209" s="70"/>
      <c r="BQ1209" s="70"/>
      <c r="BR1209" s="70"/>
      <c r="BS1209" s="70"/>
      <c r="BT1209" s="70"/>
      <c r="BU1209" s="70"/>
      <c r="BV1209" s="70"/>
      <c r="BW1209" s="70"/>
      <c r="BX1209" s="70"/>
      <c r="BY1209" s="70"/>
      <c r="BZ1209" s="72"/>
      <c r="CA1209" s="73"/>
      <c r="CB1209" s="72"/>
      <c r="CC1209" s="72"/>
      <c r="CD1209" s="74"/>
      <c r="CJ1209"/>
      <c r="CW1209" s="76"/>
      <c r="DC1209" s="69"/>
      <c r="DI1209" s="69"/>
    </row>
    <row r="1210" spans="1:113">
      <c r="A1210" s="70"/>
      <c r="B1210" s="70"/>
      <c r="C1210" s="70"/>
      <c r="D1210" s="70"/>
      <c r="E1210" s="70"/>
      <c r="F1210" s="70"/>
      <c r="G1210" s="70"/>
      <c r="H1210" s="70"/>
      <c r="I1210" s="70"/>
      <c r="J1210" s="70"/>
      <c r="K1210" s="70"/>
      <c r="L1210" s="70"/>
      <c r="M1210" s="70"/>
      <c r="N1210" s="70"/>
      <c r="O1210" s="70"/>
      <c r="P1210" s="70"/>
      <c r="Q1210" s="70"/>
      <c r="R1210" s="70"/>
      <c r="S1210" s="70"/>
      <c r="T1210" s="70"/>
      <c r="U1210" s="70"/>
      <c r="V1210" s="70"/>
      <c r="W1210" s="70"/>
      <c r="X1210" s="70"/>
      <c r="Y1210" s="70"/>
      <c r="Z1210" s="70"/>
      <c r="AA1210" s="70"/>
      <c r="AB1210" s="70"/>
      <c r="AC1210" s="70"/>
      <c r="AD1210" s="70"/>
      <c r="AE1210" s="70"/>
      <c r="AF1210" s="70"/>
      <c r="AG1210" s="70"/>
      <c r="AH1210" s="70"/>
      <c r="AI1210" s="70"/>
      <c r="AJ1210" s="70"/>
      <c r="AK1210" s="70"/>
      <c r="AL1210" s="70"/>
      <c r="AM1210" s="70"/>
      <c r="AN1210" s="70"/>
      <c r="AO1210" s="70"/>
      <c r="AP1210" s="70"/>
      <c r="AQ1210" s="70"/>
      <c r="AR1210" s="70"/>
      <c r="AS1210" s="70"/>
      <c r="AT1210" s="70"/>
      <c r="AU1210" s="70"/>
      <c r="AV1210" s="70"/>
      <c r="AW1210" s="70"/>
      <c r="AX1210" s="70"/>
      <c r="AY1210" s="70"/>
      <c r="AZ1210" s="70"/>
      <c r="BA1210" s="70"/>
      <c r="BB1210" s="70"/>
      <c r="BC1210" s="70"/>
      <c r="BD1210" s="70"/>
      <c r="BE1210" s="70"/>
      <c r="BF1210" s="70"/>
      <c r="BG1210" s="70"/>
      <c r="BH1210" s="70"/>
      <c r="BI1210" s="70"/>
      <c r="BJ1210" s="70"/>
      <c r="BK1210" s="70"/>
      <c r="BL1210" s="70"/>
      <c r="BM1210" s="70"/>
      <c r="BN1210" s="70"/>
      <c r="BO1210" s="70"/>
      <c r="BP1210" s="70"/>
      <c r="BQ1210" s="70"/>
      <c r="BR1210" s="70"/>
      <c r="BS1210" s="70"/>
      <c r="BT1210" s="70"/>
      <c r="BU1210" s="70"/>
      <c r="BV1210" s="70"/>
      <c r="BW1210" s="70"/>
      <c r="BX1210" s="70"/>
      <c r="BY1210" s="70"/>
      <c r="BZ1210" s="72"/>
      <c r="CA1210" s="73"/>
      <c r="CB1210" s="72"/>
      <c r="CC1210" s="72"/>
      <c r="CD1210" s="74"/>
      <c r="CJ1210"/>
      <c r="CW1210" s="76"/>
      <c r="DC1210" s="69"/>
      <c r="DI1210" s="69"/>
    </row>
    <row r="1211" spans="1:113">
      <c r="A1211" s="70"/>
      <c r="B1211" s="70"/>
      <c r="C1211" s="70"/>
      <c r="D1211" s="70"/>
      <c r="E1211" s="70"/>
      <c r="F1211" s="70"/>
      <c r="G1211" s="70"/>
      <c r="H1211" s="70"/>
      <c r="I1211" s="70"/>
      <c r="J1211" s="70"/>
      <c r="K1211" s="70"/>
      <c r="L1211" s="70"/>
      <c r="M1211" s="70"/>
      <c r="N1211" s="70"/>
      <c r="O1211" s="70"/>
      <c r="P1211" s="70"/>
      <c r="Q1211" s="70"/>
      <c r="R1211" s="70"/>
      <c r="S1211" s="70"/>
      <c r="T1211" s="70"/>
      <c r="U1211" s="70"/>
      <c r="V1211" s="70"/>
      <c r="W1211" s="70"/>
      <c r="X1211" s="70"/>
      <c r="Y1211" s="70"/>
      <c r="Z1211" s="70"/>
      <c r="AA1211" s="70"/>
      <c r="AB1211" s="70"/>
      <c r="AC1211" s="70"/>
      <c r="AD1211" s="70"/>
      <c r="AE1211" s="70"/>
      <c r="AF1211" s="70"/>
      <c r="AG1211" s="70"/>
      <c r="AH1211" s="70"/>
      <c r="AI1211" s="70"/>
      <c r="AJ1211" s="70"/>
      <c r="AK1211" s="70"/>
      <c r="AL1211" s="70"/>
      <c r="AM1211" s="70"/>
      <c r="AN1211" s="70"/>
      <c r="AO1211" s="70"/>
      <c r="AP1211" s="70"/>
      <c r="AQ1211" s="70"/>
      <c r="AR1211" s="70"/>
      <c r="AS1211" s="70"/>
      <c r="AT1211" s="70"/>
      <c r="AU1211" s="70"/>
      <c r="AV1211" s="70"/>
      <c r="AW1211" s="70"/>
      <c r="AX1211" s="70"/>
      <c r="AY1211" s="70"/>
      <c r="AZ1211" s="70"/>
      <c r="BA1211" s="70"/>
      <c r="BB1211" s="70"/>
      <c r="BC1211" s="70"/>
      <c r="BD1211" s="70"/>
      <c r="BE1211" s="70"/>
      <c r="BF1211" s="70"/>
      <c r="BG1211" s="70"/>
      <c r="BH1211" s="70"/>
      <c r="BI1211" s="70"/>
      <c r="BJ1211" s="70"/>
      <c r="BK1211" s="70"/>
      <c r="BL1211" s="70"/>
      <c r="BM1211" s="70"/>
      <c r="BN1211" s="70"/>
      <c r="BO1211" s="70"/>
      <c r="BP1211" s="70"/>
      <c r="BQ1211" s="70"/>
      <c r="BR1211" s="70"/>
      <c r="BS1211" s="70"/>
      <c r="BT1211" s="70"/>
      <c r="BU1211" s="70"/>
      <c r="BV1211" s="70"/>
      <c r="BW1211" s="70"/>
      <c r="BX1211" s="70"/>
      <c r="BY1211" s="70"/>
      <c r="BZ1211" s="72"/>
      <c r="CA1211" s="73"/>
      <c r="CB1211" s="72"/>
      <c r="CC1211" s="72"/>
      <c r="CD1211" s="74"/>
      <c r="CJ1211"/>
      <c r="CW1211" s="76"/>
      <c r="DC1211" s="69"/>
      <c r="DI1211" s="69"/>
    </row>
    <row r="1212" spans="1:113">
      <c r="A1212" s="70"/>
      <c r="B1212" s="70"/>
      <c r="C1212" s="70"/>
      <c r="D1212" s="70"/>
      <c r="E1212" s="70"/>
      <c r="F1212" s="70"/>
      <c r="G1212" s="70"/>
      <c r="H1212" s="70"/>
      <c r="I1212" s="70"/>
      <c r="J1212" s="70"/>
      <c r="K1212" s="70"/>
      <c r="L1212" s="70"/>
      <c r="M1212" s="70"/>
      <c r="N1212" s="70"/>
      <c r="O1212" s="70"/>
      <c r="P1212" s="70"/>
      <c r="Q1212" s="70"/>
      <c r="R1212" s="70"/>
      <c r="S1212" s="70"/>
      <c r="T1212" s="70"/>
      <c r="U1212" s="70"/>
      <c r="V1212" s="70"/>
      <c r="W1212" s="70"/>
      <c r="X1212" s="70"/>
      <c r="Y1212" s="70"/>
      <c r="Z1212" s="70"/>
      <c r="AA1212" s="70"/>
      <c r="AB1212" s="70"/>
      <c r="AC1212" s="70"/>
      <c r="AD1212" s="70"/>
      <c r="AE1212" s="70"/>
      <c r="AF1212" s="70"/>
      <c r="AG1212" s="70"/>
      <c r="AH1212" s="70"/>
      <c r="AI1212" s="70"/>
      <c r="AJ1212" s="70"/>
      <c r="AK1212" s="70"/>
      <c r="AL1212" s="70"/>
      <c r="AM1212" s="70"/>
      <c r="AN1212" s="70"/>
      <c r="AO1212" s="70"/>
      <c r="AP1212" s="70"/>
      <c r="AQ1212" s="70"/>
      <c r="AR1212" s="70"/>
      <c r="AS1212" s="70"/>
      <c r="AT1212" s="70"/>
      <c r="AU1212" s="70"/>
      <c r="AV1212" s="70"/>
      <c r="AW1212" s="70"/>
      <c r="AX1212" s="70"/>
      <c r="AY1212" s="70"/>
      <c r="AZ1212" s="70"/>
      <c r="BA1212" s="70"/>
      <c r="BB1212" s="70"/>
      <c r="BC1212" s="70"/>
      <c r="BD1212" s="70"/>
      <c r="BE1212" s="70"/>
      <c r="BF1212" s="70"/>
      <c r="BG1212" s="70"/>
      <c r="BH1212" s="70"/>
      <c r="BI1212" s="70"/>
      <c r="BJ1212" s="70"/>
      <c r="BK1212" s="70"/>
      <c r="BL1212" s="70"/>
      <c r="BM1212" s="70"/>
      <c r="BN1212" s="70"/>
      <c r="BO1212" s="70"/>
      <c r="BP1212" s="70"/>
      <c r="BQ1212" s="70"/>
      <c r="BR1212" s="70"/>
      <c r="BS1212" s="70"/>
      <c r="BT1212" s="70"/>
      <c r="BU1212" s="70"/>
      <c r="BV1212" s="70"/>
      <c r="BW1212" s="70"/>
      <c r="BX1212" s="70"/>
      <c r="BY1212" s="70"/>
      <c r="BZ1212" s="72"/>
      <c r="CA1212" s="73"/>
      <c r="CB1212" s="72"/>
      <c r="CC1212" s="72"/>
      <c r="CD1212" s="74"/>
      <c r="CJ1212"/>
      <c r="CW1212" s="76"/>
      <c r="DC1212" s="69"/>
      <c r="DI1212" s="69"/>
    </row>
    <row r="1213" spans="1:113">
      <c r="A1213" s="70"/>
      <c r="B1213" s="70"/>
      <c r="C1213" s="70"/>
      <c r="D1213" s="70"/>
      <c r="E1213" s="70"/>
      <c r="F1213" s="70"/>
      <c r="G1213" s="70"/>
      <c r="H1213" s="70"/>
      <c r="I1213" s="70"/>
      <c r="J1213" s="70"/>
      <c r="K1213" s="70"/>
      <c r="L1213" s="70"/>
      <c r="M1213" s="70"/>
      <c r="N1213" s="70"/>
      <c r="O1213" s="70"/>
      <c r="P1213" s="70"/>
      <c r="Q1213" s="70"/>
      <c r="R1213" s="70"/>
      <c r="S1213" s="70"/>
      <c r="T1213" s="70"/>
      <c r="U1213" s="70"/>
      <c r="V1213" s="70"/>
      <c r="W1213" s="70"/>
      <c r="X1213" s="70"/>
      <c r="Y1213" s="70"/>
      <c r="Z1213" s="70"/>
      <c r="AA1213" s="70"/>
      <c r="AB1213" s="70"/>
      <c r="AC1213" s="70"/>
      <c r="AD1213" s="70"/>
      <c r="AE1213" s="70"/>
      <c r="AF1213" s="70"/>
      <c r="AG1213" s="70"/>
      <c r="AH1213" s="70"/>
      <c r="AI1213" s="70"/>
      <c r="AJ1213" s="70"/>
      <c r="AK1213" s="70"/>
      <c r="AL1213" s="70"/>
      <c r="AM1213" s="70"/>
      <c r="AN1213" s="70"/>
      <c r="AO1213" s="70"/>
      <c r="AP1213" s="70"/>
      <c r="AQ1213" s="70"/>
      <c r="AR1213" s="70"/>
      <c r="AS1213" s="70"/>
      <c r="AT1213" s="70"/>
      <c r="AU1213" s="70"/>
      <c r="AV1213" s="70"/>
      <c r="AW1213" s="70"/>
      <c r="AX1213" s="70"/>
      <c r="AY1213" s="70"/>
      <c r="AZ1213" s="70"/>
      <c r="BA1213" s="70"/>
      <c r="BB1213" s="70"/>
      <c r="BC1213" s="70"/>
      <c r="BD1213" s="70"/>
      <c r="BE1213" s="70"/>
      <c r="BF1213" s="70"/>
      <c r="BG1213" s="70"/>
      <c r="BH1213" s="70"/>
      <c r="BI1213" s="70"/>
      <c r="BJ1213" s="70"/>
      <c r="BK1213" s="70"/>
      <c r="BL1213" s="70"/>
      <c r="BM1213" s="70"/>
      <c r="BN1213" s="70"/>
      <c r="BO1213" s="70"/>
      <c r="BP1213" s="70"/>
      <c r="BQ1213" s="70"/>
      <c r="BR1213" s="70"/>
      <c r="BS1213" s="70"/>
      <c r="BT1213" s="70"/>
      <c r="BU1213" s="70"/>
      <c r="BV1213" s="70"/>
      <c r="BW1213" s="70"/>
      <c r="BX1213" s="70"/>
      <c r="BY1213" s="70"/>
      <c r="BZ1213" s="72"/>
      <c r="CA1213" s="73"/>
      <c r="CB1213" s="72"/>
      <c r="CC1213" s="72"/>
      <c r="CD1213" s="74"/>
      <c r="CJ1213"/>
      <c r="CW1213" s="76"/>
      <c r="DC1213" s="69"/>
      <c r="DI1213" s="69"/>
    </row>
    <row r="1214" spans="1:113">
      <c r="A1214" s="70"/>
      <c r="B1214" s="70"/>
      <c r="C1214" s="70"/>
      <c r="D1214" s="70"/>
      <c r="E1214" s="70"/>
      <c r="F1214" s="70"/>
      <c r="G1214" s="70"/>
      <c r="H1214" s="70"/>
      <c r="I1214" s="70"/>
      <c r="J1214" s="70"/>
      <c r="K1214" s="70"/>
      <c r="L1214" s="70"/>
      <c r="M1214" s="70"/>
      <c r="N1214" s="70"/>
      <c r="O1214" s="70"/>
      <c r="P1214" s="70"/>
      <c r="Q1214" s="70"/>
      <c r="R1214" s="70"/>
      <c r="S1214" s="70"/>
      <c r="T1214" s="70"/>
      <c r="U1214" s="70"/>
      <c r="V1214" s="70"/>
      <c r="W1214" s="70"/>
      <c r="X1214" s="70"/>
      <c r="Y1214" s="70"/>
      <c r="Z1214" s="70"/>
      <c r="AA1214" s="70"/>
      <c r="AB1214" s="70"/>
      <c r="AC1214" s="70"/>
      <c r="AD1214" s="70"/>
      <c r="AE1214" s="70"/>
      <c r="AF1214" s="70"/>
      <c r="AG1214" s="70"/>
      <c r="AH1214" s="70"/>
      <c r="AI1214" s="70"/>
      <c r="AJ1214" s="70"/>
      <c r="AK1214" s="70"/>
      <c r="AL1214" s="70"/>
      <c r="AM1214" s="70"/>
      <c r="AN1214" s="70"/>
      <c r="AO1214" s="70"/>
      <c r="AP1214" s="70"/>
      <c r="AQ1214" s="70"/>
      <c r="AR1214" s="70"/>
      <c r="AS1214" s="70"/>
      <c r="AT1214" s="70"/>
      <c r="AU1214" s="70"/>
      <c r="AV1214" s="70"/>
      <c r="AW1214" s="70"/>
      <c r="AX1214" s="70"/>
      <c r="AY1214" s="70"/>
      <c r="AZ1214" s="70"/>
      <c r="BA1214" s="70"/>
      <c r="BB1214" s="70"/>
      <c r="BC1214" s="70"/>
      <c r="BD1214" s="70"/>
      <c r="BE1214" s="70"/>
      <c r="BF1214" s="70"/>
      <c r="BG1214" s="70"/>
      <c r="BH1214" s="70"/>
      <c r="BI1214" s="70"/>
      <c r="BJ1214" s="70"/>
      <c r="BK1214" s="70"/>
      <c r="BL1214" s="70"/>
      <c r="BM1214" s="70"/>
      <c r="BN1214" s="70"/>
      <c r="BO1214" s="70"/>
      <c r="BP1214" s="70"/>
      <c r="BQ1214" s="70"/>
      <c r="BR1214" s="70"/>
      <c r="BS1214" s="70"/>
      <c r="BT1214" s="70"/>
      <c r="BU1214" s="70"/>
      <c r="BV1214" s="70"/>
      <c r="BW1214" s="70"/>
      <c r="BX1214" s="70"/>
      <c r="BY1214" s="70"/>
      <c r="BZ1214" s="72"/>
      <c r="CA1214" s="73"/>
      <c r="CB1214" s="72"/>
      <c r="CC1214" s="72"/>
      <c r="CD1214" s="74"/>
      <c r="CJ1214"/>
      <c r="CW1214" s="76"/>
      <c r="DC1214" s="69"/>
      <c r="DI1214" s="69"/>
    </row>
    <row r="1215" spans="1:113">
      <c r="A1215" s="70"/>
      <c r="B1215" s="70"/>
      <c r="C1215" s="70"/>
      <c r="D1215" s="70"/>
      <c r="E1215" s="70"/>
      <c r="F1215" s="70"/>
      <c r="G1215" s="70"/>
      <c r="H1215" s="70"/>
      <c r="I1215" s="70"/>
      <c r="J1215" s="70"/>
      <c r="K1215" s="70"/>
      <c r="L1215" s="70"/>
      <c r="M1215" s="70"/>
      <c r="N1215" s="70"/>
      <c r="O1215" s="70"/>
      <c r="P1215" s="70"/>
      <c r="Q1215" s="70"/>
      <c r="R1215" s="70"/>
      <c r="S1215" s="70"/>
      <c r="T1215" s="70"/>
      <c r="U1215" s="70"/>
      <c r="V1215" s="70"/>
      <c r="W1215" s="70"/>
      <c r="X1215" s="70"/>
      <c r="Y1215" s="70"/>
      <c r="Z1215" s="70"/>
      <c r="AA1215" s="70"/>
      <c r="AB1215" s="70"/>
      <c r="AC1215" s="70"/>
      <c r="AD1215" s="70"/>
      <c r="AE1215" s="70"/>
      <c r="AF1215" s="70"/>
      <c r="AG1215" s="70"/>
      <c r="AH1215" s="70"/>
      <c r="AI1215" s="70"/>
      <c r="AJ1215" s="70"/>
      <c r="AK1215" s="70"/>
      <c r="AL1215" s="70"/>
      <c r="AM1215" s="70"/>
      <c r="AN1215" s="70"/>
      <c r="AO1215" s="70"/>
      <c r="AP1215" s="70"/>
      <c r="AQ1215" s="70"/>
      <c r="AR1215" s="70"/>
      <c r="AS1215" s="70"/>
      <c r="AT1215" s="70"/>
      <c r="AU1215" s="70"/>
      <c r="AV1215" s="70"/>
      <c r="AW1215" s="70"/>
      <c r="AX1215" s="70"/>
      <c r="AY1215" s="70"/>
      <c r="AZ1215" s="70"/>
      <c r="BA1215" s="70"/>
      <c r="BB1215" s="70"/>
      <c r="BC1215" s="70"/>
      <c r="BD1215" s="70"/>
      <c r="BE1215" s="70"/>
      <c r="BF1215" s="70"/>
      <c r="BG1215" s="70"/>
      <c r="BH1215" s="70"/>
      <c r="BI1215" s="70"/>
      <c r="BJ1215" s="70"/>
      <c r="BK1215" s="70"/>
      <c r="BL1215" s="70"/>
      <c r="BM1215" s="70"/>
      <c r="BN1215" s="70"/>
      <c r="BO1215" s="70"/>
      <c r="BP1215" s="70"/>
      <c r="BQ1215" s="70"/>
      <c r="BR1215" s="70"/>
      <c r="BS1215" s="70"/>
      <c r="BT1215" s="70"/>
      <c r="BU1215" s="70"/>
      <c r="BV1215" s="70"/>
      <c r="BW1215" s="70"/>
      <c r="BX1215" s="70"/>
      <c r="BY1215" s="70"/>
      <c r="BZ1215" s="72"/>
      <c r="CA1215" s="73"/>
      <c r="CB1215" s="72"/>
      <c r="CC1215" s="72"/>
      <c r="CD1215" s="74"/>
      <c r="CJ1215"/>
      <c r="CW1215" s="76"/>
      <c r="DC1215" s="69"/>
      <c r="DI1215" s="69"/>
    </row>
    <row r="1216" spans="1:113">
      <c r="A1216" s="70"/>
      <c r="B1216" s="70"/>
      <c r="C1216" s="70"/>
      <c r="D1216" s="70"/>
      <c r="E1216" s="70"/>
      <c r="F1216" s="70"/>
      <c r="G1216" s="70"/>
      <c r="H1216" s="70"/>
      <c r="I1216" s="70"/>
      <c r="J1216" s="70"/>
      <c r="K1216" s="70"/>
      <c r="L1216" s="70"/>
      <c r="M1216" s="70"/>
      <c r="N1216" s="70"/>
      <c r="O1216" s="70"/>
      <c r="P1216" s="70"/>
      <c r="Q1216" s="70"/>
      <c r="R1216" s="70"/>
      <c r="S1216" s="70"/>
      <c r="T1216" s="70"/>
      <c r="U1216" s="70"/>
      <c r="V1216" s="70"/>
      <c r="W1216" s="70"/>
      <c r="X1216" s="70"/>
      <c r="Y1216" s="70"/>
      <c r="Z1216" s="70"/>
      <c r="AA1216" s="70"/>
      <c r="AB1216" s="70"/>
      <c r="AC1216" s="70"/>
      <c r="AD1216" s="70"/>
      <c r="AE1216" s="70"/>
      <c r="AF1216" s="70"/>
      <c r="AG1216" s="70"/>
      <c r="AH1216" s="70"/>
      <c r="AI1216" s="70"/>
      <c r="AJ1216" s="70"/>
      <c r="AK1216" s="70"/>
      <c r="AL1216" s="70"/>
      <c r="AM1216" s="70"/>
      <c r="AN1216" s="70"/>
      <c r="AO1216" s="70"/>
      <c r="AP1216" s="70"/>
      <c r="AQ1216" s="70"/>
      <c r="AR1216" s="70"/>
      <c r="AS1216" s="70"/>
      <c r="AT1216" s="70"/>
      <c r="AU1216" s="70"/>
      <c r="AV1216" s="70"/>
      <c r="AW1216" s="70"/>
      <c r="AX1216" s="70"/>
      <c r="AY1216" s="70"/>
      <c r="AZ1216" s="70"/>
      <c r="BA1216" s="70"/>
      <c r="BB1216" s="70"/>
      <c r="BC1216" s="70"/>
      <c r="BD1216" s="70"/>
      <c r="BE1216" s="70"/>
      <c r="BF1216" s="70"/>
      <c r="BG1216" s="70"/>
      <c r="BH1216" s="70"/>
      <c r="BI1216" s="70"/>
      <c r="BJ1216" s="70"/>
      <c r="BK1216" s="70"/>
      <c r="BL1216" s="70"/>
      <c r="BM1216" s="70"/>
      <c r="BN1216" s="70"/>
      <c r="BO1216" s="70"/>
      <c r="BP1216" s="70"/>
      <c r="BQ1216" s="70"/>
      <c r="BR1216" s="70"/>
      <c r="BS1216" s="70"/>
      <c r="BT1216" s="70"/>
      <c r="BU1216" s="70"/>
      <c r="BV1216" s="70"/>
      <c r="BW1216" s="70"/>
      <c r="BX1216" s="70"/>
      <c r="BY1216" s="70"/>
      <c r="BZ1216" s="72"/>
      <c r="CA1216" s="73"/>
      <c r="CB1216" s="72"/>
      <c r="CC1216" s="72"/>
      <c r="CD1216" s="74"/>
      <c r="CJ1216"/>
      <c r="CW1216" s="76"/>
      <c r="DC1216" s="69"/>
      <c r="DI1216" s="69"/>
    </row>
    <row r="1217" spans="1:113">
      <c r="A1217" s="70"/>
      <c r="B1217" s="70"/>
      <c r="C1217" s="70"/>
      <c r="D1217" s="70"/>
      <c r="E1217" s="70"/>
      <c r="F1217" s="70"/>
      <c r="G1217" s="70"/>
      <c r="H1217" s="70"/>
      <c r="I1217" s="70"/>
      <c r="J1217" s="70"/>
      <c r="K1217" s="70"/>
      <c r="L1217" s="70"/>
      <c r="M1217" s="70"/>
      <c r="N1217" s="70"/>
      <c r="O1217" s="70"/>
      <c r="P1217" s="70"/>
      <c r="Q1217" s="70"/>
      <c r="R1217" s="70"/>
      <c r="S1217" s="70"/>
      <c r="T1217" s="70"/>
      <c r="U1217" s="70"/>
      <c r="V1217" s="70"/>
      <c r="W1217" s="70"/>
      <c r="X1217" s="70"/>
      <c r="Y1217" s="70"/>
      <c r="Z1217" s="70"/>
      <c r="AA1217" s="70"/>
      <c r="AB1217" s="70"/>
      <c r="AC1217" s="70"/>
      <c r="AD1217" s="70"/>
      <c r="AE1217" s="70"/>
      <c r="AF1217" s="70"/>
      <c r="AG1217" s="70"/>
      <c r="AH1217" s="70"/>
      <c r="AI1217" s="70"/>
      <c r="AJ1217" s="70"/>
      <c r="AK1217" s="70"/>
      <c r="AL1217" s="70"/>
      <c r="AM1217" s="70"/>
      <c r="AN1217" s="70"/>
      <c r="AO1217" s="70"/>
      <c r="AP1217" s="70"/>
      <c r="AQ1217" s="70"/>
      <c r="AR1217" s="70"/>
      <c r="AS1217" s="70"/>
      <c r="AT1217" s="70"/>
      <c r="AU1217" s="70"/>
      <c r="AV1217" s="70"/>
      <c r="AW1217" s="70"/>
      <c r="AX1217" s="70"/>
      <c r="AY1217" s="70"/>
      <c r="AZ1217" s="70"/>
      <c r="BA1217" s="70"/>
      <c r="BB1217" s="70"/>
      <c r="BC1217" s="70"/>
      <c r="BD1217" s="70"/>
      <c r="BE1217" s="70"/>
      <c r="BF1217" s="70"/>
      <c r="BG1217" s="70"/>
      <c r="BH1217" s="70"/>
      <c r="BI1217" s="70"/>
      <c r="BJ1217" s="70"/>
      <c r="BK1217" s="70"/>
      <c r="BL1217" s="70"/>
      <c r="BM1217" s="70"/>
      <c r="BN1217" s="70"/>
      <c r="BO1217" s="70"/>
      <c r="BP1217" s="70"/>
      <c r="BQ1217" s="70"/>
      <c r="BR1217" s="70"/>
      <c r="BS1217" s="70"/>
      <c r="BT1217" s="70"/>
      <c r="BU1217" s="70"/>
      <c r="BV1217" s="70"/>
      <c r="BW1217" s="70"/>
      <c r="BX1217" s="70"/>
      <c r="BY1217" s="70"/>
      <c r="BZ1217" s="72"/>
      <c r="CA1217" s="73"/>
      <c r="CB1217" s="72"/>
      <c r="CC1217" s="72"/>
      <c r="CD1217" s="74"/>
      <c r="CJ1217"/>
      <c r="CW1217" s="76"/>
      <c r="DC1217" s="69"/>
      <c r="DI1217" s="69"/>
    </row>
    <row r="1218" spans="1:113">
      <c r="A1218" s="70"/>
      <c r="B1218" s="70"/>
      <c r="C1218" s="70"/>
      <c r="D1218" s="70"/>
      <c r="E1218" s="70"/>
      <c r="F1218" s="70"/>
      <c r="G1218" s="70"/>
      <c r="H1218" s="70"/>
      <c r="I1218" s="70"/>
      <c r="J1218" s="70"/>
      <c r="K1218" s="70"/>
      <c r="L1218" s="70"/>
      <c r="M1218" s="70"/>
      <c r="N1218" s="70"/>
      <c r="O1218" s="70"/>
      <c r="P1218" s="70"/>
      <c r="Q1218" s="70"/>
      <c r="R1218" s="70"/>
      <c r="S1218" s="70"/>
      <c r="T1218" s="70"/>
      <c r="U1218" s="70"/>
      <c r="V1218" s="70"/>
      <c r="W1218" s="70"/>
      <c r="X1218" s="70"/>
      <c r="Y1218" s="70"/>
      <c r="Z1218" s="70"/>
      <c r="AA1218" s="70"/>
      <c r="AB1218" s="70"/>
      <c r="AC1218" s="70"/>
      <c r="AD1218" s="70"/>
      <c r="AE1218" s="70"/>
      <c r="AF1218" s="70"/>
      <c r="AG1218" s="70"/>
      <c r="AH1218" s="70"/>
      <c r="AI1218" s="70"/>
      <c r="AJ1218" s="70"/>
      <c r="AK1218" s="70"/>
      <c r="AL1218" s="70"/>
      <c r="AM1218" s="70"/>
      <c r="AN1218" s="70"/>
      <c r="AO1218" s="70"/>
      <c r="AP1218" s="70"/>
      <c r="AQ1218" s="70"/>
      <c r="AR1218" s="70"/>
      <c r="AS1218" s="70"/>
      <c r="AT1218" s="70"/>
      <c r="AU1218" s="70"/>
      <c r="AV1218" s="70"/>
      <c r="AW1218" s="70"/>
      <c r="AX1218" s="70"/>
      <c r="AY1218" s="70"/>
      <c r="AZ1218" s="70"/>
      <c r="BA1218" s="70"/>
      <c r="BB1218" s="70"/>
      <c r="BC1218" s="70"/>
      <c r="BD1218" s="70"/>
      <c r="BE1218" s="70"/>
      <c r="BF1218" s="70"/>
      <c r="BG1218" s="70"/>
      <c r="BH1218" s="70"/>
      <c r="BI1218" s="70"/>
      <c r="BJ1218" s="70"/>
      <c r="BK1218" s="70"/>
      <c r="BL1218" s="70"/>
      <c r="BM1218" s="70"/>
      <c r="BN1218" s="70"/>
      <c r="BO1218" s="70"/>
      <c r="BP1218" s="70"/>
      <c r="BQ1218" s="70"/>
      <c r="BR1218" s="70"/>
      <c r="BS1218" s="70"/>
      <c r="BT1218" s="70"/>
      <c r="BU1218" s="70"/>
      <c r="BV1218" s="70"/>
      <c r="BW1218" s="70"/>
      <c r="BX1218" s="70"/>
      <c r="BY1218" s="70"/>
      <c r="BZ1218" s="72"/>
      <c r="CA1218" s="73"/>
      <c r="CB1218" s="72"/>
      <c r="CC1218" s="72"/>
      <c r="CD1218" s="74"/>
      <c r="CJ1218"/>
      <c r="CW1218" s="76"/>
      <c r="DC1218" s="69"/>
      <c r="DI1218" s="69"/>
    </row>
    <row r="1219" spans="1:113">
      <c r="A1219" s="70"/>
      <c r="B1219" s="70"/>
      <c r="C1219" s="70"/>
      <c r="D1219" s="70"/>
      <c r="E1219" s="70"/>
      <c r="F1219" s="70"/>
      <c r="G1219" s="70"/>
      <c r="H1219" s="70"/>
      <c r="I1219" s="70"/>
      <c r="J1219" s="70"/>
      <c r="K1219" s="70"/>
      <c r="L1219" s="70"/>
      <c r="M1219" s="70"/>
      <c r="N1219" s="70"/>
      <c r="O1219" s="70"/>
      <c r="P1219" s="70"/>
      <c r="Q1219" s="70"/>
      <c r="R1219" s="70"/>
      <c r="S1219" s="70"/>
      <c r="T1219" s="70"/>
      <c r="U1219" s="70"/>
      <c r="V1219" s="70"/>
      <c r="W1219" s="70"/>
      <c r="X1219" s="70"/>
      <c r="Y1219" s="70"/>
      <c r="Z1219" s="70"/>
      <c r="AA1219" s="70"/>
      <c r="AB1219" s="70"/>
      <c r="AC1219" s="70"/>
      <c r="AD1219" s="70"/>
      <c r="AE1219" s="70"/>
      <c r="AF1219" s="70"/>
      <c r="AG1219" s="70"/>
      <c r="AH1219" s="70"/>
      <c r="AI1219" s="70"/>
      <c r="AJ1219" s="70"/>
      <c r="AK1219" s="70"/>
      <c r="AL1219" s="70"/>
      <c r="AM1219" s="70"/>
      <c r="AN1219" s="70"/>
      <c r="AO1219" s="70"/>
      <c r="AP1219" s="70"/>
      <c r="AQ1219" s="70"/>
      <c r="AR1219" s="70"/>
      <c r="AS1219" s="70"/>
      <c r="AT1219" s="70"/>
      <c r="AU1219" s="70"/>
      <c r="AV1219" s="70"/>
      <c r="AW1219" s="70"/>
      <c r="AX1219" s="70"/>
      <c r="AY1219" s="70"/>
      <c r="AZ1219" s="70"/>
      <c r="BA1219" s="70"/>
      <c r="BB1219" s="70"/>
      <c r="BC1219" s="70"/>
      <c r="BD1219" s="70"/>
      <c r="BE1219" s="70"/>
      <c r="BF1219" s="70"/>
      <c r="BG1219" s="70"/>
      <c r="BH1219" s="70"/>
      <c r="BI1219" s="70"/>
      <c r="BJ1219" s="70"/>
      <c r="BK1219" s="70"/>
      <c r="BL1219" s="70"/>
      <c r="BM1219" s="70"/>
      <c r="BN1219" s="70"/>
      <c r="BO1219" s="70"/>
      <c r="BP1219" s="70"/>
      <c r="BQ1219" s="70"/>
      <c r="BR1219" s="70"/>
      <c r="BS1219" s="70"/>
      <c r="BT1219" s="70"/>
      <c r="BU1219" s="70"/>
      <c r="BV1219" s="70"/>
      <c r="BW1219" s="70"/>
      <c r="BX1219" s="70"/>
      <c r="BY1219" s="70"/>
      <c r="BZ1219" s="72"/>
      <c r="CA1219" s="73"/>
      <c r="CB1219" s="72"/>
      <c r="CC1219" s="72"/>
      <c r="CD1219" s="74"/>
      <c r="CJ1219"/>
      <c r="CW1219" s="76"/>
      <c r="DC1219" s="69"/>
      <c r="DI1219" s="69"/>
    </row>
    <row r="1220" spans="1:113">
      <c r="A1220" s="70"/>
      <c r="B1220" s="70"/>
      <c r="C1220" s="70"/>
      <c r="D1220" s="70"/>
      <c r="E1220" s="70"/>
      <c r="F1220" s="70"/>
      <c r="G1220" s="70"/>
      <c r="H1220" s="70"/>
      <c r="I1220" s="70"/>
      <c r="J1220" s="70"/>
      <c r="K1220" s="70"/>
      <c r="L1220" s="70"/>
      <c r="M1220" s="70"/>
      <c r="N1220" s="70"/>
      <c r="O1220" s="70"/>
      <c r="P1220" s="70"/>
      <c r="Q1220" s="70"/>
      <c r="R1220" s="70"/>
      <c r="S1220" s="70"/>
      <c r="T1220" s="70"/>
      <c r="U1220" s="70"/>
      <c r="V1220" s="70"/>
      <c r="W1220" s="70"/>
      <c r="X1220" s="70"/>
      <c r="Y1220" s="70"/>
      <c r="Z1220" s="70"/>
      <c r="AA1220" s="70"/>
      <c r="AB1220" s="70"/>
      <c r="AC1220" s="70"/>
      <c r="AD1220" s="70"/>
      <c r="AE1220" s="70"/>
      <c r="AF1220" s="70"/>
      <c r="AG1220" s="70"/>
      <c r="AH1220" s="70"/>
      <c r="AI1220" s="70"/>
      <c r="AJ1220" s="70"/>
      <c r="AK1220" s="70"/>
      <c r="AL1220" s="70"/>
      <c r="AM1220" s="70"/>
      <c r="AN1220" s="70"/>
      <c r="AO1220" s="70"/>
      <c r="AP1220" s="70"/>
      <c r="AQ1220" s="70"/>
      <c r="AR1220" s="70"/>
      <c r="AS1220" s="70"/>
      <c r="AT1220" s="70"/>
      <c r="AU1220" s="70"/>
      <c r="AV1220" s="70"/>
      <c r="AW1220" s="70"/>
      <c r="AX1220" s="70"/>
      <c r="AY1220" s="70"/>
      <c r="AZ1220" s="70"/>
      <c r="BA1220" s="70"/>
      <c r="BB1220" s="70"/>
      <c r="BC1220" s="70"/>
      <c r="BD1220" s="70"/>
      <c r="BE1220" s="70"/>
      <c r="BF1220" s="70"/>
      <c r="BG1220" s="70"/>
      <c r="BH1220" s="70"/>
      <c r="BI1220" s="70"/>
      <c r="BJ1220" s="70"/>
      <c r="BK1220" s="70"/>
      <c r="BL1220" s="70"/>
      <c r="BM1220" s="70"/>
      <c r="BN1220" s="70"/>
      <c r="BO1220" s="70"/>
      <c r="BP1220" s="70"/>
      <c r="BQ1220" s="70"/>
      <c r="BR1220" s="70"/>
      <c r="BS1220" s="70"/>
      <c r="BT1220" s="70"/>
      <c r="BU1220" s="70"/>
      <c r="BV1220" s="70"/>
      <c r="BW1220" s="70"/>
      <c r="BX1220" s="70"/>
      <c r="BY1220" s="70"/>
      <c r="BZ1220" s="72"/>
      <c r="CA1220" s="73"/>
      <c r="CB1220" s="72"/>
      <c r="CC1220" s="72"/>
      <c r="CD1220" s="74"/>
      <c r="CJ1220"/>
      <c r="CW1220" s="76"/>
      <c r="DC1220" s="69"/>
      <c r="DI1220" s="69"/>
    </row>
    <row r="1221" spans="1:113">
      <c r="A1221" s="70"/>
      <c r="B1221" s="70"/>
      <c r="C1221" s="70"/>
      <c r="D1221" s="70"/>
      <c r="E1221" s="70"/>
      <c r="F1221" s="70"/>
      <c r="G1221" s="70"/>
      <c r="H1221" s="70"/>
      <c r="I1221" s="70"/>
      <c r="J1221" s="70"/>
      <c r="K1221" s="70"/>
      <c r="L1221" s="70"/>
      <c r="M1221" s="70"/>
      <c r="N1221" s="70"/>
      <c r="O1221" s="70"/>
      <c r="P1221" s="70"/>
      <c r="Q1221" s="70"/>
      <c r="R1221" s="70"/>
      <c r="S1221" s="70"/>
      <c r="T1221" s="70"/>
      <c r="U1221" s="70"/>
      <c r="V1221" s="70"/>
      <c r="W1221" s="70"/>
      <c r="X1221" s="70"/>
      <c r="Y1221" s="70"/>
      <c r="Z1221" s="70"/>
      <c r="AA1221" s="70"/>
      <c r="AB1221" s="70"/>
      <c r="AC1221" s="70"/>
      <c r="AD1221" s="70"/>
      <c r="AE1221" s="70"/>
      <c r="AF1221" s="70"/>
      <c r="AG1221" s="70"/>
      <c r="AH1221" s="70"/>
      <c r="AI1221" s="70"/>
      <c r="AJ1221" s="70"/>
      <c r="AK1221" s="70"/>
      <c r="AL1221" s="70"/>
      <c r="AM1221" s="70"/>
      <c r="AN1221" s="70"/>
      <c r="AO1221" s="70"/>
      <c r="AP1221" s="70"/>
      <c r="AQ1221" s="70"/>
      <c r="AR1221" s="70"/>
      <c r="AS1221" s="70"/>
      <c r="AT1221" s="70"/>
      <c r="AU1221" s="70"/>
      <c r="AV1221" s="70"/>
      <c r="AW1221" s="70"/>
      <c r="AX1221" s="70"/>
      <c r="AY1221" s="70"/>
      <c r="AZ1221" s="70"/>
      <c r="BA1221" s="70"/>
      <c r="BB1221" s="70"/>
      <c r="BC1221" s="70"/>
      <c r="BD1221" s="70"/>
      <c r="BE1221" s="70"/>
      <c r="BF1221" s="70"/>
      <c r="BG1221" s="70"/>
      <c r="BH1221" s="70"/>
      <c r="BI1221" s="70"/>
      <c r="BJ1221" s="70"/>
      <c r="BK1221" s="70"/>
      <c r="BL1221" s="70"/>
      <c r="BM1221" s="70"/>
      <c r="BN1221" s="70"/>
      <c r="BO1221" s="70"/>
      <c r="BP1221" s="70"/>
      <c r="BQ1221" s="70"/>
      <c r="BR1221" s="70"/>
      <c r="BS1221" s="70"/>
      <c r="BT1221" s="70"/>
      <c r="BU1221" s="70"/>
      <c r="BV1221" s="70"/>
      <c r="BW1221" s="70"/>
      <c r="BX1221" s="70"/>
      <c r="BY1221" s="70"/>
      <c r="BZ1221" s="72"/>
      <c r="CA1221" s="73"/>
      <c r="CB1221" s="72"/>
      <c r="CC1221" s="72"/>
      <c r="CD1221" s="74"/>
      <c r="CJ1221"/>
      <c r="CW1221" s="76"/>
      <c r="DC1221" s="69"/>
      <c r="DI1221" s="69"/>
    </row>
    <row r="1222" spans="1:113">
      <c r="A1222" s="70"/>
      <c r="B1222" s="70"/>
      <c r="C1222" s="70"/>
      <c r="D1222" s="70"/>
      <c r="E1222" s="70"/>
      <c r="F1222" s="70"/>
      <c r="G1222" s="70"/>
      <c r="H1222" s="70"/>
      <c r="I1222" s="70"/>
      <c r="J1222" s="70"/>
      <c r="K1222" s="70"/>
      <c r="L1222" s="70"/>
      <c r="M1222" s="70"/>
      <c r="N1222" s="70"/>
      <c r="O1222" s="70"/>
      <c r="P1222" s="70"/>
      <c r="Q1222" s="70"/>
      <c r="R1222" s="70"/>
      <c r="S1222" s="70"/>
      <c r="T1222" s="70"/>
      <c r="U1222" s="70"/>
      <c r="V1222" s="70"/>
      <c r="W1222" s="70"/>
      <c r="X1222" s="70"/>
      <c r="Y1222" s="70"/>
      <c r="Z1222" s="70"/>
      <c r="AA1222" s="70"/>
      <c r="AB1222" s="70"/>
      <c r="AC1222" s="70"/>
      <c r="AD1222" s="70"/>
      <c r="AE1222" s="70"/>
      <c r="AF1222" s="70"/>
      <c r="AG1222" s="70"/>
      <c r="AH1222" s="70"/>
      <c r="AI1222" s="70"/>
      <c r="AJ1222" s="70"/>
      <c r="AK1222" s="70"/>
      <c r="AL1222" s="70"/>
      <c r="AM1222" s="70"/>
      <c r="AN1222" s="70"/>
      <c r="AO1222" s="70"/>
      <c r="AP1222" s="70"/>
      <c r="AQ1222" s="70"/>
      <c r="AR1222" s="70"/>
      <c r="AS1222" s="70"/>
      <c r="AT1222" s="70"/>
      <c r="AU1222" s="70"/>
      <c r="AV1222" s="70"/>
      <c r="AW1222" s="70"/>
      <c r="AX1222" s="70"/>
      <c r="AY1222" s="70"/>
      <c r="AZ1222" s="70"/>
      <c r="BA1222" s="70"/>
      <c r="BB1222" s="70"/>
      <c r="BC1222" s="70"/>
      <c r="BD1222" s="70"/>
      <c r="BE1222" s="70"/>
      <c r="BF1222" s="70"/>
      <c r="BG1222" s="70"/>
      <c r="BH1222" s="70"/>
      <c r="BI1222" s="70"/>
      <c r="BJ1222" s="70"/>
      <c r="BK1222" s="70"/>
      <c r="BL1222" s="70"/>
      <c r="BM1222" s="70"/>
      <c r="BN1222" s="70"/>
      <c r="BO1222" s="70"/>
      <c r="BP1222" s="70"/>
      <c r="BQ1222" s="70"/>
      <c r="BR1222" s="70"/>
      <c r="BS1222" s="70"/>
      <c r="BT1222" s="70"/>
      <c r="BU1222" s="70"/>
      <c r="BV1222" s="70"/>
      <c r="BW1222" s="70"/>
      <c r="BX1222" s="70"/>
      <c r="BY1222" s="70"/>
      <c r="BZ1222" s="72"/>
      <c r="CA1222" s="73"/>
      <c r="CB1222" s="72"/>
      <c r="CC1222" s="72"/>
      <c r="CD1222" s="74"/>
      <c r="CJ1222"/>
      <c r="CW1222" s="76"/>
      <c r="DC1222" s="69"/>
      <c r="DI1222" s="69"/>
    </row>
    <row r="1223" spans="1:113">
      <c r="A1223" s="70"/>
      <c r="B1223" s="70"/>
      <c r="C1223" s="70"/>
      <c r="D1223" s="70"/>
      <c r="E1223" s="70"/>
      <c r="F1223" s="70"/>
      <c r="G1223" s="70"/>
      <c r="H1223" s="70"/>
      <c r="I1223" s="70"/>
      <c r="J1223" s="70"/>
      <c r="K1223" s="70"/>
      <c r="L1223" s="70"/>
      <c r="M1223" s="70"/>
      <c r="N1223" s="70"/>
      <c r="O1223" s="70"/>
      <c r="P1223" s="70"/>
      <c r="Q1223" s="70"/>
      <c r="R1223" s="70"/>
      <c r="S1223" s="70"/>
      <c r="T1223" s="70"/>
      <c r="U1223" s="70"/>
      <c r="V1223" s="70"/>
      <c r="W1223" s="70"/>
      <c r="X1223" s="70"/>
      <c r="Y1223" s="70"/>
      <c r="Z1223" s="70"/>
      <c r="AA1223" s="70"/>
      <c r="AB1223" s="70"/>
      <c r="AC1223" s="70"/>
      <c r="AD1223" s="70"/>
      <c r="AE1223" s="70"/>
      <c r="AF1223" s="70"/>
      <c r="AG1223" s="70"/>
      <c r="AH1223" s="70"/>
      <c r="AI1223" s="70"/>
      <c r="AJ1223" s="70"/>
      <c r="AK1223" s="70"/>
      <c r="AL1223" s="70"/>
      <c r="AM1223" s="70"/>
      <c r="AN1223" s="70"/>
      <c r="AO1223" s="70"/>
      <c r="AP1223" s="70"/>
      <c r="AQ1223" s="70"/>
      <c r="AR1223" s="70"/>
      <c r="AS1223" s="70"/>
      <c r="AT1223" s="70"/>
      <c r="AU1223" s="70"/>
      <c r="AV1223" s="70"/>
      <c r="AW1223" s="70"/>
      <c r="AX1223" s="70"/>
      <c r="AY1223" s="70"/>
      <c r="AZ1223" s="70"/>
      <c r="BA1223" s="70"/>
      <c r="BB1223" s="70"/>
      <c r="BC1223" s="70"/>
      <c r="BD1223" s="70"/>
      <c r="BE1223" s="70"/>
      <c r="BF1223" s="70"/>
      <c r="BG1223" s="70"/>
      <c r="BH1223" s="70"/>
      <c r="BI1223" s="70"/>
      <c r="BJ1223" s="70"/>
      <c r="BK1223" s="70"/>
      <c r="BL1223" s="70"/>
      <c r="BM1223" s="70"/>
      <c r="BN1223" s="70"/>
      <c r="BO1223" s="70"/>
      <c r="BP1223" s="70"/>
      <c r="BQ1223" s="70"/>
      <c r="BR1223" s="70"/>
      <c r="BS1223" s="70"/>
      <c r="BT1223" s="70"/>
      <c r="BU1223" s="70"/>
      <c r="BV1223" s="70"/>
      <c r="BW1223" s="70"/>
      <c r="BX1223" s="70"/>
      <c r="BY1223" s="70"/>
      <c r="BZ1223" s="72"/>
      <c r="CA1223" s="73"/>
      <c r="CB1223" s="72"/>
      <c r="CC1223" s="72"/>
      <c r="CD1223" s="74"/>
      <c r="CJ1223"/>
      <c r="CW1223" s="76"/>
      <c r="DC1223" s="69"/>
      <c r="DI1223" s="69"/>
    </row>
    <row r="1224" spans="1:113">
      <c r="A1224" s="70"/>
      <c r="B1224" s="70"/>
      <c r="C1224" s="70"/>
      <c r="D1224" s="70"/>
      <c r="E1224" s="70"/>
      <c r="F1224" s="70"/>
      <c r="G1224" s="70"/>
      <c r="H1224" s="70"/>
      <c r="I1224" s="70"/>
      <c r="J1224" s="70"/>
      <c r="K1224" s="70"/>
      <c r="L1224" s="70"/>
      <c r="M1224" s="70"/>
      <c r="N1224" s="70"/>
      <c r="O1224" s="70"/>
      <c r="P1224" s="70"/>
      <c r="Q1224" s="70"/>
      <c r="R1224" s="70"/>
      <c r="S1224" s="70"/>
      <c r="T1224" s="70"/>
      <c r="U1224" s="70"/>
      <c r="V1224" s="70"/>
      <c r="W1224" s="70"/>
      <c r="X1224" s="70"/>
      <c r="Y1224" s="70"/>
      <c r="Z1224" s="70"/>
      <c r="AA1224" s="70"/>
      <c r="AB1224" s="70"/>
      <c r="AC1224" s="70"/>
      <c r="AD1224" s="70"/>
      <c r="AE1224" s="70"/>
      <c r="AF1224" s="70"/>
      <c r="AG1224" s="70"/>
      <c r="AH1224" s="70"/>
      <c r="AI1224" s="70"/>
      <c r="AJ1224" s="70"/>
      <c r="AK1224" s="70"/>
      <c r="AL1224" s="70"/>
      <c r="AM1224" s="70"/>
      <c r="AN1224" s="70"/>
      <c r="AO1224" s="70"/>
      <c r="AP1224" s="70"/>
      <c r="AQ1224" s="70"/>
      <c r="AR1224" s="70"/>
      <c r="AS1224" s="70"/>
      <c r="AT1224" s="70"/>
      <c r="AU1224" s="70"/>
      <c r="AV1224" s="70"/>
      <c r="AW1224" s="70"/>
      <c r="AX1224" s="70"/>
      <c r="AY1224" s="70"/>
      <c r="AZ1224" s="70"/>
      <c r="BA1224" s="70"/>
      <c r="BB1224" s="70"/>
      <c r="BC1224" s="70"/>
      <c r="BD1224" s="70"/>
      <c r="BE1224" s="70"/>
      <c r="BF1224" s="70"/>
      <c r="BG1224" s="70"/>
      <c r="BH1224" s="70"/>
      <c r="BI1224" s="70"/>
      <c r="BJ1224" s="70"/>
      <c r="BK1224" s="70"/>
      <c r="BL1224" s="70"/>
      <c r="BM1224" s="70"/>
      <c r="BN1224" s="70"/>
      <c r="BO1224" s="70"/>
      <c r="BP1224" s="70"/>
      <c r="BQ1224" s="70"/>
      <c r="BR1224" s="70"/>
      <c r="BS1224" s="70"/>
      <c r="BT1224" s="70"/>
      <c r="BU1224" s="70"/>
      <c r="BV1224" s="70"/>
      <c r="BW1224" s="70"/>
      <c r="BX1224" s="70"/>
      <c r="BY1224" s="70"/>
      <c r="BZ1224" s="72"/>
      <c r="CA1224" s="73"/>
      <c r="CB1224" s="72"/>
      <c r="CC1224" s="72"/>
      <c r="CD1224" s="74"/>
      <c r="CJ1224"/>
      <c r="CW1224" s="76"/>
      <c r="DC1224" s="69"/>
      <c r="DI1224" s="69"/>
    </row>
    <row r="1225" spans="1:113">
      <c r="A1225" s="70"/>
      <c r="B1225" s="70"/>
      <c r="C1225" s="70"/>
      <c r="D1225" s="70"/>
      <c r="E1225" s="70"/>
      <c r="F1225" s="70"/>
      <c r="G1225" s="70"/>
      <c r="H1225" s="70"/>
      <c r="I1225" s="70"/>
      <c r="J1225" s="70"/>
      <c r="K1225" s="70"/>
      <c r="L1225" s="70"/>
      <c r="M1225" s="70"/>
      <c r="N1225" s="70"/>
      <c r="O1225" s="70"/>
      <c r="P1225" s="70"/>
      <c r="Q1225" s="70"/>
      <c r="R1225" s="70"/>
      <c r="S1225" s="70"/>
      <c r="T1225" s="70"/>
      <c r="U1225" s="70"/>
      <c r="V1225" s="70"/>
      <c r="W1225" s="70"/>
      <c r="X1225" s="70"/>
      <c r="Y1225" s="70"/>
      <c r="Z1225" s="70"/>
      <c r="AA1225" s="70"/>
      <c r="AB1225" s="70"/>
      <c r="AC1225" s="70"/>
      <c r="AD1225" s="70"/>
      <c r="AE1225" s="70"/>
      <c r="AF1225" s="70"/>
      <c r="AG1225" s="70"/>
      <c r="AH1225" s="70"/>
      <c r="AI1225" s="70"/>
      <c r="AJ1225" s="70"/>
      <c r="AK1225" s="70"/>
      <c r="AL1225" s="70"/>
      <c r="AM1225" s="70"/>
      <c r="AN1225" s="70"/>
      <c r="AO1225" s="70"/>
      <c r="AP1225" s="70"/>
      <c r="AQ1225" s="70"/>
      <c r="AR1225" s="70"/>
      <c r="AS1225" s="70"/>
      <c r="AT1225" s="70"/>
      <c r="AU1225" s="70"/>
      <c r="AV1225" s="70"/>
      <c r="AW1225" s="70"/>
      <c r="AX1225" s="70"/>
      <c r="AY1225" s="70"/>
      <c r="AZ1225" s="70"/>
      <c r="BA1225" s="70"/>
      <c r="BB1225" s="70"/>
      <c r="BC1225" s="70"/>
      <c r="BD1225" s="70"/>
      <c r="BE1225" s="70"/>
      <c r="BF1225" s="70"/>
      <c r="BG1225" s="70"/>
      <c r="BH1225" s="70"/>
      <c r="BI1225" s="70"/>
      <c r="BJ1225" s="70"/>
      <c r="BK1225" s="70"/>
      <c r="BL1225" s="70"/>
      <c r="BM1225" s="70"/>
      <c r="BN1225" s="70"/>
      <c r="BO1225" s="70"/>
      <c r="BP1225" s="70"/>
      <c r="BQ1225" s="70"/>
      <c r="BR1225" s="70"/>
      <c r="BS1225" s="70"/>
      <c r="BT1225" s="70"/>
      <c r="BU1225" s="70"/>
      <c r="BV1225" s="70"/>
      <c r="BW1225" s="70"/>
      <c r="BX1225" s="70"/>
      <c r="BY1225" s="70"/>
      <c r="BZ1225" s="72"/>
      <c r="CA1225" s="73"/>
      <c r="CB1225" s="72"/>
      <c r="CC1225" s="72"/>
      <c r="CD1225" s="74"/>
      <c r="CJ1225"/>
      <c r="CW1225" s="76"/>
      <c r="DC1225" s="69"/>
      <c r="DI1225" s="69"/>
    </row>
    <row r="1226" spans="1:113">
      <c r="A1226" s="70"/>
      <c r="B1226" s="70"/>
      <c r="C1226" s="70"/>
      <c r="D1226" s="70"/>
      <c r="E1226" s="70"/>
      <c r="F1226" s="70"/>
      <c r="G1226" s="70"/>
      <c r="H1226" s="70"/>
      <c r="I1226" s="70"/>
      <c r="J1226" s="70"/>
      <c r="K1226" s="70"/>
      <c r="L1226" s="70"/>
      <c r="M1226" s="70"/>
      <c r="N1226" s="70"/>
      <c r="O1226" s="70"/>
      <c r="P1226" s="70"/>
      <c r="Q1226" s="70"/>
      <c r="R1226" s="70"/>
      <c r="S1226" s="70"/>
      <c r="T1226" s="70"/>
      <c r="U1226" s="70"/>
      <c r="V1226" s="70"/>
      <c r="W1226" s="70"/>
      <c r="X1226" s="70"/>
      <c r="Y1226" s="70"/>
      <c r="Z1226" s="70"/>
      <c r="AA1226" s="70"/>
      <c r="AB1226" s="70"/>
      <c r="AC1226" s="70"/>
      <c r="AD1226" s="70"/>
      <c r="AE1226" s="70"/>
      <c r="AF1226" s="70"/>
      <c r="AG1226" s="70"/>
      <c r="AH1226" s="70"/>
      <c r="AI1226" s="70"/>
      <c r="AJ1226" s="70"/>
      <c r="AK1226" s="70"/>
      <c r="AL1226" s="70"/>
      <c r="AM1226" s="70"/>
      <c r="AN1226" s="70"/>
      <c r="AO1226" s="70"/>
      <c r="AP1226" s="70"/>
      <c r="AQ1226" s="70"/>
      <c r="AR1226" s="70"/>
      <c r="AS1226" s="70"/>
      <c r="AT1226" s="70"/>
      <c r="AU1226" s="70"/>
      <c r="AV1226" s="70"/>
      <c r="AW1226" s="70"/>
      <c r="AX1226" s="70"/>
      <c r="AY1226" s="70"/>
      <c r="AZ1226" s="70"/>
      <c r="BA1226" s="70"/>
      <c r="BB1226" s="70"/>
      <c r="BC1226" s="70"/>
      <c r="BD1226" s="70"/>
      <c r="BE1226" s="70"/>
      <c r="BF1226" s="70"/>
      <c r="BG1226" s="70"/>
      <c r="BH1226" s="70"/>
      <c r="BI1226" s="70"/>
      <c r="BJ1226" s="70"/>
      <c r="BK1226" s="70"/>
      <c r="BL1226" s="70"/>
      <c r="BM1226" s="70"/>
      <c r="BN1226" s="70"/>
      <c r="BO1226" s="70"/>
      <c r="BP1226" s="70"/>
      <c r="BQ1226" s="70"/>
      <c r="BR1226" s="70"/>
      <c r="BS1226" s="70"/>
      <c r="BT1226" s="70"/>
      <c r="BU1226" s="70"/>
      <c r="BV1226" s="70"/>
      <c r="BW1226" s="70"/>
      <c r="BX1226" s="70"/>
      <c r="BY1226" s="70"/>
      <c r="BZ1226" s="72"/>
      <c r="CA1226" s="73"/>
      <c r="CB1226" s="72"/>
      <c r="CC1226" s="72"/>
      <c r="CD1226" s="74"/>
      <c r="CJ1226"/>
      <c r="CW1226" s="76"/>
      <c r="DC1226" s="69"/>
      <c r="DI1226" s="69"/>
    </row>
    <row r="1227" spans="1:113">
      <c r="A1227" s="70"/>
      <c r="B1227" s="70"/>
      <c r="C1227" s="70"/>
      <c r="D1227" s="70"/>
      <c r="E1227" s="70"/>
      <c r="F1227" s="70"/>
      <c r="G1227" s="70"/>
      <c r="H1227" s="70"/>
      <c r="I1227" s="70"/>
      <c r="J1227" s="70"/>
      <c r="K1227" s="70"/>
      <c r="L1227" s="70"/>
      <c r="M1227" s="70"/>
      <c r="N1227" s="70"/>
      <c r="O1227" s="70"/>
      <c r="P1227" s="70"/>
      <c r="Q1227" s="70"/>
      <c r="R1227" s="70"/>
      <c r="S1227" s="70"/>
      <c r="T1227" s="70"/>
      <c r="U1227" s="70"/>
      <c r="V1227" s="70"/>
      <c r="W1227" s="70"/>
      <c r="X1227" s="70"/>
      <c r="Y1227" s="70"/>
      <c r="Z1227" s="70"/>
      <c r="AA1227" s="70"/>
      <c r="AB1227" s="70"/>
      <c r="AC1227" s="70"/>
      <c r="AD1227" s="70"/>
      <c r="AE1227" s="70"/>
      <c r="AF1227" s="70"/>
      <c r="AG1227" s="70"/>
      <c r="AH1227" s="70"/>
      <c r="AI1227" s="70"/>
      <c r="AJ1227" s="70"/>
      <c r="AK1227" s="70"/>
      <c r="AL1227" s="70"/>
      <c r="AM1227" s="70"/>
      <c r="AN1227" s="70"/>
      <c r="AO1227" s="70"/>
      <c r="AP1227" s="70"/>
      <c r="AQ1227" s="70"/>
      <c r="AR1227" s="70"/>
      <c r="AS1227" s="70"/>
      <c r="AT1227" s="70"/>
      <c r="AU1227" s="70"/>
      <c r="AV1227" s="70"/>
      <c r="AW1227" s="70"/>
      <c r="AX1227" s="70"/>
      <c r="AY1227" s="70"/>
      <c r="AZ1227" s="70"/>
      <c r="BA1227" s="70"/>
      <c r="BB1227" s="70"/>
      <c r="BC1227" s="70"/>
      <c r="BD1227" s="70"/>
      <c r="BE1227" s="70"/>
      <c r="BF1227" s="70"/>
      <c r="BG1227" s="70"/>
      <c r="BH1227" s="70"/>
      <c r="BI1227" s="70"/>
      <c r="BJ1227" s="70"/>
      <c r="BK1227" s="70"/>
      <c r="BL1227" s="70"/>
      <c r="BM1227" s="70"/>
      <c r="BN1227" s="70"/>
      <c r="BO1227" s="70"/>
      <c r="BP1227" s="70"/>
      <c r="BQ1227" s="70"/>
      <c r="BR1227" s="70"/>
      <c r="BS1227" s="70"/>
      <c r="BT1227" s="70"/>
      <c r="BU1227" s="70"/>
      <c r="BV1227" s="70"/>
      <c r="BW1227" s="70"/>
      <c r="BX1227" s="70"/>
      <c r="BY1227" s="70"/>
      <c r="BZ1227" s="72"/>
      <c r="CA1227" s="73"/>
      <c r="CB1227" s="72"/>
      <c r="CC1227" s="72"/>
      <c r="CD1227" s="74"/>
      <c r="CJ1227"/>
      <c r="CW1227" s="76"/>
      <c r="DC1227" s="69"/>
      <c r="DI1227" s="69"/>
    </row>
    <row r="1228" spans="1:113">
      <c r="A1228" s="70"/>
      <c r="B1228" s="70"/>
      <c r="C1228" s="70"/>
      <c r="D1228" s="70"/>
      <c r="E1228" s="70"/>
      <c r="F1228" s="70"/>
      <c r="G1228" s="70"/>
      <c r="H1228" s="70"/>
      <c r="I1228" s="70"/>
      <c r="J1228" s="70"/>
      <c r="K1228" s="70"/>
      <c r="L1228" s="70"/>
      <c r="M1228" s="70"/>
      <c r="N1228" s="70"/>
      <c r="O1228" s="70"/>
      <c r="P1228" s="70"/>
      <c r="Q1228" s="70"/>
      <c r="R1228" s="70"/>
      <c r="S1228" s="70"/>
      <c r="T1228" s="70"/>
      <c r="U1228" s="70"/>
      <c r="V1228" s="70"/>
      <c r="W1228" s="70"/>
      <c r="X1228" s="70"/>
      <c r="Y1228" s="70"/>
      <c r="Z1228" s="70"/>
      <c r="AA1228" s="70"/>
      <c r="AB1228" s="70"/>
      <c r="AC1228" s="70"/>
      <c r="AD1228" s="70"/>
      <c r="AE1228" s="70"/>
      <c r="AF1228" s="70"/>
      <c r="AG1228" s="70"/>
      <c r="AH1228" s="70"/>
      <c r="AI1228" s="70"/>
      <c r="AJ1228" s="70"/>
      <c r="AK1228" s="70"/>
      <c r="AL1228" s="70"/>
      <c r="AM1228" s="70"/>
      <c r="AN1228" s="70"/>
      <c r="AO1228" s="70"/>
      <c r="AP1228" s="70"/>
      <c r="AQ1228" s="70"/>
      <c r="AR1228" s="70"/>
      <c r="AS1228" s="70"/>
      <c r="AT1228" s="70"/>
      <c r="AU1228" s="70"/>
      <c r="AV1228" s="70"/>
      <c r="AW1228" s="70"/>
      <c r="AX1228" s="70"/>
      <c r="AY1228" s="70"/>
      <c r="AZ1228" s="70"/>
      <c r="BA1228" s="70"/>
      <c r="BB1228" s="70"/>
      <c r="BC1228" s="70"/>
      <c r="BD1228" s="70"/>
      <c r="BE1228" s="70"/>
      <c r="BF1228" s="70"/>
      <c r="BG1228" s="70"/>
      <c r="BH1228" s="70"/>
      <c r="BI1228" s="70"/>
      <c r="BJ1228" s="70"/>
      <c r="BK1228" s="70"/>
      <c r="BL1228" s="70"/>
      <c r="BM1228" s="70"/>
      <c r="BN1228" s="70"/>
      <c r="BO1228" s="70"/>
      <c r="BP1228" s="70"/>
      <c r="BQ1228" s="70"/>
      <c r="BR1228" s="70"/>
      <c r="BS1228" s="70"/>
      <c r="BT1228" s="70"/>
      <c r="BU1228" s="70"/>
      <c r="BV1228" s="70"/>
      <c r="BW1228" s="70"/>
      <c r="BX1228" s="70"/>
      <c r="BY1228" s="70"/>
      <c r="BZ1228" s="72"/>
      <c r="CA1228" s="73"/>
      <c r="CB1228" s="72"/>
      <c r="CC1228" s="72"/>
      <c r="CD1228" s="74"/>
      <c r="CJ1228"/>
      <c r="CW1228" s="76"/>
      <c r="DC1228" s="69"/>
      <c r="DI1228" s="69"/>
    </row>
    <row r="1229" spans="1:113">
      <c r="A1229" s="70"/>
      <c r="B1229" s="70"/>
      <c r="C1229" s="70"/>
      <c r="D1229" s="70"/>
      <c r="E1229" s="70"/>
      <c r="F1229" s="70"/>
      <c r="G1229" s="70"/>
      <c r="H1229" s="70"/>
      <c r="I1229" s="70"/>
      <c r="J1229" s="70"/>
      <c r="K1229" s="70"/>
      <c r="L1229" s="70"/>
      <c r="M1229" s="70"/>
      <c r="N1229" s="70"/>
      <c r="O1229" s="70"/>
      <c r="P1229" s="70"/>
      <c r="Q1229" s="70"/>
      <c r="R1229" s="70"/>
      <c r="S1229" s="70"/>
      <c r="T1229" s="70"/>
      <c r="U1229" s="70"/>
      <c r="V1229" s="70"/>
      <c r="W1229" s="70"/>
      <c r="X1229" s="70"/>
      <c r="Y1229" s="70"/>
      <c r="Z1229" s="70"/>
      <c r="AA1229" s="70"/>
      <c r="AB1229" s="70"/>
      <c r="AC1229" s="70"/>
      <c r="AD1229" s="70"/>
      <c r="AE1229" s="70"/>
      <c r="AF1229" s="70"/>
      <c r="AG1229" s="70"/>
      <c r="AH1229" s="70"/>
      <c r="AI1229" s="70"/>
      <c r="AJ1229" s="70"/>
      <c r="AK1229" s="70"/>
      <c r="AL1229" s="70"/>
      <c r="AM1229" s="70"/>
      <c r="AN1229" s="70"/>
      <c r="AO1229" s="70"/>
      <c r="AP1229" s="70"/>
      <c r="AQ1229" s="70"/>
      <c r="AR1229" s="70"/>
      <c r="AS1229" s="70"/>
      <c r="AT1229" s="70"/>
      <c r="AU1229" s="70"/>
      <c r="AV1229" s="70"/>
      <c r="AW1229" s="70"/>
      <c r="AX1229" s="70"/>
      <c r="AY1229" s="70"/>
      <c r="AZ1229" s="70"/>
      <c r="BA1229" s="70"/>
      <c r="BB1229" s="70"/>
      <c r="BC1229" s="70"/>
      <c r="BD1229" s="70"/>
      <c r="BE1229" s="70"/>
      <c r="BF1229" s="70"/>
      <c r="BG1229" s="70"/>
      <c r="BH1229" s="70"/>
      <c r="BI1229" s="70"/>
      <c r="BJ1229" s="70"/>
      <c r="BK1229" s="70"/>
      <c r="BL1229" s="70"/>
      <c r="BM1229" s="70"/>
      <c r="BN1229" s="70"/>
      <c r="BO1229" s="70"/>
      <c r="BP1229" s="70"/>
      <c r="BQ1229" s="70"/>
      <c r="BR1229" s="70"/>
      <c r="BS1229" s="70"/>
      <c r="BT1229" s="70"/>
      <c r="BU1229" s="70"/>
      <c r="BV1229" s="70"/>
      <c r="BW1229" s="70"/>
      <c r="BX1229" s="70"/>
      <c r="BY1229" s="70"/>
      <c r="BZ1229" s="72"/>
      <c r="CA1229" s="73"/>
      <c r="CB1229" s="72"/>
      <c r="CC1229" s="72"/>
      <c r="CD1229" s="74"/>
      <c r="CJ1229"/>
      <c r="CW1229" s="76"/>
      <c r="DC1229" s="69"/>
      <c r="DI1229" s="69"/>
    </row>
    <row r="1230" spans="1:113">
      <c r="A1230" s="70"/>
      <c r="B1230" s="70"/>
      <c r="C1230" s="70"/>
      <c r="D1230" s="70"/>
      <c r="E1230" s="70"/>
      <c r="F1230" s="70"/>
      <c r="G1230" s="70"/>
      <c r="H1230" s="70"/>
      <c r="I1230" s="70"/>
      <c r="J1230" s="70"/>
      <c r="K1230" s="70"/>
      <c r="L1230" s="70"/>
      <c r="M1230" s="70"/>
      <c r="N1230" s="70"/>
      <c r="O1230" s="70"/>
      <c r="P1230" s="70"/>
      <c r="Q1230" s="70"/>
      <c r="R1230" s="70"/>
      <c r="S1230" s="70"/>
      <c r="T1230" s="70"/>
      <c r="U1230" s="70"/>
      <c r="V1230" s="70"/>
      <c r="W1230" s="70"/>
      <c r="X1230" s="70"/>
      <c r="Y1230" s="70"/>
      <c r="Z1230" s="70"/>
      <c r="AA1230" s="70"/>
      <c r="AB1230" s="70"/>
      <c r="AC1230" s="70"/>
      <c r="AD1230" s="70"/>
      <c r="AE1230" s="70"/>
      <c r="AF1230" s="70"/>
      <c r="AG1230" s="70"/>
      <c r="AH1230" s="70"/>
      <c r="AI1230" s="70"/>
      <c r="AJ1230" s="70"/>
      <c r="AK1230" s="70"/>
      <c r="AL1230" s="70"/>
      <c r="AM1230" s="70"/>
      <c r="AN1230" s="70"/>
      <c r="AO1230" s="70"/>
      <c r="AP1230" s="70"/>
      <c r="AQ1230" s="70"/>
      <c r="AR1230" s="70"/>
      <c r="AS1230" s="70"/>
      <c r="AT1230" s="70"/>
      <c r="AU1230" s="70"/>
      <c r="AV1230" s="70"/>
      <c r="AW1230" s="70"/>
      <c r="AX1230" s="70"/>
      <c r="AY1230" s="70"/>
      <c r="AZ1230" s="70"/>
      <c r="BA1230" s="70"/>
      <c r="BB1230" s="70"/>
      <c r="BC1230" s="70"/>
      <c r="BD1230" s="70"/>
      <c r="BE1230" s="70"/>
      <c r="BF1230" s="70"/>
      <c r="BG1230" s="70"/>
      <c r="BH1230" s="70"/>
      <c r="BI1230" s="70"/>
      <c r="BJ1230" s="70"/>
      <c r="BK1230" s="70"/>
      <c r="BL1230" s="70"/>
      <c r="BM1230" s="70"/>
      <c r="BN1230" s="70"/>
      <c r="BO1230" s="70"/>
      <c r="BP1230" s="70"/>
      <c r="BQ1230" s="70"/>
      <c r="BR1230" s="70"/>
      <c r="BS1230" s="70"/>
      <c r="BT1230" s="70"/>
      <c r="BU1230" s="70"/>
      <c r="BV1230" s="70"/>
      <c r="BW1230" s="70"/>
      <c r="BX1230" s="70"/>
      <c r="BY1230" s="70"/>
      <c r="BZ1230" s="72"/>
      <c r="CA1230" s="73"/>
      <c r="CB1230" s="72"/>
      <c r="CC1230" s="72"/>
      <c r="CD1230" s="74"/>
      <c r="CJ1230"/>
      <c r="CW1230" s="76"/>
      <c r="DC1230" s="69"/>
      <c r="DI1230" s="69"/>
    </row>
    <row r="1231" spans="1:113">
      <c r="A1231" s="70"/>
      <c r="B1231" s="70"/>
      <c r="C1231" s="70"/>
      <c r="D1231" s="70"/>
      <c r="E1231" s="70"/>
      <c r="F1231" s="70"/>
      <c r="G1231" s="70"/>
      <c r="H1231" s="70"/>
      <c r="I1231" s="70"/>
      <c r="J1231" s="70"/>
      <c r="K1231" s="70"/>
      <c r="L1231" s="70"/>
      <c r="M1231" s="70"/>
      <c r="N1231" s="70"/>
      <c r="O1231" s="70"/>
      <c r="P1231" s="70"/>
      <c r="Q1231" s="70"/>
      <c r="R1231" s="70"/>
      <c r="S1231" s="70"/>
      <c r="T1231" s="70"/>
      <c r="U1231" s="70"/>
      <c r="V1231" s="70"/>
      <c r="W1231" s="70"/>
      <c r="X1231" s="70"/>
      <c r="Y1231" s="70"/>
      <c r="Z1231" s="70"/>
      <c r="AA1231" s="70"/>
      <c r="AB1231" s="70"/>
      <c r="AC1231" s="70"/>
      <c r="AD1231" s="70"/>
      <c r="AE1231" s="70"/>
      <c r="AF1231" s="70"/>
      <c r="AG1231" s="70"/>
      <c r="AH1231" s="70"/>
      <c r="AI1231" s="70"/>
      <c r="AJ1231" s="70"/>
      <c r="AK1231" s="70"/>
      <c r="AL1231" s="70"/>
      <c r="AM1231" s="70"/>
      <c r="AN1231" s="70"/>
      <c r="AO1231" s="70"/>
      <c r="AP1231" s="70"/>
      <c r="AQ1231" s="70"/>
      <c r="AR1231" s="70"/>
      <c r="AS1231" s="70"/>
      <c r="AT1231" s="70"/>
      <c r="AU1231" s="70"/>
      <c r="AV1231" s="70"/>
      <c r="AW1231" s="70"/>
      <c r="AX1231" s="70"/>
      <c r="AY1231" s="70"/>
      <c r="AZ1231" s="70"/>
      <c r="BA1231" s="70"/>
      <c r="BB1231" s="70"/>
      <c r="BC1231" s="70"/>
      <c r="BD1231" s="70"/>
      <c r="BE1231" s="70"/>
      <c r="BF1231" s="70"/>
      <c r="BG1231" s="70"/>
      <c r="BH1231" s="70"/>
      <c r="BI1231" s="70"/>
      <c r="BJ1231" s="70"/>
      <c r="BK1231" s="70"/>
      <c r="BL1231" s="70"/>
      <c r="BM1231" s="70"/>
      <c r="BN1231" s="70"/>
      <c r="BO1231" s="70"/>
      <c r="BP1231" s="70"/>
      <c r="BQ1231" s="70"/>
      <c r="BR1231" s="70"/>
      <c r="BS1231" s="70"/>
      <c r="BT1231" s="70"/>
      <c r="BU1231" s="70"/>
      <c r="BV1231" s="70"/>
      <c r="BW1231" s="70"/>
      <c r="BX1231" s="70"/>
      <c r="BY1231" s="70"/>
      <c r="BZ1231" s="72"/>
      <c r="CA1231" s="73"/>
      <c r="CB1231" s="72"/>
      <c r="CC1231" s="72"/>
      <c r="CD1231" s="74"/>
      <c r="CJ1231"/>
      <c r="CW1231" s="76"/>
      <c r="DC1231" s="69"/>
      <c r="DI1231" s="69"/>
    </row>
    <row r="1232" spans="1:113">
      <c r="A1232" s="70"/>
      <c r="B1232" s="70"/>
      <c r="C1232" s="70"/>
      <c r="D1232" s="70"/>
      <c r="E1232" s="70"/>
      <c r="F1232" s="70"/>
      <c r="G1232" s="70"/>
      <c r="H1232" s="70"/>
      <c r="I1232" s="70"/>
      <c r="J1232" s="70"/>
      <c r="K1232" s="70"/>
      <c r="L1232" s="70"/>
      <c r="M1232" s="70"/>
      <c r="N1232" s="70"/>
      <c r="O1232" s="70"/>
      <c r="P1232" s="70"/>
      <c r="Q1232" s="70"/>
      <c r="R1232" s="70"/>
      <c r="S1232" s="70"/>
      <c r="T1232" s="70"/>
      <c r="U1232" s="70"/>
      <c r="V1232" s="70"/>
      <c r="W1232" s="70"/>
      <c r="X1232" s="70"/>
      <c r="Y1232" s="70"/>
      <c r="Z1232" s="70"/>
      <c r="AA1232" s="70"/>
      <c r="AB1232" s="70"/>
      <c r="AC1232" s="70"/>
      <c r="AD1232" s="70"/>
      <c r="AE1232" s="70"/>
      <c r="AF1232" s="70"/>
      <c r="AG1232" s="70"/>
      <c r="AH1232" s="70"/>
      <c r="AI1232" s="70"/>
      <c r="AJ1232" s="70"/>
      <c r="AK1232" s="70"/>
      <c r="AL1232" s="70"/>
      <c r="AM1232" s="70"/>
      <c r="AN1232" s="70"/>
      <c r="AO1232" s="70"/>
      <c r="AP1232" s="70"/>
      <c r="AQ1232" s="70"/>
      <c r="AR1232" s="70"/>
      <c r="AS1232" s="70"/>
      <c r="AT1232" s="70"/>
      <c r="AU1232" s="70"/>
      <c r="AV1232" s="70"/>
      <c r="AW1232" s="70"/>
      <c r="AX1232" s="70"/>
      <c r="AY1232" s="70"/>
      <c r="AZ1232" s="70"/>
      <c r="BA1232" s="70"/>
      <c r="BB1232" s="70"/>
      <c r="BC1232" s="70"/>
      <c r="BD1232" s="70"/>
      <c r="BE1232" s="70"/>
      <c r="BF1232" s="70"/>
      <c r="BG1232" s="70"/>
      <c r="BH1232" s="70"/>
      <c r="BI1232" s="70"/>
      <c r="BJ1232" s="70"/>
      <c r="BK1232" s="70"/>
      <c r="BL1232" s="70"/>
      <c r="BM1232" s="70"/>
      <c r="BN1232" s="70"/>
      <c r="BO1232" s="70"/>
      <c r="BP1232" s="70"/>
      <c r="BQ1232" s="70"/>
      <c r="BR1232" s="70"/>
      <c r="BS1232" s="70"/>
      <c r="BT1232" s="70"/>
      <c r="BU1232" s="70"/>
      <c r="BV1232" s="70"/>
      <c r="BW1232" s="70"/>
      <c r="BX1232" s="70"/>
      <c r="BY1232" s="70"/>
      <c r="BZ1232" s="72"/>
      <c r="CA1232" s="73"/>
      <c r="CB1232" s="72"/>
      <c r="CC1232" s="72"/>
      <c r="CD1232" s="74"/>
      <c r="CJ1232"/>
      <c r="CW1232" s="76"/>
      <c r="DC1232" s="69"/>
      <c r="DI1232" s="69"/>
    </row>
    <row r="1233" spans="1:113">
      <c r="A1233" s="70"/>
      <c r="B1233" s="70"/>
      <c r="C1233" s="70"/>
      <c r="D1233" s="70"/>
      <c r="E1233" s="70"/>
      <c r="F1233" s="70"/>
      <c r="G1233" s="70"/>
      <c r="H1233" s="70"/>
      <c r="I1233" s="70"/>
      <c r="J1233" s="70"/>
      <c r="K1233" s="70"/>
      <c r="L1233" s="70"/>
      <c r="M1233" s="70"/>
      <c r="N1233" s="70"/>
      <c r="O1233" s="70"/>
      <c r="P1233" s="70"/>
      <c r="Q1233" s="70"/>
      <c r="R1233" s="70"/>
      <c r="S1233" s="70"/>
      <c r="T1233" s="70"/>
      <c r="U1233" s="70"/>
      <c r="V1233" s="70"/>
      <c r="W1233" s="70"/>
      <c r="X1233" s="70"/>
      <c r="Y1233" s="70"/>
      <c r="Z1233" s="70"/>
      <c r="AA1233" s="70"/>
      <c r="AB1233" s="70"/>
      <c r="AC1233" s="70"/>
      <c r="AD1233" s="70"/>
      <c r="AE1233" s="70"/>
      <c r="AF1233" s="70"/>
      <c r="AG1233" s="70"/>
      <c r="AH1233" s="70"/>
      <c r="AI1233" s="70"/>
      <c r="AJ1233" s="70"/>
      <c r="AK1233" s="70"/>
      <c r="AL1233" s="70"/>
      <c r="AM1233" s="70"/>
      <c r="AN1233" s="70"/>
      <c r="AO1233" s="70"/>
      <c r="AP1233" s="70"/>
      <c r="AQ1233" s="70"/>
      <c r="AR1233" s="70"/>
      <c r="AS1233" s="70"/>
      <c r="AT1233" s="70"/>
      <c r="AU1233" s="70"/>
      <c r="AV1233" s="70"/>
      <c r="AW1233" s="70"/>
      <c r="AX1233" s="70"/>
      <c r="AY1233" s="70"/>
      <c r="AZ1233" s="70"/>
      <c r="BA1233" s="70"/>
      <c r="BB1233" s="70"/>
      <c r="BC1233" s="70"/>
      <c r="BD1233" s="70"/>
      <c r="BE1233" s="70"/>
      <c r="BF1233" s="70"/>
      <c r="BG1233" s="70"/>
      <c r="BH1233" s="70"/>
      <c r="BI1233" s="70"/>
      <c r="BJ1233" s="70"/>
      <c r="BK1233" s="70"/>
      <c r="BL1233" s="70"/>
      <c r="BM1233" s="70"/>
      <c r="BN1233" s="70"/>
      <c r="BO1233" s="70"/>
      <c r="BP1233" s="70"/>
      <c r="BQ1233" s="70"/>
      <c r="BR1233" s="70"/>
      <c r="BS1233" s="70"/>
      <c r="BT1233" s="70"/>
      <c r="BU1233" s="70"/>
      <c r="BV1233" s="70"/>
      <c r="BW1233" s="70"/>
      <c r="BX1233" s="70"/>
      <c r="BY1233" s="70"/>
      <c r="BZ1233" s="72"/>
      <c r="CA1233" s="73"/>
      <c r="CB1233" s="72"/>
      <c r="CC1233" s="72"/>
      <c r="CD1233" s="74"/>
      <c r="CJ1233"/>
      <c r="CW1233" s="76"/>
      <c r="DC1233" s="69"/>
      <c r="DI1233" s="69"/>
    </row>
    <row r="1234" spans="1:113">
      <c r="A1234" s="70"/>
      <c r="B1234" s="70"/>
      <c r="C1234" s="70"/>
      <c r="D1234" s="70"/>
      <c r="E1234" s="70"/>
      <c r="F1234" s="70"/>
      <c r="G1234" s="70"/>
      <c r="H1234" s="70"/>
      <c r="I1234" s="70"/>
      <c r="J1234" s="70"/>
      <c r="K1234" s="70"/>
      <c r="L1234" s="70"/>
      <c r="M1234" s="70"/>
      <c r="N1234" s="70"/>
      <c r="O1234" s="70"/>
      <c r="P1234" s="70"/>
      <c r="Q1234" s="70"/>
      <c r="R1234" s="70"/>
      <c r="S1234" s="70"/>
      <c r="T1234" s="70"/>
      <c r="U1234" s="70"/>
      <c r="V1234" s="70"/>
      <c r="W1234" s="70"/>
      <c r="X1234" s="70"/>
      <c r="Y1234" s="70"/>
      <c r="Z1234" s="70"/>
      <c r="AA1234" s="70"/>
      <c r="AB1234" s="70"/>
      <c r="AC1234" s="70"/>
      <c r="AD1234" s="70"/>
      <c r="AE1234" s="70"/>
      <c r="AF1234" s="70"/>
      <c r="AG1234" s="70"/>
      <c r="AH1234" s="70"/>
      <c r="AI1234" s="70"/>
      <c r="AJ1234" s="70"/>
      <c r="AK1234" s="70"/>
      <c r="AL1234" s="70"/>
      <c r="AM1234" s="70"/>
      <c r="AN1234" s="70"/>
      <c r="AO1234" s="70"/>
      <c r="AP1234" s="70"/>
      <c r="AQ1234" s="70"/>
      <c r="AR1234" s="70"/>
      <c r="AS1234" s="70"/>
      <c r="AT1234" s="70"/>
      <c r="AU1234" s="70"/>
      <c r="AV1234" s="70"/>
      <c r="AW1234" s="70"/>
      <c r="AX1234" s="70"/>
      <c r="AY1234" s="70"/>
      <c r="AZ1234" s="70"/>
      <c r="BA1234" s="70"/>
      <c r="BB1234" s="70"/>
      <c r="BC1234" s="70"/>
      <c r="BD1234" s="70"/>
      <c r="BE1234" s="70"/>
      <c r="BF1234" s="70"/>
      <c r="BG1234" s="70"/>
      <c r="BH1234" s="70"/>
      <c r="BI1234" s="70"/>
      <c r="BJ1234" s="70"/>
      <c r="BK1234" s="70"/>
      <c r="BL1234" s="70"/>
      <c r="BM1234" s="70"/>
      <c r="BN1234" s="70"/>
      <c r="BO1234" s="70"/>
      <c r="BP1234" s="70"/>
      <c r="BQ1234" s="70"/>
      <c r="BR1234" s="70"/>
      <c r="BS1234" s="70"/>
      <c r="BT1234" s="70"/>
      <c r="BU1234" s="70"/>
      <c r="BV1234" s="70"/>
      <c r="BW1234" s="70"/>
      <c r="BX1234" s="70"/>
      <c r="BY1234" s="70"/>
      <c r="BZ1234" s="72"/>
      <c r="CA1234" s="73"/>
      <c r="CB1234" s="72"/>
      <c r="CC1234" s="72"/>
      <c r="CD1234" s="74"/>
      <c r="CJ1234"/>
      <c r="CW1234" s="76"/>
      <c r="DC1234" s="69"/>
      <c r="DI1234" s="69"/>
    </row>
    <row r="1235" spans="1:113">
      <c r="A1235" s="70"/>
      <c r="B1235" s="70"/>
      <c r="C1235" s="70"/>
      <c r="D1235" s="70"/>
      <c r="E1235" s="70"/>
      <c r="F1235" s="70"/>
      <c r="G1235" s="70"/>
      <c r="H1235" s="70"/>
      <c r="I1235" s="70"/>
      <c r="J1235" s="70"/>
      <c r="K1235" s="70"/>
      <c r="L1235" s="70"/>
      <c r="M1235" s="70"/>
      <c r="N1235" s="70"/>
      <c r="O1235" s="70"/>
      <c r="P1235" s="70"/>
      <c r="Q1235" s="70"/>
      <c r="R1235" s="70"/>
      <c r="S1235" s="70"/>
      <c r="T1235" s="70"/>
      <c r="U1235" s="70"/>
      <c r="V1235" s="70"/>
      <c r="W1235" s="70"/>
      <c r="X1235" s="70"/>
      <c r="Y1235" s="70"/>
      <c r="Z1235" s="70"/>
      <c r="AA1235" s="70"/>
      <c r="AB1235" s="70"/>
      <c r="AC1235" s="70"/>
      <c r="AD1235" s="70"/>
      <c r="AE1235" s="70"/>
      <c r="AF1235" s="70"/>
      <c r="AG1235" s="70"/>
      <c r="AH1235" s="70"/>
      <c r="AI1235" s="70"/>
      <c r="AJ1235" s="70"/>
      <c r="AK1235" s="70"/>
      <c r="AL1235" s="70"/>
      <c r="AM1235" s="70"/>
      <c r="AN1235" s="70"/>
      <c r="AO1235" s="70"/>
      <c r="AP1235" s="70"/>
      <c r="AQ1235" s="70"/>
      <c r="AR1235" s="70"/>
      <c r="AS1235" s="70"/>
      <c r="AT1235" s="70"/>
      <c r="AU1235" s="70"/>
      <c r="AV1235" s="70"/>
      <c r="AW1235" s="70"/>
      <c r="AX1235" s="70"/>
      <c r="AY1235" s="70"/>
      <c r="AZ1235" s="70"/>
      <c r="BA1235" s="70"/>
      <c r="BB1235" s="70"/>
      <c r="BC1235" s="70"/>
      <c r="BD1235" s="70"/>
      <c r="BE1235" s="70"/>
      <c r="BF1235" s="70"/>
      <c r="BG1235" s="70"/>
      <c r="BH1235" s="70"/>
      <c r="BI1235" s="70"/>
      <c r="BJ1235" s="70"/>
      <c r="BK1235" s="70"/>
      <c r="BL1235" s="70"/>
      <c r="BM1235" s="70"/>
      <c r="BN1235" s="70"/>
      <c r="BO1235" s="70"/>
      <c r="BP1235" s="70"/>
      <c r="BQ1235" s="70"/>
      <c r="BR1235" s="70"/>
      <c r="BS1235" s="70"/>
      <c r="BT1235" s="70"/>
      <c r="BU1235" s="70"/>
      <c r="BV1235" s="70"/>
      <c r="BW1235" s="70"/>
      <c r="BX1235" s="70"/>
      <c r="BY1235" s="70"/>
      <c r="BZ1235" s="72"/>
      <c r="CA1235" s="73"/>
      <c r="CB1235" s="72"/>
      <c r="CC1235" s="72"/>
      <c r="CD1235" s="74"/>
      <c r="CJ1235"/>
      <c r="CW1235" s="76"/>
      <c r="DC1235" s="69"/>
      <c r="DI1235" s="69"/>
    </row>
    <row r="1236" spans="1:113">
      <c r="A1236" s="70"/>
      <c r="B1236" s="70"/>
      <c r="C1236" s="70"/>
      <c r="D1236" s="70"/>
      <c r="E1236" s="70"/>
      <c r="F1236" s="70"/>
      <c r="G1236" s="70"/>
      <c r="H1236" s="70"/>
      <c r="I1236" s="70"/>
      <c r="J1236" s="70"/>
      <c r="K1236" s="70"/>
      <c r="L1236" s="70"/>
      <c r="M1236" s="70"/>
      <c r="N1236" s="70"/>
      <c r="O1236" s="70"/>
      <c r="P1236" s="70"/>
      <c r="Q1236" s="70"/>
      <c r="R1236" s="70"/>
      <c r="S1236" s="70"/>
      <c r="T1236" s="70"/>
      <c r="U1236" s="70"/>
      <c r="V1236" s="70"/>
      <c r="W1236" s="70"/>
      <c r="X1236" s="70"/>
      <c r="Y1236" s="70"/>
      <c r="Z1236" s="70"/>
      <c r="AA1236" s="70"/>
      <c r="AB1236" s="70"/>
      <c r="AC1236" s="70"/>
      <c r="AD1236" s="70"/>
      <c r="AE1236" s="70"/>
      <c r="AF1236" s="70"/>
      <c r="AG1236" s="70"/>
      <c r="AH1236" s="70"/>
      <c r="AI1236" s="70"/>
      <c r="AJ1236" s="70"/>
      <c r="AK1236" s="70"/>
      <c r="AL1236" s="70"/>
      <c r="AM1236" s="70"/>
      <c r="AN1236" s="70"/>
      <c r="AO1236" s="70"/>
      <c r="AP1236" s="70"/>
      <c r="AQ1236" s="70"/>
      <c r="AR1236" s="70"/>
      <c r="AS1236" s="70"/>
      <c r="AT1236" s="70"/>
      <c r="AU1236" s="70"/>
      <c r="AV1236" s="70"/>
      <c r="AW1236" s="70"/>
      <c r="AX1236" s="70"/>
      <c r="AY1236" s="70"/>
      <c r="AZ1236" s="70"/>
      <c r="BA1236" s="70"/>
      <c r="BB1236" s="70"/>
      <c r="BC1236" s="70"/>
      <c r="BD1236" s="70"/>
      <c r="BE1236" s="70"/>
      <c r="BF1236" s="70"/>
      <c r="BG1236" s="70"/>
      <c r="BH1236" s="70"/>
      <c r="BI1236" s="70"/>
      <c r="BJ1236" s="70"/>
      <c r="BK1236" s="70"/>
      <c r="BL1236" s="70"/>
      <c r="BM1236" s="70"/>
      <c r="BN1236" s="70"/>
      <c r="BO1236" s="70"/>
      <c r="BP1236" s="70"/>
      <c r="BQ1236" s="70"/>
      <c r="BR1236" s="70"/>
      <c r="BS1236" s="70"/>
      <c r="BT1236" s="70"/>
      <c r="BU1236" s="70"/>
      <c r="BV1236" s="70"/>
      <c r="BW1236" s="70"/>
      <c r="BX1236" s="70"/>
      <c r="BY1236" s="70"/>
      <c r="BZ1236" s="72"/>
      <c r="CA1236" s="73"/>
      <c r="CB1236" s="72"/>
      <c r="CC1236" s="72"/>
      <c r="CD1236" s="74"/>
      <c r="CJ1236"/>
      <c r="CW1236" s="76"/>
      <c r="DC1236" s="69"/>
      <c r="DI1236" s="69"/>
    </row>
    <row r="1237" spans="1:113">
      <c r="A1237" s="70"/>
      <c r="B1237" s="70"/>
      <c r="C1237" s="70"/>
      <c r="D1237" s="70"/>
      <c r="E1237" s="70"/>
      <c r="F1237" s="70"/>
      <c r="G1237" s="70"/>
      <c r="H1237" s="70"/>
      <c r="I1237" s="70"/>
      <c r="J1237" s="70"/>
      <c r="K1237" s="70"/>
      <c r="L1237" s="70"/>
      <c r="M1237" s="70"/>
      <c r="N1237" s="70"/>
      <c r="O1237" s="70"/>
      <c r="P1237" s="70"/>
      <c r="Q1237" s="70"/>
      <c r="R1237" s="70"/>
      <c r="S1237" s="70"/>
      <c r="T1237" s="70"/>
      <c r="U1237" s="70"/>
      <c r="V1237" s="70"/>
      <c r="W1237" s="70"/>
      <c r="X1237" s="70"/>
      <c r="Y1237" s="70"/>
      <c r="Z1237" s="70"/>
      <c r="AA1237" s="70"/>
      <c r="AB1237" s="70"/>
      <c r="AC1237" s="70"/>
      <c r="AD1237" s="70"/>
      <c r="AE1237" s="70"/>
      <c r="AF1237" s="70"/>
      <c r="AG1237" s="70"/>
      <c r="AH1237" s="70"/>
      <c r="AI1237" s="70"/>
      <c r="AJ1237" s="70"/>
      <c r="AK1237" s="70"/>
      <c r="AL1237" s="70"/>
      <c r="AM1237" s="70"/>
      <c r="AN1237" s="70"/>
      <c r="AO1237" s="70"/>
      <c r="AP1237" s="70"/>
      <c r="AQ1237" s="70"/>
      <c r="AR1237" s="70"/>
      <c r="AS1237" s="70"/>
      <c r="AT1237" s="70"/>
      <c r="AU1237" s="70"/>
      <c r="AV1237" s="70"/>
      <c r="AW1237" s="70"/>
      <c r="AX1237" s="70"/>
      <c r="AY1237" s="70"/>
      <c r="AZ1237" s="70"/>
      <c r="BA1237" s="70"/>
      <c r="BB1237" s="70"/>
      <c r="BC1237" s="70"/>
      <c r="BD1237" s="70"/>
      <c r="BE1237" s="70"/>
      <c r="BF1237" s="70"/>
      <c r="BG1237" s="70"/>
      <c r="BH1237" s="70"/>
      <c r="BI1237" s="70"/>
      <c r="BJ1237" s="70"/>
      <c r="BK1237" s="70"/>
      <c r="BL1237" s="70"/>
      <c r="BM1237" s="70"/>
      <c r="BN1237" s="70"/>
      <c r="BO1237" s="70"/>
      <c r="BP1237" s="70"/>
      <c r="BQ1237" s="70"/>
      <c r="BR1237" s="70"/>
      <c r="BS1237" s="70"/>
      <c r="BT1237" s="70"/>
      <c r="BU1237" s="70"/>
      <c r="BV1237" s="70"/>
      <c r="BW1237" s="70"/>
      <c r="BX1237" s="70"/>
      <c r="BY1237" s="70"/>
      <c r="BZ1237" s="72"/>
      <c r="CA1237" s="73"/>
      <c r="CB1237" s="72"/>
      <c r="CC1237" s="72"/>
      <c r="CD1237" s="74"/>
      <c r="CJ1237"/>
      <c r="CW1237" s="76"/>
      <c r="DC1237" s="69"/>
      <c r="DI1237" s="69"/>
    </row>
    <row r="1238" spans="1:113">
      <c r="A1238" s="70"/>
      <c r="B1238" s="70"/>
      <c r="C1238" s="70"/>
      <c r="D1238" s="70"/>
      <c r="E1238" s="70"/>
      <c r="F1238" s="70"/>
      <c r="G1238" s="70"/>
      <c r="H1238" s="70"/>
      <c r="I1238" s="70"/>
      <c r="J1238" s="70"/>
      <c r="K1238" s="70"/>
      <c r="L1238" s="70"/>
      <c r="M1238" s="70"/>
      <c r="N1238" s="70"/>
      <c r="O1238" s="70"/>
      <c r="P1238" s="70"/>
      <c r="Q1238" s="70"/>
      <c r="R1238" s="70"/>
      <c r="S1238" s="70"/>
      <c r="T1238" s="70"/>
      <c r="U1238" s="70"/>
      <c r="V1238" s="70"/>
      <c r="W1238" s="70"/>
      <c r="X1238" s="70"/>
      <c r="Y1238" s="70"/>
      <c r="Z1238" s="70"/>
      <c r="AA1238" s="70"/>
      <c r="AB1238" s="70"/>
      <c r="AC1238" s="70"/>
      <c r="AD1238" s="70"/>
      <c r="AE1238" s="70"/>
      <c r="AF1238" s="70"/>
      <c r="AG1238" s="70"/>
      <c r="AH1238" s="70"/>
      <c r="AI1238" s="70"/>
      <c r="AJ1238" s="70"/>
      <c r="AK1238" s="70"/>
      <c r="AL1238" s="70"/>
      <c r="AM1238" s="70"/>
      <c r="AN1238" s="70"/>
      <c r="AO1238" s="70"/>
      <c r="AP1238" s="70"/>
      <c r="AQ1238" s="70"/>
      <c r="AR1238" s="70"/>
      <c r="AS1238" s="70"/>
      <c r="AT1238" s="70"/>
      <c r="AU1238" s="70"/>
      <c r="AV1238" s="70"/>
      <c r="AW1238" s="70"/>
      <c r="AX1238" s="70"/>
      <c r="AY1238" s="70"/>
      <c r="AZ1238" s="70"/>
      <c r="BA1238" s="70"/>
      <c r="BB1238" s="70"/>
      <c r="BC1238" s="70"/>
      <c r="BD1238" s="70"/>
      <c r="BE1238" s="70"/>
      <c r="BF1238" s="70"/>
      <c r="BG1238" s="70"/>
      <c r="BH1238" s="70"/>
      <c r="BI1238" s="70"/>
      <c r="BJ1238" s="70"/>
      <c r="BK1238" s="70"/>
      <c r="BL1238" s="70"/>
      <c r="BM1238" s="70"/>
      <c r="BN1238" s="70"/>
      <c r="BO1238" s="70"/>
      <c r="BP1238" s="70"/>
      <c r="BQ1238" s="70"/>
      <c r="BR1238" s="70"/>
      <c r="BS1238" s="70"/>
      <c r="BT1238" s="70"/>
      <c r="BU1238" s="70"/>
      <c r="BV1238" s="70"/>
      <c r="BW1238" s="70"/>
      <c r="BX1238" s="70"/>
      <c r="BY1238" s="70"/>
      <c r="BZ1238" s="72"/>
      <c r="CA1238" s="73"/>
      <c r="CB1238" s="72"/>
      <c r="CC1238" s="72"/>
      <c r="CD1238" s="74"/>
      <c r="CJ1238"/>
      <c r="CW1238" s="76"/>
      <c r="DC1238" s="69"/>
      <c r="DI1238" s="69"/>
    </row>
    <row r="1239" spans="1:113">
      <c r="A1239" s="70"/>
      <c r="B1239" s="70"/>
      <c r="C1239" s="70"/>
      <c r="D1239" s="70"/>
      <c r="E1239" s="70"/>
      <c r="F1239" s="70"/>
      <c r="G1239" s="70"/>
      <c r="H1239" s="70"/>
      <c r="I1239" s="70"/>
      <c r="J1239" s="70"/>
      <c r="K1239" s="70"/>
      <c r="L1239" s="70"/>
      <c r="M1239" s="70"/>
      <c r="N1239" s="70"/>
      <c r="O1239" s="70"/>
      <c r="P1239" s="70"/>
      <c r="Q1239" s="70"/>
      <c r="R1239" s="70"/>
      <c r="S1239" s="70"/>
      <c r="T1239" s="70"/>
      <c r="U1239" s="70"/>
      <c r="V1239" s="70"/>
      <c r="W1239" s="70"/>
      <c r="X1239" s="70"/>
      <c r="Y1239" s="70"/>
      <c r="Z1239" s="70"/>
      <c r="AA1239" s="70"/>
      <c r="AB1239" s="70"/>
      <c r="AC1239" s="70"/>
      <c r="AD1239" s="70"/>
      <c r="AE1239" s="70"/>
      <c r="AF1239" s="70"/>
      <c r="AG1239" s="70"/>
      <c r="AH1239" s="70"/>
      <c r="AI1239" s="70"/>
      <c r="AJ1239" s="70"/>
      <c r="AK1239" s="70"/>
      <c r="AL1239" s="70"/>
      <c r="AM1239" s="70"/>
      <c r="AN1239" s="70"/>
      <c r="AO1239" s="70"/>
      <c r="AP1239" s="70"/>
      <c r="AQ1239" s="70"/>
      <c r="AR1239" s="70"/>
      <c r="AS1239" s="70"/>
      <c r="AT1239" s="70"/>
      <c r="AU1239" s="70"/>
      <c r="AV1239" s="70"/>
      <c r="AW1239" s="70"/>
      <c r="AX1239" s="70"/>
      <c r="AY1239" s="70"/>
      <c r="AZ1239" s="70"/>
      <c r="BA1239" s="70"/>
      <c r="BB1239" s="70"/>
      <c r="BC1239" s="70"/>
      <c r="BD1239" s="70"/>
      <c r="BE1239" s="70"/>
      <c r="BF1239" s="70"/>
      <c r="BG1239" s="70"/>
      <c r="BH1239" s="70"/>
      <c r="BI1239" s="70"/>
      <c r="BJ1239" s="70"/>
      <c r="BK1239" s="70"/>
      <c r="BL1239" s="70"/>
      <c r="BM1239" s="70"/>
      <c r="BN1239" s="70"/>
      <c r="BO1239" s="70"/>
      <c r="BP1239" s="70"/>
      <c r="BQ1239" s="70"/>
      <c r="BR1239" s="70"/>
      <c r="BS1239" s="70"/>
      <c r="BT1239" s="70"/>
      <c r="BU1239" s="70"/>
      <c r="BV1239" s="70"/>
      <c r="BW1239" s="70"/>
      <c r="BX1239" s="70"/>
      <c r="BY1239" s="70"/>
      <c r="BZ1239" s="72"/>
      <c r="CA1239" s="73"/>
      <c r="CB1239" s="72"/>
      <c r="CC1239" s="72"/>
      <c r="CD1239" s="74"/>
      <c r="CJ1239"/>
      <c r="CW1239" s="76"/>
      <c r="DC1239" s="69"/>
      <c r="DI1239" s="69"/>
    </row>
    <row r="1240" spans="1:113">
      <c r="A1240" s="70"/>
      <c r="B1240" s="70"/>
      <c r="C1240" s="70"/>
      <c r="D1240" s="70"/>
      <c r="E1240" s="70"/>
      <c r="F1240" s="70"/>
      <c r="G1240" s="70"/>
      <c r="H1240" s="70"/>
      <c r="I1240" s="70"/>
      <c r="J1240" s="70"/>
      <c r="K1240" s="70"/>
      <c r="L1240" s="70"/>
      <c r="M1240" s="70"/>
      <c r="N1240" s="70"/>
      <c r="O1240" s="70"/>
      <c r="P1240" s="70"/>
      <c r="Q1240" s="70"/>
      <c r="R1240" s="70"/>
      <c r="S1240" s="70"/>
      <c r="T1240" s="70"/>
      <c r="U1240" s="70"/>
      <c r="V1240" s="70"/>
      <c r="W1240" s="70"/>
      <c r="X1240" s="70"/>
      <c r="Y1240" s="70"/>
      <c r="Z1240" s="70"/>
      <c r="AA1240" s="70"/>
      <c r="AB1240" s="70"/>
      <c r="AC1240" s="70"/>
      <c r="AD1240" s="70"/>
      <c r="AE1240" s="70"/>
      <c r="AF1240" s="70"/>
      <c r="AG1240" s="70"/>
      <c r="AH1240" s="70"/>
      <c r="AI1240" s="70"/>
      <c r="AJ1240" s="70"/>
      <c r="AK1240" s="70"/>
      <c r="AL1240" s="70"/>
      <c r="AM1240" s="70"/>
      <c r="AN1240" s="70"/>
      <c r="AO1240" s="70"/>
      <c r="AP1240" s="70"/>
      <c r="AQ1240" s="70"/>
      <c r="AR1240" s="70"/>
      <c r="AS1240" s="70"/>
      <c r="AT1240" s="70"/>
      <c r="AU1240" s="70"/>
      <c r="AV1240" s="70"/>
      <c r="AW1240" s="70"/>
      <c r="AX1240" s="70"/>
      <c r="AY1240" s="70"/>
      <c r="AZ1240" s="70"/>
      <c r="BA1240" s="70"/>
      <c r="BB1240" s="70"/>
      <c r="BC1240" s="70"/>
      <c r="BD1240" s="70"/>
      <c r="BE1240" s="70"/>
      <c r="BF1240" s="70"/>
      <c r="BG1240" s="70"/>
      <c r="BH1240" s="70"/>
      <c r="BI1240" s="70"/>
      <c r="BJ1240" s="70"/>
      <c r="BK1240" s="70"/>
      <c r="BL1240" s="70"/>
      <c r="BM1240" s="70"/>
      <c r="BN1240" s="70"/>
      <c r="BO1240" s="70"/>
      <c r="BP1240" s="70"/>
      <c r="BQ1240" s="70"/>
      <c r="BR1240" s="70"/>
      <c r="BS1240" s="70"/>
      <c r="BT1240" s="70"/>
      <c r="BU1240" s="70"/>
      <c r="BV1240" s="70"/>
      <c r="BW1240" s="70"/>
      <c r="BX1240" s="70"/>
      <c r="BY1240" s="70"/>
      <c r="BZ1240" s="72"/>
      <c r="CA1240" s="73"/>
      <c r="CB1240" s="72"/>
      <c r="CC1240" s="72"/>
      <c r="CD1240" s="74"/>
      <c r="CJ1240"/>
      <c r="CW1240" s="76"/>
      <c r="DC1240" s="69"/>
      <c r="DI1240" s="69"/>
    </row>
    <row r="1241" spans="1:113">
      <c r="A1241" s="70"/>
      <c r="B1241" s="70"/>
      <c r="C1241" s="70"/>
      <c r="D1241" s="70"/>
      <c r="E1241" s="70"/>
      <c r="F1241" s="70"/>
      <c r="G1241" s="70"/>
      <c r="H1241" s="70"/>
      <c r="I1241" s="70"/>
      <c r="J1241" s="70"/>
      <c r="K1241" s="70"/>
      <c r="L1241" s="70"/>
      <c r="M1241" s="70"/>
      <c r="N1241" s="70"/>
      <c r="O1241" s="70"/>
      <c r="P1241" s="70"/>
      <c r="Q1241" s="70"/>
      <c r="R1241" s="70"/>
      <c r="S1241" s="70"/>
      <c r="T1241" s="70"/>
      <c r="U1241" s="70"/>
      <c r="V1241" s="70"/>
      <c r="W1241" s="70"/>
      <c r="X1241" s="70"/>
      <c r="Y1241" s="70"/>
      <c r="Z1241" s="70"/>
      <c r="AA1241" s="70"/>
      <c r="AB1241" s="70"/>
      <c r="AC1241" s="70"/>
      <c r="AD1241" s="70"/>
      <c r="AE1241" s="70"/>
      <c r="AF1241" s="70"/>
      <c r="AG1241" s="70"/>
      <c r="AH1241" s="70"/>
      <c r="AI1241" s="70"/>
      <c r="AJ1241" s="70"/>
      <c r="AK1241" s="70"/>
      <c r="AL1241" s="70"/>
      <c r="AM1241" s="70"/>
      <c r="AN1241" s="70"/>
      <c r="AO1241" s="70"/>
      <c r="AP1241" s="70"/>
      <c r="AQ1241" s="70"/>
      <c r="AR1241" s="70"/>
      <c r="AS1241" s="70"/>
      <c r="AT1241" s="70"/>
      <c r="AU1241" s="70"/>
      <c r="AV1241" s="70"/>
      <c r="AW1241" s="70"/>
      <c r="AX1241" s="70"/>
      <c r="AY1241" s="70"/>
      <c r="AZ1241" s="70"/>
      <c r="BA1241" s="70"/>
      <c r="BB1241" s="70"/>
      <c r="BC1241" s="70"/>
      <c r="BD1241" s="70"/>
      <c r="BE1241" s="70"/>
      <c r="BF1241" s="70"/>
      <c r="BG1241" s="70"/>
      <c r="BH1241" s="70"/>
      <c r="BI1241" s="70"/>
      <c r="BJ1241" s="70"/>
      <c r="BK1241" s="70"/>
      <c r="BL1241" s="70"/>
      <c r="BM1241" s="70"/>
      <c r="BN1241" s="70"/>
      <c r="BO1241" s="70"/>
      <c r="BP1241" s="70"/>
      <c r="BQ1241" s="70"/>
      <c r="BR1241" s="70"/>
      <c r="BS1241" s="70"/>
      <c r="BT1241" s="70"/>
      <c r="BU1241" s="70"/>
      <c r="BV1241" s="70"/>
      <c r="BW1241" s="70"/>
      <c r="BX1241" s="70"/>
      <c r="BY1241" s="70"/>
      <c r="BZ1241" s="72"/>
      <c r="CA1241" s="73"/>
      <c r="CB1241" s="72"/>
      <c r="CC1241" s="72"/>
      <c r="CD1241" s="74"/>
      <c r="CJ1241"/>
      <c r="CW1241" s="76"/>
      <c r="DC1241" s="69"/>
      <c r="DI1241" s="69"/>
    </row>
    <row r="1242" spans="1:113">
      <c r="A1242" s="70"/>
      <c r="B1242" s="70"/>
      <c r="C1242" s="70"/>
      <c r="D1242" s="70"/>
      <c r="E1242" s="70"/>
      <c r="F1242" s="70"/>
      <c r="G1242" s="70"/>
      <c r="H1242" s="70"/>
      <c r="I1242" s="70"/>
      <c r="J1242" s="70"/>
      <c r="K1242" s="70"/>
      <c r="L1242" s="70"/>
      <c r="M1242" s="70"/>
      <c r="N1242" s="70"/>
      <c r="O1242" s="70"/>
      <c r="P1242" s="70"/>
      <c r="Q1242" s="70"/>
      <c r="R1242" s="70"/>
      <c r="S1242" s="70"/>
      <c r="T1242" s="70"/>
      <c r="U1242" s="70"/>
      <c r="V1242" s="70"/>
      <c r="W1242" s="70"/>
      <c r="X1242" s="70"/>
      <c r="Y1242" s="70"/>
      <c r="Z1242" s="70"/>
      <c r="AA1242" s="70"/>
      <c r="AB1242" s="70"/>
      <c r="AC1242" s="70"/>
      <c r="AD1242" s="70"/>
      <c r="AE1242" s="70"/>
      <c r="AF1242" s="70"/>
      <c r="AG1242" s="70"/>
      <c r="AH1242" s="70"/>
      <c r="AI1242" s="70"/>
      <c r="AJ1242" s="70"/>
      <c r="AK1242" s="70"/>
      <c r="AL1242" s="70"/>
      <c r="AM1242" s="70"/>
      <c r="AN1242" s="70"/>
      <c r="AO1242" s="70"/>
      <c r="AP1242" s="70"/>
      <c r="AQ1242" s="70"/>
      <c r="AR1242" s="70"/>
      <c r="AS1242" s="70"/>
      <c r="AT1242" s="70"/>
      <c r="AU1242" s="70"/>
      <c r="AV1242" s="70"/>
      <c r="AW1242" s="70"/>
      <c r="AX1242" s="70"/>
      <c r="AY1242" s="70"/>
      <c r="AZ1242" s="70"/>
      <c r="BA1242" s="70"/>
      <c r="BB1242" s="70"/>
      <c r="BC1242" s="70"/>
      <c r="BD1242" s="70"/>
      <c r="BE1242" s="70"/>
      <c r="BF1242" s="70"/>
      <c r="BG1242" s="70"/>
      <c r="BH1242" s="70"/>
      <c r="BI1242" s="70"/>
      <c r="BJ1242" s="70"/>
      <c r="BK1242" s="70"/>
      <c r="BL1242" s="70"/>
      <c r="BM1242" s="70"/>
      <c r="BN1242" s="70"/>
      <c r="BO1242" s="70"/>
      <c r="BP1242" s="70"/>
      <c r="BQ1242" s="70"/>
      <c r="BR1242" s="70"/>
      <c r="BS1242" s="70"/>
      <c r="BT1242" s="70"/>
      <c r="BU1242" s="70"/>
      <c r="BV1242" s="70"/>
      <c r="BW1242" s="70"/>
      <c r="BX1242" s="70"/>
      <c r="BY1242" s="70"/>
      <c r="BZ1242" s="72"/>
      <c r="CA1242" s="73"/>
      <c r="CB1242" s="72"/>
      <c r="CC1242" s="72"/>
      <c r="CD1242" s="74"/>
      <c r="CJ1242"/>
      <c r="CW1242" s="76"/>
      <c r="DC1242" s="69"/>
      <c r="DI1242" s="69"/>
    </row>
    <row r="1243" spans="1:113">
      <c r="A1243" s="70"/>
      <c r="B1243" s="70"/>
      <c r="C1243" s="70"/>
      <c r="D1243" s="70"/>
      <c r="E1243" s="70"/>
      <c r="F1243" s="70"/>
      <c r="G1243" s="70"/>
      <c r="H1243" s="70"/>
      <c r="I1243" s="70"/>
      <c r="J1243" s="70"/>
      <c r="K1243" s="70"/>
      <c r="L1243" s="70"/>
      <c r="M1243" s="70"/>
      <c r="N1243" s="70"/>
      <c r="O1243" s="70"/>
      <c r="P1243" s="70"/>
      <c r="Q1243" s="70"/>
      <c r="R1243" s="70"/>
      <c r="S1243" s="70"/>
      <c r="T1243" s="70"/>
      <c r="U1243" s="70"/>
      <c r="V1243" s="70"/>
      <c r="W1243" s="70"/>
      <c r="X1243" s="70"/>
      <c r="Y1243" s="70"/>
      <c r="Z1243" s="70"/>
      <c r="AA1243" s="70"/>
      <c r="AB1243" s="70"/>
      <c r="AC1243" s="70"/>
      <c r="AD1243" s="70"/>
      <c r="AE1243" s="70"/>
      <c r="AF1243" s="70"/>
      <c r="AG1243" s="70"/>
      <c r="AH1243" s="70"/>
      <c r="AI1243" s="70"/>
      <c r="AJ1243" s="70"/>
      <c r="AK1243" s="70"/>
      <c r="AL1243" s="70"/>
      <c r="AM1243" s="70"/>
      <c r="AN1243" s="70"/>
      <c r="AO1243" s="70"/>
      <c r="AP1243" s="70"/>
      <c r="AQ1243" s="70"/>
      <c r="AR1243" s="70"/>
      <c r="AS1243" s="70"/>
      <c r="AT1243" s="70"/>
      <c r="AU1243" s="70"/>
      <c r="AV1243" s="70"/>
      <c r="AW1243" s="70"/>
      <c r="AX1243" s="70"/>
      <c r="AY1243" s="70"/>
      <c r="AZ1243" s="70"/>
      <c r="BA1243" s="70"/>
      <c r="BB1243" s="70"/>
      <c r="BC1243" s="70"/>
      <c r="BD1243" s="70"/>
      <c r="BE1243" s="70"/>
      <c r="BF1243" s="70"/>
      <c r="BG1243" s="70"/>
      <c r="BH1243" s="70"/>
      <c r="BI1243" s="70"/>
      <c r="BJ1243" s="70"/>
      <c r="BK1243" s="70"/>
      <c r="BL1243" s="70"/>
      <c r="BM1243" s="70"/>
      <c r="BN1243" s="70"/>
      <c r="BO1243" s="70"/>
      <c r="BP1243" s="70"/>
      <c r="BQ1243" s="70"/>
      <c r="BR1243" s="70"/>
      <c r="BS1243" s="70"/>
      <c r="BT1243" s="70"/>
      <c r="BU1243" s="70"/>
      <c r="BV1243" s="70"/>
      <c r="BW1243" s="70"/>
      <c r="BX1243" s="70"/>
      <c r="BY1243" s="70"/>
      <c r="BZ1243" s="72"/>
      <c r="CA1243" s="73"/>
      <c r="CB1243" s="72"/>
      <c r="CC1243" s="72"/>
      <c r="CD1243" s="74"/>
      <c r="CJ1243"/>
      <c r="CW1243" s="76"/>
      <c r="DC1243" s="69"/>
      <c r="DI1243" s="69"/>
    </row>
    <row r="1244" spans="1:113">
      <c r="A1244" s="70"/>
      <c r="B1244" s="70"/>
      <c r="C1244" s="70"/>
      <c r="D1244" s="70"/>
      <c r="E1244" s="70"/>
      <c r="F1244" s="70"/>
      <c r="G1244" s="70"/>
      <c r="H1244" s="70"/>
      <c r="I1244" s="70"/>
      <c r="J1244" s="70"/>
      <c r="K1244" s="70"/>
      <c r="L1244" s="70"/>
      <c r="M1244" s="70"/>
      <c r="N1244" s="70"/>
      <c r="O1244" s="70"/>
      <c r="P1244" s="70"/>
      <c r="Q1244" s="70"/>
      <c r="R1244" s="70"/>
      <c r="S1244" s="70"/>
      <c r="T1244" s="70"/>
      <c r="U1244" s="70"/>
      <c r="V1244" s="70"/>
      <c r="W1244" s="70"/>
      <c r="X1244" s="70"/>
      <c r="Y1244" s="70"/>
      <c r="Z1244" s="70"/>
      <c r="AA1244" s="70"/>
      <c r="AB1244" s="70"/>
      <c r="AC1244" s="70"/>
      <c r="AD1244" s="70"/>
      <c r="AE1244" s="70"/>
      <c r="AF1244" s="70"/>
      <c r="AG1244" s="70"/>
      <c r="AH1244" s="70"/>
      <c r="AI1244" s="70"/>
      <c r="AJ1244" s="70"/>
      <c r="AK1244" s="70"/>
      <c r="AL1244" s="70"/>
      <c r="AM1244" s="70"/>
      <c r="AN1244" s="70"/>
      <c r="AO1244" s="70"/>
      <c r="AP1244" s="70"/>
      <c r="AQ1244" s="70"/>
      <c r="AR1244" s="70"/>
      <c r="AS1244" s="70"/>
      <c r="AT1244" s="70"/>
      <c r="AU1244" s="70"/>
      <c r="AV1244" s="70"/>
      <c r="AW1244" s="70"/>
      <c r="AX1244" s="70"/>
      <c r="AY1244" s="70"/>
      <c r="AZ1244" s="70"/>
      <c r="BA1244" s="70"/>
      <c r="BB1244" s="70"/>
      <c r="BC1244" s="70"/>
      <c r="BD1244" s="70"/>
      <c r="BE1244" s="70"/>
      <c r="BF1244" s="70"/>
      <c r="BG1244" s="70"/>
      <c r="BH1244" s="70"/>
      <c r="BI1244" s="70"/>
      <c r="BJ1244" s="70"/>
      <c r="BK1244" s="70"/>
      <c r="BL1244" s="70"/>
      <c r="BM1244" s="70"/>
      <c r="BN1244" s="70"/>
      <c r="BO1244" s="70"/>
      <c r="BP1244" s="70"/>
      <c r="BQ1244" s="70"/>
      <c r="BR1244" s="70"/>
      <c r="BS1244" s="70"/>
      <c r="BT1244" s="70"/>
      <c r="BU1244" s="70"/>
      <c r="BV1244" s="70"/>
      <c r="BW1244" s="70"/>
      <c r="BX1244" s="70"/>
      <c r="BY1244" s="70"/>
      <c r="BZ1244" s="72"/>
      <c r="CA1244" s="73"/>
      <c r="CB1244" s="72"/>
      <c r="CC1244" s="72"/>
      <c r="CD1244" s="74"/>
      <c r="CJ1244"/>
      <c r="CW1244" s="76"/>
      <c r="DC1244" s="69"/>
      <c r="DI1244" s="69"/>
    </row>
    <row r="1245" spans="1:113">
      <c r="A1245" s="70"/>
      <c r="B1245" s="70"/>
      <c r="C1245" s="70"/>
      <c r="D1245" s="70"/>
      <c r="E1245" s="70"/>
      <c r="F1245" s="70"/>
      <c r="G1245" s="70"/>
      <c r="H1245" s="70"/>
      <c r="I1245" s="70"/>
      <c r="J1245" s="70"/>
      <c r="K1245" s="70"/>
      <c r="L1245" s="70"/>
      <c r="M1245" s="70"/>
      <c r="N1245" s="70"/>
      <c r="O1245" s="70"/>
      <c r="P1245" s="70"/>
      <c r="Q1245" s="70"/>
      <c r="R1245" s="70"/>
      <c r="S1245" s="70"/>
      <c r="T1245" s="70"/>
      <c r="U1245" s="70"/>
      <c r="V1245" s="70"/>
      <c r="W1245" s="70"/>
      <c r="X1245" s="70"/>
      <c r="Y1245" s="70"/>
      <c r="Z1245" s="70"/>
      <c r="AA1245" s="70"/>
      <c r="AB1245" s="70"/>
      <c r="AC1245" s="70"/>
      <c r="AD1245" s="70"/>
      <c r="AE1245" s="70"/>
      <c r="AF1245" s="70"/>
      <c r="AG1245" s="70"/>
      <c r="AH1245" s="70"/>
      <c r="AI1245" s="70"/>
      <c r="AJ1245" s="70"/>
      <c r="AK1245" s="70"/>
      <c r="AL1245" s="70"/>
      <c r="AM1245" s="70"/>
      <c r="AN1245" s="70"/>
      <c r="AO1245" s="70"/>
      <c r="AP1245" s="70"/>
      <c r="AQ1245" s="70"/>
      <c r="AR1245" s="70"/>
      <c r="AS1245" s="70"/>
      <c r="AT1245" s="70"/>
      <c r="AU1245" s="70"/>
      <c r="AV1245" s="70"/>
      <c r="AW1245" s="70"/>
      <c r="AX1245" s="70"/>
      <c r="AY1245" s="70"/>
      <c r="AZ1245" s="70"/>
      <c r="BA1245" s="70"/>
      <c r="BB1245" s="70"/>
      <c r="BC1245" s="70"/>
      <c r="BD1245" s="70"/>
      <c r="BE1245" s="70"/>
      <c r="BF1245" s="70"/>
      <c r="BG1245" s="70"/>
      <c r="BH1245" s="70"/>
      <c r="BI1245" s="70"/>
      <c r="BJ1245" s="70"/>
      <c r="BK1245" s="70"/>
      <c r="BL1245" s="70"/>
      <c r="BM1245" s="70"/>
      <c r="BN1245" s="70"/>
      <c r="BO1245" s="70"/>
      <c r="BP1245" s="70"/>
      <c r="BQ1245" s="70"/>
      <c r="BR1245" s="70"/>
      <c r="BS1245" s="70"/>
      <c r="BT1245" s="70"/>
      <c r="BU1245" s="70"/>
      <c r="BV1245" s="70"/>
      <c r="BW1245" s="70"/>
      <c r="BX1245" s="70"/>
      <c r="BY1245" s="70"/>
      <c r="BZ1245" s="72"/>
      <c r="CA1245" s="73"/>
      <c r="CB1245" s="72"/>
      <c r="CC1245" s="72"/>
      <c r="CD1245" s="74"/>
      <c r="CJ1245"/>
      <c r="CW1245" s="76"/>
      <c r="DC1245" s="69"/>
      <c r="DI1245" s="69"/>
    </row>
    <row r="1246" spans="1:113">
      <c r="A1246" s="70"/>
      <c r="B1246" s="70"/>
      <c r="C1246" s="70"/>
      <c r="D1246" s="70"/>
      <c r="E1246" s="70"/>
      <c r="F1246" s="70"/>
      <c r="G1246" s="70"/>
      <c r="H1246" s="70"/>
      <c r="I1246" s="70"/>
      <c r="J1246" s="70"/>
      <c r="K1246" s="70"/>
      <c r="L1246" s="70"/>
      <c r="M1246" s="70"/>
      <c r="N1246" s="70"/>
      <c r="O1246" s="70"/>
      <c r="P1246" s="70"/>
      <c r="Q1246" s="70"/>
      <c r="R1246" s="70"/>
      <c r="S1246" s="70"/>
      <c r="T1246" s="70"/>
      <c r="U1246" s="70"/>
      <c r="V1246" s="70"/>
      <c r="W1246" s="70"/>
      <c r="X1246" s="70"/>
      <c r="Y1246" s="70"/>
      <c r="Z1246" s="70"/>
      <c r="AA1246" s="70"/>
      <c r="AB1246" s="70"/>
      <c r="AC1246" s="70"/>
      <c r="AD1246" s="70"/>
      <c r="AE1246" s="70"/>
      <c r="AF1246" s="70"/>
      <c r="AG1246" s="70"/>
      <c r="AH1246" s="70"/>
      <c r="AI1246" s="70"/>
      <c r="AJ1246" s="70"/>
      <c r="AK1246" s="70"/>
      <c r="AL1246" s="70"/>
      <c r="AM1246" s="70"/>
      <c r="AN1246" s="70"/>
      <c r="AO1246" s="70"/>
      <c r="AP1246" s="70"/>
      <c r="AQ1246" s="70"/>
      <c r="AR1246" s="70"/>
      <c r="AS1246" s="70"/>
      <c r="AT1246" s="70"/>
      <c r="AU1246" s="70"/>
      <c r="AV1246" s="70"/>
      <c r="AW1246" s="70"/>
      <c r="AX1246" s="70"/>
      <c r="AY1246" s="70"/>
      <c r="AZ1246" s="70"/>
      <c r="BA1246" s="70"/>
      <c r="BB1246" s="70"/>
      <c r="BC1246" s="70"/>
      <c r="BD1246" s="70"/>
      <c r="BE1246" s="70"/>
      <c r="BF1246" s="70"/>
      <c r="BG1246" s="70"/>
      <c r="BH1246" s="70"/>
      <c r="BI1246" s="70"/>
      <c r="BJ1246" s="70"/>
      <c r="BK1246" s="70"/>
      <c r="BL1246" s="70"/>
      <c r="BM1246" s="70"/>
      <c r="BN1246" s="70"/>
      <c r="BO1246" s="70"/>
      <c r="BP1246" s="70"/>
      <c r="BQ1246" s="70"/>
      <c r="BR1246" s="70"/>
      <c r="BS1246" s="70"/>
      <c r="BT1246" s="70"/>
      <c r="BU1246" s="70"/>
      <c r="BV1246" s="70"/>
      <c r="BW1246" s="70"/>
      <c r="BX1246" s="70"/>
      <c r="BY1246" s="70"/>
      <c r="BZ1246" s="72"/>
      <c r="CA1246" s="73"/>
      <c r="CB1246" s="72"/>
      <c r="CC1246" s="72"/>
      <c r="CD1246" s="74"/>
      <c r="CJ1246"/>
      <c r="CW1246" s="76"/>
      <c r="DC1246" s="69"/>
      <c r="DI1246" s="69"/>
    </row>
    <row r="1247" spans="1:113">
      <c r="A1247" s="70"/>
      <c r="B1247" s="70"/>
      <c r="C1247" s="70"/>
      <c r="D1247" s="70"/>
      <c r="E1247" s="70"/>
      <c r="F1247" s="70"/>
      <c r="G1247" s="70"/>
      <c r="H1247" s="70"/>
      <c r="I1247" s="70"/>
      <c r="J1247" s="70"/>
      <c r="K1247" s="70"/>
      <c r="L1247" s="70"/>
      <c r="M1247" s="70"/>
      <c r="N1247" s="70"/>
      <c r="O1247" s="70"/>
      <c r="P1247" s="70"/>
      <c r="Q1247" s="70"/>
      <c r="R1247" s="70"/>
      <c r="S1247" s="70"/>
      <c r="T1247" s="70"/>
      <c r="U1247" s="70"/>
      <c r="V1247" s="70"/>
      <c r="W1247" s="70"/>
      <c r="X1247" s="70"/>
      <c r="Y1247" s="70"/>
      <c r="Z1247" s="70"/>
      <c r="AA1247" s="70"/>
      <c r="AB1247" s="70"/>
      <c r="AC1247" s="70"/>
      <c r="AD1247" s="70"/>
      <c r="AE1247" s="70"/>
      <c r="AF1247" s="70"/>
      <c r="AG1247" s="70"/>
      <c r="AH1247" s="70"/>
      <c r="AI1247" s="70"/>
      <c r="AJ1247" s="70"/>
      <c r="AK1247" s="70"/>
      <c r="AL1247" s="70"/>
      <c r="AM1247" s="70"/>
      <c r="AN1247" s="70"/>
      <c r="AO1247" s="70"/>
      <c r="AP1247" s="70"/>
      <c r="AQ1247" s="70"/>
      <c r="AR1247" s="70"/>
      <c r="AS1247" s="70"/>
      <c r="AT1247" s="70"/>
      <c r="AU1247" s="70"/>
      <c r="AV1247" s="70"/>
      <c r="AW1247" s="70"/>
      <c r="AX1247" s="70"/>
      <c r="AY1247" s="70"/>
      <c r="AZ1247" s="70"/>
      <c r="BA1247" s="70"/>
      <c r="BB1247" s="70"/>
      <c r="BC1247" s="70"/>
      <c r="BD1247" s="70"/>
      <c r="BE1247" s="70"/>
      <c r="BF1247" s="70"/>
      <c r="BG1247" s="70"/>
      <c r="BH1247" s="70"/>
      <c r="BI1247" s="70"/>
      <c r="BJ1247" s="70"/>
      <c r="BK1247" s="70"/>
      <c r="BL1247" s="70"/>
      <c r="BM1247" s="70"/>
      <c r="BN1247" s="70"/>
      <c r="BO1247" s="70"/>
      <c r="BP1247" s="70"/>
      <c r="BQ1247" s="70"/>
      <c r="BR1247" s="70"/>
      <c r="BS1247" s="70"/>
      <c r="BT1247" s="70"/>
      <c r="BU1247" s="70"/>
      <c r="BV1247" s="70"/>
      <c r="BW1247" s="70"/>
      <c r="BX1247" s="70"/>
      <c r="BY1247" s="70"/>
      <c r="BZ1247" s="72"/>
      <c r="CA1247" s="73"/>
      <c r="CB1247" s="72"/>
      <c r="CC1247" s="72"/>
      <c r="CD1247" s="74"/>
      <c r="CJ1247"/>
      <c r="CW1247" s="76"/>
      <c r="DC1247" s="69"/>
      <c r="DI1247" s="69"/>
    </row>
    <row r="1248" spans="1:113">
      <c r="A1248" s="70"/>
      <c r="B1248" s="70"/>
      <c r="C1248" s="70"/>
      <c r="D1248" s="70"/>
      <c r="E1248" s="70"/>
      <c r="F1248" s="70"/>
      <c r="G1248" s="70"/>
      <c r="H1248" s="70"/>
      <c r="I1248" s="70"/>
      <c r="J1248" s="70"/>
      <c r="K1248" s="70"/>
      <c r="L1248" s="70"/>
      <c r="M1248" s="70"/>
      <c r="N1248" s="70"/>
      <c r="O1248" s="70"/>
      <c r="P1248" s="70"/>
      <c r="Q1248" s="70"/>
      <c r="R1248" s="70"/>
      <c r="S1248" s="70"/>
      <c r="T1248" s="70"/>
      <c r="U1248" s="70"/>
      <c r="V1248" s="70"/>
      <c r="W1248" s="70"/>
      <c r="X1248" s="70"/>
      <c r="Y1248" s="70"/>
      <c r="Z1248" s="70"/>
      <c r="AA1248" s="70"/>
      <c r="AB1248" s="70"/>
      <c r="AC1248" s="70"/>
      <c r="AD1248" s="70"/>
      <c r="AE1248" s="70"/>
      <c r="AF1248" s="70"/>
      <c r="AG1248" s="70"/>
      <c r="AH1248" s="70"/>
      <c r="AI1248" s="70"/>
      <c r="AJ1248" s="70"/>
      <c r="AK1248" s="70"/>
      <c r="AL1248" s="70"/>
      <c r="AM1248" s="70"/>
      <c r="AN1248" s="70"/>
      <c r="AO1248" s="70"/>
      <c r="AP1248" s="70"/>
      <c r="AQ1248" s="70"/>
      <c r="AR1248" s="70"/>
      <c r="AS1248" s="70"/>
      <c r="AT1248" s="70"/>
      <c r="AU1248" s="70"/>
      <c r="AV1248" s="70"/>
      <c r="AW1248" s="70"/>
      <c r="AX1248" s="70"/>
      <c r="AY1248" s="70"/>
      <c r="AZ1248" s="70"/>
      <c r="BA1248" s="70"/>
      <c r="BB1248" s="70"/>
      <c r="BC1248" s="70"/>
      <c r="BD1248" s="70"/>
      <c r="BE1248" s="70"/>
      <c r="BF1248" s="70"/>
      <c r="BG1248" s="70"/>
      <c r="BH1248" s="70"/>
      <c r="BI1248" s="70"/>
      <c r="BJ1248" s="70"/>
      <c r="BK1248" s="70"/>
      <c r="BL1248" s="70"/>
      <c r="BM1248" s="70"/>
      <c r="BN1248" s="70"/>
      <c r="BO1248" s="70"/>
      <c r="BP1248" s="70"/>
      <c r="BQ1248" s="70"/>
      <c r="BR1248" s="70"/>
      <c r="BS1248" s="70"/>
      <c r="BT1248" s="70"/>
      <c r="BU1248" s="70"/>
      <c r="BV1248" s="70"/>
      <c r="BW1248" s="70"/>
      <c r="BX1248" s="70"/>
      <c r="BY1248" s="70"/>
      <c r="BZ1248" s="72"/>
      <c r="CA1248" s="73"/>
      <c r="CB1248" s="72"/>
      <c r="CC1248" s="72"/>
      <c r="CD1248" s="74"/>
      <c r="CJ1248"/>
      <c r="CW1248" s="76"/>
      <c r="DC1248" s="69"/>
      <c r="DI1248" s="69"/>
    </row>
    <row r="1249" spans="1:113">
      <c r="A1249" s="70"/>
      <c r="B1249" s="70"/>
      <c r="C1249" s="70"/>
      <c r="D1249" s="70"/>
      <c r="E1249" s="70"/>
      <c r="F1249" s="70"/>
      <c r="G1249" s="70"/>
      <c r="H1249" s="70"/>
      <c r="I1249" s="70"/>
      <c r="J1249" s="70"/>
      <c r="K1249" s="70"/>
      <c r="L1249" s="70"/>
      <c r="M1249" s="70"/>
      <c r="N1249" s="70"/>
      <c r="O1249" s="70"/>
      <c r="P1249" s="70"/>
      <c r="Q1249" s="70"/>
      <c r="R1249" s="70"/>
      <c r="S1249" s="70"/>
      <c r="T1249" s="70"/>
      <c r="U1249" s="70"/>
      <c r="V1249" s="70"/>
      <c r="W1249" s="70"/>
      <c r="X1249" s="70"/>
      <c r="Y1249" s="70"/>
      <c r="Z1249" s="70"/>
      <c r="AA1249" s="70"/>
      <c r="AB1249" s="70"/>
      <c r="AC1249" s="70"/>
      <c r="AD1249" s="70"/>
      <c r="AE1249" s="70"/>
      <c r="AF1249" s="70"/>
      <c r="AG1249" s="70"/>
      <c r="AH1249" s="70"/>
      <c r="AI1249" s="70"/>
      <c r="AJ1249" s="70"/>
      <c r="AK1249" s="70"/>
      <c r="AL1249" s="70"/>
      <c r="AM1249" s="70"/>
      <c r="AN1249" s="70"/>
      <c r="AO1249" s="70"/>
      <c r="AP1249" s="70"/>
      <c r="AQ1249" s="70"/>
      <c r="AR1249" s="70"/>
      <c r="AS1249" s="70"/>
      <c r="AT1249" s="70"/>
      <c r="AU1249" s="70"/>
      <c r="AV1249" s="70"/>
      <c r="AW1249" s="70"/>
      <c r="AX1249" s="70"/>
      <c r="AY1249" s="70"/>
      <c r="AZ1249" s="70"/>
      <c r="BA1249" s="70"/>
      <c r="BB1249" s="70"/>
      <c r="BC1249" s="70"/>
      <c r="BD1249" s="70"/>
      <c r="BE1249" s="70"/>
      <c r="BF1249" s="70"/>
      <c r="BG1249" s="70"/>
      <c r="BH1249" s="70"/>
      <c r="BI1249" s="70"/>
      <c r="BJ1249" s="70"/>
      <c r="BK1249" s="70"/>
      <c r="BL1249" s="70"/>
      <c r="BM1249" s="70"/>
      <c r="BN1249" s="70"/>
      <c r="BO1249" s="70"/>
      <c r="BP1249" s="70"/>
      <c r="BQ1249" s="70"/>
      <c r="BR1249" s="70"/>
      <c r="BS1249" s="70"/>
      <c r="BT1249" s="70"/>
      <c r="BU1249" s="70"/>
      <c r="BV1249" s="70"/>
      <c r="BW1249" s="70"/>
      <c r="BX1249" s="70"/>
      <c r="BY1249" s="70"/>
      <c r="BZ1249" s="72"/>
      <c r="CA1249" s="73"/>
      <c r="CB1249" s="72"/>
      <c r="CC1249" s="72"/>
      <c r="CD1249" s="74"/>
      <c r="CJ1249"/>
      <c r="CW1249" s="76"/>
      <c r="DC1249" s="69"/>
      <c r="DI1249" s="69"/>
    </row>
    <row r="1250" spans="1:113">
      <c r="A1250" s="70"/>
      <c r="B1250" s="70"/>
      <c r="C1250" s="70"/>
      <c r="D1250" s="70"/>
      <c r="E1250" s="70"/>
      <c r="F1250" s="70"/>
      <c r="G1250" s="70"/>
      <c r="H1250" s="70"/>
      <c r="I1250" s="70"/>
      <c r="J1250" s="70"/>
      <c r="K1250" s="70"/>
      <c r="L1250" s="70"/>
      <c r="M1250" s="70"/>
      <c r="N1250" s="70"/>
      <c r="O1250" s="70"/>
      <c r="P1250" s="70"/>
      <c r="Q1250" s="70"/>
      <c r="R1250" s="70"/>
      <c r="S1250" s="70"/>
      <c r="T1250" s="70"/>
      <c r="U1250" s="70"/>
      <c r="V1250" s="70"/>
      <c r="W1250" s="70"/>
      <c r="X1250" s="70"/>
      <c r="Y1250" s="70"/>
      <c r="Z1250" s="70"/>
      <c r="AA1250" s="70"/>
      <c r="AB1250" s="70"/>
      <c r="AC1250" s="70"/>
      <c r="AD1250" s="70"/>
      <c r="AE1250" s="70"/>
      <c r="AF1250" s="70"/>
      <c r="AG1250" s="70"/>
      <c r="AH1250" s="70"/>
      <c r="AI1250" s="70"/>
      <c r="AJ1250" s="70"/>
      <c r="AK1250" s="70"/>
      <c r="AL1250" s="70"/>
      <c r="AM1250" s="70"/>
      <c r="AN1250" s="70"/>
      <c r="AO1250" s="70"/>
      <c r="AP1250" s="70"/>
      <c r="AQ1250" s="70"/>
      <c r="AR1250" s="70"/>
      <c r="AS1250" s="70"/>
      <c r="AT1250" s="70"/>
      <c r="AU1250" s="70"/>
      <c r="AV1250" s="70"/>
      <c r="AW1250" s="70"/>
      <c r="AX1250" s="70"/>
      <c r="AY1250" s="70"/>
      <c r="AZ1250" s="70"/>
      <c r="BA1250" s="70"/>
      <c r="BB1250" s="70"/>
      <c r="BC1250" s="70"/>
      <c r="BD1250" s="70"/>
      <c r="BE1250" s="70"/>
      <c r="BF1250" s="70"/>
      <c r="BG1250" s="70"/>
      <c r="BH1250" s="70"/>
      <c r="BI1250" s="70"/>
      <c r="BJ1250" s="70"/>
      <c r="BK1250" s="70"/>
      <c r="BL1250" s="70"/>
      <c r="BM1250" s="70"/>
      <c r="BN1250" s="70"/>
      <c r="BO1250" s="70"/>
      <c r="BP1250" s="70"/>
      <c r="BQ1250" s="70"/>
      <c r="BR1250" s="70"/>
      <c r="BS1250" s="70"/>
      <c r="BT1250" s="70"/>
      <c r="BU1250" s="70"/>
      <c r="BV1250" s="70"/>
      <c r="BW1250" s="70"/>
      <c r="BX1250" s="70"/>
      <c r="BY1250" s="70"/>
      <c r="BZ1250" s="72"/>
      <c r="CA1250" s="73"/>
      <c r="CB1250" s="72"/>
      <c r="CC1250" s="72"/>
      <c r="CD1250" s="74"/>
      <c r="CJ1250"/>
      <c r="CW1250" s="76"/>
      <c r="DC1250" s="69"/>
      <c r="DI1250" s="69"/>
    </row>
    <row r="1251" spans="1:113">
      <c r="A1251" s="70"/>
      <c r="B1251" s="70"/>
      <c r="C1251" s="70"/>
      <c r="D1251" s="70"/>
      <c r="E1251" s="70"/>
      <c r="F1251" s="70"/>
      <c r="G1251" s="70"/>
      <c r="H1251" s="70"/>
      <c r="I1251" s="70"/>
      <c r="J1251" s="70"/>
      <c r="K1251" s="70"/>
      <c r="L1251" s="70"/>
      <c r="M1251" s="70"/>
      <c r="N1251" s="70"/>
      <c r="O1251" s="70"/>
      <c r="P1251" s="70"/>
      <c r="Q1251" s="70"/>
      <c r="R1251" s="70"/>
      <c r="S1251" s="70"/>
      <c r="T1251" s="70"/>
      <c r="U1251" s="70"/>
      <c r="V1251" s="70"/>
      <c r="W1251" s="70"/>
      <c r="X1251" s="70"/>
      <c r="Y1251" s="70"/>
      <c r="Z1251" s="70"/>
      <c r="AA1251" s="70"/>
      <c r="AB1251" s="70"/>
      <c r="AC1251" s="70"/>
      <c r="AD1251" s="70"/>
      <c r="AE1251" s="70"/>
      <c r="AF1251" s="70"/>
      <c r="AG1251" s="70"/>
      <c r="AH1251" s="70"/>
      <c r="AI1251" s="70"/>
      <c r="AJ1251" s="70"/>
      <c r="AK1251" s="70"/>
      <c r="AL1251" s="70"/>
      <c r="AM1251" s="70"/>
      <c r="AN1251" s="70"/>
      <c r="AO1251" s="70"/>
      <c r="AP1251" s="70"/>
      <c r="AQ1251" s="70"/>
      <c r="AR1251" s="70"/>
      <c r="AS1251" s="70"/>
      <c r="AT1251" s="70"/>
      <c r="AU1251" s="70"/>
      <c r="AV1251" s="70"/>
      <c r="AW1251" s="70"/>
      <c r="AX1251" s="70"/>
      <c r="AY1251" s="70"/>
      <c r="AZ1251" s="70"/>
      <c r="BA1251" s="70"/>
      <c r="BB1251" s="70"/>
      <c r="BC1251" s="70"/>
      <c r="BD1251" s="70"/>
      <c r="BE1251" s="70"/>
      <c r="BF1251" s="70"/>
      <c r="BG1251" s="70"/>
      <c r="BH1251" s="70"/>
      <c r="BI1251" s="70"/>
      <c r="BJ1251" s="70"/>
      <c r="BK1251" s="70"/>
      <c r="BL1251" s="70"/>
      <c r="BM1251" s="70"/>
      <c r="BN1251" s="70"/>
      <c r="BO1251" s="70"/>
      <c r="BP1251" s="70"/>
      <c r="BQ1251" s="70"/>
      <c r="BR1251" s="70"/>
      <c r="BS1251" s="70"/>
      <c r="BT1251" s="70"/>
      <c r="BU1251" s="70"/>
      <c r="BV1251" s="70"/>
      <c r="BW1251" s="70"/>
      <c r="BX1251" s="70"/>
      <c r="BY1251" s="70"/>
      <c r="BZ1251" s="72"/>
      <c r="CA1251" s="73"/>
      <c r="CB1251" s="72"/>
      <c r="CC1251" s="72"/>
      <c r="CD1251" s="74"/>
      <c r="CJ1251"/>
      <c r="CW1251" s="76"/>
      <c r="DC1251" s="69"/>
      <c r="DI1251" s="69"/>
    </row>
    <row r="1252" spans="1:113">
      <c r="A1252" s="70"/>
      <c r="B1252" s="70"/>
      <c r="C1252" s="70"/>
      <c r="D1252" s="70"/>
      <c r="E1252" s="70"/>
      <c r="F1252" s="70"/>
      <c r="G1252" s="70"/>
      <c r="H1252" s="70"/>
      <c r="I1252" s="70"/>
      <c r="J1252" s="70"/>
      <c r="K1252" s="70"/>
      <c r="L1252" s="70"/>
      <c r="M1252" s="70"/>
      <c r="N1252" s="70"/>
      <c r="O1252" s="70"/>
      <c r="P1252" s="70"/>
      <c r="Q1252" s="70"/>
      <c r="R1252" s="70"/>
      <c r="S1252" s="70"/>
      <c r="T1252" s="70"/>
      <c r="U1252" s="70"/>
      <c r="V1252" s="70"/>
      <c r="W1252" s="70"/>
      <c r="X1252" s="70"/>
      <c r="Y1252" s="70"/>
      <c r="Z1252" s="70"/>
      <c r="AA1252" s="70"/>
      <c r="AB1252" s="70"/>
      <c r="AC1252" s="70"/>
      <c r="AD1252" s="70"/>
      <c r="AE1252" s="70"/>
      <c r="AF1252" s="70"/>
      <c r="AG1252" s="70"/>
      <c r="AH1252" s="70"/>
      <c r="AI1252" s="70"/>
      <c r="AJ1252" s="70"/>
      <c r="AK1252" s="70"/>
      <c r="AL1252" s="70"/>
      <c r="AM1252" s="70"/>
      <c r="AN1252" s="70"/>
      <c r="AO1252" s="70"/>
      <c r="AP1252" s="70"/>
      <c r="AQ1252" s="70"/>
      <c r="AR1252" s="70"/>
      <c r="AS1252" s="70"/>
      <c r="AT1252" s="70"/>
      <c r="AU1252" s="70"/>
      <c r="AV1252" s="70"/>
      <c r="AW1252" s="70"/>
      <c r="AX1252" s="70"/>
      <c r="AY1252" s="70"/>
      <c r="AZ1252" s="70"/>
      <c r="BA1252" s="70"/>
      <c r="BB1252" s="70"/>
      <c r="BC1252" s="70"/>
      <c r="BD1252" s="70"/>
      <c r="BE1252" s="70"/>
      <c r="BF1252" s="70"/>
      <c r="BG1252" s="70"/>
      <c r="BH1252" s="70"/>
      <c r="BI1252" s="70"/>
      <c r="BJ1252" s="70"/>
      <c r="BK1252" s="70"/>
      <c r="BL1252" s="70"/>
      <c r="BM1252" s="70"/>
      <c r="BN1252" s="70"/>
      <c r="BO1252" s="70"/>
      <c r="BP1252" s="70"/>
      <c r="BQ1252" s="70"/>
      <c r="BR1252" s="70"/>
      <c r="BS1252" s="70"/>
      <c r="BT1252" s="70"/>
      <c r="BU1252" s="70"/>
      <c r="BV1252" s="70"/>
      <c r="BW1252" s="70"/>
      <c r="BX1252" s="70"/>
      <c r="BY1252" s="70"/>
      <c r="BZ1252" s="72"/>
      <c r="CA1252" s="73"/>
      <c r="CB1252" s="72"/>
      <c r="CC1252" s="72"/>
      <c r="CD1252" s="74"/>
      <c r="CJ1252"/>
      <c r="CW1252" s="76"/>
      <c r="DC1252" s="69"/>
      <c r="DI1252" s="69"/>
    </row>
    <row r="1253" spans="1:113">
      <c r="A1253" s="70"/>
      <c r="B1253" s="70"/>
      <c r="C1253" s="70"/>
      <c r="D1253" s="70"/>
      <c r="E1253" s="70"/>
      <c r="F1253" s="70"/>
      <c r="G1253" s="70"/>
      <c r="H1253" s="70"/>
      <c r="I1253" s="70"/>
      <c r="J1253" s="70"/>
      <c r="K1253" s="70"/>
      <c r="L1253" s="70"/>
      <c r="M1253" s="70"/>
      <c r="N1253" s="70"/>
      <c r="O1253" s="70"/>
      <c r="P1253" s="70"/>
      <c r="Q1253" s="70"/>
      <c r="R1253" s="70"/>
      <c r="S1253" s="70"/>
      <c r="T1253" s="70"/>
      <c r="U1253" s="70"/>
      <c r="V1253" s="70"/>
      <c r="W1253" s="70"/>
      <c r="X1253" s="70"/>
      <c r="Y1253" s="70"/>
      <c r="Z1253" s="70"/>
      <c r="AA1253" s="70"/>
      <c r="AB1253" s="70"/>
      <c r="AC1253" s="70"/>
      <c r="AD1253" s="70"/>
      <c r="AE1253" s="70"/>
      <c r="AF1253" s="70"/>
      <c r="AG1253" s="70"/>
      <c r="AH1253" s="70"/>
      <c r="AI1253" s="70"/>
      <c r="AJ1253" s="70"/>
      <c r="AK1253" s="70"/>
      <c r="AL1253" s="70"/>
      <c r="AM1253" s="70"/>
      <c r="AN1253" s="70"/>
      <c r="AO1253" s="70"/>
      <c r="AP1253" s="70"/>
      <c r="AQ1253" s="70"/>
      <c r="AR1253" s="70"/>
      <c r="AS1253" s="70"/>
      <c r="AT1253" s="70"/>
      <c r="AU1253" s="70"/>
      <c r="AV1253" s="70"/>
      <c r="AW1253" s="70"/>
      <c r="AX1253" s="70"/>
      <c r="AY1253" s="70"/>
      <c r="AZ1253" s="70"/>
      <c r="BA1253" s="70"/>
      <c r="BB1253" s="70"/>
      <c r="BC1253" s="70"/>
      <c r="BD1253" s="70"/>
      <c r="BE1253" s="70"/>
      <c r="BF1253" s="70"/>
      <c r="BG1253" s="70"/>
      <c r="BH1253" s="70"/>
      <c r="BI1253" s="70"/>
      <c r="BJ1253" s="70"/>
      <c r="BK1253" s="70"/>
      <c r="BL1253" s="70"/>
      <c r="BM1253" s="70"/>
      <c r="BN1253" s="70"/>
      <c r="BO1253" s="70"/>
      <c r="BP1253" s="70"/>
      <c r="BQ1253" s="70"/>
      <c r="BR1253" s="70"/>
      <c r="BS1253" s="70"/>
      <c r="BT1253" s="70"/>
      <c r="BU1253" s="70"/>
      <c r="BV1253" s="70"/>
      <c r="BW1253" s="70"/>
      <c r="BX1253" s="70"/>
      <c r="BY1253" s="70"/>
      <c r="BZ1253" s="72"/>
      <c r="CA1253" s="73"/>
      <c r="CB1253" s="72"/>
      <c r="CC1253" s="72"/>
      <c r="CD1253" s="74"/>
      <c r="CJ1253"/>
      <c r="CW1253" s="76"/>
      <c r="DC1253" s="69"/>
      <c r="DI1253" s="69"/>
    </row>
    <row r="1254" spans="1:113">
      <c r="A1254" s="70"/>
      <c r="B1254" s="70"/>
      <c r="C1254" s="70"/>
      <c r="D1254" s="70"/>
      <c r="E1254" s="70"/>
      <c r="F1254" s="70"/>
      <c r="G1254" s="70"/>
      <c r="H1254" s="70"/>
      <c r="I1254" s="70"/>
      <c r="J1254" s="70"/>
      <c r="K1254" s="70"/>
      <c r="L1254" s="70"/>
      <c r="M1254" s="70"/>
      <c r="N1254" s="70"/>
      <c r="O1254" s="70"/>
      <c r="P1254" s="70"/>
      <c r="Q1254" s="70"/>
      <c r="R1254" s="70"/>
      <c r="S1254" s="70"/>
      <c r="T1254" s="70"/>
      <c r="U1254" s="70"/>
      <c r="V1254" s="70"/>
      <c r="W1254" s="70"/>
      <c r="X1254" s="70"/>
      <c r="Y1254" s="70"/>
      <c r="Z1254" s="70"/>
      <c r="AA1254" s="70"/>
      <c r="AB1254" s="70"/>
      <c r="AC1254" s="70"/>
      <c r="AD1254" s="70"/>
      <c r="AE1254" s="70"/>
      <c r="AF1254" s="70"/>
      <c r="AG1254" s="70"/>
      <c r="AH1254" s="70"/>
      <c r="AI1254" s="70"/>
      <c r="AJ1254" s="70"/>
      <c r="AK1254" s="70"/>
      <c r="AL1254" s="70"/>
      <c r="AM1254" s="70"/>
      <c r="AN1254" s="70"/>
      <c r="AO1254" s="70"/>
      <c r="AP1254" s="70"/>
      <c r="AQ1254" s="70"/>
      <c r="AR1254" s="70"/>
      <c r="AS1254" s="70"/>
      <c r="AT1254" s="70"/>
      <c r="AU1254" s="70"/>
      <c r="AV1254" s="70"/>
      <c r="AW1254" s="70"/>
      <c r="AX1254" s="70"/>
      <c r="AY1254" s="70"/>
      <c r="AZ1254" s="70"/>
      <c r="BA1254" s="70"/>
      <c r="BB1254" s="70"/>
      <c r="BC1254" s="70"/>
      <c r="BD1254" s="70"/>
      <c r="BE1254" s="70"/>
      <c r="BF1254" s="70"/>
      <c r="BG1254" s="70"/>
      <c r="BH1254" s="70"/>
      <c r="BI1254" s="70"/>
      <c r="BJ1254" s="70"/>
      <c r="BK1254" s="70"/>
      <c r="BL1254" s="70"/>
      <c r="BM1254" s="70"/>
      <c r="BN1254" s="70"/>
      <c r="BO1254" s="70"/>
      <c r="BP1254" s="70"/>
      <c r="BQ1254" s="70"/>
      <c r="BR1254" s="70"/>
      <c r="BS1254" s="70"/>
      <c r="BT1254" s="70"/>
      <c r="BU1254" s="70"/>
      <c r="BV1254" s="70"/>
      <c r="BW1254" s="70"/>
      <c r="BX1254" s="70"/>
      <c r="BY1254" s="70"/>
      <c r="BZ1254" s="72"/>
      <c r="CA1254" s="73"/>
      <c r="CB1254" s="72"/>
      <c r="CC1254" s="72"/>
      <c r="CD1254" s="74"/>
      <c r="CJ1254"/>
      <c r="CW1254" s="76"/>
      <c r="DC1254" s="69"/>
      <c r="DI1254" s="69"/>
    </row>
    <row r="1255" spans="1:113">
      <c r="A1255" s="70"/>
      <c r="B1255" s="70"/>
      <c r="C1255" s="70"/>
      <c r="D1255" s="70"/>
      <c r="E1255" s="70"/>
      <c r="F1255" s="70"/>
      <c r="G1255" s="70"/>
      <c r="H1255" s="70"/>
      <c r="I1255" s="70"/>
      <c r="J1255" s="70"/>
      <c r="K1255" s="70"/>
      <c r="L1255" s="70"/>
      <c r="M1255" s="70"/>
      <c r="N1255" s="70"/>
      <c r="O1255" s="70"/>
      <c r="P1255" s="70"/>
      <c r="Q1255" s="70"/>
      <c r="R1255" s="70"/>
      <c r="S1255" s="70"/>
      <c r="T1255" s="70"/>
      <c r="U1255" s="70"/>
      <c r="V1255" s="70"/>
      <c r="W1255" s="70"/>
      <c r="X1255" s="70"/>
      <c r="Y1255" s="70"/>
      <c r="Z1255" s="70"/>
      <c r="AA1255" s="70"/>
      <c r="AB1255" s="70"/>
      <c r="AC1255" s="70"/>
      <c r="AD1255" s="70"/>
      <c r="AE1255" s="70"/>
      <c r="AF1255" s="70"/>
      <c r="AG1255" s="70"/>
      <c r="AH1255" s="70"/>
      <c r="AI1255" s="70"/>
      <c r="AJ1255" s="70"/>
      <c r="AK1255" s="70"/>
      <c r="AL1255" s="70"/>
      <c r="AM1255" s="70"/>
      <c r="AN1255" s="70"/>
      <c r="AO1255" s="70"/>
      <c r="AP1255" s="70"/>
      <c r="AQ1255" s="70"/>
      <c r="AR1255" s="70"/>
      <c r="AS1255" s="70"/>
      <c r="AT1255" s="70"/>
      <c r="AU1255" s="70"/>
      <c r="AV1255" s="70"/>
      <c r="AW1255" s="70"/>
      <c r="AX1255" s="70"/>
      <c r="AY1255" s="70"/>
      <c r="AZ1255" s="70"/>
      <c r="BA1255" s="70"/>
      <c r="BB1255" s="70"/>
      <c r="BC1255" s="70"/>
      <c r="BD1255" s="70"/>
      <c r="BE1255" s="70"/>
      <c r="BF1255" s="70"/>
      <c r="BG1255" s="70"/>
      <c r="BH1255" s="70"/>
      <c r="BI1255" s="70"/>
      <c r="BJ1255" s="70"/>
      <c r="BK1255" s="70"/>
      <c r="BL1255" s="70"/>
      <c r="BM1255" s="70"/>
      <c r="BN1255" s="70"/>
      <c r="BO1255" s="70"/>
      <c r="BP1255" s="70"/>
      <c r="BQ1255" s="70"/>
      <c r="BR1255" s="70"/>
      <c r="BS1255" s="70"/>
      <c r="BT1255" s="70"/>
      <c r="BU1255" s="70"/>
      <c r="BV1255" s="70"/>
      <c r="BW1255" s="70"/>
      <c r="BX1255" s="70"/>
      <c r="BY1255" s="70"/>
      <c r="BZ1255" s="72"/>
      <c r="CA1255" s="73"/>
      <c r="CB1255" s="72"/>
      <c r="CC1255" s="72"/>
      <c r="CD1255" s="74"/>
      <c r="CJ1255"/>
      <c r="CW1255" s="76"/>
      <c r="DC1255" s="69"/>
      <c r="DI1255" s="69"/>
    </row>
    <row r="1256" spans="1:113">
      <c r="A1256" s="70"/>
      <c r="B1256" s="70"/>
      <c r="C1256" s="70"/>
      <c r="D1256" s="70"/>
      <c r="E1256" s="70"/>
      <c r="F1256" s="70"/>
      <c r="G1256" s="70"/>
      <c r="H1256" s="70"/>
      <c r="I1256" s="70"/>
      <c r="J1256" s="70"/>
      <c r="K1256" s="70"/>
      <c r="L1256" s="70"/>
      <c r="M1256" s="70"/>
      <c r="N1256" s="70"/>
      <c r="O1256" s="70"/>
      <c r="P1256" s="70"/>
      <c r="Q1256" s="70"/>
      <c r="R1256" s="70"/>
      <c r="S1256" s="70"/>
      <c r="T1256" s="70"/>
      <c r="U1256" s="70"/>
      <c r="V1256" s="70"/>
      <c r="W1256" s="70"/>
      <c r="X1256" s="70"/>
      <c r="Y1256" s="70"/>
      <c r="Z1256" s="70"/>
      <c r="AA1256" s="70"/>
      <c r="AB1256" s="70"/>
      <c r="AC1256" s="70"/>
      <c r="AD1256" s="70"/>
      <c r="AE1256" s="70"/>
      <c r="AF1256" s="70"/>
      <c r="AG1256" s="70"/>
      <c r="AH1256" s="70"/>
      <c r="AI1256" s="70"/>
      <c r="AJ1256" s="70"/>
      <c r="AK1256" s="70"/>
      <c r="AL1256" s="70"/>
      <c r="AM1256" s="70"/>
      <c r="AN1256" s="70"/>
      <c r="AO1256" s="70"/>
      <c r="AP1256" s="70"/>
      <c r="AQ1256" s="70"/>
      <c r="AR1256" s="70"/>
      <c r="AS1256" s="70"/>
      <c r="AT1256" s="70"/>
      <c r="AU1256" s="70"/>
      <c r="AV1256" s="70"/>
      <c r="AW1256" s="70"/>
      <c r="AX1256" s="70"/>
      <c r="AY1256" s="70"/>
      <c r="AZ1256" s="70"/>
      <c r="BA1256" s="70"/>
      <c r="BB1256" s="70"/>
      <c r="BC1256" s="70"/>
      <c r="BD1256" s="70"/>
      <c r="BE1256" s="70"/>
      <c r="BF1256" s="70"/>
      <c r="BG1256" s="70"/>
      <c r="BH1256" s="70"/>
      <c r="BI1256" s="70"/>
      <c r="BJ1256" s="70"/>
      <c r="BK1256" s="70"/>
      <c r="BL1256" s="70"/>
      <c r="BM1256" s="70"/>
      <c r="BN1256" s="70"/>
      <c r="BO1256" s="70"/>
      <c r="BP1256" s="70"/>
      <c r="BQ1256" s="70"/>
      <c r="BR1256" s="70"/>
      <c r="BS1256" s="70"/>
      <c r="BT1256" s="70"/>
      <c r="BU1256" s="70"/>
      <c r="BV1256" s="70"/>
      <c r="BW1256" s="70"/>
      <c r="BX1256" s="70"/>
      <c r="BY1256" s="70"/>
      <c r="BZ1256" s="72"/>
      <c r="CA1256" s="73"/>
      <c r="CB1256" s="72"/>
      <c r="CC1256" s="72"/>
      <c r="CD1256" s="74"/>
      <c r="CJ1256"/>
      <c r="CW1256" s="76"/>
      <c r="DC1256" s="69"/>
      <c r="DI1256" s="69"/>
    </row>
    <row r="1257" spans="1:113">
      <c r="A1257" s="70"/>
      <c r="B1257" s="70"/>
      <c r="C1257" s="70"/>
      <c r="D1257" s="70"/>
      <c r="E1257" s="70"/>
      <c r="F1257" s="70"/>
      <c r="G1257" s="70"/>
      <c r="H1257" s="70"/>
      <c r="I1257" s="70"/>
      <c r="J1257" s="70"/>
      <c r="K1257" s="70"/>
      <c r="L1257" s="70"/>
      <c r="M1257" s="70"/>
      <c r="N1257" s="70"/>
      <c r="O1257" s="70"/>
      <c r="P1257" s="70"/>
      <c r="Q1257" s="70"/>
      <c r="R1257" s="70"/>
      <c r="S1257" s="70"/>
      <c r="T1257" s="70"/>
      <c r="U1257" s="70"/>
      <c r="V1257" s="70"/>
      <c r="W1257" s="70"/>
      <c r="X1257" s="70"/>
      <c r="Y1257" s="70"/>
      <c r="Z1257" s="70"/>
      <c r="AA1257" s="70"/>
      <c r="AB1257" s="70"/>
      <c r="AC1257" s="70"/>
      <c r="AD1257" s="70"/>
      <c r="AE1257" s="70"/>
      <c r="AF1257" s="70"/>
      <c r="AG1257" s="70"/>
      <c r="AH1257" s="70"/>
      <c r="AI1257" s="70"/>
      <c r="AJ1257" s="70"/>
      <c r="AK1257" s="70"/>
      <c r="AL1257" s="70"/>
      <c r="AM1257" s="70"/>
      <c r="AN1257" s="70"/>
      <c r="AO1257" s="70"/>
      <c r="AP1257" s="70"/>
      <c r="AQ1257" s="70"/>
      <c r="AR1257" s="70"/>
      <c r="AS1257" s="70"/>
      <c r="AT1257" s="70"/>
      <c r="AU1257" s="70"/>
      <c r="AV1257" s="70"/>
      <c r="AW1257" s="70"/>
      <c r="AX1257" s="70"/>
      <c r="AY1257" s="70"/>
      <c r="AZ1257" s="70"/>
      <c r="BA1257" s="70"/>
      <c r="BB1257" s="70"/>
      <c r="BC1257" s="70"/>
      <c r="BD1257" s="70"/>
      <c r="BE1257" s="70"/>
      <c r="BF1257" s="70"/>
      <c r="BG1257" s="70"/>
      <c r="BH1257" s="70"/>
      <c r="BI1257" s="70"/>
      <c r="BJ1257" s="70"/>
      <c r="BK1257" s="70"/>
      <c r="BL1257" s="70"/>
      <c r="BM1257" s="70"/>
      <c r="BN1257" s="70"/>
      <c r="BO1257" s="70"/>
      <c r="BP1257" s="70"/>
      <c r="BQ1257" s="70"/>
      <c r="BR1257" s="70"/>
      <c r="BS1257" s="70"/>
      <c r="BT1257" s="70"/>
      <c r="BU1257" s="70"/>
      <c r="BV1257" s="70"/>
      <c r="BW1257" s="70"/>
      <c r="BX1257" s="70"/>
      <c r="BY1257" s="70"/>
      <c r="BZ1257" s="72"/>
      <c r="CA1257" s="73"/>
      <c r="CB1257" s="72"/>
      <c r="CC1257" s="72"/>
      <c r="CD1257" s="74"/>
      <c r="CJ1257"/>
      <c r="CW1257" s="76"/>
      <c r="DC1257" s="69"/>
      <c r="DI1257" s="69"/>
    </row>
    <row r="1258" spans="1:113">
      <c r="A1258" s="70"/>
      <c r="B1258" s="70"/>
      <c r="C1258" s="70"/>
      <c r="D1258" s="70"/>
      <c r="E1258" s="70"/>
      <c r="F1258" s="70"/>
      <c r="G1258" s="70"/>
      <c r="H1258" s="70"/>
      <c r="I1258" s="70"/>
      <c r="J1258" s="70"/>
      <c r="K1258" s="70"/>
      <c r="L1258" s="70"/>
      <c r="M1258" s="70"/>
      <c r="N1258" s="70"/>
      <c r="O1258" s="70"/>
      <c r="P1258" s="70"/>
      <c r="Q1258" s="70"/>
      <c r="R1258" s="70"/>
      <c r="S1258" s="70"/>
      <c r="T1258" s="70"/>
      <c r="U1258" s="70"/>
      <c r="V1258" s="70"/>
      <c r="W1258" s="70"/>
      <c r="X1258" s="70"/>
      <c r="Y1258" s="70"/>
      <c r="Z1258" s="70"/>
      <c r="AA1258" s="70"/>
      <c r="AB1258" s="70"/>
      <c r="AC1258" s="70"/>
      <c r="AD1258" s="70"/>
      <c r="AE1258" s="70"/>
      <c r="AF1258" s="70"/>
      <c r="AG1258" s="70"/>
      <c r="AH1258" s="70"/>
      <c r="AI1258" s="70"/>
      <c r="AJ1258" s="70"/>
      <c r="AK1258" s="70"/>
      <c r="AL1258" s="70"/>
      <c r="AM1258" s="70"/>
      <c r="AN1258" s="70"/>
      <c r="AO1258" s="70"/>
      <c r="AP1258" s="70"/>
      <c r="AQ1258" s="70"/>
      <c r="AR1258" s="70"/>
      <c r="AS1258" s="70"/>
      <c r="AT1258" s="70"/>
      <c r="AU1258" s="70"/>
      <c r="AV1258" s="70"/>
      <c r="AW1258" s="70"/>
      <c r="AX1258" s="70"/>
      <c r="AY1258" s="70"/>
      <c r="AZ1258" s="70"/>
      <c r="BA1258" s="70"/>
      <c r="BB1258" s="70"/>
      <c r="BC1258" s="70"/>
      <c r="BD1258" s="70"/>
      <c r="BE1258" s="70"/>
      <c r="BF1258" s="70"/>
      <c r="BG1258" s="70"/>
      <c r="BH1258" s="70"/>
      <c r="BI1258" s="70"/>
      <c r="BJ1258" s="70"/>
      <c r="BK1258" s="70"/>
      <c r="BL1258" s="70"/>
      <c r="BM1258" s="70"/>
      <c r="BN1258" s="70"/>
      <c r="BO1258" s="70"/>
      <c r="BP1258" s="70"/>
      <c r="BQ1258" s="70"/>
      <c r="BR1258" s="70"/>
      <c r="BS1258" s="70"/>
      <c r="BT1258" s="70"/>
      <c r="BU1258" s="70"/>
      <c r="BV1258" s="70"/>
      <c r="BW1258" s="70"/>
      <c r="BX1258" s="70"/>
      <c r="BY1258" s="70"/>
      <c r="BZ1258" s="72"/>
      <c r="CA1258" s="73"/>
      <c r="CB1258" s="72"/>
      <c r="CC1258" s="72"/>
      <c r="CD1258" s="74"/>
      <c r="CJ1258"/>
      <c r="CW1258" s="76"/>
      <c r="DC1258" s="69"/>
      <c r="DI1258" s="69"/>
    </row>
    <row r="1259" spans="1:113">
      <c r="A1259" s="70"/>
      <c r="B1259" s="70"/>
      <c r="C1259" s="70"/>
      <c r="D1259" s="70"/>
      <c r="E1259" s="70"/>
      <c r="F1259" s="70"/>
      <c r="G1259" s="70"/>
      <c r="H1259" s="70"/>
      <c r="I1259" s="70"/>
      <c r="J1259" s="70"/>
      <c r="K1259" s="70"/>
      <c r="L1259" s="70"/>
      <c r="M1259" s="70"/>
      <c r="N1259" s="70"/>
      <c r="O1259" s="70"/>
      <c r="P1259" s="70"/>
      <c r="Q1259" s="70"/>
      <c r="R1259" s="70"/>
      <c r="S1259" s="70"/>
      <c r="T1259" s="70"/>
      <c r="U1259" s="70"/>
      <c r="V1259" s="70"/>
      <c r="W1259" s="70"/>
      <c r="X1259" s="70"/>
      <c r="Y1259" s="70"/>
      <c r="Z1259" s="70"/>
      <c r="AA1259" s="70"/>
      <c r="AB1259" s="70"/>
      <c r="AC1259" s="70"/>
      <c r="AD1259" s="70"/>
      <c r="AE1259" s="70"/>
      <c r="AF1259" s="70"/>
      <c r="AG1259" s="70"/>
      <c r="AH1259" s="70"/>
      <c r="AI1259" s="70"/>
      <c r="AJ1259" s="70"/>
      <c r="AK1259" s="70"/>
      <c r="AL1259" s="70"/>
      <c r="AM1259" s="70"/>
      <c r="AN1259" s="70"/>
      <c r="AO1259" s="70"/>
      <c r="AP1259" s="70"/>
      <c r="AQ1259" s="70"/>
      <c r="AR1259" s="70"/>
      <c r="AS1259" s="70"/>
      <c r="AT1259" s="70"/>
      <c r="AU1259" s="70"/>
      <c r="AV1259" s="70"/>
      <c r="AW1259" s="70"/>
      <c r="AX1259" s="70"/>
      <c r="AY1259" s="70"/>
      <c r="AZ1259" s="70"/>
      <c r="BA1259" s="70"/>
      <c r="BB1259" s="70"/>
      <c r="BC1259" s="70"/>
      <c r="BD1259" s="70"/>
      <c r="BE1259" s="70"/>
      <c r="BF1259" s="70"/>
      <c r="BG1259" s="70"/>
      <c r="BH1259" s="70"/>
      <c r="BI1259" s="70"/>
      <c r="BJ1259" s="70"/>
      <c r="BK1259" s="70"/>
      <c r="BL1259" s="70"/>
      <c r="BM1259" s="70"/>
      <c r="BN1259" s="70"/>
      <c r="BO1259" s="70"/>
      <c r="BP1259" s="70"/>
      <c r="BQ1259" s="70"/>
      <c r="BR1259" s="70"/>
      <c r="BS1259" s="70"/>
      <c r="BT1259" s="70"/>
      <c r="BU1259" s="70"/>
      <c r="BV1259" s="70"/>
      <c r="BW1259" s="70"/>
      <c r="BX1259" s="70"/>
      <c r="BY1259" s="70"/>
      <c r="BZ1259" s="72"/>
      <c r="CA1259" s="73"/>
      <c r="CB1259" s="72"/>
      <c r="CC1259" s="72"/>
      <c r="CD1259" s="74"/>
      <c r="CJ1259"/>
      <c r="CW1259" s="76"/>
      <c r="DC1259" s="69"/>
      <c r="DI1259" s="69"/>
    </row>
    <row r="1260" spans="1:113">
      <c r="A1260" s="70"/>
      <c r="B1260" s="70"/>
      <c r="C1260" s="70"/>
      <c r="D1260" s="70"/>
      <c r="E1260" s="70"/>
      <c r="F1260" s="70"/>
      <c r="G1260" s="70"/>
      <c r="H1260" s="70"/>
      <c r="I1260" s="70"/>
      <c r="J1260" s="70"/>
      <c r="K1260" s="70"/>
      <c r="L1260" s="70"/>
      <c r="M1260" s="70"/>
      <c r="N1260" s="70"/>
      <c r="O1260" s="70"/>
      <c r="P1260" s="70"/>
      <c r="Q1260" s="70"/>
      <c r="R1260" s="70"/>
      <c r="S1260" s="70"/>
      <c r="T1260" s="70"/>
      <c r="U1260" s="70"/>
      <c r="V1260" s="70"/>
      <c r="W1260" s="70"/>
      <c r="X1260" s="70"/>
      <c r="Y1260" s="70"/>
      <c r="Z1260" s="70"/>
      <c r="AA1260" s="70"/>
      <c r="AB1260" s="70"/>
      <c r="AC1260" s="70"/>
      <c r="AD1260" s="70"/>
      <c r="AE1260" s="70"/>
      <c r="AF1260" s="70"/>
      <c r="AG1260" s="70"/>
      <c r="AH1260" s="70"/>
      <c r="AI1260" s="70"/>
      <c r="AJ1260" s="70"/>
      <c r="AK1260" s="70"/>
      <c r="AL1260" s="70"/>
      <c r="AM1260" s="70"/>
      <c r="AN1260" s="70"/>
      <c r="AO1260" s="70"/>
      <c r="AP1260" s="70"/>
      <c r="AQ1260" s="70"/>
      <c r="AR1260" s="70"/>
      <c r="AS1260" s="70"/>
      <c r="AT1260" s="70"/>
      <c r="AU1260" s="70"/>
      <c r="AV1260" s="70"/>
      <c r="AW1260" s="70"/>
      <c r="AX1260" s="70"/>
      <c r="AY1260" s="70"/>
      <c r="AZ1260" s="70"/>
      <c r="BA1260" s="70"/>
      <c r="BB1260" s="70"/>
      <c r="BC1260" s="70"/>
      <c r="BD1260" s="70"/>
      <c r="BE1260" s="70"/>
      <c r="BF1260" s="70"/>
      <c r="BG1260" s="70"/>
      <c r="BH1260" s="70"/>
      <c r="BI1260" s="70"/>
      <c r="BJ1260" s="70"/>
      <c r="BK1260" s="70"/>
      <c r="BL1260" s="70"/>
      <c r="BM1260" s="70"/>
      <c r="BN1260" s="70"/>
      <c r="BO1260" s="70"/>
      <c r="BP1260" s="70"/>
      <c r="BQ1260" s="70"/>
      <c r="BR1260" s="70"/>
      <c r="BS1260" s="70"/>
      <c r="BT1260" s="70"/>
      <c r="BU1260" s="70"/>
      <c r="BV1260" s="70"/>
      <c r="BW1260" s="70"/>
      <c r="BX1260" s="70"/>
      <c r="BY1260" s="70"/>
      <c r="BZ1260" s="72"/>
      <c r="CA1260" s="73"/>
      <c r="CB1260" s="72"/>
      <c r="CC1260" s="72"/>
      <c r="CD1260" s="74"/>
      <c r="CJ1260"/>
      <c r="CW1260" s="76"/>
      <c r="DC1260" s="69"/>
      <c r="DI1260" s="69"/>
    </row>
    <row r="1261" spans="1:113">
      <c r="A1261" s="70"/>
      <c r="B1261" s="70"/>
      <c r="C1261" s="70"/>
      <c r="D1261" s="70"/>
      <c r="E1261" s="70"/>
      <c r="F1261" s="70"/>
      <c r="G1261" s="70"/>
      <c r="H1261" s="70"/>
      <c r="I1261" s="70"/>
      <c r="J1261" s="70"/>
      <c r="K1261" s="70"/>
      <c r="L1261" s="70"/>
      <c r="M1261" s="70"/>
      <c r="N1261" s="70"/>
      <c r="O1261" s="70"/>
      <c r="P1261" s="70"/>
      <c r="Q1261" s="70"/>
      <c r="R1261" s="70"/>
      <c r="S1261" s="70"/>
      <c r="T1261" s="70"/>
      <c r="U1261" s="70"/>
      <c r="V1261" s="70"/>
      <c r="W1261" s="70"/>
      <c r="X1261" s="70"/>
      <c r="Y1261" s="70"/>
      <c r="Z1261" s="70"/>
      <c r="AA1261" s="70"/>
      <c r="AB1261" s="70"/>
      <c r="AC1261" s="70"/>
      <c r="AD1261" s="70"/>
      <c r="AE1261" s="70"/>
      <c r="AF1261" s="70"/>
      <c r="AG1261" s="70"/>
      <c r="AH1261" s="70"/>
      <c r="AI1261" s="70"/>
      <c r="AJ1261" s="70"/>
      <c r="AK1261" s="70"/>
      <c r="AL1261" s="70"/>
      <c r="AM1261" s="70"/>
      <c r="AN1261" s="70"/>
      <c r="AO1261" s="70"/>
      <c r="AP1261" s="70"/>
      <c r="AQ1261" s="70"/>
      <c r="AR1261" s="70"/>
      <c r="AS1261" s="70"/>
      <c r="AT1261" s="70"/>
      <c r="AU1261" s="70"/>
      <c r="AV1261" s="70"/>
      <c r="AW1261" s="70"/>
      <c r="AX1261" s="70"/>
      <c r="AY1261" s="70"/>
      <c r="AZ1261" s="70"/>
      <c r="BA1261" s="70"/>
      <c r="BB1261" s="70"/>
      <c r="BC1261" s="70"/>
      <c r="BD1261" s="70"/>
      <c r="BE1261" s="70"/>
      <c r="BF1261" s="70"/>
      <c r="BG1261" s="70"/>
      <c r="BH1261" s="70"/>
      <c r="BI1261" s="70"/>
      <c r="BJ1261" s="70"/>
      <c r="BK1261" s="70"/>
      <c r="BL1261" s="70"/>
      <c r="BM1261" s="70"/>
      <c r="BN1261" s="70"/>
      <c r="BO1261" s="70"/>
      <c r="BP1261" s="70"/>
      <c r="BQ1261" s="70"/>
      <c r="BR1261" s="70"/>
      <c r="BS1261" s="70"/>
      <c r="BT1261" s="70"/>
      <c r="BU1261" s="70"/>
      <c r="BV1261" s="70"/>
      <c r="BW1261" s="70"/>
      <c r="BX1261" s="70"/>
      <c r="BY1261" s="70"/>
      <c r="BZ1261" s="72"/>
      <c r="CA1261" s="73"/>
      <c r="CB1261" s="72"/>
      <c r="CC1261" s="72"/>
      <c r="CD1261" s="74"/>
      <c r="CJ1261"/>
      <c r="CW1261" s="76"/>
      <c r="DC1261" s="69"/>
      <c r="DI1261" s="69"/>
    </row>
    <row r="1262" spans="1:113">
      <c r="A1262" s="70"/>
      <c r="B1262" s="70"/>
      <c r="C1262" s="70"/>
      <c r="D1262" s="70"/>
      <c r="E1262" s="70"/>
      <c r="F1262" s="70"/>
      <c r="G1262" s="70"/>
      <c r="H1262" s="70"/>
      <c r="I1262" s="70"/>
      <c r="J1262" s="70"/>
      <c r="K1262" s="70"/>
      <c r="L1262" s="70"/>
      <c r="M1262" s="70"/>
      <c r="N1262" s="70"/>
      <c r="O1262" s="70"/>
      <c r="P1262" s="70"/>
      <c r="Q1262" s="70"/>
      <c r="R1262" s="70"/>
      <c r="S1262" s="70"/>
      <c r="T1262" s="70"/>
      <c r="U1262" s="70"/>
      <c r="V1262" s="70"/>
      <c r="W1262" s="70"/>
      <c r="X1262" s="70"/>
      <c r="Y1262" s="70"/>
      <c r="Z1262" s="70"/>
      <c r="AA1262" s="70"/>
      <c r="AB1262" s="70"/>
      <c r="AC1262" s="70"/>
      <c r="AD1262" s="70"/>
      <c r="AE1262" s="70"/>
      <c r="AF1262" s="70"/>
      <c r="AG1262" s="70"/>
      <c r="AH1262" s="70"/>
      <c r="AI1262" s="70"/>
      <c r="AJ1262" s="70"/>
      <c r="AK1262" s="70"/>
      <c r="AL1262" s="70"/>
      <c r="AM1262" s="70"/>
      <c r="AN1262" s="70"/>
      <c r="AO1262" s="70"/>
      <c r="AP1262" s="70"/>
      <c r="AQ1262" s="70"/>
      <c r="AR1262" s="70"/>
      <c r="AS1262" s="70"/>
      <c r="AT1262" s="70"/>
      <c r="AU1262" s="70"/>
      <c r="AV1262" s="70"/>
      <c r="AW1262" s="70"/>
      <c r="AX1262" s="70"/>
      <c r="AY1262" s="70"/>
      <c r="AZ1262" s="70"/>
      <c r="BA1262" s="70"/>
      <c r="BB1262" s="70"/>
      <c r="BC1262" s="70"/>
      <c r="BD1262" s="70"/>
      <c r="BE1262" s="70"/>
      <c r="BF1262" s="70"/>
      <c r="BG1262" s="70"/>
      <c r="BH1262" s="70"/>
      <c r="BI1262" s="70"/>
      <c r="BJ1262" s="70"/>
      <c r="BK1262" s="70"/>
      <c r="BL1262" s="70"/>
      <c r="BM1262" s="70"/>
      <c r="BN1262" s="70"/>
      <c r="BO1262" s="70"/>
      <c r="BP1262" s="70"/>
      <c r="BQ1262" s="70"/>
      <c r="BR1262" s="70"/>
      <c r="BS1262" s="70"/>
      <c r="BT1262" s="70"/>
      <c r="BU1262" s="70"/>
      <c r="BV1262" s="70"/>
      <c r="BW1262" s="70"/>
      <c r="BX1262" s="70"/>
      <c r="BY1262" s="70"/>
      <c r="BZ1262" s="72"/>
      <c r="CA1262" s="73"/>
      <c r="CB1262" s="72"/>
      <c r="CC1262" s="72"/>
      <c r="CD1262" s="74"/>
      <c r="CJ1262"/>
      <c r="CW1262" s="76"/>
      <c r="DC1262" s="69"/>
      <c r="DI1262" s="69"/>
    </row>
    <row r="1263" spans="1:113">
      <c r="A1263" s="70"/>
      <c r="B1263" s="70"/>
      <c r="C1263" s="70"/>
      <c r="D1263" s="70"/>
      <c r="E1263" s="70"/>
      <c r="F1263" s="70"/>
      <c r="G1263" s="70"/>
      <c r="H1263" s="70"/>
      <c r="I1263" s="70"/>
      <c r="J1263" s="70"/>
      <c r="K1263" s="70"/>
      <c r="L1263" s="70"/>
      <c r="M1263" s="70"/>
      <c r="N1263" s="70"/>
      <c r="O1263" s="70"/>
      <c r="P1263" s="70"/>
      <c r="Q1263" s="70"/>
      <c r="R1263" s="70"/>
      <c r="S1263" s="70"/>
      <c r="T1263" s="70"/>
      <c r="U1263" s="70"/>
      <c r="V1263" s="70"/>
      <c r="W1263" s="70"/>
      <c r="X1263" s="70"/>
      <c r="Y1263" s="70"/>
      <c r="Z1263" s="70"/>
      <c r="AA1263" s="70"/>
      <c r="AB1263" s="70"/>
      <c r="AC1263" s="70"/>
      <c r="AD1263" s="70"/>
      <c r="AE1263" s="70"/>
      <c r="AF1263" s="70"/>
      <c r="AG1263" s="70"/>
      <c r="AH1263" s="70"/>
      <c r="AI1263" s="70"/>
      <c r="AJ1263" s="70"/>
      <c r="AK1263" s="70"/>
      <c r="AL1263" s="70"/>
      <c r="AM1263" s="70"/>
      <c r="AN1263" s="70"/>
      <c r="AO1263" s="70"/>
      <c r="AP1263" s="70"/>
      <c r="AQ1263" s="70"/>
      <c r="AR1263" s="70"/>
      <c r="AS1263" s="70"/>
      <c r="AT1263" s="70"/>
      <c r="AU1263" s="70"/>
      <c r="AV1263" s="70"/>
      <c r="AW1263" s="70"/>
      <c r="AX1263" s="70"/>
      <c r="AY1263" s="70"/>
      <c r="AZ1263" s="70"/>
      <c r="BA1263" s="70"/>
      <c r="BB1263" s="70"/>
      <c r="BC1263" s="70"/>
      <c r="BD1263" s="70"/>
      <c r="BE1263" s="70"/>
      <c r="BF1263" s="70"/>
      <c r="BG1263" s="70"/>
      <c r="BH1263" s="70"/>
      <c r="BI1263" s="70"/>
      <c r="BJ1263" s="70"/>
      <c r="BK1263" s="70"/>
      <c r="BL1263" s="70"/>
      <c r="BM1263" s="70"/>
      <c r="BN1263" s="70"/>
      <c r="BO1263" s="70"/>
      <c r="BP1263" s="70"/>
      <c r="BQ1263" s="70"/>
      <c r="BR1263" s="70"/>
      <c r="BS1263" s="70"/>
      <c r="BT1263" s="70"/>
      <c r="BU1263" s="70"/>
      <c r="BV1263" s="70"/>
      <c r="BW1263" s="70"/>
      <c r="BX1263" s="70"/>
      <c r="BY1263" s="70"/>
      <c r="BZ1263" s="72"/>
      <c r="CA1263" s="73"/>
      <c r="CB1263" s="72"/>
      <c r="CC1263" s="72"/>
      <c r="CD1263" s="74"/>
      <c r="CJ1263"/>
      <c r="CW1263" s="76"/>
      <c r="DC1263" s="69"/>
      <c r="DI1263" s="69"/>
    </row>
    <row r="1264" spans="1:113">
      <c r="A1264" s="70"/>
      <c r="B1264" s="70"/>
      <c r="C1264" s="70"/>
      <c r="D1264" s="70"/>
      <c r="E1264" s="70"/>
      <c r="F1264" s="70"/>
      <c r="G1264" s="70"/>
      <c r="H1264" s="70"/>
      <c r="I1264" s="70"/>
      <c r="J1264" s="70"/>
      <c r="K1264" s="70"/>
      <c r="L1264" s="70"/>
      <c r="M1264" s="70"/>
      <c r="N1264" s="70"/>
      <c r="O1264" s="70"/>
      <c r="P1264" s="70"/>
      <c r="Q1264" s="70"/>
      <c r="R1264" s="70"/>
      <c r="S1264" s="70"/>
      <c r="T1264" s="70"/>
      <c r="U1264" s="70"/>
      <c r="V1264" s="70"/>
      <c r="W1264" s="70"/>
      <c r="X1264" s="70"/>
      <c r="Y1264" s="70"/>
      <c r="Z1264" s="70"/>
      <c r="AA1264" s="70"/>
      <c r="AB1264" s="70"/>
      <c r="AC1264" s="70"/>
      <c r="AD1264" s="70"/>
      <c r="AE1264" s="70"/>
      <c r="AF1264" s="70"/>
      <c r="AG1264" s="70"/>
      <c r="AH1264" s="70"/>
      <c r="AI1264" s="70"/>
      <c r="AJ1264" s="70"/>
      <c r="AK1264" s="70"/>
      <c r="AL1264" s="70"/>
      <c r="AM1264" s="70"/>
      <c r="AN1264" s="70"/>
      <c r="AO1264" s="70"/>
      <c r="AP1264" s="70"/>
      <c r="AQ1264" s="70"/>
      <c r="AR1264" s="70"/>
      <c r="AS1264" s="70"/>
      <c r="AT1264" s="70"/>
      <c r="AU1264" s="70"/>
      <c r="AV1264" s="70"/>
      <c r="AW1264" s="70"/>
      <c r="AX1264" s="70"/>
      <c r="AY1264" s="70"/>
      <c r="AZ1264" s="70"/>
      <c r="BA1264" s="70"/>
      <c r="BB1264" s="70"/>
      <c r="BC1264" s="70"/>
      <c r="BD1264" s="70"/>
      <c r="BE1264" s="70"/>
      <c r="BF1264" s="70"/>
      <c r="BG1264" s="70"/>
      <c r="BH1264" s="70"/>
      <c r="BI1264" s="70"/>
      <c r="BJ1264" s="70"/>
      <c r="BK1264" s="70"/>
      <c r="BL1264" s="70"/>
      <c r="BM1264" s="70"/>
      <c r="BN1264" s="70"/>
      <c r="BO1264" s="70"/>
      <c r="BP1264" s="70"/>
      <c r="BQ1264" s="70"/>
      <c r="BR1264" s="70"/>
      <c r="BS1264" s="70"/>
      <c r="BT1264" s="70"/>
      <c r="BU1264" s="70"/>
      <c r="BV1264" s="70"/>
      <c r="BW1264" s="70"/>
      <c r="BX1264" s="70"/>
      <c r="BY1264" s="70"/>
      <c r="BZ1264" s="72"/>
      <c r="CA1264" s="73"/>
      <c r="CB1264" s="72"/>
      <c r="CC1264" s="72"/>
      <c r="CD1264" s="74"/>
      <c r="CJ1264"/>
      <c r="CW1264" s="76"/>
      <c r="DC1264" s="69"/>
      <c r="DI1264" s="69"/>
    </row>
    <row r="1265" spans="1:113">
      <c r="A1265" s="70"/>
      <c r="B1265" s="70"/>
      <c r="C1265" s="70"/>
      <c r="D1265" s="70"/>
      <c r="E1265" s="70"/>
      <c r="F1265" s="70"/>
      <c r="G1265" s="70"/>
      <c r="H1265" s="70"/>
      <c r="I1265" s="70"/>
      <c r="J1265" s="70"/>
      <c r="K1265" s="70"/>
      <c r="L1265" s="70"/>
      <c r="M1265" s="70"/>
      <c r="N1265" s="70"/>
      <c r="O1265" s="70"/>
      <c r="P1265" s="70"/>
      <c r="Q1265" s="70"/>
      <c r="R1265" s="70"/>
      <c r="S1265" s="70"/>
      <c r="T1265" s="70"/>
      <c r="U1265" s="70"/>
      <c r="V1265" s="70"/>
      <c r="W1265" s="70"/>
      <c r="X1265" s="70"/>
      <c r="Y1265" s="70"/>
      <c r="Z1265" s="70"/>
      <c r="AA1265" s="70"/>
      <c r="AB1265" s="70"/>
      <c r="AC1265" s="70"/>
      <c r="AD1265" s="70"/>
      <c r="AE1265" s="70"/>
      <c r="AF1265" s="70"/>
      <c r="AG1265" s="70"/>
      <c r="AH1265" s="70"/>
      <c r="AI1265" s="70"/>
      <c r="AJ1265" s="70"/>
      <c r="AK1265" s="70"/>
      <c r="AL1265" s="70"/>
      <c r="AM1265" s="70"/>
      <c r="AN1265" s="70"/>
      <c r="AO1265" s="70"/>
      <c r="AP1265" s="70"/>
      <c r="AQ1265" s="70"/>
      <c r="AR1265" s="70"/>
      <c r="AS1265" s="70"/>
      <c r="AT1265" s="70"/>
      <c r="AU1265" s="70"/>
      <c r="AV1265" s="70"/>
      <c r="AW1265" s="70"/>
      <c r="AX1265" s="70"/>
      <c r="AY1265" s="70"/>
      <c r="AZ1265" s="70"/>
      <c r="BA1265" s="70"/>
      <c r="BB1265" s="70"/>
      <c r="BC1265" s="70"/>
      <c r="BD1265" s="70"/>
      <c r="BE1265" s="70"/>
      <c r="BF1265" s="70"/>
      <c r="BG1265" s="70"/>
      <c r="BH1265" s="70"/>
      <c r="BI1265" s="70"/>
      <c r="BJ1265" s="70"/>
      <c r="BK1265" s="70"/>
      <c r="BL1265" s="70"/>
      <c r="BM1265" s="70"/>
      <c r="BN1265" s="70"/>
      <c r="BO1265" s="70"/>
      <c r="BP1265" s="70"/>
      <c r="BQ1265" s="70"/>
      <c r="BR1265" s="70"/>
      <c r="BS1265" s="70"/>
      <c r="BT1265" s="70"/>
      <c r="BU1265" s="70"/>
      <c r="BV1265" s="70"/>
      <c r="BW1265" s="70"/>
      <c r="BX1265" s="70"/>
      <c r="BY1265" s="70"/>
      <c r="BZ1265" s="72"/>
      <c r="CA1265" s="73"/>
      <c r="CB1265" s="72"/>
      <c r="CC1265" s="72"/>
      <c r="CD1265" s="74"/>
      <c r="CJ1265"/>
      <c r="CW1265" s="76"/>
      <c r="DC1265" s="69"/>
      <c r="DI1265" s="69"/>
    </row>
    <row r="1266" spans="1:113">
      <c r="A1266" s="70"/>
      <c r="B1266" s="70"/>
      <c r="C1266" s="70"/>
      <c r="D1266" s="70"/>
      <c r="E1266" s="70"/>
      <c r="F1266" s="70"/>
      <c r="G1266" s="70"/>
      <c r="H1266" s="70"/>
      <c r="I1266" s="70"/>
      <c r="J1266" s="70"/>
      <c r="K1266" s="70"/>
      <c r="L1266" s="70"/>
      <c r="M1266" s="70"/>
      <c r="N1266" s="70"/>
      <c r="O1266" s="70"/>
      <c r="P1266" s="70"/>
      <c r="Q1266" s="70"/>
      <c r="R1266" s="70"/>
      <c r="S1266" s="70"/>
      <c r="T1266" s="70"/>
      <c r="U1266" s="70"/>
      <c r="V1266" s="70"/>
      <c r="W1266" s="70"/>
      <c r="X1266" s="70"/>
      <c r="Y1266" s="70"/>
      <c r="Z1266" s="70"/>
      <c r="AA1266" s="70"/>
      <c r="AB1266" s="70"/>
      <c r="AC1266" s="70"/>
      <c r="AD1266" s="70"/>
      <c r="AE1266" s="70"/>
      <c r="AF1266" s="70"/>
      <c r="AG1266" s="70"/>
      <c r="AH1266" s="70"/>
      <c r="AI1266" s="70"/>
      <c r="AJ1266" s="70"/>
      <c r="AK1266" s="70"/>
      <c r="AL1266" s="70"/>
      <c r="AM1266" s="70"/>
      <c r="AN1266" s="70"/>
      <c r="AO1266" s="70"/>
      <c r="AP1266" s="70"/>
      <c r="AQ1266" s="70"/>
      <c r="AR1266" s="70"/>
      <c r="AS1266" s="70"/>
      <c r="AT1266" s="70"/>
      <c r="AU1266" s="70"/>
      <c r="AV1266" s="70"/>
      <c r="AW1266" s="70"/>
      <c r="AX1266" s="70"/>
      <c r="AY1266" s="70"/>
      <c r="AZ1266" s="70"/>
      <c r="BA1266" s="70"/>
      <c r="BB1266" s="70"/>
      <c r="BC1266" s="70"/>
      <c r="BD1266" s="70"/>
      <c r="BE1266" s="70"/>
      <c r="BF1266" s="70"/>
      <c r="BG1266" s="70"/>
      <c r="BH1266" s="70"/>
      <c r="BI1266" s="70"/>
      <c r="BJ1266" s="70"/>
      <c r="BK1266" s="70"/>
      <c r="BL1266" s="70"/>
      <c r="BM1266" s="70"/>
      <c r="BN1266" s="70"/>
      <c r="BO1266" s="70"/>
      <c r="BP1266" s="70"/>
      <c r="BQ1266" s="70"/>
      <c r="BR1266" s="70"/>
      <c r="BS1266" s="70"/>
      <c r="BT1266" s="70"/>
      <c r="BU1266" s="70"/>
      <c r="BV1266" s="70"/>
      <c r="BW1266" s="70"/>
      <c r="BX1266" s="70"/>
      <c r="BY1266" s="70"/>
      <c r="BZ1266" s="72"/>
      <c r="CA1266" s="73"/>
      <c r="CB1266" s="72"/>
      <c r="CC1266" s="72"/>
      <c r="CD1266" s="74"/>
      <c r="CJ1266"/>
      <c r="CW1266" s="76"/>
      <c r="DC1266" s="69"/>
      <c r="DI1266" s="69"/>
    </row>
    <row r="1267" spans="1:113">
      <c r="A1267" s="70"/>
      <c r="B1267" s="70"/>
      <c r="C1267" s="70"/>
      <c r="D1267" s="70"/>
      <c r="E1267" s="70"/>
      <c r="F1267" s="70"/>
      <c r="G1267" s="70"/>
      <c r="H1267" s="70"/>
      <c r="I1267" s="70"/>
      <c r="J1267" s="70"/>
      <c r="K1267" s="70"/>
      <c r="L1267" s="70"/>
      <c r="M1267" s="70"/>
      <c r="N1267" s="70"/>
      <c r="O1267" s="70"/>
      <c r="P1267" s="70"/>
      <c r="Q1267" s="70"/>
      <c r="R1267" s="70"/>
      <c r="S1267" s="70"/>
      <c r="T1267" s="70"/>
      <c r="U1267" s="70"/>
      <c r="V1267" s="70"/>
      <c r="W1267" s="70"/>
      <c r="X1267" s="70"/>
      <c r="Y1267" s="70"/>
      <c r="Z1267" s="70"/>
      <c r="AA1267" s="70"/>
      <c r="AB1267" s="70"/>
      <c r="AC1267" s="70"/>
      <c r="AD1267" s="70"/>
      <c r="AE1267" s="70"/>
      <c r="AF1267" s="70"/>
      <c r="AG1267" s="70"/>
      <c r="AH1267" s="70"/>
      <c r="AI1267" s="70"/>
      <c r="AJ1267" s="70"/>
      <c r="AK1267" s="70"/>
      <c r="AL1267" s="70"/>
      <c r="AM1267" s="70"/>
      <c r="AN1267" s="70"/>
      <c r="AO1267" s="70"/>
      <c r="AP1267" s="70"/>
      <c r="AQ1267" s="70"/>
      <c r="AR1267" s="70"/>
      <c r="AS1267" s="70"/>
      <c r="AT1267" s="70"/>
      <c r="AU1267" s="70"/>
      <c r="AV1267" s="70"/>
      <c r="AW1267" s="70"/>
      <c r="AX1267" s="70"/>
      <c r="AY1267" s="70"/>
      <c r="AZ1267" s="70"/>
      <c r="BA1267" s="70"/>
      <c r="BB1267" s="70"/>
      <c r="BC1267" s="70"/>
      <c r="BD1267" s="70"/>
      <c r="BE1267" s="70"/>
      <c r="BF1267" s="70"/>
      <c r="BG1267" s="70"/>
      <c r="BH1267" s="70"/>
      <c r="BI1267" s="70"/>
      <c r="BJ1267" s="70"/>
      <c r="BK1267" s="70"/>
      <c r="BL1267" s="70"/>
      <c r="BM1267" s="70"/>
      <c r="BN1267" s="70"/>
      <c r="BO1267" s="70"/>
      <c r="BP1267" s="70"/>
      <c r="BQ1267" s="70"/>
      <c r="BR1267" s="70"/>
      <c r="BS1267" s="70"/>
      <c r="BT1267" s="70"/>
      <c r="BU1267" s="70"/>
      <c r="BV1267" s="70"/>
      <c r="BW1267" s="70"/>
      <c r="BX1267" s="70"/>
      <c r="BY1267" s="70"/>
      <c r="BZ1267" s="72"/>
      <c r="CA1267" s="73"/>
      <c r="CB1267" s="72"/>
      <c r="CC1267" s="72"/>
      <c r="CD1267" s="74"/>
      <c r="CJ1267"/>
      <c r="CW1267" s="76"/>
      <c r="DC1267" s="69"/>
      <c r="DI1267" s="69"/>
    </row>
    <row r="1268" spans="1:113">
      <c r="A1268" s="70"/>
      <c r="B1268" s="70"/>
      <c r="C1268" s="70"/>
      <c r="D1268" s="70"/>
      <c r="E1268" s="70"/>
      <c r="F1268" s="70"/>
      <c r="G1268" s="70"/>
      <c r="H1268" s="70"/>
      <c r="I1268" s="70"/>
      <c r="J1268" s="70"/>
      <c r="K1268" s="70"/>
      <c r="L1268" s="70"/>
      <c r="M1268" s="70"/>
      <c r="N1268" s="70"/>
      <c r="O1268" s="70"/>
      <c r="P1268" s="70"/>
      <c r="Q1268" s="70"/>
      <c r="R1268" s="70"/>
      <c r="S1268" s="70"/>
      <c r="T1268" s="70"/>
      <c r="U1268" s="70"/>
      <c r="V1268" s="70"/>
      <c r="W1268" s="70"/>
      <c r="X1268" s="70"/>
      <c r="Y1268" s="70"/>
      <c r="Z1268" s="70"/>
      <c r="AA1268" s="70"/>
      <c r="AB1268" s="70"/>
      <c r="AC1268" s="70"/>
      <c r="AD1268" s="70"/>
      <c r="AE1268" s="70"/>
      <c r="AF1268" s="70"/>
      <c r="AG1268" s="70"/>
      <c r="AH1268" s="70"/>
      <c r="AI1268" s="70"/>
      <c r="AJ1268" s="70"/>
      <c r="AK1268" s="70"/>
      <c r="AL1268" s="70"/>
      <c r="AM1268" s="70"/>
      <c r="AN1268" s="70"/>
      <c r="AO1268" s="70"/>
      <c r="AP1268" s="70"/>
      <c r="AQ1268" s="70"/>
      <c r="AR1268" s="70"/>
      <c r="AS1268" s="70"/>
      <c r="AT1268" s="70"/>
      <c r="AU1268" s="70"/>
      <c r="AV1268" s="70"/>
      <c r="AW1268" s="70"/>
      <c r="AX1268" s="70"/>
      <c r="AY1268" s="70"/>
      <c r="AZ1268" s="70"/>
      <c r="BA1268" s="70"/>
      <c r="BB1268" s="70"/>
      <c r="BC1268" s="70"/>
      <c r="BD1268" s="70"/>
      <c r="BE1268" s="70"/>
      <c r="BF1268" s="70"/>
      <c r="BG1268" s="70"/>
      <c r="BH1268" s="70"/>
      <c r="BI1268" s="70"/>
      <c r="BJ1268" s="70"/>
      <c r="BK1268" s="70"/>
      <c r="BL1268" s="70"/>
      <c r="BM1268" s="70"/>
      <c r="BN1268" s="70"/>
      <c r="BO1268" s="70"/>
      <c r="BP1268" s="70"/>
      <c r="BQ1268" s="70"/>
      <c r="BR1268" s="70"/>
      <c r="BS1268" s="70"/>
      <c r="BT1268" s="70"/>
      <c r="BU1268" s="70"/>
      <c r="BV1268" s="70"/>
      <c r="BW1268" s="70"/>
      <c r="BX1268" s="70"/>
      <c r="BY1268" s="70"/>
      <c r="BZ1268" s="72"/>
      <c r="CA1268" s="73"/>
      <c r="CB1268" s="72"/>
      <c r="CC1268" s="72"/>
      <c r="CD1268" s="74"/>
      <c r="CJ1268"/>
      <c r="CW1268" s="76"/>
      <c r="DC1268" s="69"/>
      <c r="DI1268" s="69"/>
    </row>
    <row r="1269" spans="1:113">
      <c r="A1269" s="70"/>
      <c r="B1269" s="70"/>
      <c r="C1269" s="70"/>
      <c r="D1269" s="70"/>
      <c r="E1269" s="70"/>
      <c r="F1269" s="70"/>
      <c r="G1269" s="70"/>
      <c r="H1269" s="70"/>
      <c r="I1269" s="70"/>
      <c r="J1269" s="70"/>
      <c r="K1269" s="70"/>
      <c r="L1269" s="70"/>
      <c r="M1269" s="70"/>
      <c r="N1269" s="70"/>
      <c r="O1269" s="70"/>
      <c r="P1269" s="70"/>
      <c r="Q1269" s="70"/>
      <c r="R1269" s="70"/>
      <c r="S1269" s="70"/>
      <c r="T1269" s="70"/>
      <c r="U1269" s="70"/>
      <c r="V1269" s="70"/>
      <c r="W1269" s="70"/>
      <c r="X1269" s="70"/>
      <c r="Y1269" s="70"/>
      <c r="Z1269" s="70"/>
      <c r="AA1269" s="70"/>
      <c r="AB1269" s="70"/>
      <c r="AC1269" s="70"/>
      <c r="AD1269" s="70"/>
      <c r="AE1269" s="70"/>
      <c r="AF1269" s="70"/>
      <c r="AG1269" s="70"/>
      <c r="AH1269" s="70"/>
      <c r="AI1269" s="70"/>
      <c r="AJ1269" s="70"/>
      <c r="AK1269" s="70"/>
      <c r="AL1269" s="70"/>
      <c r="AM1269" s="70"/>
      <c r="AN1269" s="70"/>
      <c r="AO1269" s="70"/>
      <c r="AP1269" s="70"/>
      <c r="AQ1269" s="70"/>
      <c r="AR1269" s="70"/>
      <c r="AS1269" s="70"/>
      <c r="AT1269" s="70"/>
      <c r="AU1269" s="70"/>
      <c r="AV1269" s="70"/>
      <c r="AW1269" s="70"/>
      <c r="AX1269" s="70"/>
      <c r="AY1269" s="70"/>
      <c r="AZ1269" s="70"/>
      <c r="BA1269" s="70"/>
      <c r="BB1269" s="70"/>
      <c r="BC1269" s="70"/>
      <c r="BD1269" s="70"/>
      <c r="BE1269" s="70"/>
      <c r="BF1269" s="70"/>
      <c r="BG1269" s="70"/>
      <c r="BH1269" s="70"/>
      <c r="BI1269" s="70"/>
      <c r="BJ1269" s="70"/>
      <c r="BK1269" s="70"/>
      <c r="BL1269" s="70"/>
      <c r="BM1269" s="70"/>
      <c r="BN1269" s="70"/>
      <c r="BO1269" s="70"/>
      <c r="BP1269" s="70"/>
      <c r="BQ1269" s="70"/>
      <c r="BR1269" s="70"/>
      <c r="BS1269" s="70"/>
      <c r="BT1269" s="70"/>
      <c r="BU1269" s="70"/>
      <c r="BV1269" s="70"/>
      <c r="BW1269" s="70"/>
      <c r="BX1269" s="70"/>
      <c r="BY1269" s="70"/>
      <c r="BZ1269" s="72"/>
      <c r="CA1269" s="73"/>
      <c r="CB1269" s="72"/>
      <c r="CC1269" s="72"/>
      <c r="CD1269" s="74"/>
      <c r="CJ1269"/>
      <c r="CW1269" s="76"/>
      <c r="DC1269" s="69"/>
      <c r="DI1269" s="69"/>
    </row>
    <row r="1270" spans="1:113">
      <c r="A1270" s="70"/>
      <c r="B1270" s="70"/>
      <c r="C1270" s="70"/>
      <c r="D1270" s="70"/>
      <c r="E1270" s="70"/>
      <c r="F1270" s="70"/>
      <c r="G1270" s="70"/>
      <c r="H1270" s="70"/>
      <c r="I1270" s="70"/>
      <c r="J1270" s="70"/>
      <c r="K1270" s="70"/>
      <c r="L1270" s="70"/>
      <c r="M1270" s="70"/>
      <c r="N1270" s="70"/>
      <c r="O1270" s="70"/>
      <c r="P1270" s="70"/>
      <c r="Q1270" s="70"/>
      <c r="R1270" s="70"/>
      <c r="S1270" s="70"/>
      <c r="T1270" s="70"/>
      <c r="U1270" s="70"/>
      <c r="V1270" s="70"/>
      <c r="W1270" s="70"/>
      <c r="X1270" s="70"/>
      <c r="Y1270" s="70"/>
      <c r="Z1270" s="70"/>
      <c r="AA1270" s="70"/>
      <c r="AB1270" s="70"/>
      <c r="AC1270" s="70"/>
      <c r="AD1270" s="70"/>
      <c r="AE1270" s="70"/>
      <c r="AF1270" s="70"/>
      <c r="AG1270" s="70"/>
      <c r="AH1270" s="70"/>
      <c r="AI1270" s="70"/>
      <c r="AJ1270" s="70"/>
      <c r="AK1270" s="70"/>
      <c r="AL1270" s="70"/>
      <c r="AM1270" s="70"/>
      <c r="AN1270" s="70"/>
      <c r="AO1270" s="70"/>
      <c r="AP1270" s="70"/>
      <c r="AQ1270" s="70"/>
      <c r="AR1270" s="70"/>
      <c r="AS1270" s="70"/>
      <c r="AT1270" s="70"/>
      <c r="AU1270" s="70"/>
      <c r="AV1270" s="70"/>
      <c r="AW1270" s="70"/>
      <c r="AX1270" s="70"/>
      <c r="AY1270" s="70"/>
      <c r="AZ1270" s="70"/>
      <c r="BA1270" s="70"/>
      <c r="BB1270" s="70"/>
      <c r="BC1270" s="70"/>
      <c r="BD1270" s="70"/>
      <c r="BE1270" s="70"/>
      <c r="BF1270" s="70"/>
      <c r="BG1270" s="70"/>
      <c r="BH1270" s="70"/>
      <c r="BI1270" s="70"/>
      <c r="BJ1270" s="70"/>
      <c r="BK1270" s="70"/>
      <c r="BL1270" s="70"/>
      <c r="BM1270" s="70"/>
      <c r="BN1270" s="70"/>
      <c r="BO1270" s="70"/>
      <c r="BP1270" s="70"/>
      <c r="BQ1270" s="70"/>
      <c r="BR1270" s="70"/>
      <c r="BS1270" s="70"/>
      <c r="BT1270" s="70"/>
      <c r="BU1270" s="70"/>
      <c r="BV1270" s="70"/>
      <c r="BW1270" s="70"/>
      <c r="BX1270" s="70"/>
      <c r="BY1270" s="70"/>
      <c r="BZ1270" s="72"/>
      <c r="CA1270" s="73"/>
      <c r="CB1270" s="72"/>
      <c r="CC1270" s="72"/>
      <c r="CD1270" s="74"/>
      <c r="CJ1270"/>
      <c r="CW1270" s="76"/>
      <c r="DC1270" s="69"/>
      <c r="DI1270" s="69"/>
    </row>
    <row r="1271" spans="1:113">
      <c r="A1271" s="70"/>
      <c r="B1271" s="70"/>
      <c r="C1271" s="70"/>
      <c r="D1271" s="70"/>
      <c r="E1271" s="70"/>
      <c r="F1271" s="70"/>
      <c r="G1271" s="70"/>
      <c r="H1271" s="70"/>
      <c r="I1271" s="70"/>
      <c r="J1271" s="70"/>
      <c r="K1271" s="70"/>
      <c r="L1271" s="70"/>
      <c r="M1271" s="70"/>
      <c r="N1271" s="70"/>
      <c r="O1271" s="70"/>
      <c r="P1271" s="70"/>
      <c r="Q1271" s="70"/>
      <c r="R1271" s="70"/>
      <c r="S1271" s="70"/>
      <c r="T1271" s="70"/>
      <c r="U1271" s="70"/>
      <c r="V1271" s="70"/>
      <c r="W1271" s="70"/>
      <c r="X1271" s="70"/>
      <c r="Y1271" s="70"/>
      <c r="Z1271" s="70"/>
      <c r="AA1271" s="70"/>
      <c r="AB1271" s="70"/>
      <c r="AC1271" s="70"/>
      <c r="AD1271" s="70"/>
      <c r="AE1271" s="70"/>
      <c r="AF1271" s="70"/>
      <c r="AG1271" s="70"/>
      <c r="AH1271" s="70"/>
      <c r="AI1271" s="70"/>
      <c r="AJ1271" s="70"/>
      <c r="AK1271" s="70"/>
      <c r="AL1271" s="70"/>
      <c r="AM1271" s="70"/>
      <c r="AN1271" s="70"/>
      <c r="AO1271" s="70"/>
      <c r="AP1271" s="70"/>
      <c r="AQ1271" s="70"/>
      <c r="AR1271" s="70"/>
      <c r="AS1271" s="70"/>
      <c r="AT1271" s="70"/>
      <c r="AU1271" s="70"/>
      <c r="AV1271" s="70"/>
      <c r="AW1271" s="70"/>
      <c r="AX1271" s="70"/>
      <c r="AY1271" s="70"/>
      <c r="AZ1271" s="70"/>
      <c r="BA1271" s="70"/>
      <c r="BB1271" s="70"/>
      <c r="BC1271" s="70"/>
      <c r="BD1271" s="70"/>
      <c r="BE1271" s="70"/>
      <c r="BF1271" s="70"/>
      <c r="BG1271" s="70"/>
      <c r="BH1271" s="70"/>
      <c r="BI1271" s="70"/>
      <c r="BJ1271" s="70"/>
      <c r="BK1271" s="70"/>
      <c r="BL1271" s="70"/>
      <c r="BM1271" s="70"/>
      <c r="BN1271" s="70"/>
      <c r="BO1271" s="70"/>
      <c r="BP1271" s="70"/>
      <c r="BQ1271" s="70"/>
      <c r="BR1271" s="70"/>
      <c r="BS1271" s="70"/>
      <c r="BT1271" s="70"/>
      <c r="BU1271" s="70"/>
      <c r="BV1271" s="70"/>
      <c r="BW1271" s="70"/>
      <c r="BX1271" s="70"/>
      <c r="BY1271" s="70"/>
      <c r="BZ1271" s="72"/>
      <c r="CA1271" s="73"/>
      <c r="CB1271" s="72"/>
      <c r="CC1271" s="72"/>
      <c r="CD1271" s="74"/>
      <c r="CJ1271"/>
      <c r="CW1271" s="76"/>
      <c r="DC1271" s="69"/>
      <c r="DI1271" s="69"/>
    </row>
    <row r="1272" spans="1:113">
      <c r="A1272" s="70"/>
      <c r="B1272" s="70"/>
      <c r="C1272" s="70"/>
      <c r="D1272" s="70"/>
      <c r="E1272" s="70"/>
      <c r="F1272" s="70"/>
      <c r="G1272" s="70"/>
      <c r="H1272" s="70"/>
      <c r="I1272" s="70"/>
      <c r="J1272" s="70"/>
      <c r="K1272" s="70"/>
      <c r="L1272" s="70"/>
      <c r="M1272" s="70"/>
      <c r="N1272" s="70"/>
      <c r="O1272" s="70"/>
      <c r="P1272" s="70"/>
      <c r="Q1272" s="70"/>
      <c r="R1272" s="70"/>
      <c r="S1272" s="70"/>
      <c r="T1272" s="70"/>
      <c r="U1272" s="70"/>
      <c r="V1272" s="70"/>
      <c r="W1272" s="70"/>
      <c r="X1272" s="70"/>
      <c r="Y1272" s="70"/>
      <c r="Z1272" s="70"/>
      <c r="AA1272" s="70"/>
      <c r="AB1272" s="70"/>
      <c r="AC1272" s="70"/>
      <c r="AD1272" s="70"/>
      <c r="AE1272" s="70"/>
      <c r="AF1272" s="70"/>
      <c r="AG1272" s="70"/>
      <c r="AH1272" s="70"/>
      <c r="AI1272" s="70"/>
      <c r="AJ1272" s="70"/>
      <c r="AK1272" s="70"/>
      <c r="AL1272" s="70"/>
      <c r="AM1272" s="70"/>
      <c r="AN1272" s="70"/>
      <c r="AO1272" s="70"/>
      <c r="AP1272" s="70"/>
      <c r="AQ1272" s="70"/>
      <c r="AR1272" s="70"/>
      <c r="AS1272" s="70"/>
      <c r="AT1272" s="70"/>
      <c r="AU1272" s="70"/>
      <c r="AV1272" s="70"/>
      <c r="AW1272" s="70"/>
      <c r="AX1272" s="70"/>
      <c r="AY1272" s="70"/>
      <c r="AZ1272" s="70"/>
      <c r="BA1272" s="70"/>
      <c r="BB1272" s="70"/>
      <c r="BC1272" s="70"/>
      <c r="BD1272" s="70"/>
      <c r="BE1272" s="70"/>
      <c r="BF1272" s="70"/>
      <c r="BG1272" s="70"/>
      <c r="BH1272" s="70"/>
      <c r="BI1272" s="70"/>
      <c r="BJ1272" s="70"/>
      <c r="BK1272" s="70"/>
      <c r="BL1272" s="70"/>
      <c r="BM1272" s="70"/>
      <c r="BN1272" s="70"/>
      <c r="BO1272" s="70"/>
      <c r="BP1272" s="70"/>
      <c r="BQ1272" s="70"/>
      <c r="BR1272" s="70"/>
      <c r="BS1272" s="70"/>
      <c r="BT1272" s="70"/>
      <c r="BU1272" s="70"/>
      <c r="BV1272" s="70"/>
      <c r="BW1272" s="70"/>
      <c r="BX1272" s="70"/>
      <c r="BY1272" s="70"/>
      <c r="BZ1272" s="72"/>
      <c r="CA1272" s="73"/>
      <c r="CB1272" s="72"/>
      <c r="CC1272" s="72"/>
      <c r="CD1272" s="74"/>
      <c r="CJ1272"/>
      <c r="CW1272" s="76"/>
      <c r="DC1272" s="69"/>
      <c r="DI1272" s="69"/>
    </row>
    <row r="1273" spans="1:113">
      <c r="A1273" s="70"/>
      <c r="B1273" s="70"/>
      <c r="C1273" s="70"/>
      <c r="D1273" s="70"/>
      <c r="E1273" s="70"/>
      <c r="F1273" s="70"/>
      <c r="G1273" s="70"/>
      <c r="H1273" s="70"/>
      <c r="I1273" s="70"/>
      <c r="J1273" s="70"/>
      <c r="K1273" s="70"/>
      <c r="L1273" s="70"/>
      <c r="M1273" s="70"/>
      <c r="N1273" s="70"/>
      <c r="O1273" s="70"/>
      <c r="P1273" s="70"/>
      <c r="Q1273" s="70"/>
      <c r="R1273" s="70"/>
      <c r="S1273" s="70"/>
      <c r="T1273" s="70"/>
      <c r="U1273" s="70"/>
      <c r="V1273" s="70"/>
      <c r="W1273" s="70"/>
      <c r="X1273" s="70"/>
      <c r="Y1273" s="70"/>
      <c r="Z1273" s="70"/>
      <c r="AA1273" s="70"/>
      <c r="AB1273" s="70"/>
      <c r="AC1273" s="70"/>
      <c r="AD1273" s="70"/>
      <c r="AE1273" s="70"/>
      <c r="AF1273" s="70"/>
      <c r="AG1273" s="70"/>
      <c r="AH1273" s="70"/>
      <c r="AI1273" s="70"/>
      <c r="AJ1273" s="70"/>
      <c r="AK1273" s="70"/>
      <c r="AL1273" s="70"/>
      <c r="AM1273" s="70"/>
      <c r="AN1273" s="70"/>
      <c r="AO1273" s="70"/>
      <c r="AP1273" s="70"/>
      <c r="AQ1273" s="70"/>
      <c r="AR1273" s="70"/>
      <c r="AS1273" s="70"/>
      <c r="AT1273" s="70"/>
      <c r="AU1273" s="70"/>
      <c r="AV1273" s="70"/>
      <c r="AW1273" s="70"/>
      <c r="AX1273" s="70"/>
      <c r="AY1273" s="70"/>
      <c r="AZ1273" s="70"/>
      <c r="BA1273" s="70"/>
      <c r="BB1273" s="70"/>
      <c r="BC1273" s="70"/>
      <c r="BD1273" s="70"/>
      <c r="BE1273" s="70"/>
      <c r="BF1273" s="70"/>
      <c r="BG1273" s="70"/>
      <c r="BH1273" s="70"/>
      <c r="BI1273" s="70"/>
      <c r="BJ1273" s="70"/>
      <c r="BK1273" s="70"/>
      <c r="BL1273" s="70"/>
      <c r="BM1273" s="70"/>
      <c r="BN1273" s="70"/>
      <c r="BO1273" s="70"/>
      <c r="BP1273" s="70"/>
      <c r="BQ1273" s="70"/>
      <c r="BR1273" s="70"/>
      <c r="BS1273" s="70"/>
      <c r="BT1273" s="70"/>
      <c r="BU1273" s="70"/>
      <c r="BV1273" s="70"/>
      <c r="BW1273" s="70"/>
      <c r="BX1273" s="70"/>
      <c r="BY1273" s="70"/>
      <c r="BZ1273" s="72"/>
      <c r="CA1273" s="73"/>
      <c r="CB1273" s="72"/>
      <c r="CC1273" s="72"/>
      <c r="CD1273" s="74"/>
      <c r="CJ1273"/>
      <c r="CW1273" s="76"/>
      <c r="DC1273" s="69"/>
      <c r="DI1273" s="69"/>
    </row>
    <row r="1274" spans="1:113">
      <c r="A1274" s="70"/>
      <c r="B1274" s="70"/>
      <c r="C1274" s="70"/>
      <c r="D1274" s="70"/>
      <c r="E1274" s="70"/>
      <c r="F1274" s="70"/>
      <c r="G1274" s="70"/>
      <c r="H1274" s="70"/>
      <c r="I1274" s="70"/>
      <c r="J1274" s="70"/>
      <c r="K1274" s="70"/>
      <c r="L1274" s="70"/>
      <c r="M1274" s="70"/>
      <c r="N1274" s="70"/>
      <c r="O1274" s="70"/>
      <c r="P1274" s="70"/>
      <c r="Q1274" s="70"/>
      <c r="R1274" s="70"/>
      <c r="S1274" s="70"/>
      <c r="T1274" s="70"/>
      <c r="U1274" s="70"/>
      <c r="V1274" s="70"/>
      <c r="W1274" s="70"/>
      <c r="X1274" s="70"/>
      <c r="Y1274" s="70"/>
      <c r="Z1274" s="70"/>
      <c r="AA1274" s="70"/>
      <c r="AB1274" s="70"/>
      <c r="AC1274" s="70"/>
      <c r="AD1274" s="70"/>
      <c r="AE1274" s="70"/>
      <c r="AF1274" s="70"/>
      <c r="AG1274" s="70"/>
      <c r="AH1274" s="70"/>
      <c r="AI1274" s="70"/>
      <c r="AJ1274" s="70"/>
      <c r="AK1274" s="70"/>
      <c r="AL1274" s="70"/>
      <c r="AM1274" s="70"/>
      <c r="AN1274" s="70"/>
      <c r="AO1274" s="70"/>
      <c r="AP1274" s="70"/>
      <c r="AQ1274" s="70"/>
      <c r="AR1274" s="70"/>
      <c r="AS1274" s="70"/>
      <c r="AT1274" s="70"/>
      <c r="AU1274" s="70"/>
      <c r="AV1274" s="70"/>
      <c r="AW1274" s="70"/>
      <c r="AX1274" s="70"/>
      <c r="AY1274" s="70"/>
      <c r="AZ1274" s="70"/>
      <c r="BA1274" s="70"/>
      <c r="BB1274" s="70"/>
      <c r="BC1274" s="70"/>
      <c r="BD1274" s="70"/>
      <c r="BE1274" s="70"/>
      <c r="BF1274" s="70"/>
      <c r="BG1274" s="70"/>
      <c r="BH1274" s="70"/>
      <c r="BI1274" s="70"/>
      <c r="BJ1274" s="70"/>
      <c r="BK1274" s="70"/>
      <c r="BL1274" s="70"/>
      <c r="BM1274" s="70"/>
      <c r="BN1274" s="70"/>
      <c r="BO1274" s="70"/>
      <c r="BP1274" s="70"/>
      <c r="BQ1274" s="70"/>
      <c r="BR1274" s="70"/>
      <c r="BS1274" s="70"/>
      <c r="BT1274" s="70"/>
      <c r="BU1274" s="70"/>
      <c r="BV1274" s="70"/>
      <c r="BW1274" s="70"/>
      <c r="BX1274" s="70"/>
      <c r="BY1274" s="70"/>
      <c r="BZ1274" s="72"/>
      <c r="CA1274" s="73"/>
      <c r="CB1274" s="72"/>
      <c r="CC1274" s="72"/>
      <c r="CD1274" s="74"/>
      <c r="CJ1274"/>
      <c r="CW1274" s="76"/>
      <c r="DC1274" s="69"/>
      <c r="DI1274" s="69"/>
    </row>
    <row r="1275" spans="1:113">
      <c r="A1275" s="70"/>
      <c r="B1275" s="70"/>
      <c r="C1275" s="70"/>
      <c r="D1275" s="70"/>
      <c r="E1275" s="70"/>
      <c r="F1275" s="70"/>
      <c r="G1275" s="70"/>
      <c r="H1275" s="70"/>
      <c r="I1275" s="70"/>
      <c r="J1275" s="70"/>
      <c r="K1275" s="70"/>
      <c r="L1275" s="70"/>
      <c r="M1275" s="70"/>
      <c r="N1275" s="70"/>
      <c r="O1275" s="70"/>
      <c r="P1275" s="70"/>
      <c r="Q1275" s="70"/>
      <c r="R1275" s="70"/>
      <c r="S1275" s="70"/>
      <c r="T1275" s="70"/>
      <c r="U1275" s="70"/>
      <c r="V1275" s="70"/>
      <c r="W1275" s="70"/>
      <c r="X1275" s="70"/>
      <c r="Y1275" s="70"/>
      <c r="Z1275" s="70"/>
      <c r="AA1275" s="70"/>
      <c r="AB1275" s="70"/>
      <c r="AC1275" s="70"/>
      <c r="AD1275" s="70"/>
      <c r="AE1275" s="70"/>
      <c r="AF1275" s="70"/>
      <c r="AG1275" s="70"/>
      <c r="AH1275" s="70"/>
      <c r="AI1275" s="70"/>
      <c r="AJ1275" s="70"/>
      <c r="AK1275" s="70"/>
      <c r="AL1275" s="70"/>
      <c r="AM1275" s="70"/>
      <c r="AN1275" s="70"/>
      <c r="AO1275" s="70"/>
      <c r="AP1275" s="70"/>
      <c r="AQ1275" s="70"/>
      <c r="AR1275" s="70"/>
      <c r="AS1275" s="70"/>
      <c r="AT1275" s="70"/>
      <c r="AU1275" s="70"/>
      <c r="AV1275" s="70"/>
      <c r="AW1275" s="70"/>
      <c r="AX1275" s="70"/>
      <c r="AY1275" s="70"/>
      <c r="AZ1275" s="70"/>
      <c r="BA1275" s="70"/>
      <c r="BB1275" s="70"/>
      <c r="BC1275" s="70"/>
      <c r="BD1275" s="70"/>
      <c r="BE1275" s="70"/>
      <c r="BF1275" s="70"/>
      <c r="BG1275" s="70"/>
      <c r="BH1275" s="70"/>
      <c r="BI1275" s="70"/>
      <c r="BJ1275" s="70"/>
      <c r="BK1275" s="70"/>
      <c r="BL1275" s="70"/>
      <c r="BM1275" s="70"/>
      <c r="BN1275" s="70"/>
      <c r="BO1275" s="70"/>
      <c r="BP1275" s="70"/>
      <c r="BQ1275" s="70"/>
      <c r="BR1275" s="70"/>
      <c r="BS1275" s="70"/>
      <c r="BT1275" s="70"/>
      <c r="BU1275" s="70"/>
      <c r="BV1275" s="70"/>
      <c r="BW1275" s="70"/>
      <c r="BX1275" s="70"/>
      <c r="BY1275" s="70"/>
      <c r="BZ1275" s="72"/>
      <c r="CA1275" s="73"/>
      <c r="CB1275" s="72"/>
      <c r="CC1275" s="72"/>
      <c r="CD1275" s="74"/>
      <c r="CJ1275"/>
      <c r="CW1275" s="76"/>
      <c r="DC1275" s="69"/>
      <c r="DI1275" s="69"/>
    </row>
    <row r="1276" spans="1:113">
      <c r="A1276" s="70"/>
      <c r="B1276" s="70"/>
      <c r="C1276" s="70"/>
      <c r="D1276" s="70"/>
      <c r="E1276" s="70"/>
      <c r="F1276" s="70"/>
      <c r="G1276" s="70"/>
      <c r="H1276" s="70"/>
      <c r="I1276" s="70"/>
      <c r="J1276" s="70"/>
      <c r="K1276" s="70"/>
      <c r="L1276" s="70"/>
      <c r="M1276" s="70"/>
      <c r="N1276" s="70"/>
      <c r="O1276" s="70"/>
      <c r="P1276" s="70"/>
      <c r="Q1276" s="70"/>
      <c r="R1276" s="70"/>
      <c r="S1276" s="70"/>
      <c r="T1276" s="70"/>
      <c r="U1276" s="70"/>
      <c r="V1276" s="70"/>
      <c r="W1276" s="70"/>
      <c r="X1276" s="70"/>
      <c r="Y1276" s="70"/>
      <c r="Z1276" s="70"/>
      <c r="AA1276" s="70"/>
      <c r="AB1276" s="70"/>
      <c r="AC1276" s="70"/>
      <c r="AD1276" s="70"/>
      <c r="AE1276" s="70"/>
      <c r="AF1276" s="70"/>
      <c r="AG1276" s="70"/>
      <c r="AH1276" s="70"/>
      <c r="AI1276" s="70"/>
      <c r="AJ1276" s="70"/>
      <c r="AK1276" s="70"/>
      <c r="AL1276" s="70"/>
      <c r="AM1276" s="70"/>
      <c r="AN1276" s="70"/>
      <c r="AO1276" s="70"/>
      <c r="AP1276" s="70"/>
      <c r="AQ1276" s="70"/>
      <c r="AR1276" s="70"/>
      <c r="AS1276" s="70"/>
      <c r="AT1276" s="70"/>
      <c r="AU1276" s="70"/>
      <c r="AV1276" s="70"/>
      <c r="AW1276" s="70"/>
      <c r="AX1276" s="70"/>
      <c r="AY1276" s="70"/>
      <c r="AZ1276" s="70"/>
      <c r="BA1276" s="70"/>
      <c r="BB1276" s="70"/>
      <c r="BC1276" s="70"/>
      <c r="BD1276" s="70"/>
      <c r="BE1276" s="70"/>
      <c r="BF1276" s="70"/>
      <c r="BG1276" s="70"/>
      <c r="BH1276" s="70"/>
      <c r="BI1276" s="70"/>
      <c r="BJ1276" s="70"/>
      <c r="BK1276" s="70"/>
      <c r="BL1276" s="70"/>
      <c r="BM1276" s="70"/>
      <c r="BN1276" s="70"/>
      <c r="BO1276" s="70"/>
      <c r="BP1276" s="70"/>
      <c r="BQ1276" s="70"/>
      <c r="BR1276" s="70"/>
      <c r="BS1276" s="70"/>
      <c r="BT1276" s="70"/>
      <c r="BU1276" s="70"/>
      <c r="BV1276" s="70"/>
      <c r="BW1276" s="70"/>
      <c r="BX1276" s="70"/>
      <c r="BY1276" s="70"/>
      <c r="BZ1276" s="72"/>
      <c r="CA1276" s="73"/>
      <c r="CB1276" s="72"/>
      <c r="CC1276" s="72"/>
      <c r="CD1276" s="74"/>
      <c r="CJ1276"/>
      <c r="CW1276" s="76"/>
      <c r="DC1276" s="69"/>
      <c r="DI1276" s="69"/>
    </row>
    <row r="1277" spans="1:113">
      <c r="A1277" s="70"/>
      <c r="B1277" s="70"/>
      <c r="C1277" s="70"/>
      <c r="D1277" s="70"/>
      <c r="E1277" s="70"/>
      <c r="F1277" s="70"/>
      <c r="G1277" s="70"/>
      <c r="H1277" s="70"/>
      <c r="I1277" s="70"/>
      <c r="J1277" s="70"/>
      <c r="K1277" s="70"/>
      <c r="L1277" s="70"/>
      <c r="M1277" s="70"/>
      <c r="N1277" s="70"/>
      <c r="O1277" s="70"/>
      <c r="P1277" s="70"/>
      <c r="Q1277" s="70"/>
      <c r="R1277" s="70"/>
      <c r="S1277" s="70"/>
      <c r="T1277" s="70"/>
      <c r="U1277" s="70"/>
      <c r="V1277" s="70"/>
      <c r="W1277" s="70"/>
      <c r="X1277" s="70"/>
      <c r="Y1277" s="70"/>
      <c r="Z1277" s="70"/>
      <c r="AA1277" s="70"/>
      <c r="AB1277" s="70"/>
      <c r="AC1277" s="70"/>
      <c r="AD1277" s="70"/>
      <c r="AE1277" s="70"/>
      <c r="AF1277" s="70"/>
      <c r="AG1277" s="70"/>
      <c r="AH1277" s="70"/>
      <c r="AI1277" s="70"/>
      <c r="AJ1277" s="70"/>
      <c r="AK1277" s="70"/>
      <c r="AL1277" s="70"/>
      <c r="AM1277" s="70"/>
      <c r="AN1277" s="70"/>
      <c r="AO1277" s="70"/>
      <c r="AP1277" s="70"/>
      <c r="AQ1277" s="70"/>
      <c r="AR1277" s="70"/>
      <c r="AS1277" s="70"/>
      <c r="AT1277" s="70"/>
      <c r="AU1277" s="70"/>
      <c r="AV1277" s="70"/>
      <c r="AW1277" s="70"/>
      <c r="AX1277" s="70"/>
      <c r="AY1277" s="70"/>
      <c r="AZ1277" s="70"/>
      <c r="BA1277" s="70"/>
      <c r="BB1277" s="70"/>
      <c r="BC1277" s="70"/>
      <c r="BD1277" s="70"/>
      <c r="BE1277" s="70"/>
      <c r="BF1277" s="70"/>
      <c r="BG1277" s="70"/>
      <c r="BH1277" s="70"/>
      <c r="BI1277" s="70"/>
      <c r="BJ1277" s="70"/>
      <c r="BK1277" s="70"/>
      <c r="BL1277" s="70"/>
      <c r="BM1277" s="70"/>
      <c r="BN1277" s="70"/>
      <c r="BO1277" s="70"/>
      <c r="BP1277" s="70"/>
      <c r="BQ1277" s="70"/>
      <c r="BR1277" s="70"/>
      <c r="BS1277" s="70"/>
      <c r="BT1277" s="70"/>
      <c r="BU1277" s="70"/>
      <c r="BV1277" s="70"/>
      <c r="BW1277" s="70"/>
      <c r="BX1277" s="70"/>
      <c r="BY1277" s="70"/>
      <c r="BZ1277" s="72"/>
      <c r="CA1277" s="73"/>
      <c r="CB1277" s="72"/>
      <c r="CC1277" s="72"/>
      <c r="CD1277" s="74"/>
      <c r="CJ1277"/>
      <c r="CW1277" s="76"/>
      <c r="DC1277" s="69"/>
      <c r="DI1277" s="69"/>
    </row>
    <row r="1278" spans="1:113">
      <c r="A1278" s="70"/>
      <c r="B1278" s="70"/>
      <c r="C1278" s="70"/>
      <c r="D1278" s="70"/>
      <c r="E1278" s="70"/>
      <c r="F1278" s="70"/>
      <c r="G1278" s="70"/>
      <c r="H1278" s="70"/>
      <c r="I1278" s="70"/>
      <c r="J1278" s="70"/>
      <c r="K1278" s="70"/>
      <c r="L1278" s="70"/>
      <c r="M1278" s="70"/>
      <c r="N1278" s="70"/>
      <c r="O1278" s="70"/>
      <c r="P1278" s="70"/>
      <c r="Q1278" s="70"/>
      <c r="R1278" s="70"/>
      <c r="S1278" s="70"/>
      <c r="T1278" s="70"/>
      <c r="U1278" s="70"/>
      <c r="V1278" s="70"/>
      <c r="W1278" s="70"/>
      <c r="X1278" s="70"/>
      <c r="Y1278" s="70"/>
      <c r="Z1278" s="70"/>
      <c r="AA1278" s="70"/>
      <c r="AB1278" s="70"/>
      <c r="AC1278" s="70"/>
      <c r="AD1278" s="70"/>
      <c r="AE1278" s="70"/>
      <c r="AF1278" s="70"/>
      <c r="AG1278" s="70"/>
      <c r="AH1278" s="70"/>
      <c r="AI1278" s="70"/>
      <c r="AJ1278" s="70"/>
      <c r="AK1278" s="70"/>
      <c r="AL1278" s="70"/>
      <c r="AM1278" s="70"/>
      <c r="AN1278" s="70"/>
      <c r="AO1278" s="70"/>
      <c r="AP1278" s="70"/>
      <c r="AQ1278" s="70"/>
      <c r="AR1278" s="70"/>
      <c r="AS1278" s="70"/>
      <c r="AT1278" s="70"/>
      <c r="AU1278" s="70"/>
      <c r="AV1278" s="70"/>
      <c r="AW1278" s="70"/>
      <c r="AX1278" s="70"/>
      <c r="AY1278" s="70"/>
      <c r="AZ1278" s="70"/>
      <c r="BA1278" s="70"/>
      <c r="BB1278" s="70"/>
      <c r="BC1278" s="70"/>
      <c r="BD1278" s="70"/>
      <c r="BE1278" s="70"/>
      <c r="BF1278" s="70"/>
      <c r="BG1278" s="70"/>
      <c r="BH1278" s="70"/>
      <c r="BI1278" s="70"/>
      <c r="BJ1278" s="70"/>
      <c r="BK1278" s="70"/>
      <c r="BL1278" s="70"/>
      <c r="BM1278" s="70"/>
      <c r="BN1278" s="70"/>
      <c r="BO1278" s="70"/>
      <c r="BP1278" s="70"/>
      <c r="BQ1278" s="70"/>
      <c r="BR1278" s="70"/>
      <c r="BS1278" s="70"/>
      <c r="BT1278" s="70"/>
      <c r="BU1278" s="70"/>
      <c r="BV1278" s="70"/>
      <c r="BW1278" s="70"/>
      <c r="BX1278" s="70"/>
      <c r="BY1278" s="70"/>
      <c r="BZ1278" s="72"/>
      <c r="CA1278" s="73"/>
      <c r="CB1278" s="72"/>
      <c r="CC1278" s="72"/>
      <c r="CD1278" s="74"/>
      <c r="CJ1278"/>
      <c r="CW1278" s="76"/>
      <c r="DC1278" s="69"/>
      <c r="DI1278" s="69"/>
    </row>
    <row r="1279" spans="1:113">
      <c r="A1279" s="70"/>
      <c r="B1279" s="70"/>
      <c r="C1279" s="70"/>
      <c r="D1279" s="70"/>
      <c r="E1279" s="70"/>
      <c r="F1279" s="70"/>
      <c r="G1279" s="70"/>
      <c r="H1279" s="70"/>
      <c r="I1279" s="70"/>
      <c r="J1279" s="70"/>
      <c r="K1279" s="70"/>
      <c r="L1279" s="70"/>
      <c r="M1279" s="70"/>
      <c r="N1279" s="70"/>
      <c r="O1279" s="70"/>
      <c r="P1279" s="70"/>
      <c r="Q1279" s="70"/>
      <c r="R1279" s="70"/>
      <c r="S1279" s="70"/>
      <c r="T1279" s="70"/>
      <c r="U1279" s="70"/>
      <c r="V1279" s="70"/>
      <c r="W1279" s="70"/>
      <c r="X1279" s="70"/>
      <c r="Y1279" s="70"/>
      <c r="Z1279" s="70"/>
      <c r="AA1279" s="70"/>
      <c r="AB1279" s="70"/>
      <c r="AC1279" s="70"/>
      <c r="AD1279" s="70"/>
      <c r="AE1279" s="70"/>
      <c r="AF1279" s="70"/>
      <c r="AG1279" s="70"/>
      <c r="AH1279" s="70"/>
      <c r="AI1279" s="70"/>
      <c r="AJ1279" s="70"/>
      <c r="AK1279" s="70"/>
      <c r="AL1279" s="70"/>
      <c r="AM1279" s="70"/>
      <c r="AN1279" s="70"/>
      <c r="AO1279" s="70"/>
      <c r="AP1279" s="70"/>
      <c r="AQ1279" s="70"/>
      <c r="AR1279" s="70"/>
      <c r="AS1279" s="70"/>
      <c r="AT1279" s="70"/>
      <c r="AU1279" s="70"/>
      <c r="AV1279" s="70"/>
      <c r="AW1279" s="70"/>
      <c r="AX1279" s="70"/>
      <c r="AY1279" s="70"/>
      <c r="AZ1279" s="70"/>
      <c r="BA1279" s="70"/>
      <c r="BB1279" s="70"/>
      <c r="BC1279" s="70"/>
      <c r="BD1279" s="70"/>
      <c r="BE1279" s="70"/>
      <c r="BF1279" s="70"/>
      <c r="BG1279" s="70"/>
      <c r="BH1279" s="70"/>
      <c r="BI1279" s="70"/>
      <c r="BJ1279" s="70"/>
      <c r="BK1279" s="70"/>
      <c r="BL1279" s="70"/>
      <c r="BM1279" s="70"/>
      <c r="BN1279" s="70"/>
      <c r="BO1279" s="70"/>
      <c r="BP1279" s="70"/>
      <c r="BQ1279" s="70"/>
      <c r="BR1279" s="70"/>
      <c r="BS1279" s="70"/>
      <c r="BT1279" s="70"/>
      <c r="BU1279" s="70"/>
      <c r="BV1279" s="70"/>
      <c r="BW1279" s="70"/>
      <c r="BX1279" s="70"/>
      <c r="BY1279" s="70"/>
      <c r="BZ1279" s="72"/>
      <c r="CA1279" s="73"/>
      <c r="CB1279" s="72"/>
      <c r="CC1279" s="72"/>
      <c r="CD1279" s="74"/>
      <c r="CJ1279"/>
      <c r="CW1279" s="76"/>
      <c r="DC1279" s="69"/>
      <c r="DI1279" s="69"/>
    </row>
    <row r="1280" spans="1:113">
      <c r="A1280" s="70"/>
      <c r="B1280" s="70"/>
      <c r="C1280" s="70"/>
      <c r="D1280" s="70"/>
      <c r="E1280" s="70"/>
      <c r="F1280" s="70"/>
      <c r="G1280" s="70"/>
      <c r="H1280" s="70"/>
      <c r="I1280" s="70"/>
      <c r="J1280" s="70"/>
      <c r="K1280" s="70"/>
      <c r="L1280" s="70"/>
      <c r="M1280" s="70"/>
      <c r="N1280" s="70"/>
      <c r="O1280" s="70"/>
      <c r="P1280" s="70"/>
      <c r="Q1280" s="70"/>
      <c r="R1280" s="70"/>
      <c r="S1280" s="70"/>
      <c r="T1280" s="70"/>
      <c r="U1280" s="70"/>
      <c r="V1280" s="70"/>
      <c r="W1280" s="70"/>
      <c r="X1280" s="70"/>
      <c r="Y1280" s="70"/>
      <c r="Z1280" s="70"/>
      <c r="AA1280" s="70"/>
      <c r="AB1280" s="70"/>
      <c r="AC1280" s="70"/>
      <c r="AD1280" s="70"/>
      <c r="AE1280" s="70"/>
      <c r="AF1280" s="70"/>
      <c r="AG1280" s="70"/>
      <c r="AH1280" s="70"/>
      <c r="AI1280" s="70"/>
      <c r="AJ1280" s="70"/>
      <c r="AK1280" s="70"/>
      <c r="AL1280" s="70"/>
      <c r="AM1280" s="70"/>
      <c r="AN1280" s="70"/>
      <c r="AO1280" s="70"/>
      <c r="AP1280" s="70"/>
      <c r="AQ1280" s="70"/>
      <c r="AR1280" s="70"/>
      <c r="AS1280" s="70"/>
      <c r="AT1280" s="70"/>
      <c r="AU1280" s="70"/>
      <c r="AV1280" s="70"/>
      <c r="AW1280" s="70"/>
      <c r="AX1280" s="70"/>
      <c r="AY1280" s="70"/>
      <c r="AZ1280" s="70"/>
      <c r="BA1280" s="70"/>
      <c r="BB1280" s="70"/>
      <c r="BC1280" s="70"/>
      <c r="BD1280" s="70"/>
      <c r="BE1280" s="70"/>
      <c r="BF1280" s="70"/>
      <c r="BG1280" s="70"/>
      <c r="BH1280" s="70"/>
      <c r="BI1280" s="70"/>
      <c r="BJ1280" s="70"/>
      <c r="BK1280" s="70"/>
      <c r="BL1280" s="70"/>
      <c r="BM1280" s="70"/>
      <c r="BN1280" s="70"/>
      <c r="BO1280" s="70"/>
      <c r="BP1280" s="70"/>
      <c r="BQ1280" s="70"/>
      <c r="BR1280" s="70"/>
      <c r="BS1280" s="70"/>
      <c r="BT1280" s="70"/>
      <c r="BU1280" s="70"/>
      <c r="BV1280" s="70"/>
      <c r="BW1280" s="70"/>
      <c r="BX1280" s="70"/>
      <c r="BY1280" s="70"/>
      <c r="BZ1280" s="72"/>
      <c r="CA1280" s="73"/>
      <c r="CB1280" s="72"/>
      <c r="CC1280" s="72"/>
      <c r="CD1280" s="74"/>
      <c r="CJ1280"/>
      <c r="CW1280" s="76"/>
      <c r="DC1280" s="69"/>
      <c r="DI1280" s="69"/>
    </row>
    <row r="1281" spans="1:113">
      <c r="A1281" s="70"/>
      <c r="B1281" s="70"/>
      <c r="C1281" s="70"/>
      <c r="D1281" s="70"/>
      <c r="E1281" s="70"/>
      <c r="F1281" s="70"/>
      <c r="G1281" s="70"/>
      <c r="H1281" s="70"/>
      <c r="I1281" s="70"/>
      <c r="J1281" s="70"/>
      <c r="K1281" s="70"/>
      <c r="L1281" s="70"/>
      <c r="M1281" s="70"/>
      <c r="N1281" s="70"/>
      <c r="O1281" s="70"/>
      <c r="P1281" s="70"/>
      <c r="Q1281" s="70"/>
      <c r="R1281" s="70"/>
      <c r="S1281" s="70"/>
      <c r="T1281" s="70"/>
      <c r="U1281" s="70"/>
      <c r="V1281" s="70"/>
      <c r="W1281" s="70"/>
      <c r="X1281" s="70"/>
      <c r="Y1281" s="70"/>
      <c r="Z1281" s="70"/>
      <c r="AA1281" s="70"/>
      <c r="AB1281" s="70"/>
      <c r="AC1281" s="70"/>
      <c r="AD1281" s="70"/>
      <c r="AE1281" s="70"/>
      <c r="AF1281" s="70"/>
      <c r="AG1281" s="70"/>
      <c r="AH1281" s="70"/>
      <c r="AI1281" s="70"/>
      <c r="AJ1281" s="70"/>
      <c r="AK1281" s="70"/>
      <c r="AL1281" s="70"/>
      <c r="AM1281" s="70"/>
      <c r="AN1281" s="70"/>
      <c r="AO1281" s="70"/>
      <c r="AP1281" s="70"/>
      <c r="AQ1281" s="70"/>
      <c r="AR1281" s="70"/>
      <c r="AS1281" s="70"/>
      <c r="AT1281" s="70"/>
      <c r="AU1281" s="70"/>
      <c r="AV1281" s="70"/>
      <c r="AW1281" s="70"/>
      <c r="AX1281" s="70"/>
      <c r="AY1281" s="70"/>
      <c r="AZ1281" s="70"/>
      <c r="BA1281" s="70"/>
      <c r="BB1281" s="70"/>
      <c r="BC1281" s="70"/>
      <c r="BD1281" s="70"/>
      <c r="BE1281" s="70"/>
      <c r="BF1281" s="70"/>
      <c r="BG1281" s="70"/>
      <c r="BH1281" s="70"/>
      <c r="BI1281" s="70"/>
      <c r="BJ1281" s="70"/>
      <c r="BK1281" s="70"/>
      <c r="BL1281" s="70"/>
      <c r="BM1281" s="70"/>
      <c r="BN1281" s="70"/>
      <c r="BO1281" s="70"/>
      <c r="BP1281" s="70"/>
      <c r="BQ1281" s="70"/>
      <c r="BR1281" s="70"/>
      <c r="BS1281" s="70"/>
      <c r="BT1281" s="70"/>
      <c r="BU1281" s="70"/>
      <c r="BV1281" s="70"/>
      <c r="BW1281" s="70"/>
      <c r="BX1281" s="70"/>
      <c r="BY1281" s="70"/>
      <c r="BZ1281" s="72"/>
      <c r="CA1281" s="73"/>
      <c r="CB1281" s="72"/>
      <c r="CC1281" s="72"/>
      <c r="CD1281" s="74"/>
      <c r="CJ1281"/>
      <c r="CW1281" s="76"/>
      <c r="DC1281" s="69"/>
      <c r="DI1281" s="69"/>
    </row>
    <row r="1282" spans="1:113">
      <c r="A1282" s="70"/>
      <c r="B1282" s="70"/>
      <c r="C1282" s="70"/>
      <c r="D1282" s="70"/>
      <c r="E1282" s="70"/>
      <c r="F1282" s="70"/>
      <c r="G1282" s="70"/>
      <c r="H1282" s="70"/>
      <c r="I1282" s="70"/>
      <c r="J1282" s="70"/>
      <c r="K1282" s="70"/>
      <c r="L1282" s="70"/>
      <c r="M1282" s="70"/>
      <c r="N1282" s="70"/>
      <c r="O1282" s="70"/>
      <c r="P1282" s="70"/>
      <c r="Q1282" s="70"/>
      <c r="R1282" s="70"/>
      <c r="S1282" s="70"/>
      <c r="T1282" s="70"/>
      <c r="U1282" s="70"/>
      <c r="V1282" s="70"/>
      <c r="W1282" s="70"/>
      <c r="X1282" s="70"/>
      <c r="Y1282" s="70"/>
      <c r="Z1282" s="70"/>
      <c r="AA1282" s="70"/>
      <c r="AB1282" s="70"/>
      <c r="AC1282" s="70"/>
      <c r="AD1282" s="70"/>
      <c r="AE1282" s="70"/>
      <c r="AF1282" s="70"/>
      <c r="AG1282" s="70"/>
      <c r="AH1282" s="70"/>
      <c r="AI1282" s="70"/>
      <c r="AJ1282" s="70"/>
      <c r="AK1282" s="70"/>
      <c r="AL1282" s="70"/>
      <c r="AM1282" s="70"/>
      <c r="AN1282" s="70"/>
      <c r="AO1282" s="70"/>
      <c r="AP1282" s="70"/>
      <c r="AQ1282" s="70"/>
      <c r="AR1282" s="70"/>
      <c r="AS1282" s="70"/>
      <c r="AT1282" s="70"/>
      <c r="AU1282" s="70"/>
      <c r="AV1282" s="70"/>
      <c r="AW1282" s="70"/>
      <c r="AX1282" s="70"/>
      <c r="AY1282" s="70"/>
      <c r="AZ1282" s="70"/>
      <c r="BA1282" s="70"/>
      <c r="BB1282" s="70"/>
      <c r="BC1282" s="70"/>
      <c r="BD1282" s="70"/>
      <c r="BE1282" s="70"/>
      <c r="BF1282" s="70"/>
      <c r="BG1282" s="70"/>
      <c r="BH1282" s="70"/>
      <c r="BI1282" s="70"/>
      <c r="BJ1282" s="70"/>
      <c r="BK1282" s="70"/>
      <c r="BL1282" s="70"/>
      <c r="BM1282" s="70"/>
      <c r="BN1282" s="70"/>
      <c r="BO1282" s="70"/>
      <c r="BP1282" s="70"/>
      <c r="BQ1282" s="70"/>
      <c r="BR1282" s="70"/>
      <c r="BS1282" s="70"/>
      <c r="BT1282" s="70"/>
      <c r="BU1282" s="70"/>
      <c r="BV1282" s="70"/>
      <c r="BW1282" s="70"/>
      <c r="BX1282" s="70"/>
      <c r="BY1282" s="70"/>
      <c r="BZ1282" s="72"/>
      <c r="CA1282" s="73"/>
      <c r="CB1282" s="72"/>
      <c r="CC1282" s="72"/>
      <c r="CD1282" s="74"/>
      <c r="CJ1282"/>
      <c r="CW1282" s="76"/>
      <c r="DC1282" s="69"/>
      <c r="DI1282" s="69"/>
    </row>
    <row r="1283" spans="1:113">
      <c r="A1283" s="70"/>
      <c r="B1283" s="70"/>
      <c r="C1283" s="70"/>
      <c r="D1283" s="70"/>
      <c r="E1283" s="70"/>
      <c r="F1283" s="70"/>
      <c r="G1283" s="70"/>
      <c r="H1283" s="70"/>
      <c r="I1283" s="70"/>
      <c r="J1283" s="70"/>
      <c r="K1283" s="70"/>
      <c r="L1283" s="70"/>
      <c r="M1283" s="70"/>
      <c r="N1283" s="70"/>
      <c r="O1283" s="70"/>
      <c r="P1283" s="70"/>
      <c r="Q1283" s="70"/>
      <c r="R1283" s="70"/>
      <c r="S1283" s="70"/>
      <c r="T1283" s="70"/>
      <c r="U1283" s="70"/>
      <c r="V1283" s="70"/>
      <c r="W1283" s="70"/>
      <c r="X1283" s="70"/>
      <c r="Y1283" s="70"/>
      <c r="Z1283" s="70"/>
      <c r="AA1283" s="70"/>
      <c r="AB1283" s="70"/>
      <c r="AC1283" s="70"/>
      <c r="AD1283" s="70"/>
      <c r="AE1283" s="70"/>
      <c r="AF1283" s="70"/>
      <c r="AG1283" s="70"/>
      <c r="AH1283" s="70"/>
      <c r="AI1283" s="70"/>
      <c r="AJ1283" s="70"/>
      <c r="AK1283" s="70"/>
      <c r="AL1283" s="70"/>
      <c r="AM1283" s="70"/>
      <c r="AN1283" s="70"/>
      <c r="AO1283" s="70"/>
      <c r="AP1283" s="70"/>
      <c r="AQ1283" s="70"/>
      <c r="AR1283" s="70"/>
      <c r="AS1283" s="70"/>
      <c r="AT1283" s="70"/>
      <c r="AU1283" s="70"/>
      <c r="AV1283" s="70"/>
      <c r="AW1283" s="70"/>
      <c r="AX1283" s="70"/>
      <c r="AY1283" s="70"/>
      <c r="AZ1283" s="70"/>
      <c r="BA1283" s="70"/>
      <c r="BB1283" s="70"/>
      <c r="BC1283" s="70"/>
      <c r="BD1283" s="70"/>
      <c r="BE1283" s="70"/>
      <c r="BF1283" s="70"/>
      <c r="BG1283" s="70"/>
      <c r="BH1283" s="70"/>
      <c r="BI1283" s="70"/>
      <c r="BJ1283" s="70"/>
      <c r="BK1283" s="70"/>
      <c r="BL1283" s="70"/>
      <c r="BM1283" s="70"/>
      <c r="BN1283" s="70"/>
      <c r="BO1283" s="70"/>
      <c r="BP1283" s="70"/>
      <c r="BQ1283" s="70"/>
      <c r="BR1283" s="70"/>
      <c r="BS1283" s="70"/>
      <c r="BT1283" s="70"/>
      <c r="BU1283" s="70"/>
      <c r="BV1283" s="70"/>
      <c r="BW1283" s="70"/>
      <c r="BX1283" s="70"/>
      <c r="BY1283" s="70"/>
      <c r="BZ1283" s="72"/>
      <c r="CA1283" s="73"/>
      <c r="CB1283" s="72"/>
      <c r="CC1283" s="72"/>
      <c r="CD1283" s="74"/>
      <c r="CJ1283"/>
      <c r="CW1283" s="76"/>
      <c r="DC1283" s="69"/>
      <c r="DI1283" s="69"/>
    </row>
    <row r="1284" spans="1:113">
      <c r="A1284" s="70"/>
      <c r="B1284" s="70"/>
      <c r="C1284" s="70"/>
      <c r="D1284" s="70"/>
      <c r="E1284" s="70"/>
      <c r="F1284" s="70"/>
      <c r="G1284" s="70"/>
      <c r="H1284" s="70"/>
      <c r="I1284" s="70"/>
      <c r="J1284" s="70"/>
      <c r="K1284" s="70"/>
      <c r="L1284" s="70"/>
      <c r="M1284" s="70"/>
      <c r="N1284" s="70"/>
      <c r="O1284" s="70"/>
      <c r="P1284" s="70"/>
      <c r="Q1284" s="70"/>
      <c r="R1284" s="70"/>
      <c r="S1284" s="70"/>
      <c r="T1284" s="70"/>
      <c r="U1284" s="70"/>
      <c r="V1284" s="70"/>
      <c r="W1284" s="70"/>
      <c r="X1284" s="70"/>
      <c r="Y1284" s="70"/>
      <c r="Z1284" s="70"/>
      <c r="AA1284" s="70"/>
      <c r="AB1284" s="70"/>
      <c r="AC1284" s="70"/>
      <c r="AD1284" s="70"/>
      <c r="AE1284" s="70"/>
      <c r="AF1284" s="70"/>
      <c r="AG1284" s="70"/>
      <c r="AH1284" s="70"/>
      <c r="AI1284" s="70"/>
      <c r="AJ1284" s="70"/>
      <c r="AK1284" s="70"/>
      <c r="AL1284" s="70"/>
      <c r="AM1284" s="70"/>
      <c r="AN1284" s="70"/>
      <c r="AO1284" s="70"/>
      <c r="AP1284" s="70"/>
      <c r="AQ1284" s="70"/>
      <c r="AR1284" s="70"/>
      <c r="AS1284" s="70"/>
      <c r="AT1284" s="70"/>
      <c r="AU1284" s="70"/>
      <c r="AV1284" s="70"/>
      <c r="AW1284" s="70"/>
      <c r="AX1284" s="70"/>
      <c r="AY1284" s="70"/>
      <c r="AZ1284" s="70"/>
      <c r="BA1284" s="70"/>
      <c r="BB1284" s="70"/>
      <c r="BC1284" s="70"/>
      <c r="BD1284" s="70"/>
      <c r="BE1284" s="70"/>
      <c r="BF1284" s="70"/>
      <c r="BG1284" s="70"/>
      <c r="BH1284" s="70"/>
      <c r="BI1284" s="70"/>
      <c r="BJ1284" s="70"/>
      <c r="BK1284" s="70"/>
      <c r="BL1284" s="70"/>
      <c r="BM1284" s="70"/>
      <c r="BN1284" s="70"/>
      <c r="BO1284" s="70"/>
      <c r="BP1284" s="70"/>
      <c r="BQ1284" s="70"/>
      <c r="BR1284" s="70"/>
      <c r="BS1284" s="70"/>
      <c r="BT1284" s="70"/>
      <c r="BU1284" s="70"/>
      <c r="BV1284" s="70"/>
      <c r="BW1284" s="70"/>
      <c r="BX1284" s="70"/>
      <c r="BY1284" s="70"/>
      <c r="BZ1284" s="72"/>
      <c r="CA1284" s="73"/>
      <c r="CB1284" s="72"/>
      <c r="CC1284" s="72"/>
      <c r="CD1284" s="74"/>
      <c r="CJ1284"/>
      <c r="CW1284" s="76"/>
      <c r="DC1284" s="69"/>
      <c r="DI1284" s="69"/>
    </row>
    <row r="1285" spans="1:113">
      <c r="A1285" s="70"/>
      <c r="B1285" s="70"/>
      <c r="C1285" s="70"/>
      <c r="D1285" s="70"/>
      <c r="E1285" s="70"/>
      <c r="F1285" s="70"/>
      <c r="G1285" s="70"/>
      <c r="H1285" s="70"/>
      <c r="I1285" s="70"/>
      <c r="J1285" s="70"/>
      <c r="K1285" s="70"/>
      <c r="L1285" s="70"/>
      <c r="M1285" s="70"/>
      <c r="N1285" s="70"/>
      <c r="O1285" s="70"/>
      <c r="P1285" s="70"/>
      <c r="Q1285" s="70"/>
      <c r="R1285" s="70"/>
      <c r="S1285" s="70"/>
      <c r="T1285" s="70"/>
      <c r="U1285" s="70"/>
      <c r="V1285" s="70"/>
      <c r="W1285" s="70"/>
      <c r="X1285" s="70"/>
      <c r="Y1285" s="70"/>
      <c r="Z1285" s="70"/>
      <c r="AA1285" s="70"/>
      <c r="AB1285" s="70"/>
      <c r="AC1285" s="70"/>
      <c r="AD1285" s="70"/>
      <c r="AE1285" s="70"/>
      <c r="AF1285" s="70"/>
      <c r="AG1285" s="70"/>
      <c r="AH1285" s="70"/>
      <c r="AI1285" s="70"/>
      <c r="AJ1285" s="70"/>
      <c r="AK1285" s="70"/>
      <c r="AL1285" s="70"/>
      <c r="AM1285" s="70"/>
      <c r="AN1285" s="70"/>
      <c r="AO1285" s="70"/>
      <c r="AP1285" s="70"/>
      <c r="AQ1285" s="70"/>
      <c r="AR1285" s="70"/>
      <c r="AS1285" s="70"/>
      <c r="AT1285" s="70"/>
      <c r="AU1285" s="70"/>
      <c r="AV1285" s="70"/>
      <c r="AW1285" s="70"/>
      <c r="AX1285" s="70"/>
      <c r="AY1285" s="70"/>
      <c r="AZ1285" s="70"/>
      <c r="BA1285" s="70"/>
      <c r="BB1285" s="70"/>
      <c r="BC1285" s="70"/>
      <c r="BD1285" s="70"/>
      <c r="BE1285" s="70"/>
      <c r="BF1285" s="70"/>
      <c r="BG1285" s="70"/>
      <c r="BH1285" s="70"/>
      <c r="BI1285" s="70"/>
      <c r="BJ1285" s="70"/>
      <c r="BK1285" s="70"/>
      <c r="BL1285" s="70"/>
      <c r="BM1285" s="70"/>
      <c r="BN1285" s="70"/>
      <c r="BO1285" s="70"/>
      <c r="BP1285" s="70"/>
      <c r="BQ1285" s="70"/>
      <c r="BR1285" s="70"/>
      <c r="BS1285" s="70"/>
      <c r="BT1285" s="70"/>
      <c r="BU1285" s="70"/>
      <c r="BV1285" s="70"/>
      <c r="BW1285" s="70"/>
      <c r="BX1285" s="70"/>
      <c r="BY1285" s="70"/>
      <c r="BZ1285" s="72"/>
      <c r="CA1285" s="73"/>
      <c r="CB1285" s="72"/>
      <c r="CC1285" s="72"/>
      <c r="CD1285" s="74"/>
      <c r="CJ1285"/>
      <c r="CW1285" s="76"/>
      <c r="DC1285" s="69"/>
      <c r="DI1285" s="69"/>
    </row>
    <row r="1286" spans="1:113">
      <c r="A1286" s="70"/>
      <c r="B1286" s="70"/>
      <c r="C1286" s="70"/>
      <c r="D1286" s="70"/>
      <c r="E1286" s="70"/>
      <c r="F1286" s="70"/>
      <c r="G1286" s="70"/>
      <c r="H1286" s="70"/>
      <c r="I1286" s="70"/>
      <c r="J1286" s="70"/>
      <c r="K1286" s="70"/>
      <c r="L1286" s="70"/>
      <c r="M1286" s="70"/>
      <c r="N1286" s="70"/>
      <c r="O1286" s="70"/>
      <c r="P1286" s="70"/>
      <c r="Q1286" s="70"/>
      <c r="R1286" s="70"/>
      <c r="S1286" s="70"/>
      <c r="T1286" s="70"/>
      <c r="U1286" s="70"/>
      <c r="V1286" s="70"/>
      <c r="W1286" s="70"/>
      <c r="X1286" s="70"/>
      <c r="Y1286" s="70"/>
      <c r="Z1286" s="70"/>
      <c r="AA1286" s="70"/>
      <c r="AB1286" s="70"/>
      <c r="AC1286" s="70"/>
      <c r="AD1286" s="70"/>
      <c r="AE1286" s="70"/>
      <c r="AF1286" s="70"/>
      <c r="AG1286" s="70"/>
      <c r="AH1286" s="70"/>
      <c r="AI1286" s="70"/>
      <c r="AJ1286" s="70"/>
      <c r="AK1286" s="70"/>
      <c r="AL1286" s="70"/>
      <c r="AM1286" s="70"/>
      <c r="AN1286" s="70"/>
      <c r="AO1286" s="70"/>
      <c r="AP1286" s="70"/>
      <c r="AQ1286" s="70"/>
      <c r="AR1286" s="70"/>
      <c r="AS1286" s="70"/>
      <c r="AT1286" s="70"/>
      <c r="AU1286" s="70"/>
      <c r="AV1286" s="70"/>
      <c r="AW1286" s="70"/>
      <c r="AX1286" s="70"/>
      <c r="AY1286" s="70"/>
      <c r="AZ1286" s="70"/>
      <c r="BA1286" s="70"/>
      <c r="BB1286" s="70"/>
      <c r="BC1286" s="70"/>
      <c r="BD1286" s="70"/>
      <c r="BE1286" s="70"/>
      <c r="BF1286" s="70"/>
      <c r="BG1286" s="70"/>
      <c r="BH1286" s="70"/>
      <c r="BI1286" s="70"/>
      <c r="BJ1286" s="70"/>
      <c r="BK1286" s="70"/>
      <c r="BL1286" s="70"/>
      <c r="BM1286" s="70"/>
      <c r="BN1286" s="70"/>
      <c r="BO1286" s="70"/>
      <c r="BP1286" s="70"/>
      <c r="BQ1286" s="70"/>
      <c r="BR1286" s="70"/>
      <c r="BS1286" s="70"/>
      <c r="BT1286" s="70"/>
      <c r="BU1286" s="70"/>
      <c r="BV1286" s="70"/>
      <c r="BW1286" s="70"/>
      <c r="BX1286" s="70"/>
      <c r="BY1286" s="70"/>
      <c r="BZ1286" s="72"/>
      <c r="CA1286" s="73"/>
      <c r="CB1286" s="72"/>
      <c r="CC1286" s="72"/>
      <c r="CD1286" s="74"/>
      <c r="CJ1286"/>
      <c r="CW1286" s="76"/>
      <c r="DC1286" s="69"/>
      <c r="DI1286" s="69"/>
    </row>
    <row r="1287" spans="1:113">
      <c r="A1287" s="70"/>
      <c r="B1287" s="70"/>
      <c r="C1287" s="70"/>
      <c r="D1287" s="70"/>
      <c r="E1287" s="70"/>
      <c r="F1287" s="70"/>
      <c r="G1287" s="70"/>
      <c r="H1287" s="70"/>
      <c r="I1287" s="70"/>
      <c r="J1287" s="70"/>
      <c r="K1287" s="70"/>
      <c r="L1287" s="70"/>
      <c r="M1287" s="70"/>
      <c r="N1287" s="70"/>
      <c r="O1287" s="70"/>
      <c r="P1287" s="70"/>
      <c r="Q1287" s="70"/>
      <c r="R1287" s="70"/>
      <c r="S1287" s="70"/>
      <c r="T1287" s="70"/>
      <c r="U1287" s="70"/>
      <c r="V1287" s="70"/>
      <c r="W1287" s="70"/>
      <c r="X1287" s="70"/>
      <c r="Y1287" s="70"/>
      <c r="Z1287" s="70"/>
      <c r="AA1287" s="70"/>
      <c r="AB1287" s="70"/>
      <c r="AC1287" s="70"/>
      <c r="AD1287" s="70"/>
      <c r="AE1287" s="70"/>
      <c r="AF1287" s="70"/>
      <c r="AG1287" s="70"/>
      <c r="AH1287" s="70"/>
      <c r="AI1287" s="70"/>
      <c r="AJ1287" s="70"/>
      <c r="AK1287" s="70"/>
      <c r="AL1287" s="70"/>
      <c r="AM1287" s="70"/>
      <c r="AN1287" s="70"/>
      <c r="AO1287" s="70"/>
      <c r="AP1287" s="70"/>
      <c r="AQ1287" s="70"/>
      <c r="AR1287" s="70"/>
      <c r="AS1287" s="70"/>
      <c r="AT1287" s="70"/>
      <c r="AU1287" s="70"/>
      <c r="AV1287" s="70"/>
      <c r="AW1287" s="70"/>
      <c r="AX1287" s="70"/>
      <c r="AY1287" s="70"/>
      <c r="AZ1287" s="70"/>
      <c r="BA1287" s="70"/>
      <c r="BB1287" s="70"/>
      <c r="BC1287" s="70"/>
      <c r="BD1287" s="70"/>
      <c r="BE1287" s="70"/>
      <c r="BF1287" s="70"/>
      <c r="BG1287" s="70"/>
      <c r="BH1287" s="70"/>
      <c r="BI1287" s="70"/>
      <c r="BJ1287" s="70"/>
      <c r="BK1287" s="70"/>
      <c r="BL1287" s="70"/>
      <c r="BM1287" s="70"/>
      <c r="BN1287" s="70"/>
      <c r="BO1287" s="70"/>
      <c r="BP1287" s="70"/>
      <c r="BQ1287" s="70"/>
      <c r="BR1287" s="70"/>
      <c r="BS1287" s="70"/>
      <c r="BT1287" s="70"/>
      <c r="BU1287" s="70"/>
      <c r="BV1287" s="70"/>
      <c r="BW1287" s="70"/>
      <c r="BX1287" s="70"/>
      <c r="BY1287" s="70"/>
      <c r="BZ1287" s="72"/>
      <c r="CA1287" s="73"/>
      <c r="CB1287" s="72"/>
      <c r="CC1287" s="72"/>
      <c r="CD1287" s="74"/>
      <c r="CJ1287"/>
      <c r="CW1287" s="76"/>
      <c r="DC1287" s="69"/>
      <c r="DI1287" s="69"/>
    </row>
    <row r="1288" spans="1:113">
      <c r="A1288" s="70"/>
      <c r="B1288" s="70"/>
      <c r="C1288" s="70"/>
      <c r="D1288" s="70"/>
      <c r="E1288" s="70"/>
      <c r="F1288" s="70"/>
      <c r="G1288" s="70"/>
      <c r="H1288" s="70"/>
      <c r="I1288" s="70"/>
      <c r="J1288" s="70"/>
      <c r="K1288" s="70"/>
      <c r="L1288" s="70"/>
      <c r="M1288" s="70"/>
      <c r="N1288" s="70"/>
      <c r="O1288" s="70"/>
      <c r="P1288" s="70"/>
      <c r="Q1288" s="70"/>
      <c r="R1288" s="70"/>
      <c r="S1288" s="70"/>
      <c r="T1288" s="70"/>
      <c r="U1288" s="70"/>
      <c r="V1288" s="70"/>
      <c r="W1288" s="70"/>
      <c r="X1288" s="70"/>
      <c r="Y1288" s="70"/>
      <c r="Z1288" s="70"/>
      <c r="AA1288" s="70"/>
      <c r="AB1288" s="70"/>
      <c r="AC1288" s="70"/>
      <c r="AD1288" s="70"/>
      <c r="AE1288" s="70"/>
      <c r="AF1288" s="70"/>
      <c r="AG1288" s="70"/>
      <c r="AH1288" s="70"/>
      <c r="AI1288" s="70"/>
      <c r="AJ1288" s="70"/>
      <c r="AK1288" s="70"/>
      <c r="AL1288" s="70"/>
      <c r="AM1288" s="70"/>
      <c r="AN1288" s="70"/>
      <c r="AO1288" s="70"/>
      <c r="AP1288" s="70"/>
      <c r="AQ1288" s="70"/>
      <c r="AR1288" s="70"/>
      <c r="AS1288" s="70"/>
      <c r="AT1288" s="70"/>
      <c r="AU1288" s="70"/>
      <c r="AV1288" s="70"/>
      <c r="AW1288" s="70"/>
      <c r="AX1288" s="70"/>
      <c r="AY1288" s="70"/>
      <c r="AZ1288" s="70"/>
      <c r="BA1288" s="70"/>
      <c r="BB1288" s="70"/>
      <c r="BC1288" s="70"/>
      <c r="BD1288" s="70"/>
      <c r="BE1288" s="70"/>
      <c r="BF1288" s="70"/>
      <c r="BG1288" s="70"/>
      <c r="BH1288" s="70"/>
      <c r="BI1288" s="70"/>
      <c r="BJ1288" s="70"/>
      <c r="BK1288" s="70"/>
      <c r="BL1288" s="70"/>
      <c r="BM1288" s="70"/>
      <c r="BN1288" s="70"/>
      <c r="BO1288" s="70"/>
      <c r="BP1288" s="70"/>
      <c r="BQ1288" s="70"/>
      <c r="BR1288" s="70"/>
      <c r="BS1288" s="70"/>
      <c r="BT1288" s="70"/>
      <c r="BU1288" s="70"/>
      <c r="BV1288" s="70"/>
      <c r="BW1288" s="70"/>
      <c r="BX1288" s="70"/>
      <c r="BY1288" s="70"/>
      <c r="BZ1288" s="72"/>
      <c r="CA1288" s="73"/>
      <c r="CB1288" s="72"/>
      <c r="CC1288" s="72"/>
      <c r="CD1288" s="74"/>
      <c r="CJ1288"/>
      <c r="CW1288" s="76"/>
      <c r="DC1288" s="69"/>
      <c r="DI1288" s="69"/>
    </row>
    <row r="1289" spans="1:113">
      <c r="A1289" s="70"/>
      <c r="B1289" s="70"/>
      <c r="C1289" s="70"/>
      <c r="D1289" s="70"/>
      <c r="E1289" s="70"/>
      <c r="F1289" s="70"/>
      <c r="G1289" s="70"/>
      <c r="H1289" s="70"/>
      <c r="I1289" s="70"/>
      <c r="J1289" s="70"/>
      <c r="K1289" s="70"/>
      <c r="L1289" s="70"/>
      <c r="M1289" s="70"/>
      <c r="N1289" s="70"/>
      <c r="O1289" s="70"/>
      <c r="P1289" s="70"/>
      <c r="Q1289" s="70"/>
      <c r="R1289" s="70"/>
      <c r="S1289" s="70"/>
      <c r="T1289" s="70"/>
      <c r="U1289" s="70"/>
      <c r="V1289" s="70"/>
      <c r="W1289" s="70"/>
      <c r="X1289" s="70"/>
      <c r="Y1289" s="70"/>
      <c r="Z1289" s="70"/>
      <c r="AA1289" s="70"/>
      <c r="AB1289" s="70"/>
      <c r="AC1289" s="70"/>
      <c r="AD1289" s="70"/>
      <c r="AE1289" s="70"/>
      <c r="AF1289" s="70"/>
      <c r="AG1289" s="70"/>
      <c r="AH1289" s="70"/>
      <c r="AI1289" s="70"/>
      <c r="AJ1289" s="70"/>
      <c r="AK1289" s="70"/>
      <c r="AL1289" s="70"/>
      <c r="AM1289" s="70"/>
      <c r="AN1289" s="70"/>
      <c r="AO1289" s="70"/>
      <c r="AP1289" s="70"/>
      <c r="AQ1289" s="70"/>
      <c r="AR1289" s="70"/>
      <c r="AS1289" s="70"/>
      <c r="AT1289" s="70"/>
      <c r="AU1289" s="70"/>
      <c r="AV1289" s="70"/>
      <c r="AW1289" s="70"/>
      <c r="AX1289" s="70"/>
      <c r="AY1289" s="70"/>
      <c r="AZ1289" s="70"/>
      <c r="BA1289" s="70"/>
      <c r="BB1289" s="70"/>
      <c r="BC1289" s="70"/>
      <c r="BD1289" s="70"/>
      <c r="BE1289" s="70"/>
      <c r="BF1289" s="70"/>
      <c r="BG1289" s="70"/>
      <c r="BH1289" s="70"/>
      <c r="BI1289" s="70"/>
      <c r="BJ1289" s="70"/>
      <c r="BK1289" s="70"/>
      <c r="BL1289" s="70"/>
      <c r="BM1289" s="70"/>
      <c r="BN1289" s="70"/>
      <c r="BO1289" s="70"/>
      <c r="BP1289" s="70"/>
      <c r="BQ1289" s="70"/>
      <c r="BR1289" s="70"/>
      <c r="BS1289" s="70"/>
      <c r="BT1289" s="70"/>
      <c r="BU1289" s="70"/>
      <c r="BV1289" s="70"/>
      <c r="BW1289" s="70"/>
      <c r="BX1289" s="70"/>
      <c r="BY1289" s="70"/>
      <c r="BZ1289" s="72"/>
      <c r="CA1289" s="73"/>
      <c r="CB1289" s="72"/>
      <c r="CC1289" s="72"/>
      <c r="CD1289" s="74"/>
      <c r="CJ1289"/>
      <c r="CW1289" s="76"/>
      <c r="DC1289" s="69"/>
      <c r="DI1289" s="69"/>
    </row>
    <row r="1290" spans="1:113">
      <c r="A1290" s="70"/>
      <c r="B1290" s="70"/>
      <c r="C1290" s="70"/>
      <c r="D1290" s="70"/>
      <c r="E1290" s="70"/>
      <c r="F1290" s="70"/>
      <c r="G1290" s="70"/>
      <c r="H1290" s="70"/>
      <c r="I1290" s="70"/>
      <c r="J1290" s="70"/>
      <c r="K1290" s="70"/>
      <c r="L1290" s="70"/>
      <c r="M1290" s="70"/>
      <c r="N1290" s="70"/>
      <c r="O1290" s="70"/>
      <c r="P1290" s="70"/>
      <c r="Q1290" s="70"/>
      <c r="R1290" s="70"/>
      <c r="S1290" s="70"/>
      <c r="T1290" s="70"/>
      <c r="U1290" s="70"/>
      <c r="V1290" s="70"/>
      <c r="W1290" s="70"/>
      <c r="X1290" s="70"/>
      <c r="Y1290" s="70"/>
      <c r="Z1290" s="70"/>
      <c r="AA1290" s="70"/>
      <c r="AB1290" s="70"/>
      <c r="AC1290" s="70"/>
      <c r="AD1290" s="70"/>
      <c r="AE1290" s="70"/>
      <c r="AF1290" s="70"/>
      <c r="AG1290" s="70"/>
      <c r="AH1290" s="70"/>
      <c r="AI1290" s="70"/>
      <c r="AJ1290" s="70"/>
      <c r="AK1290" s="70"/>
      <c r="AL1290" s="70"/>
      <c r="AM1290" s="70"/>
      <c r="AN1290" s="70"/>
      <c r="AO1290" s="70"/>
      <c r="AP1290" s="70"/>
      <c r="AQ1290" s="70"/>
      <c r="AR1290" s="70"/>
      <c r="AS1290" s="70"/>
      <c r="AT1290" s="70"/>
      <c r="AU1290" s="70"/>
      <c r="AV1290" s="70"/>
      <c r="AW1290" s="70"/>
      <c r="AX1290" s="70"/>
      <c r="AY1290" s="70"/>
      <c r="AZ1290" s="70"/>
      <c r="BA1290" s="70"/>
      <c r="BB1290" s="70"/>
      <c r="BC1290" s="70"/>
      <c r="BD1290" s="70"/>
      <c r="BE1290" s="70"/>
      <c r="BF1290" s="70"/>
      <c r="BG1290" s="70"/>
      <c r="BH1290" s="70"/>
      <c r="BI1290" s="70"/>
      <c r="BJ1290" s="70"/>
      <c r="BK1290" s="70"/>
      <c r="BL1290" s="70"/>
      <c r="BM1290" s="70"/>
      <c r="BN1290" s="70"/>
      <c r="BO1290" s="70"/>
      <c r="BP1290" s="70"/>
      <c r="BQ1290" s="70"/>
      <c r="BR1290" s="70"/>
      <c r="BS1290" s="70"/>
      <c r="BT1290" s="70"/>
      <c r="BU1290" s="70"/>
      <c r="BV1290" s="70"/>
      <c r="BW1290" s="70"/>
      <c r="BX1290" s="70"/>
      <c r="BY1290" s="70"/>
      <c r="BZ1290" s="72"/>
      <c r="CA1290" s="73"/>
      <c r="CB1290" s="72"/>
      <c r="CC1290" s="72"/>
      <c r="CD1290" s="74"/>
      <c r="CJ1290"/>
      <c r="CW1290" s="76"/>
      <c r="DC1290" s="69"/>
      <c r="DI1290" s="69"/>
    </row>
    <row r="1291" spans="1:113">
      <c r="A1291" s="70"/>
      <c r="B1291" s="70"/>
      <c r="C1291" s="70"/>
      <c r="D1291" s="70"/>
      <c r="E1291" s="70"/>
      <c r="F1291" s="70"/>
      <c r="G1291" s="70"/>
      <c r="H1291" s="70"/>
      <c r="I1291" s="70"/>
      <c r="J1291" s="70"/>
      <c r="K1291" s="70"/>
      <c r="L1291" s="70"/>
      <c r="M1291" s="70"/>
      <c r="N1291" s="70"/>
      <c r="O1291" s="70"/>
      <c r="P1291" s="70"/>
      <c r="Q1291" s="70"/>
      <c r="R1291" s="70"/>
      <c r="S1291" s="70"/>
      <c r="T1291" s="70"/>
      <c r="U1291" s="70"/>
      <c r="V1291" s="70"/>
      <c r="W1291" s="70"/>
      <c r="X1291" s="70"/>
      <c r="Y1291" s="70"/>
      <c r="Z1291" s="70"/>
      <c r="AA1291" s="70"/>
      <c r="AB1291" s="70"/>
      <c r="AC1291" s="70"/>
      <c r="AD1291" s="70"/>
      <c r="AE1291" s="70"/>
      <c r="AF1291" s="70"/>
      <c r="AG1291" s="70"/>
      <c r="AH1291" s="70"/>
      <c r="AI1291" s="70"/>
      <c r="AJ1291" s="70"/>
      <c r="AK1291" s="70"/>
      <c r="AL1291" s="70"/>
      <c r="AM1291" s="70"/>
      <c r="AN1291" s="70"/>
      <c r="AO1291" s="70"/>
      <c r="AP1291" s="70"/>
      <c r="AQ1291" s="70"/>
      <c r="AR1291" s="70"/>
      <c r="AS1291" s="70"/>
      <c r="AT1291" s="70"/>
      <c r="AU1291" s="70"/>
      <c r="AV1291" s="70"/>
      <c r="AW1291" s="70"/>
      <c r="AX1291" s="70"/>
      <c r="AY1291" s="70"/>
      <c r="AZ1291" s="70"/>
      <c r="BA1291" s="70"/>
      <c r="BB1291" s="70"/>
      <c r="BC1291" s="70"/>
      <c r="BD1291" s="70"/>
      <c r="BE1291" s="70"/>
      <c r="BF1291" s="70"/>
      <c r="BG1291" s="70"/>
      <c r="BH1291" s="70"/>
      <c r="BI1291" s="70"/>
      <c r="BJ1291" s="70"/>
      <c r="BK1291" s="70"/>
      <c r="BL1291" s="70"/>
      <c r="BM1291" s="70"/>
      <c r="BN1291" s="70"/>
      <c r="BO1291" s="70"/>
      <c r="BP1291" s="70"/>
      <c r="BQ1291" s="70"/>
      <c r="BR1291" s="70"/>
      <c r="BS1291" s="70"/>
      <c r="BT1291" s="70"/>
      <c r="BU1291" s="70"/>
      <c r="BV1291" s="70"/>
      <c r="BW1291" s="70"/>
      <c r="BX1291" s="70"/>
      <c r="BY1291" s="70"/>
      <c r="BZ1291" s="72"/>
      <c r="CA1291" s="73"/>
      <c r="CB1291" s="72"/>
      <c r="CC1291" s="72"/>
      <c r="CD1291" s="74"/>
      <c r="CJ1291"/>
      <c r="CW1291" s="76"/>
      <c r="DC1291" s="69"/>
      <c r="DI1291" s="69"/>
    </row>
    <row r="1292" spans="1:113">
      <c r="A1292" s="70"/>
      <c r="B1292" s="70"/>
      <c r="C1292" s="70"/>
      <c r="D1292" s="70"/>
      <c r="E1292" s="70"/>
      <c r="F1292" s="70"/>
      <c r="G1292" s="70"/>
      <c r="H1292" s="70"/>
      <c r="I1292" s="70"/>
      <c r="J1292" s="70"/>
      <c r="K1292" s="70"/>
      <c r="L1292" s="70"/>
      <c r="M1292" s="70"/>
      <c r="N1292" s="70"/>
      <c r="O1292" s="70"/>
      <c r="P1292" s="70"/>
      <c r="Q1292" s="70"/>
      <c r="R1292" s="70"/>
      <c r="S1292" s="70"/>
      <c r="T1292" s="70"/>
      <c r="U1292" s="70"/>
      <c r="V1292" s="70"/>
      <c r="W1292" s="70"/>
      <c r="X1292" s="70"/>
      <c r="Y1292" s="70"/>
      <c r="Z1292" s="70"/>
      <c r="AA1292" s="70"/>
      <c r="AB1292" s="70"/>
      <c r="AC1292" s="70"/>
      <c r="AD1292" s="70"/>
      <c r="AE1292" s="70"/>
      <c r="AF1292" s="70"/>
      <c r="AG1292" s="70"/>
      <c r="AH1292" s="70"/>
      <c r="AI1292" s="70"/>
      <c r="AJ1292" s="70"/>
      <c r="AK1292" s="70"/>
      <c r="AL1292" s="70"/>
      <c r="AM1292" s="70"/>
      <c r="AN1292" s="70"/>
      <c r="AO1292" s="70"/>
      <c r="AP1292" s="70"/>
      <c r="AQ1292" s="70"/>
      <c r="AR1292" s="70"/>
      <c r="AS1292" s="70"/>
      <c r="AT1292" s="70"/>
      <c r="AU1292" s="70"/>
      <c r="AV1292" s="70"/>
      <c r="AW1292" s="70"/>
      <c r="AX1292" s="70"/>
      <c r="AY1292" s="70"/>
      <c r="AZ1292" s="70"/>
      <c r="BA1292" s="70"/>
      <c r="BB1292" s="70"/>
      <c r="BC1292" s="70"/>
      <c r="BD1292" s="70"/>
      <c r="BE1292" s="70"/>
      <c r="BF1292" s="70"/>
      <c r="BG1292" s="70"/>
      <c r="BH1292" s="70"/>
      <c r="BI1292" s="70"/>
      <c r="BJ1292" s="70"/>
      <c r="BK1292" s="70"/>
      <c r="BL1292" s="70"/>
      <c r="BM1292" s="70"/>
      <c r="BN1292" s="70"/>
      <c r="BO1292" s="70"/>
      <c r="BP1292" s="70"/>
      <c r="BQ1292" s="70"/>
      <c r="BR1292" s="70"/>
      <c r="BS1292" s="70"/>
      <c r="BT1292" s="70"/>
      <c r="BU1292" s="70"/>
      <c r="BV1292" s="70"/>
      <c r="BW1292" s="70"/>
      <c r="BX1292" s="70"/>
      <c r="BY1292" s="70"/>
      <c r="BZ1292" s="72"/>
      <c r="CA1292" s="73"/>
      <c r="CB1292" s="72"/>
      <c r="CC1292" s="72"/>
      <c r="CD1292" s="74"/>
      <c r="CJ1292"/>
      <c r="CW1292" s="76"/>
      <c r="DC1292" s="69"/>
      <c r="DI1292" s="69"/>
    </row>
    <row r="1293" spans="1:113">
      <c r="A1293" s="70"/>
      <c r="B1293" s="70"/>
      <c r="C1293" s="70"/>
      <c r="D1293" s="70"/>
      <c r="E1293" s="70"/>
      <c r="F1293" s="70"/>
      <c r="G1293" s="70"/>
      <c r="H1293" s="70"/>
      <c r="I1293" s="70"/>
      <c r="J1293" s="70"/>
      <c r="K1293" s="70"/>
      <c r="L1293" s="70"/>
      <c r="M1293" s="70"/>
      <c r="N1293" s="70"/>
      <c r="O1293" s="70"/>
      <c r="P1293" s="70"/>
      <c r="Q1293" s="70"/>
      <c r="R1293" s="70"/>
      <c r="S1293" s="70"/>
      <c r="T1293" s="70"/>
      <c r="U1293" s="70"/>
      <c r="V1293" s="70"/>
      <c r="W1293" s="70"/>
      <c r="X1293" s="70"/>
      <c r="Y1293" s="70"/>
      <c r="Z1293" s="70"/>
      <c r="AA1293" s="70"/>
      <c r="AB1293" s="70"/>
      <c r="AC1293" s="70"/>
      <c r="AD1293" s="70"/>
      <c r="AE1293" s="70"/>
      <c r="AF1293" s="70"/>
      <c r="AG1293" s="70"/>
      <c r="AH1293" s="70"/>
      <c r="AI1293" s="70"/>
      <c r="AJ1293" s="70"/>
      <c r="AK1293" s="70"/>
      <c r="AL1293" s="70"/>
      <c r="AM1293" s="70"/>
      <c r="AN1293" s="70"/>
      <c r="AO1293" s="70"/>
      <c r="AP1293" s="70"/>
      <c r="AQ1293" s="70"/>
      <c r="AR1293" s="70"/>
      <c r="AS1293" s="70"/>
      <c r="AT1293" s="70"/>
      <c r="AU1293" s="70"/>
      <c r="AV1293" s="70"/>
      <c r="AW1293" s="70"/>
      <c r="AX1293" s="70"/>
      <c r="AY1293" s="70"/>
      <c r="AZ1293" s="70"/>
      <c r="BA1293" s="70"/>
      <c r="BB1293" s="70"/>
      <c r="BC1293" s="70"/>
      <c r="BD1293" s="70"/>
      <c r="BE1293" s="70"/>
      <c r="BF1293" s="70"/>
      <c r="BG1293" s="70"/>
      <c r="BH1293" s="70"/>
      <c r="BI1293" s="70"/>
      <c r="BJ1293" s="70"/>
      <c r="BK1293" s="70"/>
      <c r="BL1293" s="70"/>
      <c r="BM1293" s="70"/>
      <c r="BN1293" s="70"/>
      <c r="BO1293" s="70"/>
      <c r="BP1293" s="70"/>
      <c r="BQ1293" s="70"/>
      <c r="BR1293" s="70"/>
      <c r="BS1293" s="70"/>
      <c r="BT1293" s="70"/>
      <c r="BU1293" s="70"/>
      <c r="BV1293" s="70"/>
      <c r="BW1293" s="70"/>
      <c r="BX1293" s="70"/>
      <c r="BY1293" s="70"/>
      <c r="BZ1293" s="72"/>
      <c r="CA1293" s="73"/>
      <c r="CB1293" s="72"/>
      <c r="CC1293" s="72"/>
      <c r="CD1293" s="74"/>
      <c r="CJ1293"/>
      <c r="CW1293" s="76"/>
      <c r="DC1293" s="69"/>
      <c r="DI1293" s="69"/>
    </row>
    <row r="1294" spans="1:113">
      <c r="A1294" s="70"/>
      <c r="B1294" s="70"/>
      <c r="C1294" s="70"/>
      <c r="D1294" s="70"/>
      <c r="E1294" s="70"/>
      <c r="F1294" s="70"/>
      <c r="G1294" s="70"/>
      <c r="H1294" s="70"/>
      <c r="I1294" s="70"/>
      <c r="J1294" s="70"/>
      <c r="K1294" s="70"/>
      <c r="L1294" s="70"/>
      <c r="M1294" s="70"/>
      <c r="N1294" s="70"/>
      <c r="O1294" s="70"/>
      <c r="P1294" s="70"/>
      <c r="Q1294" s="70"/>
      <c r="R1294" s="70"/>
      <c r="S1294" s="70"/>
      <c r="T1294" s="70"/>
      <c r="U1294" s="70"/>
      <c r="V1294" s="70"/>
      <c r="W1294" s="70"/>
      <c r="X1294" s="70"/>
      <c r="Y1294" s="70"/>
      <c r="Z1294" s="70"/>
      <c r="AA1294" s="70"/>
      <c r="AB1294" s="70"/>
      <c r="AC1294" s="70"/>
      <c r="AD1294" s="70"/>
      <c r="AE1294" s="70"/>
      <c r="AF1294" s="70"/>
      <c r="AG1294" s="70"/>
      <c r="AH1294" s="70"/>
      <c r="AI1294" s="70"/>
      <c r="AJ1294" s="70"/>
      <c r="AK1294" s="70"/>
      <c r="AL1294" s="70"/>
      <c r="AM1294" s="70"/>
      <c r="AN1294" s="70"/>
      <c r="AO1294" s="70"/>
      <c r="AP1294" s="70"/>
      <c r="AQ1294" s="70"/>
      <c r="AR1294" s="70"/>
      <c r="AS1294" s="70"/>
      <c r="AT1294" s="70"/>
      <c r="AU1294" s="70"/>
      <c r="AV1294" s="70"/>
      <c r="AW1294" s="70"/>
      <c r="AX1294" s="70"/>
      <c r="AY1294" s="70"/>
      <c r="AZ1294" s="70"/>
      <c r="BA1294" s="70"/>
      <c r="BB1294" s="70"/>
      <c r="BC1294" s="70"/>
      <c r="BD1294" s="70"/>
      <c r="BE1294" s="70"/>
      <c r="BF1294" s="70"/>
      <c r="BG1294" s="70"/>
      <c r="BH1294" s="70"/>
      <c r="BI1294" s="70"/>
      <c r="BJ1294" s="70"/>
      <c r="BK1294" s="70"/>
      <c r="BL1294" s="70"/>
      <c r="BM1294" s="70"/>
      <c r="BN1294" s="70"/>
      <c r="BO1294" s="70"/>
      <c r="BP1294" s="70"/>
      <c r="BQ1294" s="70"/>
      <c r="BR1294" s="70"/>
      <c r="BS1294" s="70"/>
      <c r="BT1294" s="70"/>
      <c r="BU1294" s="70"/>
      <c r="BV1294" s="70"/>
      <c r="BW1294" s="70"/>
      <c r="BX1294" s="70"/>
      <c r="BY1294" s="70"/>
      <c r="BZ1294" s="72"/>
      <c r="CA1294" s="73"/>
      <c r="CB1294" s="72"/>
      <c r="CC1294" s="72"/>
      <c r="CD1294" s="74"/>
      <c r="CJ1294"/>
      <c r="CW1294" s="76"/>
      <c r="DC1294" s="69"/>
      <c r="DI1294" s="69"/>
    </row>
    <row r="1295" spans="1:113">
      <c r="A1295" s="70"/>
      <c r="B1295" s="70"/>
      <c r="C1295" s="70"/>
      <c r="D1295" s="70"/>
      <c r="E1295" s="70"/>
      <c r="F1295" s="70"/>
      <c r="G1295" s="70"/>
      <c r="H1295" s="70"/>
      <c r="I1295" s="70"/>
      <c r="J1295" s="70"/>
      <c r="K1295" s="70"/>
      <c r="L1295" s="70"/>
      <c r="M1295" s="70"/>
      <c r="N1295" s="70"/>
      <c r="O1295" s="70"/>
      <c r="P1295" s="70"/>
      <c r="Q1295" s="70"/>
      <c r="R1295" s="70"/>
      <c r="S1295" s="70"/>
      <c r="T1295" s="70"/>
      <c r="U1295" s="70"/>
      <c r="V1295" s="70"/>
      <c r="W1295" s="70"/>
      <c r="X1295" s="70"/>
      <c r="Y1295" s="70"/>
      <c r="Z1295" s="70"/>
      <c r="AA1295" s="70"/>
      <c r="AB1295" s="70"/>
      <c r="AC1295" s="70"/>
      <c r="AD1295" s="70"/>
      <c r="AE1295" s="70"/>
      <c r="AF1295" s="70"/>
      <c r="AG1295" s="70"/>
      <c r="AH1295" s="70"/>
      <c r="AI1295" s="70"/>
      <c r="AJ1295" s="70"/>
      <c r="AK1295" s="70"/>
      <c r="AL1295" s="70"/>
      <c r="AM1295" s="70"/>
      <c r="AN1295" s="70"/>
      <c r="AO1295" s="70"/>
      <c r="AP1295" s="70"/>
      <c r="AQ1295" s="70"/>
      <c r="AR1295" s="70"/>
      <c r="AS1295" s="70"/>
      <c r="AT1295" s="70"/>
      <c r="AU1295" s="70"/>
      <c r="AV1295" s="70"/>
      <c r="AW1295" s="70"/>
      <c r="AX1295" s="70"/>
      <c r="AY1295" s="70"/>
      <c r="AZ1295" s="70"/>
      <c r="BA1295" s="70"/>
      <c r="BB1295" s="70"/>
      <c r="BC1295" s="70"/>
      <c r="BD1295" s="70"/>
      <c r="BE1295" s="70"/>
      <c r="BF1295" s="70"/>
      <c r="BG1295" s="70"/>
      <c r="BH1295" s="70"/>
      <c r="BI1295" s="70"/>
      <c r="BJ1295" s="70"/>
      <c r="BK1295" s="70"/>
      <c r="BL1295" s="70"/>
      <c r="BM1295" s="70"/>
      <c r="BN1295" s="70"/>
      <c r="BO1295" s="70"/>
      <c r="BP1295" s="70"/>
      <c r="BQ1295" s="70"/>
      <c r="BR1295" s="70"/>
      <c r="BS1295" s="70"/>
      <c r="BT1295" s="70"/>
      <c r="BU1295" s="70"/>
      <c r="BV1295" s="70"/>
      <c r="BW1295" s="70"/>
      <c r="BX1295" s="70"/>
      <c r="BY1295" s="70"/>
      <c r="BZ1295" s="72"/>
      <c r="CA1295" s="73"/>
      <c r="CB1295" s="72"/>
      <c r="CC1295" s="72"/>
      <c r="CD1295" s="74"/>
      <c r="CJ1295"/>
      <c r="CW1295" s="76"/>
      <c r="DC1295" s="69"/>
      <c r="DI1295" s="69"/>
    </row>
    <row r="1296" spans="1:113">
      <c r="A1296" s="70"/>
      <c r="B1296" s="70"/>
      <c r="C1296" s="70"/>
      <c r="D1296" s="70"/>
      <c r="E1296" s="70"/>
      <c r="F1296" s="70"/>
      <c r="G1296" s="70"/>
      <c r="H1296" s="70"/>
      <c r="I1296" s="70"/>
      <c r="J1296" s="70"/>
      <c r="K1296" s="70"/>
      <c r="L1296" s="70"/>
      <c r="M1296" s="70"/>
      <c r="N1296" s="70"/>
      <c r="O1296" s="70"/>
      <c r="P1296" s="70"/>
      <c r="Q1296" s="70"/>
      <c r="R1296" s="70"/>
      <c r="S1296" s="70"/>
      <c r="T1296" s="70"/>
      <c r="U1296" s="70"/>
      <c r="V1296" s="70"/>
      <c r="W1296" s="70"/>
      <c r="X1296" s="70"/>
      <c r="Y1296" s="70"/>
      <c r="Z1296" s="70"/>
      <c r="AA1296" s="70"/>
      <c r="AB1296" s="70"/>
      <c r="AC1296" s="70"/>
      <c r="AD1296" s="70"/>
      <c r="AE1296" s="70"/>
      <c r="AF1296" s="70"/>
      <c r="AG1296" s="70"/>
      <c r="AH1296" s="70"/>
      <c r="AI1296" s="70"/>
      <c r="AJ1296" s="70"/>
      <c r="AK1296" s="70"/>
      <c r="AL1296" s="70"/>
      <c r="AM1296" s="70"/>
      <c r="AN1296" s="70"/>
      <c r="AO1296" s="70"/>
      <c r="AP1296" s="70"/>
      <c r="AQ1296" s="70"/>
      <c r="AR1296" s="70"/>
      <c r="AS1296" s="70"/>
      <c r="AT1296" s="70"/>
      <c r="AU1296" s="70"/>
      <c r="AV1296" s="70"/>
      <c r="AW1296" s="70"/>
      <c r="AX1296" s="70"/>
      <c r="AY1296" s="70"/>
      <c r="AZ1296" s="70"/>
      <c r="BA1296" s="70"/>
      <c r="BB1296" s="70"/>
      <c r="BC1296" s="70"/>
      <c r="BD1296" s="70"/>
      <c r="BE1296" s="70"/>
      <c r="BF1296" s="70"/>
      <c r="BG1296" s="70"/>
      <c r="BH1296" s="70"/>
      <c r="BI1296" s="70"/>
      <c r="BJ1296" s="70"/>
      <c r="BK1296" s="70"/>
      <c r="BL1296" s="70"/>
      <c r="BM1296" s="70"/>
      <c r="BN1296" s="70"/>
      <c r="BO1296" s="70"/>
      <c r="BP1296" s="70"/>
      <c r="BQ1296" s="70"/>
      <c r="BR1296" s="70"/>
      <c r="BS1296" s="70"/>
      <c r="BT1296" s="70"/>
      <c r="BU1296" s="70"/>
      <c r="BV1296" s="70"/>
      <c r="BW1296" s="70"/>
      <c r="BX1296" s="70"/>
      <c r="BY1296" s="70"/>
      <c r="BZ1296" s="72"/>
      <c r="CA1296" s="73"/>
      <c r="CB1296" s="72"/>
      <c r="CC1296" s="72"/>
      <c r="CD1296" s="74"/>
      <c r="CJ1296"/>
      <c r="CW1296" s="76"/>
      <c r="DC1296" s="69"/>
      <c r="DI1296" s="69"/>
    </row>
    <row r="1297" spans="1:113">
      <c r="A1297" s="70"/>
      <c r="B1297" s="70"/>
      <c r="C1297" s="70"/>
      <c r="D1297" s="70"/>
      <c r="E1297" s="70"/>
      <c r="F1297" s="70"/>
      <c r="G1297" s="70"/>
      <c r="H1297" s="70"/>
      <c r="I1297" s="70"/>
      <c r="J1297" s="70"/>
      <c r="K1297" s="70"/>
      <c r="L1297" s="70"/>
      <c r="M1297" s="70"/>
      <c r="N1297" s="70"/>
      <c r="O1297" s="70"/>
      <c r="P1297" s="70"/>
      <c r="Q1297" s="70"/>
      <c r="R1297" s="70"/>
      <c r="S1297" s="70"/>
      <c r="T1297" s="70"/>
      <c r="U1297" s="70"/>
      <c r="V1297" s="70"/>
      <c r="W1297" s="70"/>
      <c r="X1297" s="70"/>
      <c r="Y1297" s="70"/>
      <c r="Z1297" s="70"/>
      <c r="AA1297" s="70"/>
      <c r="AB1297" s="70"/>
      <c r="AC1297" s="70"/>
      <c r="AD1297" s="70"/>
      <c r="AE1297" s="70"/>
      <c r="AF1297" s="70"/>
      <c r="AG1297" s="70"/>
      <c r="AH1297" s="70"/>
      <c r="AI1297" s="70"/>
      <c r="AJ1297" s="70"/>
      <c r="AK1297" s="70"/>
      <c r="AL1297" s="70"/>
      <c r="AM1297" s="70"/>
      <c r="AN1297" s="70"/>
      <c r="AO1297" s="70"/>
      <c r="AP1297" s="70"/>
      <c r="AQ1297" s="70"/>
      <c r="AR1297" s="70"/>
      <c r="AS1297" s="70"/>
      <c r="AT1297" s="70"/>
      <c r="AU1297" s="70"/>
      <c r="AV1297" s="70"/>
      <c r="AW1297" s="70"/>
      <c r="AX1297" s="70"/>
      <c r="AY1297" s="70"/>
      <c r="AZ1297" s="70"/>
      <c r="BA1297" s="70"/>
      <c r="BB1297" s="70"/>
      <c r="BC1297" s="70"/>
      <c r="BD1297" s="70"/>
      <c r="BE1297" s="70"/>
      <c r="BF1297" s="70"/>
      <c r="BG1297" s="70"/>
      <c r="BH1297" s="70"/>
      <c r="BI1297" s="70"/>
      <c r="BJ1297" s="70"/>
      <c r="BK1297" s="70"/>
      <c r="BL1297" s="70"/>
      <c r="BM1297" s="70"/>
      <c r="BN1297" s="70"/>
      <c r="BO1297" s="70"/>
      <c r="BP1297" s="70"/>
      <c r="BQ1297" s="70"/>
      <c r="BR1297" s="70"/>
      <c r="BS1297" s="70"/>
      <c r="BT1297" s="70"/>
      <c r="BU1297" s="70"/>
      <c r="BV1297" s="70"/>
      <c r="BW1297" s="70"/>
      <c r="BX1297" s="70"/>
      <c r="BY1297" s="70"/>
      <c r="BZ1297" s="72"/>
      <c r="CA1297" s="73"/>
      <c r="CB1297" s="72"/>
      <c r="CC1297" s="72"/>
      <c r="CD1297" s="74"/>
      <c r="CJ1297"/>
      <c r="CW1297" s="76"/>
      <c r="DC1297" s="69"/>
      <c r="DI1297" s="69"/>
    </row>
    <row r="1298" spans="1:113">
      <c r="A1298" s="70"/>
      <c r="B1298" s="70"/>
      <c r="C1298" s="70"/>
      <c r="D1298" s="70"/>
      <c r="E1298" s="70"/>
      <c r="F1298" s="70"/>
      <c r="G1298" s="70"/>
      <c r="H1298" s="70"/>
      <c r="I1298" s="70"/>
      <c r="J1298" s="70"/>
      <c r="K1298" s="70"/>
      <c r="L1298" s="70"/>
      <c r="M1298" s="70"/>
      <c r="N1298" s="70"/>
      <c r="O1298" s="70"/>
      <c r="P1298" s="70"/>
      <c r="Q1298" s="70"/>
      <c r="R1298" s="70"/>
      <c r="S1298" s="70"/>
      <c r="T1298" s="70"/>
      <c r="U1298" s="70"/>
      <c r="V1298" s="70"/>
      <c r="W1298" s="70"/>
      <c r="X1298" s="70"/>
      <c r="Y1298" s="70"/>
      <c r="Z1298" s="70"/>
      <c r="AA1298" s="70"/>
      <c r="AB1298" s="70"/>
      <c r="AC1298" s="70"/>
      <c r="AD1298" s="70"/>
      <c r="AE1298" s="70"/>
      <c r="AF1298" s="70"/>
      <c r="AG1298" s="70"/>
      <c r="AH1298" s="70"/>
      <c r="AI1298" s="70"/>
      <c r="AJ1298" s="70"/>
      <c r="AK1298" s="70"/>
      <c r="AL1298" s="70"/>
      <c r="AM1298" s="70"/>
      <c r="AN1298" s="70"/>
      <c r="AO1298" s="70"/>
      <c r="AP1298" s="70"/>
      <c r="AQ1298" s="70"/>
      <c r="AR1298" s="70"/>
      <c r="AS1298" s="70"/>
      <c r="AT1298" s="70"/>
      <c r="AU1298" s="70"/>
      <c r="AV1298" s="70"/>
      <c r="AW1298" s="70"/>
      <c r="AX1298" s="70"/>
      <c r="AY1298" s="70"/>
      <c r="AZ1298" s="70"/>
      <c r="BA1298" s="70"/>
      <c r="BB1298" s="70"/>
      <c r="BC1298" s="70"/>
      <c r="BD1298" s="70"/>
      <c r="BE1298" s="70"/>
      <c r="BF1298" s="70"/>
      <c r="BG1298" s="70"/>
      <c r="BH1298" s="70"/>
      <c r="BI1298" s="70"/>
      <c r="BJ1298" s="70"/>
      <c r="BK1298" s="70"/>
      <c r="BL1298" s="70"/>
      <c r="BM1298" s="70"/>
      <c r="BN1298" s="70"/>
      <c r="BO1298" s="70"/>
      <c r="BP1298" s="70"/>
      <c r="BQ1298" s="70"/>
      <c r="BR1298" s="70"/>
      <c r="BS1298" s="70"/>
      <c r="BT1298" s="70"/>
      <c r="BU1298" s="70"/>
      <c r="BV1298" s="70"/>
      <c r="BW1298" s="70"/>
      <c r="BX1298" s="70"/>
      <c r="BY1298" s="70"/>
      <c r="BZ1298" s="72"/>
      <c r="CA1298" s="73"/>
      <c r="CB1298" s="72"/>
      <c r="CC1298" s="72"/>
      <c r="CD1298" s="74"/>
      <c r="CJ1298"/>
      <c r="CW1298" s="76"/>
      <c r="DC1298" s="69"/>
      <c r="DI1298" s="69"/>
    </row>
    <row r="1299" spans="1:113">
      <c r="A1299" s="70"/>
      <c r="B1299" s="70"/>
      <c r="C1299" s="70"/>
      <c r="D1299" s="70"/>
      <c r="E1299" s="70"/>
      <c r="F1299" s="70"/>
      <c r="G1299" s="70"/>
      <c r="H1299" s="70"/>
      <c r="I1299" s="70"/>
      <c r="J1299" s="70"/>
      <c r="K1299" s="70"/>
      <c r="L1299" s="70"/>
      <c r="M1299" s="70"/>
      <c r="N1299" s="70"/>
      <c r="O1299" s="70"/>
      <c r="P1299" s="70"/>
      <c r="Q1299" s="70"/>
      <c r="R1299" s="70"/>
      <c r="S1299" s="70"/>
      <c r="T1299" s="70"/>
      <c r="U1299" s="70"/>
      <c r="V1299" s="70"/>
      <c r="W1299" s="70"/>
      <c r="X1299" s="70"/>
      <c r="Y1299" s="70"/>
      <c r="Z1299" s="70"/>
      <c r="AA1299" s="70"/>
      <c r="AB1299" s="70"/>
      <c r="AC1299" s="70"/>
      <c r="AD1299" s="70"/>
      <c r="AE1299" s="70"/>
      <c r="AF1299" s="70"/>
      <c r="AG1299" s="70"/>
      <c r="AH1299" s="70"/>
      <c r="AI1299" s="70"/>
      <c r="AJ1299" s="70"/>
      <c r="AK1299" s="70"/>
      <c r="AL1299" s="70"/>
      <c r="AM1299" s="70"/>
      <c r="AN1299" s="70"/>
      <c r="AO1299" s="70"/>
      <c r="AP1299" s="70"/>
      <c r="AQ1299" s="70"/>
      <c r="AR1299" s="70"/>
      <c r="AS1299" s="70"/>
      <c r="AT1299" s="70"/>
      <c r="AU1299" s="70"/>
      <c r="AV1299" s="70"/>
      <c r="AW1299" s="70"/>
      <c r="AX1299" s="70"/>
      <c r="AY1299" s="70"/>
      <c r="AZ1299" s="70"/>
      <c r="BA1299" s="70"/>
      <c r="BB1299" s="70"/>
      <c r="BC1299" s="70"/>
      <c r="BD1299" s="70"/>
      <c r="BE1299" s="70"/>
      <c r="BF1299" s="70"/>
      <c r="BG1299" s="70"/>
      <c r="BH1299" s="70"/>
      <c r="BI1299" s="70"/>
      <c r="BJ1299" s="70"/>
      <c r="BK1299" s="70"/>
      <c r="BL1299" s="70"/>
      <c r="BM1299" s="70"/>
      <c r="BN1299" s="70"/>
      <c r="BO1299" s="70"/>
      <c r="BP1299" s="70"/>
      <c r="BQ1299" s="70"/>
      <c r="BR1299" s="70"/>
      <c r="BS1299" s="70"/>
      <c r="BT1299" s="70"/>
      <c r="BU1299" s="70"/>
      <c r="BV1299" s="70"/>
      <c r="BW1299" s="70"/>
      <c r="BX1299" s="70"/>
      <c r="BY1299" s="70"/>
      <c r="BZ1299" s="72"/>
      <c r="CA1299" s="73"/>
      <c r="CB1299" s="72"/>
      <c r="CC1299" s="72"/>
      <c r="CD1299" s="74"/>
      <c r="CJ1299"/>
      <c r="CW1299" s="76"/>
      <c r="DC1299" s="69"/>
      <c r="DI1299" s="69"/>
    </row>
    <row r="1300" spans="1:113">
      <c r="A1300" s="70"/>
      <c r="B1300" s="70"/>
      <c r="C1300" s="70"/>
      <c r="D1300" s="70"/>
      <c r="E1300" s="70"/>
      <c r="F1300" s="70"/>
      <c r="G1300" s="70"/>
      <c r="H1300" s="70"/>
      <c r="I1300" s="70"/>
      <c r="J1300" s="70"/>
      <c r="K1300" s="70"/>
      <c r="L1300" s="70"/>
      <c r="M1300" s="70"/>
      <c r="N1300" s="70"/>
      <c r="O1300" s="70"/>
      <c r="P1300" s="70"/>
      <c r="Q1300" s="70"/>
      <c r="R1300" s="70"/>
      <c r="S1300" s="70"/>
      <c r="T1300" s="70"/>
      <c r="U1300" s="70"/>
      <c r="V1300" s="70"/>
      <c r="W1300" s="70"/>
      <c r="X1300" s="70"/>
      <c r="Y1300" s="70"/>
      <c r="Z1300" s="70"/>
      <c r="AA1300" s="70"/>
      <c r="AB1300" s="70"/>
      <c r="AC1300" s="70"/>
      <c r="AD1300" s="70"/>
      <c r="AE1300" s="70"/>
      <c r="AF1300" s="70"/>
      <c r="AG1300" s="70"/>
      <c r="AH1300" s="70"/>
      <c r="AI1300" s="70"/>
      <c r="AJ1300" s="70"/>
      <c r="AK1300" s="70"/>
      <c r="AL1300" s="70"/>
      <c r="AM1300" s="70"/>
      <c r="AN1300" s="70"/>
      <c r="AO1300" s="70"/>
      <c r="AP1300" s="70"/>
      <c r="AQ1300" s="70"/>
      <c r="AR1300" s="70"/>
      <c r="AS1300" s="70"/>
      <c r="AT1300" s="70"/>
      <c r="AU1300" s="70"/>
      <c r="AV1300" s="70"/>
      <c r="AW1300" s="70"/>
      <c r="AX1300" s="70"/>
      <c r="AY1300" s="70"/>
      <c r="AZ1300" s="70"/>
      <c r="BA1300" s="70"/>
      <c r="BB1300" s="70"/>
      <c r="BC1300" s="70"/>
      <c r="BD1300" s="70"/>
      <c r="BE1300" s="70"/>
      <c r="BF1300" s="70"/>
      <c r="BG1300" s="70"/>
      <c r="BH1300" s="70"/>
      <c r="BI1300" s="70"/>
      <c r="BJ1300" s="70"/>
      <c r="BK1300" s="70"/>
      <c r="BL1300" s="70"/>
      <c r="BM1300" s="70"/>
      <c r="BN1300" s="70"/>
      <c r="BO1300" s="70"/>
      <c r="BP1300" s="70"/>
      <c r="BQ1300" s="70"/>
      <c r="BR1300" s="70"/>
      <c r="BS1300" s="70"/>
      <c r="BT1300" s="70"/>
      <c r="BU1300" s="70"/>
      <c r="BV1300" s="70"/>
      <c r="BW1300" s="70"/>
      <c r="BX1300" s="70"/>
      <c r="BY1300" s="70"/>
      <c r="BZ1300" s="72"/>
      <c r="CA1300" s="73"/>
      <c r="CB1300" s="72"/>
      <c r="CC1300" s="72"/>
      <c r="CD1300" s="74"/>
      <c r="CJ1300"/>
      <c r="CW1300" s="76"/>
      <c r="DC1300" s="69"/>
      <c r="DI1300" s="69"/>
    </row>
    <row r="1301" spans="1:113">
      <c r="A1301" s="70"/>
      <c r="B1301" s="70"/>
      <c r="C1301" s="70"/>
      <c r="D1301" s="70"/>
      <c r="E1301" s="70"/>
      <c r="F1301" s="70"/>
      <c r="G1301" s="70"/>
      <c r="H1301" s="70"/>
      <c r="I1301" s="70"/>
      <c r="J1301" s="70"/>
      <c r="K1301" s="70"/>
      <c r="L1301" s="70"/>
      <c r="M1301" s="70"/>
      <c r="N1301" s="70"/>
      <c r="O1301" s="70"/>
      <c r="P1301" s="70"/>
      <c r="Q1301" s="70"/>
      <c r="R1301" s="70"/>
      <c r="S1301" s="70"/>
      <c r="T1301" s="70"/>
      <c r="U1301" s="70"/>
      <c r="V1301" s="70"/>
      <c r="W1301" s="70"/>
      <c r="X1301" s="70"/>
      <c r="Y1301" s="70"/>
      <c r="Z1301" s="70"/>
      <c r="AA1301" s="70"/>
      <c r="AB1301" s="70"/>
      <c r="AC1301" s="70"/>
      <c r="AD1301" s="70"/>
      <c r="AE1301" s="70"/>
      <c r="AF1301" s="70"/>
      <c r="AG1301" s="70"/>
      <c r="AH1301" s="70"/>
      <c r="AI1301" s="70"/>
      <c r="AJ1301" s="70"/>
      <c r="AK1301" s="70"/>
      <c r="AL1301" s="70"/>
      <c r="AM1301" s="70"/>
      <c r="AN1301" s="70"/>
      <c r="AO1301" s="70"/>
      <c r="AP1301" s="70"/>
      <c r="AQ1301" s="70"/>
      <c r="AR1301" s="70"/>
      <c r="AS1301" s="70"/>
      <c r="AT1301" s="70"/>
      <c r="AU1301" s="70"/>
      <c r="AV1301" s="70"/>
      <c r="AW1301" s="70"/>
      <c r="AX1301" s="70"/>
      <c r="AY1301" s="70"/>
      <c r="AZ1301" s="70"/>
      <c r="BA1301" s="70"/>
      <c r="BB1301" s="70"/>
      <c r="BC1301" s="70"/>
      <c r="BD1301" s="70"/>
      <c r="BE1301" s="70"/>
      <c r="BF1301" s="70"/>
      <c r="BG1301" s="70"/>
      <c r="BH1301" s="70"/>
      <c r="BI1301" s="70"/>
      <c r="BJ1301" s="70"/>
      <c r="BK1301" s="70"/>
      <c r="BL1301" s="70"/>
      <c r="BM1301" s="70"/>
      <c r="BN1301" s="70"/>
      <c r="BO1301" s="70"/>
      <c r="BP1301" s="70"/>
      <c r="BQ1301" s="70"/>
      <c r="BR1301" s="70"/>
      <c r="BS1301" s="70"/>
      <c r="BT1301" s="70"/>
      <c r="BU1301" s="70"/>
      <c r="BV1301" s="70"/>
      <c r="BW1301" s="70"/>
      <c r="BX1301" s="70"/>
      <c r="BY1301" s="70"/>
      <c r="BZ1301" s="72"/>
      <c r="CA1301" s="73"/>
      <c r="CB1301" s="72"/>
      <c r="CC1301" s="72"/>
      <c r="CD1301" s="74"/>
      <c r="CJ1301"/>
      <c r="CW1301" s="76"/>
      <c r="DC1301" s="69"/>
      <c r="DI1301" s="69"/>
    </row>
    <row r="1302" spans="1:113">
      <c r="A1302" s="70"/>
      <c r="B1302" s="70"/>
      <c r="C1302" s="70"/>
      <c r="D1302" s="70"/>
      <c r="E1302" s="70"/>
      <c r="F1302" s="70"/>
      <c r="G1302" s="70"/>
      <c r="H1302" s="70"/>
      <c r="I1302" s="70"/>
      <c r="J1302" s="70"/>
      <c r="K1302" s="70"/>
      <c r="L1302" s="70"/>
      <c r="M1302" s="70"/>
      <c r="N1302" s="70"/>
      <c r="O1302" s="70"/>
      <c r="P1302" s="70"/>
      <c r="Q1302" s="70"/>
      <c r="R1302" s="70"/>
      <c r="S1302" s="70"/>
      <c r="T1302" s="70"/>
      <c r="U1302" s="70"/>
      <c r="V1302" s="70"/>
      <c r="W1302" s="70"/>
      <c r="X1302" s="70"/>
      <c r="Y1302" s="70"/>
      <c r="Z1302" s="70"/>
      <c r="AA1302" s="70"/>
      <c r="AB1302" s="70"/>
      <c r="AC1302" s="70"/>
      <c r="AD1302" s="70"/>
      <c r="AE1302" s="70"/>
      <c r="AF1302" s="70"/>
      <c r="AG1302" s="70"/>
      <c r="AH1302" s="70"/>
      <c r="AI1302" s="70"/>
      <c r="AJ1302" s="70"/>
      <c r="AK1302" s="70"/>
      <c r="AL1302" s="70"/>
      <c r="AM1302" s="70"/>
      <c r="AN1302" s="70"/>
      <c r="AO1302" s="70"/>
      <c r="AP1302" s="70"/>
      <c r="AQ1302" s="70"/>
      <c r="AR1302" s="70"/>
      <c r="AS1302" s="70"/>
      <c r="AT1302" s="70"/>
      <c r="AU1302" s="70"/>
      <c r="AV1302" s="70"/>
      <c r="AW1302" s="70"/>
      <c r="AX1302" s="70"/>
      <c r="AY1302" s="70"/>
      <c r="AZ1302" s="70"/>
      <c r="BA1302" s="70"/>
      <c r="BB1302" s="70"/>
      <c r="BC1302" s="70"/>
      <c r="BD1302" s="70"/>
      <c r="BE1302" s="70"/>
      <c r="BF1302" s="70"/>
      <c r="BG1302" s="70"/>
      <c r="BH1302" s="70"/>
      <c r="BI1302" s="70"/>
      <c r="BJ1302" s="70"/>
      <c r="BK1302" s="70"/>
      <c r="BL1302" s="70"/>
      <c r="BM1302" s="70"/>
      <c r="BN1302" s="70"/>
      <c r="BO1302" s="70"/>
      <c r="BP1302" s="70"/>
      <c r="BQ1302" s="70"/>
      <c r="BR1302" s="70"/>
      <c r="BS1302" s="70"/>
      <c r="BT1302" s="70"/>
      <c r="BU1302" s="70"/>
      <c r="BV1302" s="70"/>
      <c r="BW1302" s="70"/>
      <c r="BX1302" s="70"/>
      <c r="BY1302" s="70"/>
      <c r="BZ1302" s="72"/>
      <c r="CA1302" s="73"/>
      <c r="CB1302" s="72"/>
      <c r="CC1302" s="72"/>
      <c r="CD1302" s="74"/>
      <c r="CJ1302"/>
      <c r="CW1302" s="76"/>
      <c r="DC1302" s="69"/>
      <c r="DI1302" s="69"/>
    </row>
    <row r="1303" spans="1:113">
      <c r="A1303" s="70"/>
      <c r="B1303" s="70"/>
      <c r="C1303" s="70"/>
      <c r="D1303" s="70"/>
      <c r="E1303" s="70"/>
      <c r="F1303" s="70"/>
      <c r="G1303" s="70"/>
      <c r="H1303" s="70"/>
      <c r="I1303" s="70"/>
      <c r="J1303" s="70"/>
      <c r="K1303" s="70"/>
      <c r="L1303" s="70"/>
      <c r="M1303" s="70"/>
      <c r="N1303" s="70"/>
      <c r="O1303" s="70"/>
      <c r="P1303" s="70"/>
      <c r="Q1303" s="70"/>
      <c r="R1303" s="70"/>
      <c r="S1303" s="70"/>
      <c r="T1303" s="70"/>
      <c r="U1303" s="70"/>
      <c r="V1303" s="70"/>
      <c r="W1303" s="70"/>
      <c r="X1303" s="70"/>
      <c r="Y1303" s="70"/>
      <c r="Z1303" s="70"/>
      <c r="AA1303" s="70"/>
      <c r="AB1303" s="70"/>
      <c r="AC1303" s="70"/>
      <c r="AD1303" s="70"/>
      <c r="AE1303" s="70"/>
      <c r="AF1303" s="70"/>
      <c r="AG1303" s="70"/>
      <c r="AH1303" s="70"/>
      <c r="AI1303" s="70"/>
      <c r="AJ1303" s="70"/>
      <c r="AK1303" s="70"/>
      <c r="AL1303" s="70"/>
      <c r="AM1303" s="70"/>
      <c r="AN1303" s="70"/>
      <c r="AO1303" s="70"/>
      <c r="AP1303" s="70"/>
      <c r="AQ1303" s="70"/>
      <c r="AR1303" s="70"/>
      <c r="AS1303" s="70"/>
      <c r="AT1303" s="70"/>
      <c r="AU1303" s="70"/>
      <c r="AV1303" s="70"/>
      <c r="AW1303" s="70"/>
      <c r="AX1303" s="70"/>
      <c r="AY1303" s="70"/>
      <c r="AZ1303" s="70"/>
      <c r="BA1303" s="70"/>
      <c r="BB1303" s="70"/>
      <c r="BC1303" s="70"/>
      <c r="BD1303" s="70"/>
      <c r="BE1303" s="70"/>
      <c r="BF1303" s="70"/>
      <c r="BG1303" s="70"/>
      <c r="BH1303" s="70"/>
      <c r="BI1303" s="70"/>
      <c r="BJ1303" s="70"/>
      <c r="BK1303" s="70"/>
      <c r="BL1303" s="70"/>
      <c r="BM1303" s="70"/>
      <c r="BN1303" s="70"/>
      <c r="BO1303" s="70"/>
      <c r="BP1303" s="70"/>
      <c r="BQ1303" s="70"/>
      <c r="BR1303" s="70"/>
      <c r="BS1303" s="70"/>
      <c r="BT1303" s="70"/>
      <c r="BU1303" s="70"/>
      <c r="BV1303" s="70"/>
      <c r="BW1303" s="70"/>
      <c r="BX1303" s="70"/>
      <c r="BY1303" s="70"/>
      <c r="BZ1303" s="72"/>
      <c r="CA1303" s="73"/>
      <c r="CB1303" s="72"/>
      <c r="CC1303" s="72"/>
      <c r="CD1303" s="74"/>
      <c r="CJ1303"/>
      <c r="CW1303" s="76"/>
      <c r="DC1303" s="69"/>
      <c r="DI1303" s="69"/>
    </row>
    <row r="1304" spans="1:113">
      <c r="A1304" s="70"/>
      <c r="B1304" s="70"/>
      <c r="C1304" s="70"/>
      <c r="D1304" s="70"/>
      <c r="E1304" s="70"/>
      <c r="F1304" s="70"/>
      <c r="G1304" s="70"/>
      <c r="H1304" s="70"/>
      <c r="I1304" s="70"/>
      <c r="J1304" s="70"/>
      <c r="K1304" s="70"/>
      <c r="L1304" s="70"/>
      <c r="M1304" s="70"/>
      <c r="N1304" s="70"/>
      <c r="O1304" s="70"/>
      <c r="P1304" s="70"/>
      <c r="Q1304" s="70"/>
      <c r="R1304" s="70"/>
      <c r="S1304" s="70"/>
      <c r="T1304" s="70"/>
      <c r="U1304" s="70"/>
      <c r="V1304" s="70"/>
      <c r="W1304" s="70"/>
      <c r="X1304" s="70"/>
      <c r="Y1304" s="70"/>
      <c r="Z1304" s="70"/>
      <c r="AA1304" s="70"/>
      <c r="AB1304" s="70"/>
      <c r="AC1304" s="70"/>
      <c r="AD1304" s="70"/>
      <c r="AE1304" s="70"/>
      <c r="AF1304" s="70"/>
      <c r="AG1304" s="70"/>
      <c r="AH1304" s="70"/>
      <c r="AI1304" s="70"/>
      <c r="AJ1304" s="70"/>
      <c r="AK1304" s="70"/>
      <c r="AL1304" s="70"/>
      <c r="AM1304" s="70"/>
      <c r="AN1304" s="70"/>
      <c r="AO1304" s="70"/>
      <c r="AP1304" s="70"/>
      <c r="AQ1304" s="70"/>
      <c r="AR1304" s="70"/>
      <c r="AS1304" s="70"/>
      <c r="AT1304" s="70"/>
      <c r="AU1304" s="70"/>
      <c r="AV1304" s="70"/>
      <c r="AW1304" s="70"/>
      <c r="AX1304" s="70"/>
      <c r="AY1304" s="70"/>
      <c r="AZ1304" s="70"/>
      <c r="BA1304" s="70"/>
      <c r="BB1304" s="70"/>
      <c r="BC1304" s="70"/>
      <c r="BD1304" s="70"/>
      <c r="BE1304" s="70"/>
      <c r="BF1304" s="70"/>
      <c r="BG1304" s="70"/>
      <c r="BH1304" s="70"/>
      <c r="BI1304" s="70"/>
      <c r="BJ1304" s="70"/>
      <c r="BK1304" s="70"/>
      <c r="BL1304" s="70"/>
      <c r="BM1304" s="70"/>
      <c r="BN1304" s="70"/>
      <c r="BO1304" s="70"/>
      <c r="BP1304" s="70"/>
      <c r="BQ1304" s="70"/>
      <c r="BR1304" s="70"/>
      <c r="BS1304" s="70"/>
      <c r="BT1304" s="70"/>
      <c r="BU1304" s="70"/>
      <c r="BV1304" s="70"/>
      <c r="BW1304" s="70"/>
      <c r="BX1304" s="70"/>
      <c r="BY1304" s="70"/>
      <c r="BZ1304" s="72"/>
      <c r="CA1304" s="73"/>
      <c r="CB1304" s="72"/>
      <c r="CC1304" s="72"/>
      <c r="CD1304" s="74"/>
      <c r="CJ1304"/>
      <c r="CW1304" s="76"/>
      <c r="DC1304" s="69"/>
      <c r="DI1304" s="69"/>
    </row>
    <row r="1305" spans="1:113">
      <c r="A1305" s="70"/>
      <c r="B1305" s="70"/>
      <c r="C1305" s="70"/>
      <c r="D1305" s="70"/>
      <c r="E1305" s="70"/>
      <c r="F1305" s="70"/>
      <c r="G1305" s="70"/>
      <c r="H1305" s="70"/>
      <c r="I1305" s="70"/>
      <c r="J1305" s="70"/>
      <c r="K1305" s="70"/>
      <c r="L1305" s="70"/>
      <c r="M1305" s="70"/>
      <c r="N1305" s="70"/>
      <c r="O1305" s="70"/>
      <c r="P1305" s="70"/>
      <c r="Q1305" s="70"/>
      <c r="R1305" s="70"/>
      <c r="S1305" s="70"/>
      <c r="T1305" s="70"/>
      <c r="U1305" s="70"/>
      <c r="V1305" s="70"/>
      <c r="W1305" s="70"/>
      <c r="X1305" s="70"/>
      <c r="Y1305" s="70"/>
      <c r="Z1305" s="70"/>
      <c r="AA1305" s="70"/>
      <c r="AB1305" s="70"/>
      <c r="AC1305" s="70"/>
      <c r="AD1305" s="70"/>
      <c r="AE1305" s="70"/>
      <c r="AF1305" s="70"/>
      <c r="AG1305" s="70"/>
      <c r="AH1305" s="70"/>
      <c r="AI1305" s="70"/>
      <c r="AJ1305" s="70"/>
      <c r="AK1305" s="70"/>
      <c r="AL1305" s="70"/>
      <c r="AM1305" s="70"/>
      <c r="AN1305" s="70"/>
      <c r="AO1305" s="70"/>
      <c r="AP1305" s="70"/>
      <c r="AQ1305" s="70"/>
      <c r="AR1305" s="70"/>
      <c r="AS1305" s="70"/>
      <c r="AT1305" s="70"/>
      <c r="AU1305" s="70"/>
      <c r="AV1305" s="70"/>
      <c r="AW1305" s="70"/>
      <c r="AX1305" s="70"/>
      <c r="AY1305" s="70"/>
      <c r="AZ1305" s="70"/>
      <c r="BA1305" s="70"/>
      <c r="BB1305" s="70"/>
      <c r="BC1305" s="70"/>
      <c r="BD1305" s="70"/>
      <c r="BE1305" s="70"/>
      <c r="BF1305" s="70"/>
      <c r="BG1305" s="70"/>
      <c r="BH1305" s="70"/>
      <c r="BI1305" s="70"/>
      <c r="BJ1305" s="70"/>
      <c r="BK1305" s="70"/>
      <c r="BL1305" s="70"/>
      <c r="BM1305" s="70"/>
      <c r="BN1305" s="70"/>
      <c r="BO1305" s="70"/>
      <c r="BP1305" s="70"/>
      <c r="BQ1305" s="70"/>
      <c r="BR1305" s="70"/>
      <c r="BS1305" s="70"/>
      <c r="BT1305" s="70"/>
      <c r="BU1305" s="70"/>
      <c r="BV1305" s="70"/>
      <c r="BW1305" s="70"/>
      <c r="BX1305" s="70"/>
      <c r="BY1305" s="70"/>
      <c r="BZ1305" s="72"/>
      <c r="CA1305" s="73"/>
      <c r="CB1305" s="72"/>
      <c r="CC1305" s="72"/>
      <c r="CD1305" s="74"/>
      <c r="CJ1305"/>
      <c r="CW1305" s="76"/>
      <c r="DC1305" s="69"/>
      <c r="DI1305" s="69"/>
    </row>
    <row r="1306" spans="1:113">
      <c r="A1306" s="70"/>
      <c r="B1306" s="70"/>
      <c r="C1306" s="70"/>
      <c r="D1306" s="70"/>
      <c r="E1306" s="70"/>
      <c r="F1306" s="70"/>
      <c r="G1306" s="70"/>
      <c r="H1306" s="70"/>
      <c r="I1306" s="70"/>
      <c r="J1306" s="70"/>
      <c r="K1306" s="70"/>
      <c r="L1306" s="70"/>
      <c r="M1306" s="70"/>
      <c r="N1306" s="70"/>
      <c r="O1306" s="70"/>
      <c r="P1306" s="70"/>
      <c r="Q1306" s="70"/>
      <c r="R1306" s="70"/>
      <c r="S1306" s="70"/>
      <c r="T1306" s="70"/>
      <c r="U1306" s="70"/>
      <c r="V1306" s="70"/>
      <c r="W1306" s="70"/>
      <c r="X1306" s="70"/>
      <c r="Y1306" s="70"/>
      <c r="Z1306" s="70"/>
      <c r="AA1306" s="70"/>
      <c r="AB1306" s="70"/>
      <c r="AC1306" s="70"/>
      <c r="AD1306" s="70"/>
      <c r="AE1306" s="70"/>
      <c r="AF1306" s="70"/>
      <c r="AG1306" s="70"/>
      <c r="AH1306" s="70"/>
      <c r="AI1306" s="70"/>
      <c r="AJ1306" s="70"/>
      <c r="AK1306" s="70"/>
      <c r="AL1306" s="70"/>
      <c r="AM1306" s="70"/>
      <c r="AN1306" s="70"/>
      <c r="AO1306" s="70"/>
      <c r="AP1306" s="70"/>
      <c r="AQ1306" s="70"/>
      <c r="AR1306" s="70"/>
      <c r="AS1306" s="70"/>
      <c r="AT1306" s="70"/>
      <c r="AU1306" s="70"/>
      <c r="AV1306" s="70"/>
      <c r="AW1306" s="70"/>
      <c r="AX1306" s="70"/>
      <c r="AY1306" s="70"/>
      <c r="AZ1306" s="70"/>
      <c r="BA1306" s="70"/>
      <c r="BB1306" s="70"/>
      <c r="BC1306" s="70"/>
      <c r="BD1306" s="70"/>
      <c r="BE1306" s="70"/>
      <c r="BF1306" s="70"/>
      <c r="BG1306" s="70"/>
      <c r="BH1306" s="70"/>
      <c r="BI1306" s="70"/>
      <c r="BJ1306" s="70"/>
      <c r="BK1306" s="70"/>
      <c r="BL1306" s="70"/>
      <c r="BM1306" s="70"/>
      <c r="BN1306" s="70"/>
      <c r="BO1306" s="70"/>
      <c r="BP1306" s="70"/>
      <c r="BQ1306" s="70"/>
      <c r="BR1306" s="70"/>
      <c r="BS1306" s="70"/>
      <c r="BT1306" s="70"/>
      <c r="BU1306" s="70"/>
      <c r="BV1306" s="70"/>
      <c r="BW1306" s="70"/>
      <c r="BX1306" s="70"/>
      <c r="BY1306" s="70"/>
      <c r="BZ1306" s="72"/>
      <c r="CA1306" s="73"/>
      <c r="CB1306" s="72"/>
      <c r="CC1306" s="72"/>
      <c r="CD1306" s="74"/>
      <c r="CJ1306"/>
      <c r="CW1306" s="76"/>
      <c r="DC1306" s="69"/>
      <c r="DI1306" s="69"/>
    </row>
    <row r="1307" spans="1:113">
      <c r="A1307" s="70"/>
      <c r="B1307" s="70"/>
      <c r="C1307" s="70"/>
      <c r="D1307" s="70"/>
      <c r="E1307" s="70"/>
      <c r="F1307" s="70"/>
      <c r="G1307" s="70"/>
      <c r="H1307" s="70"/>
      <c r="I1307" s="70"/>
      <c r="J1307" s="70"/>
      <c r="K1307" s="70"/>
      <c r="L1307" s="70"/>
      <c r="M1307" s="70"/>
      <c r="N1307" s="70"/>
      <c r="O1307" s="70"/>
      <c r="P1307" s="70"/>
      <c r="Q1307" s="70"/>
      <c r="R1307" s="70"/>
      <c r="S1307" s="70"/>
      <c r="T1307" s="70"/>
      <c r="U1307" s="70"/>
      <c r="V1307" s="70"/>
      <c r="W1307" s="70"/>
      <c r="X1307" s="70"/>
      <c r="Y1307" s="70"/>
      <c r="Z1307" s="70"/>
      <c r="AA1307" s="70"/>
      <c r="AB1307" s="70"/>
      <c r="AC1307" s="70"/>
      <c r="AD1307" s="70"/>
      <c r="AE1307" s="70"/>
      <c r="AF1307" s="70"/>
      <c r="AG1307" s="70"/>
      <c r="AH1307" s="70"/>
      <c r="AI1307" s="70"/>
      <c r="AJ1307" s="70"/>
      <c r="AK1307" s="70"/>
      <c r="AL1307" s="70"/>
      <c r="AM1307" s="70"/>
      <c r="AN1307" s="70"/>
      <c r="AO1307" s="70"/>
      <c r="AP1307" s="70"/>
      <c r="AQ1307" s="70"/>
      <c r="AR1307" s="70"/>
      <c r="AS1307" s="70"/>
      <c r="AT1307" s="70"/>
      <c r="AU1307" s="70"/>
      <c r="AV1307" s="70"/>
      <c r="AW1307" s="70"/>
      <c r="AX1307" s="70"/>
      <c r="AY1307" s="70"/>
      <c r="AZ1307" s="70"/>
      <c r="BA1307" s="70"/>
      <c r="BB1307" s="70"/>
      <c r="BC1307" s="70"/>
      <c r="BD1307" s="70"/>
      <c r="BE1307" s="70"/>
      <c r="BF1307" s="70"/>
      <c r="BG1307" s="70"/>
      <c r="BH1307" s="70"/>
      <c r="BI1307" s="70"/>
      <c r="BJ1307" s="70"/>
      <c r="BK1307" s="70"/>
      <c r="BL1307" s="70"/>
      <c r="BM1307" s="70"/>
      <c r="BN1307" s="70"/>
      <c r="BO1307" s="70"/>
      <c r="BP1307" s="70"/>
      <c r="BQ1307" s="70"/>
      <c r="BR1307" s="70"/>
      <c r="BS1307" s="70"/>
      <c r="BT1307" s="70"/>
      <c r="BU1307" s="70"/>
      <c r="BV1307" s="70"/>
      <c r="BW1307" s="70"/>
      <c r="BX1307" s="70"/>
      <c r="BY1307" s="70"/>
      <c r="BZ1307" s="72"/>
      <c r="CA1307" s="73"/>
      <c r="CB1307" s="72"/>
      <c r="CC1307" s="72"/>
      <c r="CD1307" s="74"/>
      <c r="CJ1307"/>
      <c r="CW1307" s="76"/>
      <c r="DC1307" s="69"/>
      <c r="DI1307" s="69"/>
    </row>
    <row r="1308" spans="1:113">
      <c r="A1308" s="70"/>
      <c r="B1308" s="70"/>
      <c r="C1308" s="70"/>
      <c r="D1308" s="70"/>
      <c r="E1308" s="70"/>
      <c r="F1308" s="70"/>
      <c r="G1308" s="70"/>
      <c r="H1308" s="70"/>
      <c r="I1308" s="70"/>
      <c r="J1308" s="70"/>
      <c r="K1308" s="70"/>
      <c r="L1308" s="70"/>
      <c r="M1308" s="70"/>
      <c r="N1308" s="70"/>
      <c r="O1308" s="70"/>
      <c r="P1308" s="70"/>
      <c r="Q1308" s="70"/>
      <c r="R1308" s="70"/>
      <c r="S1308" s="70"/>
      <c r="T1308" s="70"/>
      <c r="U1308" s="70"/>
      <c r="V1308" s="70"/>
      <c r="W1308" s="70"/>
      <c r="X1308" s="70"/>
      <c r="Y1308" s="70"/>
      <c r="Z1308" s="70"/>
      <c r="AA1308" s="70"/>
      <c r="AB1308" s="70"/>
      <c r="AC1308" s="70"/>
      <c r="AD1308" s="70"/>
      <c r="AE1308" s="70"/>
      <c r="AF1308" s="70"/>
      <c r="AG1308" s="70"/>
      <c r="AH1308" s="70"/>
      <c r="AI1308" s="70"/>
      <c r="AJ1308" s="70"/>
      <c r="AK1308" s="70"/>
      <c r="AL1308" s="70"/>
      <c r="AM1308" s="70"/>
      <c r="AN1308" s="70"/>
      <c r="AO1308" s="70"/>
      <c r="AP1308" s="70"/>
      <c r="AQ1308" s="70"/>
      <c r="AR1308" s="70"/>
      <c r="AS1308" s="70"/>
      <c r="AT1308" s="70"/>
      <c r="AU1308" s="70"/>
      <c r="AV1308" s="70"/>
      <c r="AW1308" s="70"/>
      <c r="AX1308" s="70"/>
      <c r="AY1308" s="70"/>
      <c r="AZ1308" s="70"/>
      <c r="BA1308" s="70"/>
      <c r="BB1308" s="70"/>
      <c r="BC1308" s="70"/>
      <c r="BD1308" s="70"/>
      <c r="BE1308" s="70"/>
      <c r="BF1308" s="70"/>
      <c r="BG1308" s="70"/>
      <c r="BH1308" s="70"/>
      <c r="BI1308" s="70"/>
      <c r="BJ1308" s="70"/>
      <c r="BK1308" s="70"/>
      <c r="BL1308" s="70"/>
      <c r="BM1308" s="70"/>
      <c r="BN1308" s="70"/>
      <c r="BO1308" s="70"/>
      <c r="BP1308" s="70"/>
      <c r="BQ1308" s="70"/>
      <c r="BR1308" s="70"/>
      <c r="BS1308" s="70"/>
      <c r="BT1308" s="70"/>
      <c r="BU1308" s="70"/>
      <c r="BV1308" s="70"/>
      <c r="BW1308" s="70"/>
      <c r="BX1308" s="70"/>
      <c r="BY1308" s="70"/>
      <c r="BZ1308" s="72"/>
      <c r="CA1308" s="73"/>
      <c r="CB1308" s="72"/>
      <c r="CC1308" s="72"/>
      <c r="CD1308" s="74"/>
      <c r="CJ1308"/>
      <c r="CW1308" s="76"/>
      <c r="DC1308" s="69"/>
      <c r="DI1308" s="69"/>
    </row>
    <row r="1309" spans="1:113">
      <c r="A1309" s="70"/>
      <c r="B1309" s="70"/>
      <c r="C1309" s="70"/>
      <c r="D1309" s="70"/>
      <c r="E1309" s="70"/>
      <c r="F1309" s="70"/>
      <c r="G1309" s="70"/>
      <c r="H1309" s="70"/>
      <c r="I1309" s="70"/>
      <c r="J1309" s="70"/>
      <c r="K1309" s="70"/>
      <c r="L1309" s="70"/>
      <c r="M1309" s="70"/>
      <c r="N1309" s="70"/>
      <c r="O1309" s="70"/>
      <c r="P1309" s="70"/>
      <c r="Q1309" s="70"/>
      <c r="R1309" s="70"/>
      <c r="S1309" s="70"/>
      <c r="T1309" s="70"/>
      <c r="U1309" s="70"/>
      <c r="V1309" s="70"/>
      <c r="W1309" s="70"/>
      <c r="X1309" s="70"/>
      <c r="Y1309" s="70"/>
      <c r="Z1309" s="70"/>
      <c r="AA1309" s="70"/>
      <c r="AB1309" s="70"/>
      <c r="AC1309" s="70"/>
      <c r="AD1309" s="70"/>
      <c r="AE1309" s="70"/>
      <c r="AF1309" s="70"/>
      <c r="AG1309" s="70"/>
      <c r="AH1309" s="70"/>
      <c r="AI1309" s="70"/>
      <c r="AJ1309" s="70"/>
      <c r="AK1309" s="70"/>
      <c r="AL1309" s="70"/>
      <c r="AM1309" s="70"/>
      <c r="AN1309" s="70"/>
      <c r="AO1309" s="70"/>
      <c r="AP1309" s="70"/>
      <c r="AQ1309" s="70"/>
      <c r="AR1309" s="70"/>
      <c r="AS1309" s="70"/>
      <c r="AT1309" s="70"/>
      <c r="AU1309" s="70"/>
      <c r="AV1309" s="70"/>
      <c r="AW1309" s="70"/>
      <c r="AX1309" s="70"/>
      <c r="AY1309" s="70"/>
      <c r="AZ1309" s="70"/>
      <c r="BA1309" s="70"/>
      <c r="BB1309" s="70"/>
      <c r="BC1309" s="70"/>
      <c r="BD1309" s="70"/>
      <c r="BE1309" s="70"/>
      <c r="BF1309" s="70"/>
      <c r="BG1309" s="70"/>
      <c r="BH1309" s="70"/>
      <c r="BI1309" s="70"/>
      <c r="BJ1309" s="70"/>
      <c r="BK1309" s="70"/>
      <c r="BL1309" s="70"/>
      <c r="BM1309" s="70"/>
      <c r="BN1309" s="70"/>
      <c r="BO1309" s="70"/>
      <c r="BP1309" s="70"/>
      <c r="BQ1309" s="70"/>
      <c r="BR1309" s="70"/>
      <c r="BS1309" s="70"/>
      <c r="BT1309" s="70"/>
      <c r="BU1309" s="70"/>
      <c r="BV1309" s="70"/>
      <c r="BW1309" s="70"/>
      <c r="BX1309" s="70"/>
      <c r="BY1309" s="70"/>
      <c r="BZ1309" s="72"/>
      <c r="CA1309" s="73"/>
      <c r="CB1309" s="72"/>
      <c r="CC1309" s="72"/>
      <c r="CD1309" s="74"/>
      <c r="CJ1309"/>
      <c r="CW1309" s="76"/>
      <c r="DC1309" s="69"/>
      <c r="DI1309" s="69"/>
    </row>
    <row r="1310" spans="1:113">
      <c r="A1310" s="70"/>
      <c r="B1310" s="70"/>
      <c r="C1310" s="70"/>
      <c r="D1310" s="70"/>
      <c r="E1310" s="70"/>
      <c r="F1310" s="70"/>
      <c r="G1310" s="70"/>
      <c r="H1310" s="70"/>
      <c r="I1310" s="70"/>
      <c r="J1310" s="70"/>
      <c r="K1310" s="70"/>
      <c r="L1310" s="70"/>
      <c r="M1310" s="70"/>
      <c r="N1310" s="70"/>
      <c r="O1310" s="70"/>
      <c r="P1310" s="70"/>
      <c r="Q1310" s="70"/>
      <c r="R1310" s="70"/>
      <c r="S1310" s="70"/>
      <c r="T1310" s="70"/>
      <c r="U1310" s="70"/>
      <c r="V1310" s="70"/>
      <c r="W1310" s="70"/>
      <c r="X1310" s="70"/>
      <c r="Y1310" s="70"/>
      <c r="Z1310" s="70"/>
      <c r="AA1310" s="70"/>
      <c r="AB1310" s="70"/>
      <c r="AC1310" s="70"/>
      <c r="AD1310" s="70"/>
      <c r="AE1310" s="70"/>
      <c r="AF1310" s="70"/>
      <c r="AG1310" s="70"/>
      <c r="AH1310" s="70"/>
      <c r="AI1310" s="70"/>
      <c r="AJ1310" s="70"/>
      <c r="AK1310" s="70"/>
      <c r="AL1310" s="70"/>
      <c r="AM1310" s="70"/>
      <c r="AN1310" s="70"/>
      <c r="AO1310" s="70"/>
      <c r="AP1310" s="70"/>
      <c r="AQ1310" s="70"/>
      <c r="AR1310" s="70"/>
      <c r="AS1310" s="70"/>
      <c r="AT1310" s="70"/>
      <c r="AU1310" s="70"/>
      <c r="AV1310" s="70"/>
      <c r="AW1310" s="70"/>
      <c r="AX1310" s="70"/>
      <c r="AY1310" s="70"/>
      <c r="AZ1310" s="70"/>
      <c r="BA1310" s="70"/>
      <c r="BB1310" s="70"/>
      <c r="BC1310" s="70"/>
      <c r="BD1310" s="70"/>
      <c r="BE1310" s="70"/>
      <c r="BF1310" s="70"/>
      <c r="BG1310" s="70"/>
      <c r="BH1310" s="70"/>
      <c r="BI1310" s="70"/>
      <c r="BJ1310" s="70"/>
      <c r="BK1310" s="70"/>
      <c r="BL1310" s="70"/>
      <c r="BM1310" s="70"/>
      <c r="BN1310" s="70"/>
      <c r="BO1310" s="70"/>
      <c r="BP1310" s="70"/>
      <c r="BQ1310" s="70"/>
      <c r="BR1310" s="70"/>
      <c r="BS1310" s="70"/>
      <c r="BT1310" s="70"/>
      <c r="BU1310" s="70"/>
      <c r="BV1310" s="70"/>
      <c r="BW1310" s="70"/>
      <c r="BX1310" s="70"/>
      <c r="BY1310" s="70"/>
      <c r="BZ1310" s="72"/>
      <c r="CA1310" s="73"/>
      <c r="CB1310" s="72"/>
      <c r="CC1310" s="72"/>
      <c r="CD1310" s="74"/>
      <c r="CJ1310"/>
      <c r="CW1310" s="76"/>
      <c r="DC1310" s="69"/>
      <c r="DI1310" s="69"/>
    </row>
    <row r="1311" spans="1:113">
      <c r="A1311" s="70"/>
      <c r="B1311" s="70"/>
      <c r="C1311" s="70"/>
      <c r="D1311" s="70"/>
      <c r="E1311" s="70"/>
      <c r="F1311" s="70"/>
      <c r="G1311" s="70"/>
      <c r="H1311" s="70"/>
      <c r="I1311" s="70"/>
      <c r="J1311" s="70"/>
      <c r="K1311" s="70"/>
      <c r="L1311" s="70"/>
      <c r="M1311" s="70"/>
      <c r="N1311" s="70"/>
      <c r="O1311" s="70"/>
      <c r="P1311" s="70"/>
      <c r="Q1311" s="70"/>
      <c r="R1311" s="70"/>
      <c r="S1311" s="70"/>
      <c r="T1311" s="70"/>
      <c r="U1311" s="70"/>
      <c r="V1311" s="70"/>
      <c r="W1311" s="70"/>
      <c r="X1311" s="70"/>
      <c r="Y1311" s="70"/>
      <c r="Z1311" s="70"/>
      <c r="AA1311" s="70"/>
      <c r="AB1311" s="70"/>
      <c r="AC1311" s="70"/>
      <c r="AD1311" s="70"/>
      <c r="AE1311" s="70"/>
      <c r="AF1311" s="70"/>
      <c r="AG1311" s="70"/>
      <c r="AH1311" s="70"/>
      <c r="AI1311" s="70"/>
      <c r="AJ1311" s="70"/>
      <c r="AK1311" s="70"/>
      <c r="AL1311" s="70"/>
      <c r="AM1311" s="70"/>
      <c r="AN1311" s="70"/>
      <c r="AO1311" s="70"/>
      <c r="AP1311" s="70"/>
      <c r="AQ1311" s="70"/>
      <c r="AR1311" s="70"/>
      <c r="AS1311" s="70"/>
      <c r="AT1311" s="70"/>
      <c r="AU1311" s="70"/>
      <c r="AV1311" s="70"/>
      <c r="AW1311" s="70"/>
      <c r="AX1311" s="70"/>
      <c r="AY1311" s="70"/>
      <c r="AZ1311" s="70"/>
      <c r="BA1311" s="70"/>
      <c r="BB1311" s="70"/>
      <c r="BC1311" s="70"/>
      <c r="BD1311" s="70"/>
      <c r="BE1311" s="70"/>
      <c r="BF1311" s="70"/>
      <c r="BG1311" s="70"/>
      <c r="BH1311" s="70"/>
      <c r="BI1311" s="70"/>
      <c r="BJ1311" s="70"/>
      <c r="BK1311" s="70"/>
      <c r="BL1311" s="70"/>
      <c r="BM1311" s="70"/>
      <c r="BN1311" s="70"/>
      <c r="BO1311" s="70"/>
      <c r="BP1311" s="70"/>
      <c r="BQ1311" s="70"/>
      <c r="BR1311" s="70"/>
      <c r="BS1311" s="70"/>
      <c r="BT1311" s="70"/>
      <c r="BU1311" s="70"/>
      <c r="BV1311" s="70"/>
      <c r="BW1311" s="70"/>
      <c r="BX1311" s="70"/>
      <c r="BY1311" s="70"/>
      <c r="BZ1311" s="72"/>
      <c r="CA1311" s="73"/>
      <c r="CB1311" s="72"/>
      <c r="CC1311" s="72"/>
      <c r="CD1311" s="74"/>
      <c r="CJ1311"/>
      <c r="CW1311" s="76"/>
      <c r="DC1311" s="69"/>
      <c r="DI1311" s="69"/>
    </row>
    <row r="1312" spans="1:113">
      <c r="A1312" s="70"/>
      <c r="B1312" s="70"/>
      <c r="C1312" s="70"/>
      <c r="D1312" s="70"/>
      <c r="E1312" s="70"/>
      <c r="F1312" s="70"/>
      <c r="G1312" s="70"/>
      <c r="H1312" s="70"/>
      <c r="I1312" s="70"/>
      <c r="J1312" s="70"/>
      <c r="K1312" s="70"/>
      <c r="L1312" s="70"/>
      <c r="M1312" s="70"/>
      <c r="N1312" s="70"/>
      <c r="O1312" s="70"/>
      <c r="P1312" s="70"/>
      <c r="Q1312" s="70"/>
      <c r="R1312" s="70"/>
      <c r="S1312" s="70"/>
      <c r="T1312" s="70"/>
      <c r="U1312" s="70"/>
      <c r="V1312" s="70"/>
      <c r="W1312" s="70"/>
      <c r="X1312" s="70"/>
      <c r="Y1312" s="70"/>
      <c r="Z1312" s="70"/>
      <c r="AA1312" s="70"/>
      <c r="AB1312" s="70"/>
      <c r="AC1312" s="70"/>
      <c r="AD1312" s="70"/>
      <c r="AE1312" s="70"/>
      <c r="AF1312" s="70"/>
      <c r="AG1312" s="70"/>
      <c r="AH1312" s="70"/>
      <c r="AI1312" s="70"/>
      <c r="AJ1312" s="70"/>
      <c r="AK1312" s="70"/>
      <c r="AL1312" s="70"/>
      <c r="AM1312" s="70"/>
      <c r="AN1312" s="70"/>
      <c r="AO1312" s="70"/>
      <c r="AP1312" s="70"/>
      <c r="AQ1312" s="70"/>
      <c r="AR1312" s="70"/>
      <c r="AS1312" s="70"/>
      <c r="AT1312" s="70"/>
      <c r="AU1312" s="70"/>
      <c r="AV1312" s="70"/>
      <c r="AW1312" s="70"/>
      <c r="AX1312" s="70"/>
      <c r="AY1312" s="70"/>
      <c r="AZ1312" s="70"/>
      <c r="BA1312" s="70"/>
      <c r="BB1312" s="70"/>
      <c r="BC1312" s="70"/>
      <c r="BD1312" s="70"/>
      <c r="BE1312" s="70"/>
      <c r="BF1312" s="70"/>
      <c r="BG1312" s="70"/>
      <c r="BH1312" s="70"/>
      <c r="BI1312" s="70"/>
      <c r="BJ1312" s="70"/>
      <c r="BK1312" s="70"/>
      <c r="BL1312" s="70"/>
      <c r="BM1312" s="70"/>
      <c r="BN1312" s="70"/>
      <c r="BO1312" s="70"/>
      <c r="BP1312" s="70"/>
      <c r="BQ1312" s="70"/>
      <c r="BR1312" s="70"/>
      <c r="BS1312" s="70"/>
      <c r="BT1312" s="70"/>
      <c r="BU1312" s="70"/>
      <c r="BV1312" s="70"/>
      <c r="BW1312" s="70"/>
      <c r="BX1312" s="70"/>
      <c r="BY1312" s="70"/>
      <c r="BZ1312" s="72"/>
      <c r="CA1312" s="73"/>
      <c r="CB1312" s="72"/>
      <c r="CC1312" s="72"/>
      <c r="CD1312" s="74"/>
      <c r="CJ1312"/>
      <c r="CW1312" s="76"/>
      <c r="DC1312" s="69"/>
      <c r="DI1312" s="69"/>
    </row>
    <row r="1313" spans="1:113">
      <c r="A1313" s="70"/>
      <c r="B1313" s="70"/>
      <c r="C1313" s="70"/>
      <c r="D1313" s="70"/>
      <c r="E1313" s="70"/>
      <c r="F1313" s="70"/>
      <c r="G1313" s="70"/>
      <c r="H1313" s="70"/>
      <c r="I1313" s="70"/>
      <c r="J1313" s="70"/>
      <c r="K1313" s="70"/>
      <c r="L1313" s="70"/>
      <c r="M1313" s="70"/>
      <c r="N1313" s="70"/>
      <c r="O1313" s="70"/>
      <c r="P1313" s="70"/>
      <c r="Q1313" s="70"/>
      <c r="R1313" s="70"/>
      <c r="S1313" s="70"/>
      <c r="T1313" s="70"/>
      <c r="U1313" s="70"/>
      <c r="V1313" s="70"/>
      <c r="W1313" s="70"/>
      <c r="X1313" s="70"/>
      <c r="Y1313" s="70"/>
      <c r="Z1313" s="70"/>
      <c r="AA1313" s="70"/>
      <c r="AB1313" s="70"/>
      <c r="AC1313" s="70"/>
      <c r="AD1313" s="70"/>
      <c r="AE1313" s="70"/>
      <c r="AF1313" s="70"/>
      <c r="AG1313" s="70"/>
      <c r="AH1313" s="70"/>
      <c r="AI1313" s="70"/>
      <c r="AJ1313" s="70"/>
      <c r="AK1313" s="70"/>
      <c r="AL1313" s="70"/>
      <c r="AM1313" s="70"/>
      <c r="AN1313" s="70"/>
      <c r="AO1313" s="70"/>
      <c r="AP1313" s="70"/>
      <c r="AQ1313" s="70"/>
      <c r="AR1313" s="70"/>
      <c r="AS1313" s="70"/>
      <c r="AT1313" s="70"/>
      <c r="AU1313" s="70"/>
      <c r="AV1313" s="70"/>
      <c r="AW1313" s="70"/>
      <c r="AX1313" s="70"/>
      <c r="AY1313" s="70"/>
      <c r="AZ1313" s="70"/>
      <c r="BA1313" s="70"/>
      <c r="BB1313" s="70"/>
      <c r="BC1313" s="70"/>
      <c r="BD1313" s="70"/>
      <c r="BE1313" s="70"/>
      <c r="BF1313" s="70"/>
      <c r="BG1313" s="70"/>
      <c r="BH1313" s="70"/>
      <c r="BI1313" s="70"/>
      <c r="BJ1313" s="70"/>
      <c r="BK1313" s="70"/>
      <c r="BL1313" s="70"/>
      <c r="BM1313" s="70"/>
      <c r="BN1313" s="70"/>
      <c r="BO1313" s="70"/>
      <c r="BP1313" s="70"/>
      <c r="BQ1313" s="70"/>
      <c r="BR1313" s="70"/>
      <c r="BS1313" s="70"/>
      <c r="BT1313" s="70"/>
      <c r="BU1313" s="70"/>
      <c r="BV1313" s="70"/>
      <c r="BW1313" s="70"/>
      <c r="BX1313" s="70"/>
      <c r="BY1313" s="70"/>
      <c r="BZ1313" s="72"/>
      <c r="CA1313" s="73"/>
      <c r="CB1313" s="72"/>
      <c r="CC1313" s="72"/>
      <c r="CD1313" s="74"/>
      <c r="CJ1313"/>
      <c r="CW1313" s="76"/>
      <c r="DC1313" s="69"/>
      <c r="DI1313" s="69"/>
    </row>
    <row r="1314" spans="1:113">
      <c r="A1314" s="70"/>
      <c r="B1314" s="70"/>
      <c r="C1314" s="70"/>
      <c r="D1314" s="70"/>
      <c r="E1314" s="70"/>
      <c r="F1314" s="70"/>
      <c r="G1314" s="70"/>
      <c r="H1314" s="70"/>
      <c r="I1314" s="70"/>
      <c r="J1314" s="70"/>
      <c r="K1314" s="70"/>
      <c r="L1314" s="70"/>
      <c r="M1314" s="70"/>
      <c r="N1314" s="70"/>
      <c r="O1314" s="70"/>
      <c r="P1314" s="70"/>
      <c r="Q1314" s="70"/>
      <c r="R1314" s="70"/>
      <c r="S1314" s="70"/>
      <c r="T1314" s="70"/>
      <c r="U1314" s="70"/>
      <c r="V1314" s="70"/>
      <c r="W1314" s="70"/>
      <c r="X1314" s="70"/>
      <c r="Y1314" s="70"/>
      <c r="Z1314" s="70"/>
      <c r="AA1314" s="70"/>
      <c r="AB1314" s="70"/>
      <c r="AC1314" s="70"/>
      <c r="AD1314" s="70"/>
      <c r="AE1314" s="70"/>
      <c r="AF1314" s="70"/>
      <c r="AG1314" s="70"/>
      <c r="AH1314" s="70"/>
      <c r="AI1314" s="70"/>
      <c r="AJ1314" s="70"/>
      <c r="AK1314" s="70"/>
      <c r="AL1314" s="70"/>
      <c r="AM1314" s="70"/>
      <c r="AN1314" s="70"/>
      <c r="AO1314" s="70"/>
      <c r="AP1314" s="70"/>
      <c r="AQ1314" s="70"/>
      <c r="AR1314" s="70"/>
      <c r="AS1314" s="70"/>
      <c r="AT1314" s="70"/>
      <c r="AU1314" s="70"/>
      <c r="AV1314" s="70"/>
      <c r="AW1314" s="70"/>
      <c r="AX1314" s="70"/>
      <c r="AY1314" s="70"/>
      <c r="AZ1314" s="70"/>
      <c r="BA1314" s="70"/>
      <c r="BB1314" s="70"/>
      <c r="BC1314" s="70"/>
      <c r="BD1314" s="70"/>
      <c r="BE1314" s="70"/>
      <c r="BF1314" s="70"/>
      <c r="BG1314" s="70"/>
      <c r="BH1314" s="70"/>
      <c r="BI1314" s="70"/>
      <c r="BJ1314" s="70"/>
      <c r="BK1314" s="70"/>
      <c r="BL1314" s="70"/>
      <c r="BM1314" s="70"/>
      <c r="BN1314" s="70"/>
      <c r="BO1314" s="70"/>
      <c r="BP1314" s="70"/>
      <c r="BQ1314" s="70"/>
      <c r="BR1314" s="70"/>
      <c r="BS1314" s="70"/>
      <c r="BT1314" s="70"/>
      <c r="BU1314" s="70"/>
      <c r="BV1314" s="70"/>
      <c r="BW1314" s="70"/>
      <c r="BX1314" s="70"/>
      <c r="BY1314" s="70"/>
      <c r="BZ1314" s="72"/>
      <c r="CA1314" s="73"/>
      <c r="CB1314" s="72"/>
      <c r="CC1314" s="72"/>
      <c r="CD1314" s="74"/>
      <c r="CJ1314"/>
      <c r="CW1314" s="76"/>
      <c r="DC1314" s="69"/>
      <c r="DI1314" s="69"/>
    </row>
    <row r="1315" spans="1:113">
      <c r="A1315" s="70"/>
      <c r="B1315" s="70"/>
      <c r="C1315" s="70"/>
      <c r="D1315" s="70"/>
      <c r="E1315" s="70"/>
      <c r="F1315" s="70"/>
      <c r="G1315" s="70"/>
      <c r="H1315" s="70"/>
      <c r="I1315" s="70"/>
      <c r="J1315" s="70"/>
      <c r="K1315" s="70"/>
      <c r="L1315" s="70"/>
      <c r="M1315" s="70"/>
      <c r="N1315" s="70"/>
      <c r="O1315" s="70"/>
      <c r="P1315" s="70"/>
      <c r="Q1315" s="70"/>
      <c r="R1315" s="70"/>
      <c r="S1315" s="70"/>
      <c r="T1315" s="70"/>
      <c r="U1315" s="70"/>
      <c r="V1315" s="70"/>
      <c r="W1315" s="70"/>
      <c r="X1315" s="70"/>
      <c r="Y1315" s="70"/>
      <c r="Z1315" s="70"/>
      <c r="AA1315" s="70"/>
      <c r="AB1315" s="70"/>
      <c r="AC1315" s="70"/>
      <c r="AD1315" s="70"/>
      <c r="AE1315" s="70"/>
      <c r="AF1315" s="70"/>
      <c r="AG1315" s="70"/>
      <c r="AH1315" s="70"/>
      <c r="AI1315" s="70"/>
      <c r="AJ1315" s="70"/>
      <c r="AK1315" s="70"/>
      <c r="AL1315" s="70"/>
      <c r="AM1315" s="70"/>
      <c r="AN1315" s="70"/>
      <c r="AO1315" s="70"/>
      <c r="AP1315" s="70"/>
      <c r="AQ1315" s="70"/>
      <c r="AR1315" s="70"/>
      <c r="AS1315" s="70"/>
      <c r="AT1315" s="70"/>
      <c r="AU1315" s="70"/>
      <c r="AV1315" s="70"/>
      <c r="AW1315" s="70"/>
      <c r="AX1315" s="70"/>
      <c r="AY1315" s="70"/>
      <c r="AZ1315" s="70"/>
      <c r="BA1315" s="70"/>
      <c r="BB1315" s="70"/>
      <c r="BC1315" s="70"/>
      <c r="BD1315" s="70"/>
      <c r="BE1315" s="70"/>
      <c r="BF1315" s="70"/>
      <c r="BG1315" s="70"/>
      <c r="BH1315" s="70"/>
      <c r="BI1315" s="70"/>
      <c r="BJ1315" s="70"/>
      <c r="BK1315" s="70"/>
      <c r="BL1315" s="70"/>
      <c r="BM1315" s="70"/>
      <c r="BN1315" s="70"/>
      <c r="BO1315" s="70"/>
      <c r="BP1315" s="70"/>
      <c r="BQ1315" s="70"/>
      <c r="BR1315" s="70"/>
      <c r="BS1315" s="70"/>
      <c r="BT1315" s="70"/>
      <c r="BU1315" s="70"/>
      <c r="BV1315" s="70"/>
      <c r="BW1315" s="70"/>
      <c r="BX1315" s="70"/>
      <c r="BY1315" s="70"/>
      <c r="BZ1315" s="72"/>
      <c r="CA1315" s="73"/>
      <c r="CB1315" s="72"/>
      <c r="CC1315" s="72"/>
      <c r="CD1315" s="74"/>
      <c r="CJ1315"/>
      <c r="CW1315" s="76"/>
      <c r="DC1315" s="69"/>
      <c r="DI1315" s="69"/>
    </row>
    <row r="1316" spans="1:113">
      <c r="A1316" s="70"/>
      <c r="B1316" s="70"/>
      <c r="C1316" s="70"/>
      <c r="D1316" s="70"/>
      <c r="E1316" s="70"/>
      <c r="F1316" s="70"/>
      <c r="G1316" s="70"/>
      <c r="H1316" s="70"/>
      <c r="I1316" s="70"/>
      <c r="J1316" s="70"/>
      <c r="K1316" s="70"/>
      <c r="L1316" s="70"/>
      <c r="M1316" s="70"/>
      <c r="N1316" s="70"/>
      <c r="O1316" s="70"/>
      <c r="P1316" s="70"/>
      <c r="Q1316" s="70"/>
      <c r="R1316" s="70"/>
      <c r="S1316" s="70"/>
      <c r="T1316" s="70"/>
      <c r="U1316" s="70"/>
      <c r="V1316" s="70"/>
      <c r="W1316" s="70"/>
      <c r="X1316" s="70"/>
      <c r="Y1316" s="70"/>
      <c r="Z1316" s="70"/>
      <c r="AA1316" s="70"/>
      <c r="AB1316" s="70"/>
      <c r="AC1316" s="70"/>
      <c r="AD1316" s="70"/>
      <c r="AE1316" s="70"/>
      <c r="AF1316" s="70"/>
      <c r="AG1316" s="70"/>
      <c r="AH1316" s="70"/>
      <c r="AI1316" s="70"/>
      <c r="AJ1316" s="70"/>
      <c r="AK1316" s="70"/>
      <c r="AL1316" s="70"/>
      <c r="AM1316" s="70"/>
      <c r="AN1316" s="70"/>
      <c r="AO1316" s="70"/>
      <c r="AP1316" s="70"/>
      <c r="AQ1316" s="70"/>
      <c r="AR1316" s="70"/>
      <c r="AS1316" s="70"/>
      <c r="AT1316" s="70"/>
      <c r="AU1316" s="70"/>
      <c r="AV1316" s="70"/>
      <c r="AW1316" s="70"/>
      <c r="AX1316" s="70"/>
      <c r="AY1316" s="70"/>
      <c r="AZ1316" s="70"/>
      <c r="BA1316" s="70"/>
      <c r="BB1316" s="70"/>
      <c r="BC1316" s="70"/>
      <c r="BD1316" s="70"/>
      <c r="BE1316" s="70"/>
      <c r="BF1316" s="70"/>
      <c r="BG1316" s="70"/>
      <c r="BH1316" s="70"/>
      <c r="BI1316" s="70"/>
      <c r="BJ1316" s="70"/>
      <c r="BK1316" s="70"/>
      <c r="BL1316" s="70"/>
      <c r="BM1316" s="70"/>
      <c r="BN1316" s="70"/>
      <c r="BO1316" s="70"/>
      <c r="BP1316" s="70"/>
      <c r="BQ1316" s="70"/>
      <c r="BR1316" s="70"/>
      <c r="BS1316" s="70"/>
      <c r="BT1316" s="70"/>
      <c r="BU1316" s="70"/>
      <c r="BV1316" s="70"/>
      <c r="BW1316" s="70"/>
      <c r="BX1316" s="70"/>
      <c r="BY1316" s="70"/>
      <c r="BZ1316" s="72"/>
      <c r="CA1316" s="73"/>
      <c r="CB1316" s="72"/>
      <c r="CC1316" s="72"/>
      <c r="CD1316" s="74"/>
      <c r="CJ1316"/>
      <c r="CW1316" s="76"/>
      <c r="DC1316" s="69"/>
      <c r="DI1316" s="69"/>
    </row>
    <row r="1317" spans="1:113">
      <c r="A1317" s="70"/>
      <c r="B1317" s="70"/>
      <c r="C1317" s="70"/>
      <c r="D1317" s="70"/>
      <c r="E1317" s="70"/>
      <c r="F1317" s="70"/>
      <c r="G1317" s="70"/>
      <c r="H1317" s="70"/>
      <c r="I1317" s="70"/>
      <c r="J1317" s="70"/>
      <c r="K1317" s="70"/>
      <c r="L1317" s="70"/>
      <c r="M1317" s="70"/>
      <c r="N1317" s="70"/>
      <c r="O1317" s="70"/>
      <c r="P1317" s="70"/>
      <c r="Q1317" s="70"/>
      <c r="R1317" s="70"/>
      <c r="S1317" s="70"/>
      <c r="T1317" s="70"/>
      <c r="U1317" s="70"/>
      <c r="V1317" s="70"/>
      <c r="W1317" s="70"/>
      <c r="X1317" s="70"/>
      <c r="Y1317" s="70"/>
      <c r="Z1317" s="70"/>
      <c r="AA1317" s="70"/>
      <c r="AB1317" s="70"/>
      <c r="AC1317" s="70"/>
      <c r="AD1317" s="70"/>
      <c r="AE1317" s="70"/>
      <c r="AF1317" s="70"/>
      <c r="AG1317" s="70"/>
      <c r="AH1317" s="70"/>
      <c r="AI1317" s="70"/>
      <c r="AJ1317" s="70"/>
      <c r="AK1317" s="70"/>
      <c r="AL1317" s="70"/>
      <c r="AM1317" s="70"/>
      <c r="AN1317" s="70"/>
      <c r="AO1317" s="70"/>
      <c r="AP1317" s="70"/>
      <c r="AQ1317" s="70"/>
      <c r="AR1317" s="70"/>
      <c r="AS1317" s="70"/>
      <c r="AT1317" s="70"/>
      <c r="AU1317" s="70"/>
      <c r="AV1317" s="70"/>
      <c r="AW1317" s="70"/>
      <c r="AX1317" s="70"/>
      <c r="AY1317" s="70"/>
      <c r="AZ1317" s="70"/>
      <c r="BA1317" s="70"/>
      <c r="BB1317" s="70"/>
      <c r="BC1317" s="70"/>
      <c r="BD1317" s="70"/>
      <c r="BE1317" s="70"/>
      <c r="BF1317" s="70"/>
      <c r="BG1317" s="70"/>
      <c r="BH1317" s="70"/>
      <c r="BI1317" s="70"/>
      <c r="BJ1317" s="70"/>
      <c r="BK1317" s="70"/>
      <c r="BL1317" s="70"/>
      <c r="BM1317" s="70"/>
      <c r="BN1317" s="70"/>
      <c r="BO1317" s="70"/>
      <c r="BP1317" s="70"/>
      <c r="BQ1317" s="70"/>
      <c r="BR1317" s="70"/>
      <c r="BS1317" s="70"/>
      <c r="BT1317" s="70"/>
      <c r="BU1317" s="70"/>
      <c r="BV1317" s="70"/>
      <c r="BW1317" s="70"/>
      <c r="BX1317" s="70"/>
      <c r="BY1317" s="70"/>
      <c r="BZ1317" s="72"/>
      <c r="CA1317" s="73"/>
      <c r="CB1317" s="72"/>
      <c r="CC1317" s="72"/>
      <c r="CD1317" s="74"/>
      <c r="CJ1317"/>
      <c r="CW1317" s="76"/>
      <c r="DC1317" s="69"/>
      <c r="DI1317" s="69"/>
    </row>
    <row r="1318" spans="1:113">
      <c r="A1318" s="70"/>
      <c r="B1318" s="70"/>
      <c r="C1318" s="70"/>
      <c r="D1318" s="70"/>
      <c r="E1318" s="70"/>
      <c r="F1318" s="70"/>
      <c r="G1318" s="70"/>
      <c r="H1318" s="70"/>
      <c r="I1318" s="70"/>
      <c r="J1318" s="70"/>
      <c r="K1318" s="70"/>
      <c r="L1318" s="70"/>
      <c r="M1318" s="70"/>
      <c r="N1318" s="70"/>
      <c r="O1318" s="70"/>
      <c r="P1318" s="70"/>
      <c r="Q1318" s="70"/>
      <c r="R1318" s="70"/>
      <c r="S1318" s="70"/>
      <c r="T1318" s="70"/>
      <c r="U1318" s="70"/>
      <c r="V1318" s="70"/>
      <c r="W1318" s="70"/>
      <c r="X1318" s="70"/>
      <c r="Y1318" s="70"/>
      <c r="Z1318" s="70"/>
      <c r="AA1318" s="70"/>
      <c r="AB1318" s="70"/>
      <c r="AC1318" s="70"/>
      <c r="AD1318" s="70"/>
      <c r="AE1318" s="70"/>
      <c r="AF1318" s="70"/>
      <c r="AG1318" s="70"/>
      <c r="AH1318" s="70"/>
      <c r="AI1318" s="70"/>
      <c r="AJ1318" s="70"/>
      <c r="AK1318" s="70"/>
      <c r="AL1318" s="70"/>
      <c r="AM1318" s="70"/>
      <c r="AN1318" s="70"/>
      <c r="AO1318" s="70"/>
      <c r="AP1318" s="70"/>
      <c r="AQ1318" s="70"/>
      <c r="AR1318" s="70"/>
      <c r="AS1318" s="70"/>
      <c r="AT1318" s="70"/>
      <c r="AU1318" s="70"/>
      <c r="AV1318" s="70"/>
      <c r="AW1318" s="70"/>
      <c r="AX1318" s="70"/>
      <c r="AY1318" s="70"/>
      <c r="AZ1318" s="70"/>
      <c r="BA1318" s="70"/>
      <c r="BB1318" s="70"/>
      <c r="BC1318" s="70"/>
      <c r="BD1318" s="70"/>
      <c r="BE1318" s="70"/>
      <c r="BF1318" s="70"/>
      <c r="BG1318" s="70"/>
      <c r="BH1318" s="70"/>
      <c r="BI1318" s="70"/>
      <c r="BJ1318" s="70"/>
      <c r="BK1318" s="70"/>
      <c r="BL1318" s="70"/>
      <c r="BM1318" s="70"/>
      <c r="BN1318" s="70"/>
      <c r="BO1318" s="70"/>
      <c r="BP1318" s="70"/>
      <c r="BQ1318" s="70"/>
      <c r="BR1318" s="70"/>
      <c r="BS1318" s="70"/>
      <c r="BT1318" s="70"/>
      <c r="BU1318" s="70"/>
      <c r="BV1318" s="70"/>
      <c r="BW1318" s="70"/>
      <c r="BX1318" s="70"/>
      <c r="BY1318" s="70"/>
      <c r="BZ1318" s="72"/>
      <c r="CA1318" s="73"/>
      <c r="CB1318" s="72"/>
      <c r="CC1318" s="72"/>
      <c r="CD1318" s="74"/>
      <c r="CJ1318"/>
      <c r="CW1318" s="76"/>
      <c r="DC1318" s="69"/>
      <c r="DI1318" s="69"/>
    </row>
    <row r="1319" spans="1:113">
      <c r="A1319" s="70"/>
      <c r="B1319" s="70"/>
      <c r="C1319" s="70"/>
      <c r="D1319" s="70"/>
      <c r="E1319" s="70"/>
      <c r="F1319" s="70"/>
      <c r="G1319" s="70"/>
      <c r="H1319" s="70"/>
      <c r="I1319" s="70"/>
      <c r="J1319" s="70"/>
      <c r="K1319" s="70"/>
      <c r="L1319" s="70"/>
      <c r="M1319" s="70"/>
      <c r="N1319" s="70"/>
      <c r="O1319" s="70"/>
      <c r="P1319" s="70"/>
      <c r="Q1319" s="70"/>
      <c r="R1319" s="70"/>
      <c r="S1319" s="70"/>
      <c r="T1319" s="70"/>
      <c r="U1319" s="70"/>
      <c r="V1319" s="70"/>
      <c r="W1319" s="70"/>
      <c r="X1319" s="70"/>
      <c r="Y1319" s="70"/>
      <c r="Z1319" s="70"/>
      <c r="AA1319" s="70"/>
      <c r="AB1319" s="70"/>
      <c r="AC1319" s="70"/>
      <c r="AD1319" s="70"/>
      <c r="AE1319" s="70"/>
      <c r="AF1319" s="70"/>
      <c r="AG1319" s="70"/>
      <c r="AH1319" s="70"/>
      <c r="AI1319" s="70"/>
      <c r="AJ1319" s="70"/>
      <c r="AK1319" s="70"/>
      <c r="AL1319" s="70"/>
      <c r="AM1319" s="70"/>
      <c r="AN1319" s="70"/>
      <c r="AO1319" s="70"/>
      <c r="AP1319" s="70"/>
      <c r="AQ1319" s="70"/>
      <c r="AR1319" s="70"/>
      <c r="AS1319" s="70"/>
      <c r="AT1319" s="70"/>
      <c r="AU1319" s="70"/>
      <c r="AV1319" s="70"/>
      <c r="AW1319" s="70"/>
      <c r="AX1319" s="70"/>
      <c r="AY1319" s="70"/>
      <c r="AZ1319" s="70"/>
      <c r="BA1319" s="70"/>
      <c r="BB1319" s="70"/>
      <c r="BC1319" s="70"/>
      <c r="BD1319" s="70"/>
      <c r="BE1319" s="70"/>
      <c r="BF1319" s="70"/>
      <c r="BG1319" s="70"/>
      <c r="BH1319" s="70"/>
      <c r="BI1319" s="70"/>
      <c r="BJ1319" s="70"/>
      <c r="BK1319" s="70"/>
      <c r="BL1319" s="70"/>
      <c r="BM1319" s="70"/>
      <c r="BN1319" s="70"/>
      <c r="BO1319" s="70"/>
      <c r="BP1319" s="70"/>
      <c r="BQ1319" s="70"/>
      <c r="BR1319" s="70"/>
      <c r="BS1319" s="70"/>
      <c r="BT1319" s="70"/>
      <c r="BU1319" s="70"/>
      <c r="BV1319" s="70"/>
      <c r="BW1319" s="70"/>
      <c r="BX1319" s="70"/>
      <c r="BY1319" s="70"/>
      <c r="BZ1319" s="72"/>
      <c r="CA1319" s="73"/>
      <c r="CB1319" s="72"/>
      <c r="CC1319" s="72"/>
      <c r="CD1319" s="74"/>
      <c r="CJ1319"/>
      <c r="CW1319" s="76"/>
      <c r="DC1319" s="69"/>
      <c r="DI1319" s="69"/>
    </row>
    <row r="1320" spans="1:113">
      <c r="A1320" s="70"/>
      <c r="B1320" s="70"/>
      <c r="C1320" s="70"/>
      <c r="D1320" s="70"/>
      <c r="E1320" s="70"/>
      <c r="F1320" s="70"/>
      <c r="G1320" s="70"/>
      <c r="H1320" s="70"/>
      <c r="I1320" s="70"/>
      <c r="J1320" s="70"/>
      <c r="K1320" s="70"/>
      <c r="L1320" s="70"/>
      <c r="M1320" s="70"/>
      <c r="N1320" s="70"/>
      <c r="O1320" s="70"/>
      <c r="P1320" s="70"/>
      <c r="Q1320" s="70"/>
      <c r="R1320" s="70"/>
      <c r="S1320" s="70"/>
      <c r="T1320" s="70"/>
      <c r="U1320" s="70"/>
      <c r="V1320" s="70"/>
      <c r="W1320" s="70"/>
      <c r="X1320" s="70"/>
      <c r="Y1320" s="70"/>
      <c r="Z1320" s="70"/>
      <c r="AA1320" s="70"/>
      <c r="AB1320" s="70"/>
      <c r="AC1320" s="70"/>
      <c r="AD1320" s="70"/>
      <c r="AE1320" s="70"/>
      <c r="AF1320" s="70"/>
      <c r="AG1320" s="70"/>
      <c r="AH1320" s="70"/>
      <c r="AI1320" s="70"/>
      <c r="AJ1320" s="70"/>
      <c r="AK1320" s="70"/>
      <c r="AL1320" s="70"/>
      <c r="AM1320" s="70"/>
      <c r="AN1320" s="70"/>
      <c r="AO1320" s="70"/>
      <c r="AP1320" s="70"/>
      <c r="AQ1320" s="70"/>
      <c r="AR1320" s="70"/>
      <c r="AS1320" s="70"/>
      <c r="AT1320" s="70"/>
      <c r="AU1320" s="70"/>
      <c r="AV1320" s="70"/>
      <c r="AW1320" s="70"/>
      <c r="AX1320" s="70"/>
      <c r="AY1320" s="70"/>
      <c r="AZ1320" s="70"/>
      <c r="BA1320" s="70"/>
      <c r="BB1320" s="70"/>
      <c r="BC1320" s="70"/>
      <c r="BD1320" s="70"/>
      <c r="BE1320" s="70"/>
      <c r="BF1320" s="70"/>
      <c r="BG1320" s="70"/>
      <c r="BH1320" s="70"/>
      <c r="BI1320" s="70"/>
      <c r="BJ1320" s="70"/>
      <c r="BK1320" s="70"/>
      <c r="BL1320" s="70"/>
      <c r="BM1320" s="70"/>
      <c r="BN1320" s="70"/>
      <c r="BO1320" s="70"/>
      <c r="BP1320" s="70"/>
      <c r="BQ1320" s="70"/>
      <c r="BR1320" s="70"/>
      <c r="BS1320" s="70"/>
      <c r="BT1320" s="70"/>
      <c r="BU1320" s="70"/>
      <c r="BV1320" s="70"/>
      <c r="BW1320" s="70"/>
      <c r="BX1320" s="70"/>
      <c r="BY1320" s="70"/>
      <c r="BZ1320" s="72"/>
      <c r="CA1320" s="73"/>
      <c r="CB1320" s="72"/>
      <c r="CC1320" s="72"/>
      <c r="CD1320" s="74"/>
      <c r="CJ1320"/>
      <c r="CW1320" s="76"/>
      <c r="DC1320" s="69"/>
      <c r="DI1320" s="69"/>
    </row>
    <row r="1321" spans="1:113">
      <c r="A1321" s="70"/>
      <c r="B1321" s="70"/>
      <c r="C1321" s="70"/>
      <c r="D1321" s="70"/>
      <c r="E1321" s="70"/>
      <c r="F1321" s="70"/>
      <c r="G1321" s="70"/>
      <c r="H1321" s="70"/>
      <c r="I1321" s="70"/>
      <c r="J1321" s="70"/>
      <c r="K1321" s="70"/>
      <c r="L1321" s="70"/>
      <c r="M1321" s="70"/>
      <c r="N1321" s="70"/>
      <c r="O1321" s="70"/>
      <c r="P1321" s="70"/>
      <c r="Q1321" s="70"/>
      <c r="R1321" s="70"/>
      <c r="S1321" s="70"/>
      <c r="T1321" s="70"/>
      <c r="U1321" s="70"/>
      <c r="V1321" s="70"/>
      <c r="W1321" s="70"/>
      <c r="X1321" s="70"/>
      <c r="Y1321" s="70"/>
      <c r="Z1321" s="70"/>
      <c r="AA1321" s="70"/>
      <c r="AB1321" s="70"/>
      <c r="AC1321" s="70"/>
      <c r="AD1321" s="70"/>
      <c r="AE1321" s="70"/>
      <c r="AF1321" s="70"/>
      <c r="AG1321" s="70"/>
      <c r="AH1321" s="70"/>
      <c r="AI1321" s="70"/>
      <c r="AJ1321" s="70"/>
      <c r="AK1321" s="70"/>
      <c r="AL1321" s="70"/>
      <c r="AM1321" s="70"/>
      <c r="AN1321" s="70"/>
      <c r="AO1321" s="70"/>
      <c r="AP1321" s="70"/>
      <c r="AQ1321" s="70"/>
      <c r="AR1321" s="70"/>
      <c r="AS1321" s="70"/>
      <c r="AT1321" s="70"/>
      <c r="AU1321" s="70"/>
      <c r="AV1321" s="70"/>
      <c r="AW1321" s="70"/>
      <c r="AX1321" s="70"/>
      <c r="AY1321" s="70"/>
      <c r="AZ1321" s="70"/>
      <c r="BA1321" s="70"/>
      <c r="BB1321" s="70"/>
      <c r="BC1321" s="70"/>
      <c r="BD1321" s="70"/>
      <c r="BE1321" s="70"/>
      <c r="BF1321" s="70"/>
      <c r="BG1321" s="70"/>
      <c r="BH1321" s="70"/>
      <c r="BI1321" s="70"/>
      <c r="BJ1321" s="70"/>
      <c r="BK1321" s="70"/>
      <c r="BL1321" s="70"/>
      <c r="BM1321" s="70"/>
      <c r="BN1321" s="70"/>
      <c r="BO1321" s="70"/>
      <c r="BP1321" s="70"/>
      <c r="BQ1321" s="70"/>
      <c r="BR1321" s="70"/>
      <c r="BS1321" s="70"/>
      <c r="BT1321" s="70"/>
      <c r="BU1321" s="70"/>
      <c r="BV1321" s="70"/>
      <c r="BW1321" s="70"/>
      <c r="BX1321" s="70"/>
      <c r="BY1321" s="70"/>
      <c r="BZ1321" s="72"/>
      <c r="CA1321" s="73"/>
      <c r="CB1321" s="72"/>
      <c r="CC1321" s="72"/>
      <c r="CD1321" s="74"/>
      <c r="CJ1321"/>
      <c r="CW1321" s="76"/>
      <c r="DC1321" s="69"/>
      <c r="DI1321" s="69"/>
    </row>
    <row r="1322" spans="1:113">
      <c r="A1322" s="78"/>
      <c r="B1322" s="79"/>
      <c r="C1322" s="78"/>
      <c r="D1322" s="80"/>
      <c r="E1322" s="78"/>
      <c r="F1322" s="78"/>
      <c r="G1322" s="78"/>
      <c r="H1322" s="78"/>
      <c r="I1322" s="78"/>
      <c r="J1322" s="78"/>
      <c r="K1322" s="78"/>
      <c r="L1322" s="80"/>
      <c r="M1322" s="78"/>
      <c r="N1322" s="78"/>
      <c r="O1322" s="78"/>
      <c r="P1322" s="78"/>
      <c r="Q1322" s="78"/>
      <c r="R1322" s="78"/>
      <c r="S1322" s="78"/>
      <c r="T1322" s="78"/>
      <c r="U1322" s="78"/>
      <c r="V1322" s="78"/>
      <c r="W1322" s="78"/>
      <c r="X1322" s="78"/>
      <c r="Y1322" s="78"/>
      <c r="Z1322" s="78"/>
      <c r="AA1322" s="78"/>
      <c r="AB1322" s="78"/>
      <c r="AC1322" s="78"/>
      <c r="AD1322" s="78"/>
      <c r="AE1322" s="78"/>
      <c r="AF1322" s="78"/>
      <c r="AG1322" s="78"/>
      <c r="AH1322" s="78"/>
      <c r="AI1322" s="78"/>
      <c r="AJ1322" s="78"/>
      <c r="AK1322" s="78"/>
      <c r="AL1322" s="80"/>
      <c r="AM1322" s="78"/>
      <c r="AN1322" s="78"/>
      <c r="AO1322" s="78"/>
      <c r="AP1322" s="78"/>
      <c r="AQ1322" s="78"/>
      <c r="AR1322" s="78"/>
      <c r="AS1322" s="78"/>
      <c r="AT1322" s="78"/>
      <c r="AU1322" s="78"/>
      <c r="AV1322" s="78"/>
      <c r="AW1322" s="78"/>
      <c r="AX1322" s="78"/>
      <c r="AY1322" s="78"/>
      <c r="AZ1322" s="78"/>
      <c r="BA1322" s="78"/>
      <c r="BB1322" s="78"/>
      <c r="BC1322" s="79"/>
      <c r="BD1322" s="79"/>
      <c r="BE1322" s="79"/>
      <c r="BF1322" s="79"/>
      <c r="BG1322" s="79"/>
      <c r="BH1322" s="79"/>
      <c r="BI1322" s="79"/>
      <c r="BJ1322" s="78"/>
      <c r="BK1322" s="78"/>
      <c r="BL1322" s="80"/>
      <c r="BM1322" s="78"/>
      <c r="BN1322" s="78"/>
      <c r="BO1322" s="78"/>
      <c r="BP1322" s="78"/>
      <c r="BQ1322" s="78"/>
      <c r="BR1322" s="78"/>
      <c r="BS1322" s="78"/>
      <c r="BT1322" s="78"/>
      <c r="BU1322" s="78"/>
      <c r="BV1322" s="78"/>
      <c r="BW1322" s="78"/>
      <c r="BX1322" s="78"/>
      <c r="BY1322" s="78"/>
      <c r="BZ1322" s="72"/>
      <c r="CA1322" s="73"/>
      <c r="CB1322" s="72"/>
      <c r="CC1322" s="72"/>
      <c r="CD1322" s="74"/>
      <c r="CJ1322"/>
      <c r="CW1322" s="76"/>
      <c r="DC1322" s="69"/>
      <c r="DI1322" s="69"/>
    </row>
    <row r="1323" spans="1:113">
      <c r="A1323" s="78"/>
      <c r="B1323" s="79"/>
      <c r="C1323" s="78"/>
      <c r="D1323" s="80"/>
      <c r="E1323" s="78"/>
      <c r="F1323" s="78"/>
      <c r="G1323" s="78"/>
      <c r="H1323" s="78"/>
      <c r="I1323" s="78"/>
      <c r="J1323" s="78"/>
      <c r="K1323" s="78"/>
      <c r="L1323" s="80"/>
      <c r="M1323" s="78"/>
      <c r="N1323" s="78"/>
      <c r="O1323" s="78"/>
      <c r="P1323" s="78"/>
      <c r="Q1323" s="78"/>
      <c r="R1323" s="81"/>
      <c r="S1323" s="78"/>
      <c r="T1323" s="78"/>
      <c r="U1323" s="78"/>
      <c r="V1323" s="78"/>
      <c r="W1323" s="78"/>
      <c r="X1323" s="78"/>
      <c r="Y1323" s="78"/>
      <c r="Z1323" s="78"/>
      <c r="AA1323" s="78"/>
      <c r="AB1323" s="78"/>
      <c r="AC1323" s="78"/>
      <c r="AD1323" s="78"/>
      <c r="AE1323" s="78"/>
      <c r="AF1323" s="78"/>
      <c r="AG1323" s="78"/>
      <c r="AH1323" s="78"/>
      <c r="AI1323" s="78"/>
      <c r="AJ1323" s="78"/>
      <c r="AK1323" s="78"/>
      <c r="AL1323" s="80"/>
      <c r="AM1323" s="78"/>
      <c r="AN1323" s="78"/>
      <c r="AO1323" s="78"/>
      <c r="AP1323" s="78"/>
      <c r="AQ1323" s="78"/>
      <c r="AR1323" s="78"/>
      <c r="AS1323" s="78"/>
      <c r="AT1323" s="78"/>
      <c r="AU1323" s="78"/>
      <c r="AV1323" s="78"/>
      <c r="AW1323" s="78"/>
      <c r="AX1323" s="78"/>
      <c r="AY1323" s="78"/>
      <c r="AZ1323" s="78"/>
      <c r="BA1323" s="78"/>
      <c r="BB1323" s="78"/>
      <c r="BC1323" s="79"/>
      <c r="BD1323" s="79"/>
      <c r="BE1323" s="79"/>
      <c r="BF1323" s="79"/>
      <c r="BG1323" s="79"/>
      <c r="BH1323" s="79"/>
      <c r="BI1323" s="79"/>
      <c r="BJ1323" s="78"/>
      <c r="BK1323" s="78"/>
      <c r="BL1323" s="80"/>
      <c r="BM1323" s="78"/>
      <c r="BN1323" s="78"/>
      <c r="BO1323" s="78"/>
      <c r="BP1323" s="78"/>
      <c r="BQ1323" s="78"/>
      <c r="BR1323" s="78"/>
      <c r="BS1323" s="78"/>
      <c r="BT1323" s="78"/>
      <c r="BU1323" s="78"/>
      <c r="BV1323" s="78"/>
      <c r="BW1323" s="78"/>
      <c r="BX1323" s="78"/>
      <c r="BY1323" s="78"/>
      <c r="BZ1323" s="72"/>
      <c r="CA1323" s="73"/>
      <c r="CB1323" s="72"/>
      <c r="CC1323" s="72"/>
      <c r="CD1323" s="74"/>
      <c r="CJ1323"/>
      <c r="CW1323" s="76"/>
      <c r="DC1323" s="69"/>
      <c r="DI1323" s="69"/>
    </row>
    <row r="1324" spans="1:113">
      <c r="A1324" s="78"/>
      <c r="B1324" s="79"/>
      <c r="C1324" s="78"/>
      <c r="D1324" s="80"/>
      <c r="E1324" s="78"/>
      <c r="F1324" s="78"/>
      <c r="G1324" s="78"/>
      <c r="H1324" s="78"/>
      <c r="I1324" s="78"/>
      <c r="J1324" s="78"/>
      <c r="K1324" s="78"/>
      <c r="L1324" s="80"/>
      <c r="M1324" s="78"/>
      <c r="N1324" s="78"/>
      <c r="O1324" s="78"/>
      <c r="P1324" s="78"/>
      <c r="Q1324" s="78"/>
      <c r="R1324" s="81"/>
      <c r="S1324" s="78"/>
      <c r="T1324" s="78"/>
      <c r="U1324" s="78"/>
      <c r="V1324" s="78"/>
      <c r="W1324" s="78"/>
      <c r="X1324" s="78"/>
      <c r="Y1324" s="78"/>
      <c r="Z1324" s="78"/>
      <c r="AA1324" s="78"/>
      <c r="AB1324" s="78"/>
      <c r="AC1324" s="78"/>
      <c r="AD1324" s="78"/>
      <c r="AE1324" s="78"/>
      <c r="AF1324" s="78"/>
      <c r="AG1324" s="78"/>
      <c r="AH1324" s="78"/>
      <c r="AI1324" s="78"/>
      <c r="AJ1324" s="78"/>
      <c r="AK1324" s="78"/>
      <c r="AL1324" s="80"/>
      <c r="AM1324" s="78"/>
      <c r="AN1324" s="78"/>
      <c r="AO1324" s="78"/>
      <c r="AP1324" s="78"/>
      <c r="AQ1324" s="78"/>
      <c r="AR1324" s="78"/>
      <c r="AS1324" s="78"/>
      <c r="AT1324" s="78"/>
      <c r="AU1324" s="78"/>
      <c r="AV1324" s="78"/>
      <c r="AW1324" s="78"/>
      <c r="AX1324" s="78"/>
      <c r="AY1324" s="78"/>
      <c r="AZ1324" s="78"/>
      <c r="BA1324" s="78"/>
      <c r="BB1324" s="78"/>
      <c r="BC1324" s="79"/>
      <c r="BD1324" s="79"/>
      <c r="BE1324" s="79"/>
      <c r="BF1324" s="79"/>
      <c r="BG1324" s="79"/>
      <c r="BH1324" s="79"/>
      <c r="BI1324" s="79"/>
      <c r="BJ1324" s="78"/>
      <c r="BK1324" s="78"/>
      <c r="BL1324" s="80"/>
      <c r="BM1324" s="78"/>
      <c r="BN1324" s="78"/>
      <c r="BO1324" s="78"/>
      <c r="BP1324" s="78"/>
      <c r="BQ1324" s="78"/>
      <c r="BR1324" s="78"/>
      <c r="BS1324" s="78"/>
      <c r="BT1324" s="78"/>
      <c r="BU1324" s="78"/>
      <c r="BV1324" s="78"/>
      <c r="BW1324" s="78"/>
      <c r="BX1324" s="78"/>
      <c r="BY1324" s="78"/>
      <c r="BZ1324" s="72"/>
      <c r="CA1324" s="73"/>
      <c r="CB1324" s="72"/>
      <c r="CC1324" s="72"/>
      <c r="CD1324" s="74"/>
      <c r="CJ1324"/>
      <c r="CW1324" s="76"/>
      <c r="DC1324" s="69"/>
      <c r="DI1324" s="69"/>
    </row>
    <row r="1325" spans="1:113">
      <c r="A1325" s="78"/>
      <c r="B1325" s="79"/>
      <c r="C1325" s="78"/>
      <c r="D1325" s="80"/>
      <c r="E1325" s="78"/>
      <c r="F1325" s="78"/>
      <c r="G1325" s="78"/>
      <c r="H1325" s="78"/>
      <c r="I1325" s="78"/>
      <c r="J1325" s="78"/>
      <c r="K1325" s="78"/>
      <c r="L1325" s="80"/>
      <c r="M1325" s="78"/>
      <c r="N1325" s="78"/>
      <c r="O1325" s="78"/>
      <c r="P1325" s="78"/>
      <c r="Q1325" s="78"/>
      <c r="R1325" s="78"/>
      <c r="S1325" s="78"/>
      <c r="T1325" s="78"/>
      <c r="U1325" s="78"/>
      <c r="V1325" s="78"/>
      <c r="W1325" s="78"/>
      <c r="X1325" s="78"/>
      <c r="Y1325" s="78"/>
      <c r="Z1325" s="78"/>
      <c r="AA1325" s="78"/>
      <c r="AB1325" s="78"/>
      <c r="AC1325" s="78"/>
      <c r="AD1325" s="78"/>
      <c r="AE1325" s="78"/>
      <c r="AF1325" s="78"/>
      <c r="AG1325" s="78"/>
      <c r="AH1325" s="78"/>
      <c r="AI1325" s="78"/>
      <c r="AJ1325" s="78"/>
      <c r="AK1325" s="78"/>
      <c r="AL1325" s="80"/>
      <c r="AM1325" s="78"/>
      <c r="AN1325" s="78"/>
      <c r="AO1325" s="78"/>
      <c r="AP1325" s="78"/>
      <c r="AQ1325" s="78"/>
      <c r="AR1325" s="78"/>
      <c r="AS1325" s="78"/>
      <c r="AT1325" s="78"/>
      <c r="AU1325" s="78"/>
      <c r="AV1325" s="78"/>
      <c r="AW1325" s="78"/>
      <c r="AX1325" s="78"/>
      <c r="AY1325" s="78"/>
      <c r="AZ1325" s="78"/>
      <c r="BA1325" s="78"/>
      <c r="BB1325" s="78"/>
      <c r="BC1325" s="79"/>
      <c r="BD1325" s="79"/>
      <c r="BE1325" s="79"/>
      <c r="BF1325" s="79"/>
      <c r="BG1325" s="79"/>
      <c r="BH1325" s="79"/>
      <c r="BI1325" s="79"/>
      <c r="BJ1325" s="78"/>
      <c r="BK1325" s="78"/>
      <c r="BL1325" s="80"/>
      <c r="BM1325" s="78"/>
      <c r="BN1325" s="78"/>
      <c r="BO1325" s="78"/>
      <c r="BP1325" s="78"/>
      <c r="BQ1325" s="78"/>
      <c r="BR1325" s="78"/>
      <c r="BS1325" s="78"/>
      <c r="BT1325" s="78"/>
      <c r="BU1325" s="78"/>
      <c r="BV1325" s="78"/>
      <c r="BW1325" s="78"/>
      <c r="BX1325" s="78"/>
      <c r="BY1325" s="78"/>
      <c r="BZ1325" s="72"/>
      <c r="CA1325" s="73"/>
      <c r="CB1325" s="72"/>
      <c r="CC1325" s="72"/>
      <c r="CD1325" s="74"/>
      <c r="CJ1325"/>
      <c r="CW1325" s="76"/>
      <c r="DC1325" s="69"/>
      <c r="DI1325" s="69"/>
    </row>
    <row r="1326" spans="1:113">
      <c r="A1326" s="78"/>
      <c r="B1326" s="79"/>
      <c r="C1326" s="78"/>
      <c r="D1326" s="80"/>
      <c r="E1326" s="78"/>
      <c r="F1326" s="78"/>
      <c r="G1326" s="78"/>
      <c r="H1326" s="78"/>
      <c r="I1326" s="78"/>
      <c r="J1326" s="78"/>
      <c r="K1326" s="78"/>
      <c r="L1326" s="80"/>
      <c r="M1326" s="78"/>
      <c r="N1326" s="78"/>
      <c r="O1326" s="78"/>
      <c r="P1326" s="78"/>
      <c r="Q1326" s="78"/>
      <c r="R1326" s="78"/>
      <c r="S1326" s="78"/>
      <c r="T1326" s="78"/>
      <c r="U1326" s="78"/>
      <c r="V1326" s="78"/>
      <c r="W1326" s="78"/>
      <c r="X1326" s="78"/>
      <c r="Y1326" s="78"/>
      <c r="Z1326" s="78"/>
      <c r="AA1326" s="78"/>
      <c r="AB1326" s="78"/>
      <c r="AC1326" s="78"/>
      <c r="AD1326" s="78"/>
      <c r="AE1326" s="78"/>
      <c r="AF1326" s="78"/>
      <c r="AG1326" s="78"/>
      <c r="AH1326" s="78"/>
      <c r="AI1326" s="78"/>
      <c r="AJ1326" s="78"/>
      <c r="AK1326" s="78"/>
      <c r="AL1326" s="80"/>
      <c r="AM1326" s="78"/>
      <c r="AN1326" s="78"/>
      <c r="AO1326" s="78"/>
      <c r="AP1326" s="78"/>
      <c r="AQ1326" s="78"/>
      <c r="AR1326" s="78"/>
      <c r="AS1326" s="78"/>
      <c r="AT1326" s="78"/>
      <c r="AU1326" s="78"/>
      <c r="AV1326" s="78"/>
      <c r="AW1326" s="78"/>
      <c r="AX1326" s="78"/>
      <c r="AY1326" s="78"/>
      <c r="AZ1326" s="78"/>
      <c r="BA1326" s="78"/>
      <c r="BB1326" s="78"/>
      <c r="BC1326" s="79"/>
      <c r="BD1326" s="79"/>
      <c r="BE1326" s="79"/>
      <c r="BF1326" s="79"/>
      <c r="BG1326" s="79"/>
      <c r="BH1326" s="79"/>
      <c r="BI1326" s="79"/>
      <c r="BJ1326" s="78"/>
      <c r="BK1326" s="78"/>
      <c r="BL1326" s="80"/>
      <c r="BM1326" s="78"/>
      <c r="BN1326" s="78"/>
      <c r="BO1326" s="78"/>
      <c r="BP1326" s="78"/>
      <c r="BQ1326" s="78"/>
      <c r="BR1326" s="78"/>
      <c r="BS1326" s="78"/>
      <c r="BT1326" s="78"/>
      <c r="BU1326" s="78"/>
      <c r="BV1326" s="78"/>
      <c r="BW1326" s="78"/>
      <c r="BX1326" s="78"/>
      <c r="BY1326" s="78"/>
      <c r="BZ1326" s="72"/>
      <c r="CA1326" s="73"/>
      <c r="CB1326" s="72"/>
      <c r="CC1326" s="72"/>
      <c r="CD1326" s="74"/>
      <c r="CJ1326"/>
      <c r="CW1326" s="76"/>
      <c r="DC1326" s="69"/>
      <c r="DI1326" s="69"/>
    </row>
    <row r="1327" spans="1:113">
      <c r="A1327" s="78"/>
      <c r="B1327" s="79"/>
      <c r="C1327" s="78"/>
      <c r="D1327" s="80"/>
      <c r="E1327" s="78"/>
      <c r="F1327" s="78"/>
      <c r="G1327" s="78"/>
      <c r="H1327" s="78"/>
      <c r="I1327" s="78"/>
      <c r="J1327" s="78"/>
      <c r="K1327" s="78"/>
      <c r="L1327" s="80"/>
      <c r="M1327" s="78"/>
      <c r="N1327" s="78"/>
      <c r="O1327" s="78"/>
      <c r="P1327" s="78"/>
      <c r="Q1327" s="78"/>
      <c r="R1327" s="78"/>
      <c r="S1327" s="78"/>
      <c r="T1327" s="78"/>
      <c r="U1327" s="78"/>
      <c r="V1327" s="78"/>
      <c r="W1327" s="78"/>
      <c r="X1327" s="78"/>
      <c r="Y1327" s="78"/>
      <c r="Z1327" s="78"/>
      <c r="AA1327" s="78"/>
      <c r="AB1327" s="78"/>
      <c r="AC1327" s="78"/>
      <c r="AD1327" s="78"/>
      <c r="AE1327" s="78"/>
      <c r="AF1327" s="78"/>
      <c r="AG1327" s="78"/>
      <c r="AH1327" s="78"/>
      <c r="AI1327" s="78"/>
      <c r="AJ1327" s="78"/>
      <c r="AK1327" s="78"/>
      <c r="AL1327" s="80"/>
      <c r="AM1327" s="78"/>
      <c r="AN1327" s="78"/>
      <c r="AO1327" s="78"/>
      <c r="AP1327" s="78"/>
      <c r="AQ1327" s="78"/>
      <c r="AR1327" s="78"/>
      <c r="AS1327" s="78"/>
      <c r="AT1327" s="78"/>
      <c r="AU1327" s="78"/>
      <c r="AV1327" s="78"/>
      <c r="AW1327" s="78"/>
      <c r="AX1327" s="78"/>
      <c r="AY1327" s="78"/>
      <c r="AZ1327" s="78"/>
      <c r="BA1327" s="78"/>
      <c r="BB1327" s="78"/>
      <c r="BC1327" s="79"/>
      <c r="BD1327" s="79"/>
      <c r="BE1327" s="79"/>
      <c r="BF1327" s="79"/>
      <c r="BG1327" s="79"/>
      <c r="BH1327" s="79"/>
      <c r="BI1327" s="79"/>
      <c r="BJ1327" s="78"/>
      <c r="BK1327" s="78"/>
      <c r="BL1327" s="80"/>
      <c r="BM1327" s="78"/>
      <c r="BN1327" s="78"/>
      <c r="BO1327" s="78"/>
      <c r="BP1327" s="78"/>
      <c r="BQ1327" s="78"/>
      <c r="BR1327" s="78"/>
      <c r="BS1327" s="78"/>
      <c r="BT1327" s="78"/>
      <c r="BU1327" s="78"/>
      <c r="BV1327" s="78"/>
      <c r="BW1327" s="78"/>
      <c r="BX1327" s="78"/>
      <c r="BY1327" s="78"/>
      <c r="BZ1327" s="72"/>
      <c r="CA1327" s="73"/>
      <c r="CB1327" s="72"/>
      <c r="CC1327" s="72"/>
      <c r="CD1327" s="74"/>
      <c r="CJ1327"/>
      <c r="CW1327" s="76"/>
      <c r="DC1327" s="69"/>
      <c r="DI1327" s="69"/>
    </row>
    <row r="1328" spans="1:113">
      <c r="A1328" s="78"/>
      <c r="B1328" s="79"/>
      <c r="C1328" s="78"/>
      <c r="D1328" s="80"/>
      <c r="E1328" s="78"/>
      <c r="F1328" s="78"/>
      <c r="G1328" s="78"/>
      <c r="H1328" s="78"/>
      <c r="I1328" s="78"/>
      <c r="J1328" s="78"/>
      <c r="K1328" s="78"/>
      <c r="L1328" s="80"/>
      <c r="M1328" s="78"/>
      <c r="N1328" s="78"/>
      <c r="O1328" s="78"/>
      <c r="P1328" s="78"/>
      <c r="Q1328" s="78"/>
      <c r="R1328" s="78"/>
      <c r="S1328" s="78"/>
      <c r="T1328" s="78"/>
      <c r="U1328" s="78"/>
      <c r="V1328" s="78"/>
      <c r="W1328" s="78"/>
      <c r="X1328" s="78"/>
      <c r="Y1328" s="78"/>
      <c r="Z1328" s="78"/>
      <c r="AA1328" s="78"/>
      <c r="AB1328" s="78"/>
      <c r="AC1328" s="78"/>
      <c r="AD1328" s="78"/>
      <c r="AE1328" s="78"/>
      <c r="AF1328" s="78"/>
      <c r="AG1328" s="78"/>
      <c r="AH1328" s="78"/>
      <c r="AI1328" s="78"/>
      <c r="AJ1328" s="78"/>
      <c r="AK1328" s="78"/>
      <c r="AL1328" s="80"/>
      <c r="AM1328" s="78"/>
      <c r="AN1328" s="78"/>
      <c r="AO1328" s="78"/>
      <c r="AP1328" s="78"/>
      <c r="AQ1328" s="78"/>
      <c r="AR1328" s="78"/>
      <c r="AS1328" s="78"/>
      <c r="AT1328" s="78"/>
      <c r="AU1328" s="78"/>
      <c r="AV1328" s="78"/>
      <c r="AW1328" s="78"/>
      <c r="AX1328" s="78"/>
      <c r="AY1328" s="78"/>
      <c r="AZ1328" s="78"/>
      <c r="BA1328" s="78"/>
      <c r="BB1328" s="78"/>
      <c r="BC1328" s="79"/>
      <c r="BD1328" s="79"/>
      <c r="BE1328" s="79"/>
      <c r="BF1328" s="79"/>
      <c r="BG1328" s="79"/>
      <c r="BH1328" s="79"/>
      <c r="BI1328" s="79"/>
      <c r="BJ1328" s="78"/>
      <c r="BK1328" s="78"/>
      <c r="BL1328" s="80"/>
      <c r="BM1328" s="78"/>
      <c r="BN1328" s="78"/>
      <c r="BO1328" s="78"/>
      <c r="BP1328" s="78"/>
      <c r="BQ1328" s="78"/>
      <c r="BR1328" s="78"/>
      <c r="BS1328" s="78"/>
      <c r="BT1328" s="78"/>
      <c r="BU1328" s="78"/>
      <c r="BV1328" s="78"/>
      <c r="BW1328" s="78"/>
      <c r="BX1328" s="78"/>
      <c r="BY1328" s="78"/>
      <c r="BZ1328" s="72"/>
      <c r="CA1328" s="73"/>
      <c r="CB1328" s="72"/>
      <c r="CC1328" s="72"/>
      <c r="CD1328" s="74"/>
      <c r="CJ1328"/>
      <c r="CW1328" s="76"/>
      <c r="DC1328" s="69"/>
      <c r="DI1328" s="69"/>
    </row>
    <row r="1329" spans="1:113">
      <c r="A1329" s="78"/>
      <c r="B1329" s="79"/>
      <c r="C1329" s="78"/>
      <c r="D1329" s="80"/>
      <c r="E1329" s="78"/>
      <c r="F1329" s="78"/>
      <c r="G1329" s="78"/>
      <c r="H1329" s="78"/>
      <c r="I1329" s="78"/>
      <c r="J1329" s="78"/>
      <c r="K1329" s="78"/>
      <c r="L1329" s="80"/>
      <c r="M1329" s="78"/>
      <c r="N1329" s="78"/>
      <c r="O1329" s="78"/>
      <c r="P1329" s="78"/>
      <c r="Q1329" s="78"/>
      <c r="R1329" s="78"/>
      <c r="S1329" s="78"/>
      <c r="T1329" s="78"/>
      <c r="U1329" s="78"/>
      <c r="V1329" s="78"/>
      <c r="W1329" s="78"/>
      <c r="X1329" s="78"/>
      <c r="Y1329" s="78"/>
      <c r="Z1329" s="78"/>
      <c r="AA1329" s="78"/>
      <c r="AB1329" s="78"/>
      <c r="AC1329" s="78"/>
      <c r="AD1329" s="78"/>
      <c r="AE1329" s="78"/>
      <c r="AF1329" s="78"/>
      <c r="AG1329" s="78"/>
      <c r="AH1329" s="78"/>
      <c r="AI1329" s="78"/>
      <c r="AJ1329" s="78"/>
      <c r="AK1329" s="78"/>
      <c r="AL1329" s="80"/>
      <c r="AM1329" s="78"/>
      <c r="AN1329" s="78"/>
      <c r="AO1329" s="78"/>
      <c r="AP1329" s="78"/>
      <c r="AQ1329" s="78"/>
      <c r="AR1329" s="78"/>
      <c r="AS1329" s="78"/>
      <c r="AT1329" s="78"/>
      <c r="AU1329" s="78"/>
      <c r="AV1329" s="78"/>
      <c r="AW1329" s="78"/>
      <c r="AX1329" s="78"/>
      <c r="AY1329" s="78"/>
      <c r="AZ1329" s="78"/>
      <c r="BA1329" s="78"/>
      <c r="BB1329" s="78"/>
      <c r="BC1329" s="79"/>
      <c r="BD1329" s="79"/>
      <c r="BE1329" s="79"/>
      <c r="BF1329" s="79"/>
      <c r="BG1329" s="79"/>
      <c r="BH1329" s="79"/>
      <c r="BI1329" s="79"/>
      <c r="BJ1329" s="78"/>
      <c r="BK1329" s="78"/>
      <c r="BL1329" s="80"/>
      <c r="BM1329" s="78"/>
      <c r="BN1329" s="78"/>
      <c r="BO1329" s="78"/>
      <c r="BP1329" s="78"/>
      <c r="BQ1329" s="78"/>
      <c r="BR1329" s="78"/>
      <c r="BS1329" s="78"/>
      <c r="BT1329" s="78"/>
      <c r="BU1329" s="78"/>
      <c r="BV1329" s="78"/>
      <c r="BW1329" s="78"/>
      <c r="BX1329" s="78"/>
      <c r="BY1329" s="78"/>
      <c r="BZ1329" s="72"/>
      <c r="CA1329" s="73"/>
      <c r="CB1329" s="72"/>
      <c r="CC1329" s="72"/>
      <c r="CD1329" s="74"/>
      <c r="CJ1329"/>
      <c r="CW1329" s="76"/>
      <c r="DC1329" s="69"/>
      <c r="DI1329" s="69"/>
    </row>
    <row r="1330" spans="1:113">
      <c r="A1330" s="78"/>
      <c r="B1330" s="79"/>
      <c r="C1330" s="78"/>
      <c r="D1330" s="80"/>
      <c r="E1330" s="78"/>
      <c r="F1330" s="78"/>
      <c r="G1330" s="78"/>
      <c r="H1330" s="78"/>
      <c r="I1330" s="78"/>
      <c r="J1330" s="78"/>
      <c r="K1330" s="78"/>
      <c r="L1330" s="80"/>
      <c r="M1330" s="78"/>
      <c r="N1330" s="78"/>
      <c r="O1330" s="78"/>
      <c r="P1330" s="78"/>
      <c r="Q1330" s="78"/>
      <c r="R1330" s="78"/>
      <c r="S1330" s="78"/>
      <c r="T1330" s="78"/>
      <c r="U1330" s="78"/>
      <c r="V1330" s="78"/>
      <c r="W1330" s="78"/>
      <c r="X1330" s="78"/>
      <c r="Y1330" s="78"/>
      <c r="Z1330" s="78"/>
      <c r="AA1330" s="78"/>
      <c r="AB1330" s="78"/>
      <c r="AC1330" s="78"/>
      <c r="AD1330" s="78"/>
      <c r="AE1330" s="78"/>
      <c r="AF1330" s="78"/>
      <c r="AG1330" s="78"/>
      <c r="AH1330" s="78"/>
      <c r="AI1330" s="78"/>
      <c r="AJ1330" s="78"/>
      <c r="AK1330" s="78"/>
      <c r="AL1330" s="80"/>
      <c r="AM1330" s="78"/>
      <c r="AN1330" s="78"/>
      <c r="AO1330" s="78"/>
      <c r="AP1330" s="78"/>
      <c r="AQ1330" s="78"/>
      <c r="AR1330" s="78"/>
      <c r="AS1330" s="78"/>
      <c r="AT1330" s="78"/>
      <c r="AU1330" s="78"/>
      <c r="AV1330" s="78"/>
      <c r="AW1330" s="78"/>
      <c r="AX1330" s="78"/>
      <c r="AY1330" s="78"/>
      <c r="AZ1330" s="78"/>
      <c r="BA1330" s="78"/>
      <c r="BB1330" s="78"/>
      <c r="BC1330" s="79"/>
      <c r="BD1330" s="79"/>
      <c r="BE1330" s="79"/>
      <c r="BF1330" s="79"/>
      <c r="BG1330" s="79"/>
      <c r="BH1330" s="79"/>
      <c r="BI1330" s="79"/>
      <c r="BJ1330" s="78"/>
      <c r="BK1330" s="78"/>
      <c r="BL1330" s="80"/>
      <c r="BM1330" s="78"/>
      <c r="BN1330" s="78"/>
      <c r="BO1330" s="78"/>
      <c r="BP1330" s="78"/>
      <c r="BQ1330" s="78"/>
      <c r="BR1330" s="78"/>
      <c r="BS1330" s="78"/>
      <c r="BT1330" s="78"/>
      <c r="BU1330" s="78"/>
      <c r="BV1330" s="78"/>
      <c r="BW1330" s="78"/>
      <c r="BX1330" s="78"/>
      <c r="BY1330" s="78"/>
      <c r="BZ1330" s="72"/>
      <c r="CA1330" s="73"/>
      <c r="CB1330" s="72"/>
      <c r="CC1330" s="72"/>
      <c r="CD1330" s="74"/>
      <c r="CJ1330"/>
      <c r="CW1330" s="76"/>
      <c r="DC1330" s="69"/>
      <c r="DI1330" s="69"/>
    </row>
    <row r="1331" spans="1:113">
      <c r="A1331" s="78"/>
      <c r="B1331" s="79"/>
      <c r="C1331" s="78"/>
      <c r="D1331" s="80"/>
      <c r="E1331" s="78"/>
      <c r="F1331" s="78"/>
      <c r="G1331" s="78"/>
      <c r="H1331" s="78"/>
      <c r="I1331" s="78"/>
      <c r="J1331" s="78"/>
      <c r="K1331" s="78"/>
      <c r="L1331" s="80"/>
      <c r="M1331" s="78"/>
      <c r="N1331" s="78"/>
      <c r="O1331" s="78"/>
      <c r="P1331" s="78"/>
      <c r="Q1331" s="78"/>
      <c r="R1331" s="78"/>
      <c r="S1331" s="78"/>
      <c r="T1331" s="78"/>
      <c r="U1331" s="78"/>
      <c r="V1331" s="78"/>
      <c r="W1331" s="78"/>
      <c r="X1331" s="78"/>
      <c r="Y1331" s="78"/>
      <c r="Z1331" s="78"/>
      <c r="AA1331" s="78"/>
      <c r="AB1331" s="78"/>
      <c r="AC1331" s="78"/>
      <c r="AD1331" s="78"/>
      <c r="AE1331" s="78"/>
      <c r="AF1331" s="78"/>
      <c r="AG1331" s="78"/>
      <c r="AH1331" s="78"/>
      <c r="AI1331" s="78"/>
      <c r="AJ1331" s="78"/>
      <c r="AK1331" s="78"/>
      <c r="AL1331" s="80"/>
      <c r="AM1331" s="78"/>
      <c r="AN1331" s="78"/>
      <c r="AO1331" s="78"/>
      <c r="AP1331" s="78"/>
      <c r="AQ1331" s="78"/>
      <c r="AR1331" s="78"/>
      <c r="AS1331" s="78"/>
      <c r="AT1331" s="78"/>
      <c r="AU1331" s="78"/>
      <c r="AV1331" s="78"/>
      <c r="AW1331" s="78"/>
      <c r="AX1331" s="78"/>
      <c r="AY1331" s="78"/>
      <c r="AZ1331" s="78"/>
      <c r="BA1331" s="78"/>
      <c r="BB1331" s="78"/>
      <c r="BC1331" s="79"/>
      <c r="BD1331" s="79"/>
      <c r="BE1331" s="79"/>
      <c r="BF1331" s="79"/>
      <c r="BG1331" s="79"/>
      <c r="BH1331" s="79"/>
      <c r="BI1331" s="79"/>
      <c r="BJ1331" s="78"/>
      <c r="BK1331" s="78"/>
      <c r="BL1331" s="80"/>
      <c r="BM1331" s="78"/>
      <c r="BN1331" s="78"/>
      <c r="BO1331" s="78"/>
      <c r="BP1331" s="78"/>
      <c r="BQ1331" s="78"/>
      <c r="BR1331" s="78"/>
      <c r="BS1331" s="78"/>
      <c r="BT1331" s="78"/>
      <c r="BU1331" s="78"/>
      <c r="BV1331" s="78"/>
      <c r="BW1331" s="78"/>
      <c r="BX1331" s="78"/>
      <c r="BY1331" s="78"/>
      <c r="BZ1331" s="72"/>
      <c r="CA1331" s="73"/>
      <c r="CB1331" s="72"/>
      <c r="CC1331" s="72"/>
      <c r="CD1331" s="74"/>
      <c r="CJ1331"/>
      <c r="CW1331" s="76"/>
      <c r="DC1331" s="69"/>
      <c r="DI1331" s="69"/>
    </row>
    <row r="1332" spans="1:113">
      <c r="A1332" s="78"/>
      <c r="B1332" s="79"/>
      <c r="C1332" s="78"/>
      <c r="D1332" s="80"/>
      <c r="E1332" s="78"/>
      <c r="F1332" s="78"/>
      <c r="G1332" s="78"/>
      <c r="H1332" s="78"/>
      <c r="I1332" s="78"/>
      <c r="J1332" s="78"/>
      <c r="K1332" s="78"/>
      <c r="L1332" s="80"/>
      <c r="M1332" s="78"/>
      <c r="N1332" s="78"/>
      <c r="O1332" s="78"/>
      <c r="P1332" s="78"/>
      <c r="Q1332" s="78"/>
      <c r="R1332" s="78"/>
      <c r="S1332" s="78"/>
      <c r="T1332" s="78"/>
      <c r="U1332" s="78"/>
      <c r="V1332" s="78"/>
      <c r="W1332" s="78"/>
      <c r="X1332" s="78"/>
      <c r="Y1332" s="78"/>
      <c r="Z1332" s="78"/>
      <c r="AA1332" s="78"/>
      <c r="AB1332" s="78"/>
      <c r="AC1332" s="78"/>
      <c r="AD1332" s="78"/>
      <c r="AE1332" s="78"/>
      <c r="AF1332" s="78"/>
      <c r="AG1332" s="78"/>
      <c r="AH1332" s="78"/>
      <c r="AI1332" s="78"/>
      <c r="AJ1332" s="78"/>
      <c r="AK1332" s="78"/>
      <c r="AL1332" s="80"/>
      <c r="AM1332" s="78"/>
      <c r="AN1332" s="78"/>
      <c r="AO1332" s="78"/>
      <c r="AP1332" s="78"/>
      <c r="AQ1332" s="78"/>
      <c r="AR1332" s="78"/>
      <c r="AS1332" s="78"/>
      <c r="AT1332" s="78"/>
      <c r="AU1332" s="78"/>
      <c r="AV1332" s="78"/>
      <c r="AW1332" s="78"/>
      <c r="AX1332" s="78"/>
      <c r="AY1332" s="78"/>
      <c r="AZ1332" s="78"/>
      <c r="BA1332" s="78"/>
      <c r="BB1332" s="78"/>
      <c r="BC1332" s="79"/>
      <c r="BD1332" s="79"/>
      <c r="BE1332" s="79"/>
      <c r="BF1332" s="79"/>
      <c r="BG1332" s="79"/>
      <c r="BH1332" s="79"/>
      <c r="BI1332" s="79"/>
      <c r="BJ1332" s="78"/>
      <c r="BK1332" s="78"/>
      <c r="BL1332" s="80"/>
      <c r="BM1332" s="78"/>
      <c r="BN1332" s="78"/>
      <c r="BO1332" s="78"/>
      <c r="BP1332" s="78"/>
      <c r="BQ1332" s="78"/>
      <c r="BR1332" s="78"/>
      <c r="BS1332" s="78"/>
      <c r="BT1332" s="78"/>
      <c r="BU1332" s="78"/>
      <c r="BV1332" s="78"/>
      <c r="BW1332" s="78"/>
      <c r="BX1332" s="78"/>
      <c r="BY1332" s="78"/>
      <c r="BZ1332" s="72"/>
      <c r="CA1332" s="73"/>
      <c r="CB1332" s="72"/>
      <c r="CC1332" s="72"/>
      <c r="CD1332" s="74"/>
      <c r="CJ1332"/>
      <c r="CW1332" s="76"/>
      <c r="DC1332" s="69"/>
      <c r="DI1332" s="69"/>
    </row>
    <row r="1333" spans="1:113">
      <c r="A1333" s="78"/>
      <c r="B1333" s="79"/>
      <c r="C1333" s="78"/>
      <c r="D1333" s="80"/>
      <c r="E1333" s="78"/>
      <c r="F1333" s="78"/>
      <c r="G1333" s="78"/>
      <c r="H1333" s="78"/>
      <c r="I1333" s="78"/>
      <c r="J1333" s="78"/>
      <c r="K1333" s="78"/>
      <c r="L1333" s="80"/>
      <c r="M1333" s="78"/>
      <c r="N1333" s="78"/>
      <c r="O1333" s="78"/>
      <c r="P1333" s="78"/>
      <c r="Q1333" s="78"/>
      <c r="R1333" s="78"/>
      <c r="S1333" s="78"/>
      <c r="T1333" s="78"/>
      <c r="U1333" s="78"/>
      <c r="V1333" s="78"/>
      <c r="W1333" s="78"/>
      <c r="X1333" s="78"/>
      <c r="Y1333" s="78"/>
      <c r="Z1333" s="78"/>
      <c r="AA1333" s="78"/>
      <c r="AB1333" s="78"/>
      <c r="AC1333" s="78"/>
      <c r="AD1333" s="78"/>
      <c r="AE1333" s="78"/>
      <c r="AF1333" s="78"/>
      <c r="AG1333" s="78"/>
      <c r="AH1333" s="78"/>
      <c r="AI1333" s="78"/>
      <c r="AJ1333" s="78"/>
      <c r="AK1333" s="78"/>
      <c r="AL1333" s="80"/>
      <c r="AM1333" s="78"/>
      <c r="AN1333" s="78"/>
      <c r="AO1333" s="78"/>
      <c r="AP1333" s="78"/>
      <c r="AQ1333" s="78"/>
      <c r="AR1333" s="78"/>
      <c r="AS1333" s="78"/>
      <c r="AT1333" s="78"/>
      <c r="AU1333" s="78"/>
      <c r="AV1333" s="78"/>
      <c r="AW1333" s="78"/>
      <c r="AX1333" s="78"/>
      <c r="AY1333" s="78"/>
      <c r="AZ1333" s="78"/>
      <c r="BA1333" s="78"/>
      <c r="BB1333" s="78"/>
      <c r="BC1333" s="79"/>
      <c r="BD1333" s="79"/>
      <c r="BE1333" s="79"/>
      <c r="BF1333" s="79"/>
      <c r="BG1333" s="79"/>
      <c r="BH1333" s="79"/>
      <c r="BI1333" s="79"/>
      <c r="BJ1333" s="78"/>
      <c r="BK1333" s="78"/>
      <c r="BL1333" s="80"/>
      <c r="BM1333" s="78"/>
      <c r="BN1333" s="78"/>
      <c r="BO1333" s="78"/>
      <c r="BP1333" s="78"/>
      <c r="BQ1333" s="78"/>
      <c r="BR1333" s="78"/>
      <c r="BS1333" s="78"/>
      <c r="BT1333" s="78"/>
      <c r="BU1333" s="78"/>
      <c r="BV1333" s="78"/>
      <c r="BW1333" s="78"/>
      <c r="BX1333" s="78"/>
      <c r="BY1333" s="78"/>
      <c r="BZ1333" s="72"/>
      <c r="CA1333" s="73"/>
      <c r="CB1333" s="72"/>
      <c r="CC1333" s="72"/>
      <c r="CD1333" s="74"/>
      <c r="CJ1333"/>
      <c r="CW1333" s="76"/>
      <c r="DC1333" s="69"/>
      <c r="DI1333" s="69"/>
    </row>
    <row r="1334" spans="1:113">
      <c r="A1334" s="78"/>
      <c r="B1334" s="79"/>
      <c r="C1334" s="78"/>
      <c r="D1334" s="80"/>
      <c r="E1334" s="78"/>
      <c r="F1334" s="78"/>
      <c r="G1334" s="78"/>
      <c r="H1334" s="78"/>
      <c r="I1334" s="78"/>
      <c r="J1334" s="78"/>
      <c r="K1334" s="78"/>
      <c r="L1334" s="80"/>
      <c r="M1334" s="78"/>
      <c r="N1334" s="78"/>
      <c r="O1334" s="78"/>
      <c r="P1334" s="78"/>
      <c r="Q1334" s="78"/>
      <c r="R1334" s="78"/>
      <c r="S1334" s="78"/>
      <c r="T1334" s="78"/>
      <c r="U1334" s="78"/>
      <c r="V1334" s="78"/>
      <c r="W1334" s="78"/>
      <c r="X1334" s="78"/>
      <c r="Y1334" s="78"/>
      <c r="Z1334" s="78"/>
      <c r="AA1334" s="78"/>
      <c r="AB1334" s="78"/>
      <c r="AC1334" s="78"/>
      <c r="AD1334" s="78"/>
      <c r="AE1334" s="78"/>
      <c r="AF1334" s="78"/>
      <c r="AG1334" s="78"/>
      <c r="AH1334" s="78"/>
      <c r="AI1334" s="78"/>
      <c r="AJ1334" s="78"/>
      <c r="AK1334" s="78"/>
      <c r="AL1334" s="80"/>
      <c r="AM1334" s="78"/>
      <c r="AN1334" s="78"/>
      <c r="AO1334" s="78"/>
      <c r="AP1334" s="78"/>
      <c r="AQ1334" s="78"/>
      <c r="AR1334" s="78"/>
      <c r="AS1334" s="78"/>
      <c r="AT1334" s="78"/>
      <c r="AU1334" s="78"/>
      <c r="AV1334" s="78"/>
      <c r="AW1334" s="78"/>
      <c r="AX1334" s="78"/>
      <c r="AY1334" s="78"/>
      <c r="AZ1334" s="78"/>
      <c r="BA1334" s="78"/>
      <c r="BB1334" s="78"/>
      <c r="BC1334" s="79"/>
      <c r="BD1334" s="79"/>
      <c r="BE1334" s="79"/>
      <c r="BF1334" s="79"/>
      <c r="BG1334" s="79"/>
      <c r="BH1334" s="79"/>
      <c r="BI1334" s="79"/>
      <c r="BJ1334" s="78"/>
      <c r="BK1334" s="78"/>
      <c r="BL1334" s="80"/>
      <c r="BM1334" s="78"/>
      <c r="BN1334" s="78"/>
      <c r="BO1334" s="78"/>
      <c r="BP1334" s="78"/>
      <c r="BQ1334" s="78"/>
      <c r="BR1334" s="78"/>
      <c r="BS1334" s="78"/>
      <c r="BT1334" s="78"/>
      <c r="BU1334" s="78"/>
      <c r="BV1334" s="78"/>
      <c r="BW1334" s="78"/>
      <c r="BX1334" s="78"/>
      <c r="BY1334" s="78"/>
      <c r="BZ1334" s="72"/>
      <c r="CA1334" s="73"/>
      <c r="CB1334" s="72"/>
      <c r="CC1334" s="72"/>
      <c r="CD1334" s="74"/>
      <c r="CJ1334"/>
      <c r="CW1334" s="76"/>
      <c r="DC1334" s="69"/>
      <c r="DI1334" s="69"/>
    </row>
    <row r="1335" spans="1:113">
      <c r="A1335" s="78"/>
      <c r="B1335" s="79"/>
      <c r="C1335" s="78"/>
      <c r="D1335" s="80"/>
      <c r="E1335" s="78"/>
      <c r="F1335" s="78"/>
      <c r="G1335" s="78"/>
      <c r="H1335" s="78"/>
      <c r="I1335" s="78"/>
      <c r="J1335" s="78"/>
      <c r="K1335" s="78"/>
      <c r="L1335" s="80"/>
      <c r="M1335" s="78"/>
      <c r="N1335" s="78"/>
      <c r="O1335" s="78"/>
      <c r="P1335" s="78"/>
      <c r="Q1335" s="78"/>
      <c r="R1335" s="78"/>
      <c r="S1335" s="78"/>
      <c r="T1335" s="78"/>
      <c r="U1335" s="78"/>
      <c r="V1335" s="78"/>
      <c r="W1335" s="78"/>
      <c r="X1335" s="78"/>
      <c r="Y1335" s="78"/>
      <c r="Z1335" s="78"/>
      <c r="AA1335" s="78"/>
      <c r="AB1335" s="78"/>
      <c r="AC1335" s="78"/>
      <c r="AD1335" s="78"/>
      <c r="AE1335" s="78"/>
      <c r="AF1335" s="78"/>
      <c r="AG1335" s="78"/>
      <c r="AH1335" s="78"/>
      <c r="AI1335" s="78"/>
      <c r="AJ1335" s="78"/>
      <c r="AK1335" s="78"/>
      <c r="AL1335" s="80"/>
      <c r="AM1335" s="78"/>
      <c r="AN1335" s="78"/>
      <c r="AO1335" s="78"/>
      <c r="AP1335" s="78"/>
      <c r="AQ1335" s="78"/>
      <c r="AR1335" s="78"/>
      <c r="AS1335" s="78"/>
      <c r="AT1335" s="78"/>
      <c r="AU1335" s="78"/>
      <c r="AV1335" s="78"/>
      <c r="AW1335" s="78"/>
      <c r="AX1335" s="78"/>
      <c r="AY1335" s="78"/>
      <c r="AZ1335" s="78"/>
      <c r="BA1335" s="78"/>
      <c r="BB1335" s="78"/>
      <c r="BC1335" s="79"/>
      <c r="BD1335" s="79"/>
      <c r="BE1335" s="79"/>
      <c r="BF1335" s="79"/>
      <c r="BG1335" s="79"/>
      <c r="BH1335" s="79"/>
      <c r="BI1335" s="79"/>
      <c r="BJ1335" s="78"/>
      <c r="BK1335" s="78"/>
      <c r="BL1335" s="80"/>
      <c r="BM1335" s="78"/>
      <c r="BN1335" s="78"/>
      <c r="BO1335" s="78"/>
      <c r="BP1335" s="78"/>
      <c r="BQ1335" s="78"/>
      <c r="BR1335" s="78"/>
      <c r="BS1335" s="78"/>
      <c r="BT1335" s="78"/>
      <c r="BU1335" s="78"/>
      <c r="BV1335" s="78"/>
      <c r="BW1335" s="78"/>
      <c r="BX1335" s="78"/>
      <c r="BY1335" s="78"/>
      <c r="BZ1335" s="72"/>
      <c r="CA1335" s="73"/>
      <c r="CB1335" s="72"/>
      <c r="CC1335" s="72"/>
      <c r="CD1335" s="74"/>
      <c r="CJ1335"/>
      <c r="CW1335" s="76"/>
      <c r="DC1335" s="69"/>
      <c r="DI1335" s="69"/>
    </row>
    <row r="1336" spans="1:113">
      <c r="A1336" s="78"/>
      <c r="B1336" s="79"/>
      <c r="C1336" s="78"/>
      <c r="D1336" s="80"/>
      <c r="E1336" s="78"/>
      <c r="F1336" s="78"/>
      <c r="G1336" s="78"/>
      <c r="H1336" s="78"/>
      <c r="I1336" s="78"/>
      <c r="J1336" s="78"/>
      <c r="K1336" s="78"/>
      <c r="L1336" s="80"/>
      <c r="M1336" s="78"/>
      <c r="N1336" s="78"/>
      <c r="O1336" s="78"/>
      <c r="P1336" s="78"/>
      <c r="Q1336" s="78"/>
      <c r="R1336" s="78"/>
      <c r="S1336" s="78"/>
      <c r="T1336" s="78"/>
      <c r="U1336" s="78"/>
      <c r="V1336" s="78"/>
      <c r="W1336" s="78"/>
      <c r="X1336" s="78"/>
      <c r="Y1336" s="78"/>
      <c r="Z1336" s="78"/>
      <c r="AA1336" s="78"/>
      <c r="AB1336" s="78"/>
      <c r="AC1336" s="78"/>
      <c r="AD1336" s="78"/>
      <c r="AE1336" s="78"/>
      <c r="AF1336" s="78"/>
      <c r="AG1336" s="78"/>
      <c r="AH1336" s="78"/>
      <c r="AI1336" s="78"/>
      <c r="AJ1336" s="78"/>
      <c r="AK1336" s="78"/>
      <c r="AL1336" s="80"/>
      <c r="AM1336" s="78"/>
      <c r="AN1336" s="78"/>
      <c r="AO1336" s="78"/>
      <c r="AP1336" s="78"/>
      <c r="AQ1336" s="78"/>
      <c r="AR1336" s="78"/>
      <c r="AS1336" s="78"/>
      <c r="AT1336" s="78"/>
      <c r="AU1336" s="78"/>
      <c r="AV1336" s="78"/>
      <c r="AW1336" s="78"/>
      <c r="AX1336" s="78"/>
      <c r="AY1336" s="78"/>
      <c r="AZ1336" s="78"/>
      <c r="BA1336" s="78"/>
      <c r="BB1336" s="78"/>
      <c r="BC1336" s="79"/>
      <c r="BD1336" s="79"/>
      <c r="BE1336" s="79"/>
      <c r="BF1336" s="79"/>
      <c r="BG1336" s="79"/>
      <c r="BH1336" s="79"/>
      <c r="BI1336" s="79"/>
      <c r="BJ1336" s="78"/>
      <c r="BK1336" s="78"/>
      <c r="BL1336" s="80"/>
      <c r="BM1336" s="78"/>
      <c r="BN1336" s="78"/>
      <c r="BO1336" s="78"/>
      <c r="BP1336" s="78"/>
      <c r="BQ1336" s="78"/>
      <c r="BR1336" s="78"/>
      <c r="BS1336" s="78"/>
      <c r="BT1336" s="78"/>
      <c r="BU1336" s="78"/>
      <c r="BV1336" s="78"/>
      <c r="BW1336" s="78"/>
      <c r="BX1336" s="78"/>
      <c r="BY1336" s="78"/>
      <c r="BZ1336" s="72"/>
      <c r="CA1336" s="73"/>
      <c r="CB1336" s="72"/>
      <c r="CC1336" s="72"/>
      <c r="CD1336" s="74"/>
      <c r="CJ1336"/>
      <c r="CW1336" s="76"/>
      <c r="DC1336" s="69"/>
      <c r="DI1336" s="69"/>
    </row>
    <row r="1337" spans="1:113">
      <c r="A1337" s="78"/>
      <c r="B1337" s="79"/>
      <c r="C1337" s="78"/>
      <c r="D1337" s="80"/>
      <c r="E1337" s="78"/>
      <c r="F1337" s="78"/>
      <c r="G1337" s="78"/>
      <c r="H1337" s="78"/>
      <c r="I1337" s="78"/>
      <c r="J1337" s="78"/>
      <c r="K1337" s="78"/>
      <c r="L1337" s="80"/>
      <c r="M1337" s="78"/>
      <c r="N1337" s="78"/>
      <c r="O1337" s="78"/>
      <c r="P1337" s="78"/>
      <c r="Q1337" s="78"/>
      <c r="R1337" s="78"/>
      <c r="S1337" s="78"/>
      <c r="T1337" s="78"/>
      <c r="U1337" s="78"/>
      <c r="V1337" s="78"/>
      <c r="W1337" s="78"/>
      <c r="X1337" s="78"/>
      <c r="Y1337" s="78"/>
      <c r="Z1337" s="78"/>
      <c r="AA1337" s="78"/>
      <c r="AB1337" s="78"/>
      <c r="AC1337" s="78"/>
      <c r="AD1337" s="78"/>
      <c r="AE1337" s="78"/>
      <c r="AF1337" s="78"/>
      <c r="AG1337" s="78"/>
      <c r="AH1337" s="78"/>
      <c r="AI1337" s="78"/>
      <c r="AJ1337" s="78"/>
      <c r="AK1337" s="78"/>
      <c r="AL1337" s="80"/>
      <c r="AM1337" s="78"/>
      <c r="AN1337" s="78"/>
      <c r="AO1337" s="78"/>
      <c r="AP1337" s="78"/>
      <c r="AQ1337" s="78"/>
      <c r="AR1337" s="78"/>
      <c r="AS1337" s="78"/>
      <c r="AT1337" s="78"/>
      <c r="AU1337" s="78"/>
      <c r="AV1337" s="78"/>
      <c r="AW1337" s="78"/>
      <c r="AX1337" s="78"/>
      <c r="AY1337" s="78"/>
      <c r="AZ1337" s="78"/>
      <c r="BA1337" s="78"/>
      <c r="BB1337" s="78"/>
      <c r="BC1337" s="79"/>
      <c r="BD1337" s="79"/>
      <c r="BE1337" s="79"/>
      <c r="BF1337" s="79"/>
      <c r="BG1337" s="79"/>
      <c r="BH1337" s="79"/>
      <c r="BI1337" s="79"/>
      <c r="BJ1337" s="78"/>
      <c r="BK1337" s="78"/>
      <c r="BL1337" s="80"/>
      <c r="BM1337" s="78"/>
      <c r="BN1337" s="78"/>
      <c r="BO1337" s="78"/>
      <c r="BP1337" s="78"/>
      <c r="BQ1337" s="78"/>
      <c r="BR1337" s="78"/>
      <c r="BS1337" s="78"/>
      <c r="BT1337" s="78"/>
      <c r="BU1337" s="78"/>
      <c r="BV1337" s="78"/>
      <c r="BW1337" s="78"/>
      <c r="BX1337" s="78"/>
      <c r="BY1337" s="78"/>
      <c r="BZ1337" s="72"/>
      <c r="CA1337" s="73"/>
      <c r="CB1337" s="72"/>
      <c r="CC1337" s="72"/>
      <c r="CD1337" s="74"/>
      <c r="CJ1337"/>
      <c r="CW1337" s="76"/>
      <c r="DC1337" s="69"/>
      <c r="DI1337" s="69"/>
    </row>
    <row r="1338" spans="1:113">
      <c r="A1338" s="78"/>
      <c r="B1338" s="79"/>
      <c r="C1338" s="78"/>
      <c r="D1338" s="80"/>
      <c r="E1338" s="78"/>
      <c r="F1338" s="78"/>
      <c r="G1338" s="78"/>
      <c r="H1338" s="78"/>
      <c r="I1338" s="78"/>
      <c r="J1338" s="78"/>
      <c r="K1338" s="78"/>
      <c r="L1338" s="80"/>
      <c r="M1338" s="78"/>
      <c r="N1338" s="78"/>
      <c r="O1338" s="78"/>
      <c r="P1338" s="78"/>
      <c r="Q1338" s="78"/>
      <c r="R1338" s="78"/>
      <c r="S1338" s="78"/>
      <c r="T1338" s="78"/>
      <c r="U1338" s="78"/>
      <c r="V1338" s="78"/>
      <c r="W1338" s="78"/>
      <c r="X1338" s="78"/>
      <c r="Y1338" s="78"/>
      <c r="Z1338" s="78"/>
      <c r="AA1338" s="78"/>
      <c r="AB1338" s="78"/>
      <c r="AC1338" s="78"/>
      <c r="AD1338" s="78"/>
      <c r="AE1338" s="78"/>
      <c r="AF1338" s="78"/>
      <c r="AG1338" s="78"/>
      <c r="AH1338" s="78"/>
      <c r="AI1338" s="78"/>
      <c r="AJ1338" s="78"/>
      <c r="AK1338" s="78"/>
      <c r="AL1338" s="80"/>
      <c r="AM1338" s="78"/>
      <c r="AN1338" s="78"/>
      <c r="AO1338" s="78"/>
      <c r="AP1338" s="78"/>
      <c r="AQ1338" s="78"/>
      <c r="AR1338" s="78"/>
      <c r="AS1338" s="78"/>
      <c r="AT1338" s="78"/>
      <c r="AU1338" s="78"/>
      <c r="AV1338" s="78"/>
      <c r="AW1338" s="78"/>
      <c r="AX1338" s="78"/>
      <c r="AY1338" s="78"/>
      <c r="AZ1338" s="78"/>
      <c r="BA1338" s="78"/>
      <c r="BB1338" s="78"/>
      <c r="BC1338" s="79"/>
      <c r="BD1338" s="79"/>
      <c r="BE1338" s="79"/>
      <c r="BF1338" s="79"/>
      <c r="BG1338" s="79"/>
      <c r="BH1338" s="79"/>
      <c r="BI1338" s="79"/>
      <c r="BJ1338" s="78"/>
      <c r="BK1338" s="78"/>
      <c r="BL1338" s="80"/>
      <c r="BM1338" s="78"/>
      <c r="BN1338" s="78"/>
      <c r="BO1338" s="78"/>
      <c r="BP1338" s="78"/>
      <c r="BQ1338" s="78"/>
      <c r="BR1338" s="78"/>
      <c r="BS1338" s="78"/>
      <c r="BT1338" s="78"/>
      <c r="BU1338" s="78"/>
      <c r="BV1338" s="78"/>
      <c r="BW1338" s="78"/>
      <c r="BX1338" s="78"/>
      <c r="BY1338" s="78"/>
      <c r="BZ1338" s="72"/>
      <c r="CA1338" s="73"/>
      <c r="CB1338" s="72"/>
      <c r="CC1338" s="72"/>
      <c r="CD1338" s="74"/>
      <c r="CJ1338"/>
      <c r="CW1338" s="76"/>
      <c r="DC1338" s="69"/>
      <c r="DI1338" s="69"/>
    </row>
    <row r="1339" spans="1:113">
      <c r="A1339" s="78"/>
      <c r="B1339" s="79"/>
      <c r="C1339" s="78"/>
      <c r="D1339" s="80"/>
      <c r="E1339" s="78"/>
      <c r="F1339" s="78"/>
      <c r="G1339" s="78"/>
      <c r="H1339" s="78"/>
      <c r="I1339" s="78"/>
      <c r="J1339" s="78"/>
      <c r="K1339" s="78"/>
      <c r="L1339" s="80"/>
      <c r="M1339" s="78"/>
      <c r="N1339" s="78"/>
      <c r="O1339" s="78"/>
      <c r="P1339" s="78"/>
      <c r="Q1339" s="78"/>
      <c r="R1339" s="78"/>
      <c r="S1339" s="78"/>
      <c r="T1339" s="78"/>
      <c r="U1339" s="78"/>
      <c r="V1339" s="78"/>
      <c r="W1339" s="78"/>
      <c r="X1339" s="78"/>
      <c r="Y1339" s="78"/>
      <c r="Z1339" s="78"/>
      <c r="AA1339" s="78"/>
      <c r="AB1339" s="78"/>
      <c r="AC1339" s="78"/>
      <c r="AD1339" s="78"/>
      <c r="AE1339" s="78"/>
      <c r="AF1339" s="78"/>
      <c r="AG1339" s="78"/>
      <c r="AH1339" s="78"/>
      <c r="AI1339" s="78"/>
      <c r="AJ1339" s="78"/>
      <c r="AK1339" s="78"/>
      <c r="AL1339" s="80"/>
      <c r="AM1339" s="78"/>
      <c r="AN1339" s="78"/>
      <c r="AO1339" s="78"/>
      <c r="AP1339" s="78"/>
      <c r="AQ1339" s="78"/>
      <c r="AR1339" s="78"/>
      <c r="AS1339" s="78"/>
      <c r="AT1339" s="78"/>
      <c r="AU1339" s="78"/>
      <c r="AV1339" s="78"/>
      <c r="AW1339" s="78"/>
      <c r="AX1339" s="78"/>
      <c r="AY1339" s="78"/>
      <c r="AZ1339" s="78"/>
      <c r="BA1339" s="78"/>
      <c r="BB1339" s="78"/>
      <c r="BC1339" s="79"/>
      <c r="BD1339" s="79"/>
      <c r="BE1339" s="79"/>
      <c r="BF1339" s="79"/>
      <c r="BG1339" s="79"/>
      <c r="BH1339" s="79"/>
      <c r="BI1339" s="79"/>
      <c r="BJ1339" s="78"/>
      <c r="BK1339" s="78"/>
      <c r="BL1339" s="80"/>
      <c r="BM1339" s="78"/>
      <c r="BN1339" s="78"/>
      <c r="BO1339" s="78"/>
      <c r="BP1339" s="78"/>
      <c r="BQ1339" s="78"/>
      <c r="BR1339" s="78"/>
      <c r="BS1339" s="78"/>
      <c r="BT1339" s="78"/>
      <c r="BU1339" s="78"/>
      <c r="BV1339" s="78"/>
      <c r="BW1339" s="78"/>
      <c r="BX1339" s="78"/>
      <c r="BY1339" s="78"/>
      <c r="BZ1339" s="72"/>
      <c r="CA1339" s="73"/>
      <c r="CB1339" s="72"/>
      <c r="CC1339" s="72"/>
      <c r="CD1339" s="74"/>
      <c r="CJ1339"/>
      <c r="CW1339" s="76"/>
      <c r="DC1339" s="69"/>
      <c r="DI1339" s="69"/>
    </row>
    <row r="1340" spans="1:113">
      <c r="A1340" s="78"/>
      <c r="B1340" s="79"/>
      <c r="C1340" s="78"/>
      <c r="D1340" s="80"/>
      <c r="E1340" s="78"/>
      <c r="F1340" s="78"/>
      <c r="G1340" s="78"/>
      <c r="H1340" s="78"/>
      <c r="I1340" s="78"/>
      <c r="J1340" s="78"/>
      <c r="K1340" s="78"/>
      <c r="L1340" s="80"/>
      <c r="M1340" s="78"/>
      <c r="N1340" s="78"/>
      <c r="O1340" s="78"/>
      <c r="P1340" s="78"/>
      <c r="Q1340" s="78"/>
      <c r="R1340" s="78"/>
      <c r="S1340" s="78"/>
      <c r="T1340" s="78"/>
      <c r="U1340" s="78"/>
      <c r="V1340" s="78"/>
      <c r="W1340" s="78"/>
      <c r="X1340" s="78"/>
      <c r="Y1340" s="78"/>
      <c r="Z1340" s="78"/>
      <c r="AA1340" s="78"/>
      <c r="AB1340" s="78"/>
      <c r="AC1340" s="78"/>
      <c r="AD1340" s="78"/>
      <c r="AE1340" s="78"/>
      <c r="AF1340" s="78"/>
      <c r="AG1340" s="78"/>
      <c r="AH1340" s="78"/>
      <c r="AI1340" s="78"/>
      <c r="AJ1340" s="78"/>
      <c r="AK1340" s="78"/>
      <c r="AL1340" s="80"/>
      <c r="AM1340" s="78"/>
      <c r="AN1340" s="78"/>
      <c r="AO1340" s="78"/>
      <c r="AP1340" s="78"/>
      <c r="AQ1340" s="78"/>
      <c r="AR1340" s="78"/>
      <c r="AS1340" s="78"/>
      <c r="AT1340" s="78"/>
      <c r="AU1340" s="78"/>
      <c r="AV1340" s="78"/>
      <c r="AW1340" s="78"/>
      <c r="AX1340" s="78"/>
      <c r="AY1340" s="78"/>
      <c r="AZ1340" s="78"/>
      <c r="BA1340" s="78"/>
      <c r="BB1340" s="78"/>
      <c r="BC1340" s="79"/>
      <c r="BD1340" s="79"/>
      <c r="BE1340" s="79"/>
      <c r="BF1340" s="79"/>
      <c r="BG1340" s="79"/>
      <c r="BH1340" s="79"/>
      <c r="BI1340" s="79"/>
      <c r="BJ1340" s="78"/>
      <c r="BK1340" s="78"/>
      <c r="BL1340" s="80"/>
      <c r="BM1340" s="78"/>
      <c r="BN1340" s="78"/>
      <c r="BO1340" s="78"/>
      <c r="BP1340" s="78"/>
      <c r="BQ1340" s="78"/>
      <c r="BR1340" s="78"/>
      <c r="BS1340" s="78"/>
      <c r="BT1340" s="78"/>
      <c r="BU1340" s="78"/>
      <c r="BV1340" s="78"/>
      <c r="BW1340" s="78"/>
      <c r="BX1340" s="78"/>
      <c r="BY1340" s="78"/>
      <c r="BZ1340" s="72"/>
      <c r="CA1340" s="73"/>
      <c r="CB1340" s="72"/>
      <c r="CC1340" s="72"/>
      <c r="CD1340" s="74"/>
      <c r="CJ1340"/>
      <c r="CW1340" s="76"/>
      <c r="DC1340" s="69"/>
      <c r="DI1340" s="69"/>
    </row>
    <row r="1341" spans="1:113">
      <c r="A1341" s="78"/>
      <c r="B1341" s="79"/>
      <c r="C1341" s="78"/>
      <c r="D1341" s="80"/>
      <c r="E1341" s="78"/>
      <c r="F1341" s="78"/>
      <c r="G1341" s="78"/>
      <c r="H1341" s="78"/>
      <c r="I1341" s="78"/>
      <c r="J1341" s="78"/>
      <c r="K1341" s="78"/>
      <c r="L1341" s="80"/>
      <c r="M1341" s="78"/>
      <c r="N1341" s="78"/>
      <c r="O1341" s="78"/>
      <c r="P1341" s="78"/>
      <c r="Q1341" s="78"/>
      <c r="R1341" s="78"/>
      <c r="S1341" s="78"/>
      <c r="T1341" s="78"/>
      <c r="U1341" s="78"/>
      <c r="V1341" s="78"/>
      <c r="W1341" s="78"/>
      <c r="X1341" s="78"/>
      <c r="Y1341" s="78"/>
      <c r="Z1341" s="78"/>
      <c r="AA1341" s="78"/>
      <c r="AB1341" s="78"/>
      <c r="AC1341" s="78"/>
      <c r="AD1341" s="78"/>
      <c r="AE1341" s="78"/>
      <c r="AF1341" s="78"/>
      <c r="AG1341" s="78"/>
      <c r="AH1341" s="78"/>
      <c r="AI1341" s="78"/>
      <c r="AJ1341" s="78"/>
      <c r="AK1341" s="78"/>
      <c r="AL1341" s="80"/>
      <c r="AM1341" s="78"/>
      <c r="AN1341" s="78"/>
      <c r="AO1341" s="78"/>
      <c r="AP1341" s="78"/>
      <c r="AQ1341" s="78"/>
      <c r="AR1341" s="78"/>
      <c r="AS1341" s="78"/>
      <c r="AT1341" s="78"/>
      <c r="AU1341" s="78"/>
      <c r="AV1341" s="78"/>
      <c r="AW1341" s="78"/>
      <c r="AX1341" s="78"/>
      <c r="AY1341" s="78"/>
      <c r="AZ1341" s="78"/>
      <c r="BA1341" s="78"/>
      <c r="BB1341" s="78"/>
      <c r="BC1341" s="79"/>
      <c r="BD1341" s="79"/>
      <c r="BE1341" s="79"/>
      <c r="BF1341" s="79"/>
      <c r="BG1341" s="79"/>
      <c r="BH1341" s="79"/>
      <c r="BI1341" s="79"/>
      <c r="BJ1341" s="78"/>
      <c r="BK1341" s="78"/>
      <c r="BL1341" s="80"/>
      <c r="BM1341" s="78"/>
      <c r="BN1341" s="78"/>
      <c r="BO1341" s="78"/>
      <c r="BP1341" s="78"/>
      <c r="BQ1341" s="78"/>
      <c r="BR1341" s="78"/>
      <c r="BS1341" s="78"/>
      <c r="BT1341" s="78"/>
      <c r="BU1341" s="78"/>
      <c r="BV1341" s="78"/>
      <c r="BW1341" s="78"/>
      <c r="BX1341" s="78"/>
      <c r="BY1341" s="78"/>
      <c r="BZ1341" s="72"/>
      <c r="CA1341" s="73"/>
      <c r="CB1341" s="72"/>
      <c r="CC1341" s="72"/>
      <c r="CD1341" s="74"/>
      <c r="CJ1341"/>
      <c r="CW1341" s="76"/>
      <c r="DC1341" s="69"/>
      <c r="DI1341" s="69"/>
    </row>
    <row r="1342" spans="1:113">
      <c r="A1342" s="78"/>
      <c r="B1342" s="79"/>
      <c r="C1342" s="78"/>
      <c r="D1342" s="80"/>
      <c r="E1342" s="78"/>
      <c r="F1342" s="78"/>
      <c r="G1342" s="78"/>
      <c r="H1342" s="78"/>
      <c r="I1342" s="78"/>
      <c r="J1342" s="78"/>
      <c r="K1342" s="78"/>
      <c r="L1342" s="80"/>
      <c r="M1342" s="78"/>
      <c r="N1342" s="78"/>
      <c r="O1342" s="78"/>
      <c r="P1342" s="78"/>
      <c r="Q1342" s="78"/>
      <c r="R1342" s="78"/>
      <c r="S1342" s="78"/>
      <c r="T1342" s="78"/>
      <c r="U1342" s="78"/>
      <c r="V1342" s="78"/>
      <c r="W1342" s="78"/>
      <c r="X1342" s="78"/>
      <c r="Y1342" s="78"/>
      <c r="Z1342" s="78"/>
      <c r="AA1342" s="78"/>
      <c r="AB1342" s="78"/>
      <c r="AC1342" s="78"/>
      <c r="AD1342" s="78"/>
      <c r="AE1342" s="78"/>
      <c r="AF1342" s="78"/>
      <c r="AG1342" s="78"/>
      <c r="AH1342" s="78"/>
      <c r="AI1342" s="78"/>
      <c r="AJ1342" s="78"/>
      <c r="AK1342" s="78"/>
      <c r="AL1342" s="80"/>
      <c r="AM1342" s="78"/>
      <c r="AN1342" s="78"/>
      <c r="AO1342" s="78"/>
      <c r="AP1342" s="78"/>
      <c r="AQ1342" s="78"/>
      <c r="AR1342" s="78"/>
      <c r="AS1342" s="78"/>
      <c r="AT1342" s="78"/>
      <c r="AU1342" s="78"/>
      <c r="AV1342" s="78"/>
      <c r="AW1342" s="78"/>
      <c r="AX1342" s="78"/>
      <c r="AY1342" s="78"/>
      <c r="AZ1342" s="78"/>
      <c r="BA1342" s="78"/>
      <c r="BB1342" s="78"/>
      <c r="BC1342" s="79"/>
      <c r="BD1342" s="79"/>
      <c r="BE1342" s="79"/>
      <c r="BF1342" s="79"/>
      <c r="BG1342" s="79"/>
      <c r="BH1342" s="79"/>
      <c r="BI1342" s="79"/>
      <c r="BJ1342" s="78"/>
      <c r="BK1342" s="78"/>
      <c r="BL1342" s="80"/>
      <c r="BM1342" s="78"/>
      <c r="BN1342" s="78"/>
      <c r="BO1342" s="78"/>
      <c r="BP1342" s="78"/>
      <c r="BQ1342" s="78"/>
      <c r="BR1342" s="78"/>
      <c r="BS1342" s="78"/>
      <c r="BT1342" s="78"/>
      <c r="BU1342" s="78"/>
      <c r="BV1342" s="78"/>
      <c r="BW1342" s="78"/>
      <c r="BX1342" s="78"/>
      <c r="BY1342" s="78"/>
      <c r="BZ1342" s="72"/>
      <c r="CA1342" s="73"/>
      <c r="CB1342" s="72"/>
      <c r="CC1342" s="72"/>
      <c r="CD1342" s="74"/>
      <c r="CJ1342"/>
      <c r="CW1342" s="76"/>
      <c r="DC1342" s="69"/>
      <c r="DI1342" s="69"/>
    </row>
    <row r="1343" spans="1:113">
      <c r="A1343" s="78"/>
      <c r="B1343" s="79"/>
      <c r="C1343" s="78"/>
      <c r="D1343" s="80"/>
      <c r="E1343" s="78"/>
      <c r="F1343" s="78"/>
      <c r="G1343" s="78"/>
      <c r="H1343" s="78"/>
      <c r="I1343" s="78"/>
      <c r="J1343" s="78"/>
      <c r="K1343" s="78"/>
      <c r="L1343" s="80"/>
      <c r="M1343" s="78"/>
      <c r="N1343" s="78"/>
      <c r="O1343" s="78"/>
      <c r="P1343" s="78"/>
      <c r="Q1343" s="78"/>
      <c r="R1343" s="78"/>
      <c r="S1343" s="78"/>
      <c r="T1343" s="78"/>
      <c r="U1343" s="78"/>
      <c r="V1343" s="78"/>
      <c r="W1343" s="78"/>
      <c r="X1343" s="78"/>
      <c r="Y1343" s="78"/>
      <c r="Z1343" s="78"/>
      <c r="AA1343" s="78"/>
      <c r="AB1343" s="78"/>
      <c r="AC1343" s="78"/>
      <c r="AD1343" s="78"/>
      <c r="AE1343" s="78"/>
      <c r="AF1343" s="78"/>
      <c r="AG1343" s="78"/>
      <c r="AH1343" s="78"/>
      <c r="AI1343" s="78"/>
      <c r="AJ1343" s="78"/>
      <c r="AK1343" s="78"/>
      <c r="AL1343" s="80"/>
      <c r="AM1343" s="78"/>
      <c r="AN1343" s="78"/>
      <c r="AO1343" s="78"/>
      <c r="AP1343" s="78"/>
      <c r="AQ1343" s="78"/>
      <c r="AR1343" s="78"/>
      <c r="AS1343" s="78"/>
      <c r="AT1343" s="78"/>
      <c r="AU1343" s="78"/>
      <c r="AV1343" s="78"/>
      <c r="AW1343" s="78"/>
      <c r="AX1343" s="78"/>
      <c r="AY1343" s="78"/>
      <c r="AZ1343" s="78"/>
      <c r="BA1343" s="78"/>
      <c r="BB1343" s="78"/>
      <c r="BC1343" s="79"/>
      <c r="BD1343" s="79"/>
      <c r="BE1343" s="79"/>
      <c r="BF1343" s="79"/>
      <c r="BG1343" s="79"/>
      <c r="BH1343" s="79"/>
      <c r="BI1343" s="79"/>
      <c r="BJ1343" s="78"/>
      <c r="BK1343" s="78"/>
      <c r="BL1343" s="80"/>
      <c r="BM1343" s="78"/>
      <c r="BN1343" s="78"/>
      <c r="BO1343" s="78"/>
      <c r="BP1343" s="78"/>
      <c r="BQ1343" s="78"/>
      <c r="BR1343" s="78"/>
      <c r="BS1343" s="78"/>
      <c r="BT1343" s="78"/>
      <c r="BU1343" s="78"/>
      <c r="BV1343" s="78"/>
      <c r="BW1343" s="78"/>
      <c r="BX1343" s="78"/>
      <c r="BY1343" s="78"/>
      <c r="BZ1343" s="72"/>
      <c r="CA1343" s="73"/>
      <c r="CB1343" s="72"/>
      <c r="CC1343" s="72"/>
      <c r="CD1343" s="74"/>
      <c r="CJ1343"/>
      <c r="CW1343" s="76"/>
      <c r="DC1343" s="69"/>
      <c r="DI1343" s="69"/>
    </row>
    <row r="1344" spans="1:113">
      <c r="A1344" s="78"/>
      <c r="B1344" s="79"/>
      <c r="C1344" s="78"/>
      <c r="D1344" s="80"/>
      <c r="E1344" s="78"/>
      <c r="F1344" s="78"/>
      <c r="G1344" s="78"/>
      <c r="H1344" s="78"/>
      <c r="I1344" s="78"/>
      <c r="J1344" s="78"/>
      <c r="K1344" s="78"/>
      <c r="L1344" s="80"/>
      <c r="M1344" s="78"/>
      <c r="N1344" s="78"/>
      <c r="O1344" s="78"/>
      <c r="P1344" s="78"/>
      <c r="Q1344" s="78"/>
      <c r="R1344" s="78"/>
      <c r="S1344" s="78"/>
      <c r="T1344" s="78"/>
      <c r="U1344" s="78"/>
      <c r="V1344" s="78"/>
      <c r="W1344" s="78"/>
      <c r="X1344" s="78"/>
      <c r="Y1344" s="78"/>
      <c r="Z1344" s="78"/>
      <c r="AA1344" s="78"/>
      <c r="AB1344" s="78"/>
      <c r="AC1344" s="78"/>
      <c r="AD1344" s="78"/>
      <c r="AE1344" s="78"/>
      <c r="AF1344" s="78"/>
      <c r="AG1344" s="78"/>
      <c r="AH1344" s="78"/>
      <c r="AI1344" s="78"/>
      <c r="AJ1344" s="78"/>
      <c r="AK1344" s="78"/>
      <c r="AL1344" s="80"/>
      <c r="AM1344" s="78"/>
      <c r="AN1344" s="78"/>
      <c r="AO1344" s="78"/>
      <c r="AP1344" s="78"/>
      <c r="AQ1344" s="78"/>
      <c r="AR1344" s="78"/>
      <c r="AS1344" s="78"/>
      <c r="AT1344" s="78"/>
      <c r="AU1344" s="78"/>
      <c r="AV1344" s="78"/>
      <c r="AW1344" s="78"/>
      <c r="AX1344" s="78"/>
      <c r="AY1344" s="78"/>
      <c r="AZ1344" s="78"/>
      <c r="BA1344" s="78"/>
      <c r="BB1344" s="78"/>
      <c r="BC1344" s="79"/>
      <c r="BD1344" s="79"/>
      <c r="BE1344" s="79"/>
      <c r="BF1344" s="79"/>
      <c r="BG1344" s="79"/>
      <c r="BH1344" s="79"/>
      <c r="BI1344" s="79"/>
      <c r="BJ1344" s="78"/>
      <c r="BK1344" s="78"/>
      <c r="BL1344" s="80"/>
      <c r="BM1344" s="78"/>
      <c r="BN1344" s="78"/>
      <c r="BO1344" s="78"/>
      <c r="BP1344" s="78"/>
      <c r="BQ1344" s="78"/>
      <c r="BR1344" s="78"/>
      <c r="BS1344" s="78"/>
      <c r="BT1344" s="78"/>
      <c r="BU1344" s="78"/>
      <c r="BV1344" s="78"/>
      <c r="BW1344" s="78"/>
      <c r="BX1344" s="78"/>
      <c r="BY1344" s="78"/>
      <c r="BZ1344" s="72"/>
      <c r="CA1344" s="73"/>
      <c r="CB1344" s="72"/>
      <c r="CC1344" s="72"/>
      <c r="CD1344" s="74"/>
      <c r="CJ1344"/>
      <c r="CW1344" s="76"/>
      <c r="DC1344" s="69"/>
      <c r="DI1344" s="69"/>
    </row>
    <row r="1345" spans="1:113">
      <c r="A1345" s="78"/>
      <c r="B1345" s="79"/>
      <c r="C1345" s="78"/>
      <c r="D1345" s="80"/>
      <c r="E1345" s="78"/>
      <c r="F1345" s="78"/>
      <c r="G1345" s="78"/>
      <c r="H1345" s="78"/>
      <c r="I1345" s="78"/>
      <c r="J1345" s="78"/>
      <c r="K1345" s="78"/>
      <c r="L1345" s="80"/>
      <c r="M1345" s="78"/>
      <c r="N1345" s="78"/>
      <c r="O1345" s="78"/>
      <c r="P1345" s="78"/>
      <c r="Q1345" s="78"/>
      <c r="R1345" s="78"/>
      <c r="S1345" s="78"/>
      <c r="T1345" s="78"/>
      <c r="U1345" s="78"/>
      <c r="V1345" s="78"/>
      <c r="W1345" s="78"/>
      <c r="X1345" s="78"/>
      <c r="Y1345" s="78"/>
      <c r="Z1345" s="78"/>
      <c r="AA1345" s="78"/>
      <c r="AB1345" s="78"/>
      <c r="AC1345" s="78"/>
      <c r="AD1345" s="78"/>
      <c r="AE1345" s="78"/>
      <c r="AF1345" s="78"/>
      <c r="AG1345" s="78"/>
      <c r="AH1345" s="78"/>
      <c r="AI1345" s="78"/>
      <c r="AJ1345" s="78"/>
      <c r="AK1345" s="78"/>
      <c r="AL1345" s="80"/>
      <c r="AM1345" s="78"/>
      <c r="AN1345" s="78"/>
      <c r="AO1345" s="78"/>
      <c r="AP1345" s="78"/>
      <c r="AQ1345" s="78"/>
      <c r="AR1345" s="78"/>
      <c r="AS1345" s="78"/>
      <c r="AT1345" s="78"/>
      <c r="AU1345" s="78"/>
      <c r="AV1345" s="78"/>
      <c r="AW1345" s="78"/>
      <c r="AX1345" s="78"/>
      <c r="AY1345" s="78"/>
      <c r="AZ1345" s="78"/>
      <c r="BA1345" s="78"/>
      <c r="BB1345" s="78"/>
      <c r="BC1345" s="79"/>
      <c r="BD1345" s="79"/>
      <c r="BE1345" s="79"/>
      <c r="BF1345" s="79"/>
      <c r="BG1345" s="79"/>
      <c r="BH1345" s="79"/>
      <c r="BI1345" s="79"/>
      <c r="BJ1345" s="78"/>
      <c r="BK1345" s="78"/>
      <c r="BL1345" s="80"/>
      <c r="BM1345" s="78"/>
      <c r="BN1345" s="78"/>
      <c r="BO1345" s="78"/>
      <c r="BP1345" s="78"/>
      <c r="BQ1345" s="78"/>
      <c r="BR1345" s="78"/>
      <c r="BS1345" s="78"/>
      <c r="BT1345" s="78"/>
      <c r="BU1345" s="78"/>
      <c r="BV1345" s="78"/>
      <c r="BW1345" s="78"/>
      <c r="BX1345" s="78"/>
      <c r="BY1345" s="78"/>
      <c r="BZ1345" s="72"/>
      <c r="CA1345" s="73"/>
      <c r="CB1345" s="72"/>
      <c r="CC1345" s="72"/>
      <c r="CD1345" s="74"/>
      <c r="CJ1345"/>
      <c r="CW1345" s="76"/>
      <c r="DC1345" s="69"/>
      <c r="DI1345" s="69"/>
    </row>
    <row r="1346" spans="1:113">
      <c r="A1346" s="78"/>
      <c r="B1346" s="79"/>
      <c r="C1346" s="78"/>
      <c r="D1346" s="80"/>
      <c r="E1346" s="78"/>
      <c r="F1346" s="78"/>
      <c r="G1346" s="78"/>
      <c r="H1346" s="78"/>
      <c r="I1346" s="78"/>
      <c r="J1346" s="78"/>
      <c r="K1346" s="78"/>
      <c r="L1346" s="80"/>
      <c r="M1346" s="78"/>
      <c r="N1346" s="78"/>
      <c r="O1346" s="78"/>
      <c r="P1346" s="78"/>
      <c r="Q1346" s="78"/>
      <c r="R1346" s="78"/>
      <c r="S1346" s="78"/>
      <c r="T1346" s="78"/>
      <c r="U1346" s="78"/>
      <c r="V1346" s="78"/>
      <c r="W1346" s="78"/>
      <c r="X1346" s="78"/>
      <c r="Y1346" s="78"/>
      <c r="Z1346" s="78"/>
      <c r="AA1346" s="78"/>
      <c r="AB1346" s="78"/>
      <c r="AC1346" s="78"/>
      <c r="AD1346" s="78"/>
      <c r="AE1346" s="78"/>
      <c r="AF1346" s="78"/>
      <c r="AG1346" s="78"/>
      <c r="AH1346" s="78"/>
      <c r="AI1346" s="78"/>
      <c r="AJ1346" s="78"/>
      <c r="AK1346" s="78"/>
      <c r="AL1346" s="80"/>
      <c r="AM1346" s="78"/>
      <c r="AN1346" s="78"/>
      <c r="AO1346" s="78"/>
      <c r="AP1346" s="78"/>
      <c r="AQ1346" s="78"/>
      <c r="AR1346" s="78"/>
      <c r="AS1346" s="78"/>
      <c r="AT1346" s="78"/>
      <c r="AU1346" s="78"/>
      <c r="AV1346" s="78"/>
      <c r="AW1346" s="78"/>
      <c r="AX1346" s="78"/>
      <c r="AY1346" s="78"/>
      <c r="AZ1346" s="78"/>
      <c r="BA1346" s="78"/>
      <c r="BB1346" s="78"/>
      <c r="BC1346" s="79"/>
      <c r="BD1346" s="79"/>
      <c r="BE1346" s="79"/>
      <c r="BF1346" s="79"/>
      <c r="BG1346" s="79"/>
      <c r="BH1346" s="79"/>
      <c r="BI1346" s="79"/>
      <c r="BJ1346" s="78"/>
      <c r="BK1346" s="78"/>
      <c r="BL1346" s="80"/>
      <c r="BM1346" s="78"/>
      <c r="BN1346" s="78"/>
      <c r="BO1346" s="78"/>
      <c r="BP1346" s="78"/>
      <c r="BQ1346" s="78"/>
      <c r="BR1346" s="78"/>
      <c r="BS1346" s="78"/>
      <c r="BT1346" s="78"/>
      <c r="BU1346" s="78"/>
      <c r="BV1346" s="78"/>
      <c r="BW1346" s="78"/>
      <c r="BX1346" s="78"/>
      <c r="BY1346" s="78"/>
      <c r="BZ1346" s="72"/>
      <c r="CA1346" s="73"/>
      <c r="CB1346" s="72"/>
      <c r="CC1346" s="72"/>
      <c r="CD1346" s="74"/>
      <c r="CJ1346"/>
      <c r="CW1346" s="76"/>
      <c r="DC1346" s="69"/>
      <c r="DI1346" s="69"/>
    </row>
    <row r="1347" spans="1:113">
      <c r="A1347" s="78"/>
      <c r="B1347" s="79"/>
      <c r="C1347" s="78"/>
      <c r="D1347" s="80"/>
      <c r="E1347" s="78"/>
      <c r="F1347" s="78"/>
      <c r="G1347" s="78"/>
      <c r="H1347" s="78"/>
      <c r="I1347" s="78"/>
      <c r="J1347" s="78"/>
      <c r="K1347" s="78"/>
      <c r="L1347" s="80"/>
      <c r="M1347" s="78"/>
      <c r="N1347" s="78"/>
      <c r="O1347" s="78"/>
      <c r="P1347" s="78"/>
      <c r="Q1347" s="78"/>
      <c r="R1347" s="78"/>
      <c r="S1347" s="78"/>
      <c r="T1347" s="78"/>
      <c r="U1347" s="78"/>
      <c r="V1347" s="78"/>
      <c r="W1347" s="78"/>
      <c r="X1347" s="78"/>
      <c r="Y1347" s="78"/>
      <c r="Z1347" s="78"/>
      <c r="AA1347" s="78"/>
      <c r="AB1347" s="78"/>
      <c r="AC1347" s="78"/>
      <c r="AD1347" s="78"/>
      <c r="AE1347" s="78"/>
      <c r="AF1347" s="78"/>
      <c r="AG1347" s="78"/>
      <c r="AH1347" s="78"/>
      <c r="AI1347" s="78"/>
      <c r="AJ1347" s="78"/>
      <c r="AK1347" s="78"/>
      <c r="AL1347" s="80"/>
      <c r="AM1347" s="78"/>
      <c r="AN1347" s="78"/>
      <c r="AO1347" s="78"/>
      <c r="AP1347" s="78"/>
      <c r="AQ1347" s="78"/>
      <c r="AR1347" s="78"/>
      <c r="AS1347" s="78"/>
      <c r="AT1347" s="78"/>
      <c r="AU1347" s="78"/>
      <c r="AV1347" s="78"/>
      <c r="AW1347" s="78"/>
      <c r="AX1347" s="78"/>
      <c r="AY1347" s="78"/>
      <c r="AZ1347" s="78"/>
      <c r="BA1347" s="78"/>
      <c r="BB1347" s="78"/>
      <c r="BC1347" s="79"/>
      <c r="BD1347" s="79"/>
      <c r="BE1347" s="79"/>
      <c r="BF1347" s="79"/>
      <c r="BG1347" s="79"/>
      <c r="BH1347" s="79"/>
      <c r="BI1347" s="79"/>
      <c r="BJ1347" s="78"/>
      <c r="BK1347" s="78"/>
      <c r="BL1347" s="80"/>
      <c r="BM1347" s="78"/>
      <c r="BN1347" s="78"/>
      <c r="BO1347" s="78"/>
      <c r="BP1347" s="78"/>
      <c r="BQ1347" s="78"/>
      <c r="BR1347" s="78"/>
      <c r="BS1347" s="78"/>
      <c r="BT1347" s="78"/>
      <c r="BU1347" s="78"/>
      <c r="BV1347" s="78"/>
      <c r="BW1347" s="78"/>
      <c r="BX1347" s="78"/>
      <c r="BY1347" s="78"/>
      <c r="BZ1347" s="72"/>
      <c r="CA1347" s="73"/>
      <c r="CB1347" s="72"/>
      <c r="CC1347" s="72"/>
      <c r="CD1347" s="74"/>
      <c r="CJ1347"/>
      <c r="CW1347" s="76"/>
      <c r="DC1347" s="69"/>
      <c r="DI1347" s="69"/>
    </row>
    <row r="1348" spans="1:113">
      <c r="A1348" s="78"/>
      <c r="B1348" s="79"/>
      <c r="C1348" s="78"/>
      <c r="D1348" s="80"/>
      <c r="E1348" s="78"/>
      <c r="F1348" s="78"/>
      <c r="G1348" s="78"/>
      <c r="H1348" s="78"/>
      <c r="I1348" s="78"/>
      <c r="J1348" s="78"/>
      <c r="K1348" s="78"/>
      <c r="L1348" s="80"/>
      <c r="M1348" s="78"/>
      <c r="N1348" s="78"/>
      <c r="O1348" s="78"/>
      <c r="P1348" s="78"/>
      <c r="Q1348" s="78"/>
      <c r="R1348" s="78"/>
      <c r="S1348" s="78"/>
      <c r="T1348" s="78"/>
      <c r="U1348" s="78"/>
      <c r="V1348" s="78"/>
      <c r="W1348" s="78"/>
      <c r="X1348" s="78"/>
      <c r="Y1348" s="78"/>
      <c r="Z1348" s="78"/>
      <c r="AA1348" s="78"/>
      <c r="AB1348" s="78"/>
      <c r="AC1348" s="78"/>
      <c r="AD1348" s="78"/>
      <c r="AE1348" s="78"/>
      <c r="AF1348" s="78"/>
      <c r="AG1348" s="78"/>
      <c r="AH1348" s="78"/>
      <c r="AI1348" s="78"/>
      <c r="AJ1348" s="78"/>
      <c r="AK1348" s="78"/>
      <c r="AL1348" s="80"/>
      <c r="AM1348" s="78"/>
      <c r="AN1348" s="78"/>
      <c r="AO1348" s="78"/>
      <c r="AP1348" s="78"/>
      <c r="AQ1348" s="78"/>
      <c r="AR1348" s="78"/>
      <c r="AS1348" s="78"/>
      <c r="AT1348" s="78"/>
      <c r="AU1348" s="78"/>
      <c r="AV1348" s="78"/>
      <c r="AW1348" s="78"/>
      <c r="AX1348" s="78"/>
      <c r="AY1348" s="78"/>
      <c r="AZ1348" s="78"/>
      <c r="BA1348" s="78"/>
      <c r="BB1348" s="78"/>
      <c r="BC1348" s="79"/>
      <c r="BD1348" s="79"/>
      <c r="BE1348" s="79"/>
      <c r="BF1348" s="79"/>
      <c r="BG1348" s="79"/>
      <c r="BH1348" s="79"/>
      <c r="BI1348" s="79"/>
      <c r="BJ1348" s="78"/>
      <c r="BK1348" s="78"/>
      <c r="BL1348" s="80"/>
      <c r="BM1348" s="78"/>
      <c r="BN1348" s="78"/>
      <c r="BO1348" s="78"/>
      <c r="BP1348" s="78"/>
      <c r="BQ1348" s="78"/>
      <c r="BR1348" s="78"/>
      <c r="BS1348" s="78"/>
      <c r="BT1348" s="78"/>
      <c r="BU1348" s="78"/>
      <c r="BV1348" s="78"/>
      <c r="BW1348" s="78"/>
      <c r="BX1348" s="78"/>
      <c r="BY1348" s="78"/>
      <c r="BZ1348" s="72"/>
      <c r="CA1348" s="73"/>
      <c r="CB1348" s="72"/>
      <c r="CC1348" s="72"/>
      <c r="CD1348" s="74"/>
      <c r="CJ1348"/>
      <c r="CW1348" s="76"/>
      <c r="DC1348" s="69"/>
      <c r="DI1348" s="69"/>
    </row>
    <row r="1349" spans="1:113">
      <c r="A1349" s="78"/>
      <c r="B1349" s="79"/>
      <c r="C1349" s="78"/>
      <c r="D1349" s="80"/>
      <c r="E1349" s="78"/>
      <c r="F1349" s="78"/>
      <c r="G1349" s="78"/>
      <c r="H1349" s="78"/>
      <c r="I1349" s="78"/>
      <c r="J1349" s="78"/>
      <c r="K1349" s="78"/>
      <c r="L1349" s="80"/>
      <c r="M1349" s="78"/>
      <c r="N1349" s="78"/>
      <c r="O1349" s="78"/>
      <c r="P1349" s="78"/>
      <c r="Q1349" s="78"/>
      <c r="R1349" s="78"/>
      <c r="S1349" s="78"/>
      <c r="T1349" s="78"/>
      <c r="U1349" s="78"/>
      <c r="V1349" s="78"/>
      <c r="W1349" s="78"/>
      <c r="X1349" s="78"/>
      <c r="Y1349" s="78"/>
      <c r="Z1349" s="78"/>
      <c r="AA1349" s="78"/>
      <c r="AB1349" s="78"/>
      <c r="AC1349" s="78"/>
      <c r="AD1349" s="78"/>
      <c r="AE1349" s="78"/>
      <c r="AF1349" s="78"/>
      <c r="AG1349" s="78"/>
      <c r="AH1349" s="78"/>
      <c r="AI1349" s="78"/>
      <c r="AJ1349" s="78"/>
      <c r="AK1349" s="78"/>
      <c r="AL1349" s="80"/>
      <c r="AM1349" s="78"/>
      <c r="AN1349" s="78"/>
      <c r="AO1349" s="78"/>
      <c r="AP1349" s="78"/>
      <c r="AQ1349" s="78"/>
      <c r="AR1349" s="78"/>
      <c r="AS1349" s="78"/>
      <c r="AT1349" s="78"/>
      <c r="AU1349" s="78"/>
      <c r="AV1349" s="78"/>
      <c r="AW1349" s="78"/>
      <c r="AX1349" s="78"/>
      <c r="AY1349" s="78"/>
      <c r="AZ1349" s="78"/>
      <c r="BA1349" s="78"/>
      <c r="BB1349" s="78"/>
      <c r="BC1349" s="79"/>
      <c r="BD1349" s="79"/>
      <c r="BE1349" s="79"/>
      <c r="BF1349" s="79"/>
      <c r="BG1349" s="79"/>
      <c r="BH1349" s="79"/>
      <c r="BI1349" s="79"/>
      <c r="BJ1349" s="78"/>
      <c r="BK1349" s="78"/>
      <c r="BL1349" s="80"/>
      <c r="BM1349" s="78"/>
      <c r="BN1349" s="78"/>
      <c r="BO1349" s="78"/>
      <c r="BP1349" s="78"/>
      <c r="BQ1349" s="78"/>
      <c r="BR1349" s="78"/>
      <c r="BS1349" s="78"/>
      <c r="BT1349" s="78"/>
      <c r="BU1349" s="78"/>
      <c r="BV1349" s="78"/>
      <c r="BW1349" s="78"/>
      <c r="BX1349" s="78"/>
      <c r="BY1349" s="78"/>
      <c r="BZ1349" s="72"/>
      <c r="CA1349" s="73"/>
      <c r="CB1349" s="72"/>
      <c r="CC1349" s="72"/>
      <c r="CD1349" s="74"/>
      <c r="CJ1349"/>
      <c r="CW1349" s="76"/>
      <c r="DC1349" s="69"/>
      <c r="DI1349" s="69"/>
    </row>
    <row r="1350" spans="1:113">
      <c r="A1350" s="78"/>
      <c r="B1350" s="79"/>
      <c r="C1350" s="78"/>
      <c r="D1350" s="80"/>
      <c r="E1350" s="78"/>
      <c r="F1350" s="78"/>
      <c r="G1350" s="78"/>
      <c r="H1350" s="78"/>
      <c r="I1350" s="78"/>
      <c r="J1350" s="78"/>
      <c r="K1350" s="78"/>
      <c r="L1350" s="80"/>
      <c r="M1350" s="78"/>
      <c r="N1350" s="78"/>
      <c r="O1350" s="78"/>
      <c r="P1350" s="78"/>
      <c r="Q1350" s="78"/>
      <c r="R1350" s="78"/>
      <c r="S1350" s="78"/>
      <c r="T1350" s="78"/>
      <c r="U1350" s="78"/>
      <c r="V1350" s="78"/>
      <c r="W1350" s="78"/>
      <c r="X1350" s="78"/>
      <c r="Y1350" s="78"/>
      <c r="Z1350" s="78"/>
      <c r="AA1350" s="78"/>
      <c r="AB1350" s="78"/>
      <c r="AC1350" s="78"/>
      <c r="AD1350" s="78"/>
      <c r="AE1350" s="78"/>
      <c r="AF1350" s="78"/>
      <c r="AG1350" s="78"/>
      <c r="AH1350" s="78"/>
      <c r="AI1350" s="78"/>
      <c r="AJ1350" s="78"/>
      <c r="AK1350" s="78"/>
      <c r="AL1350" s="80"/>
      <c r="AM1350" s="78"/>
      <c r="AN1350" s="78"/>
      <c r="AO1350" s="78"/>
      <c r="AP1350" s="78"/>
      <c r="AQ1350" s="78"/>
      <c r="AR1350" s="78"/>
      <c r="AS1350" s="78"/>
      <c r="AT1350" s="78"/>
      <c r="AU1350" s="78"/>
      <c r="AV1350" s="78"/>
      <c r="AW1350" s="78"/>
      <c r="AX1350" s="78"/>
      <c r="AY1350" s="78"/>
      <c r="AZ1350" s="78"/>
      <c r="BA1350" s="78"/>
      <c r="BB1350" s="78"/>
      <c r="BC1350" s="79"/>
      <c r="BD1350" s="79"/>
      <c r="BE1350" s="79"/>
      <c r="BF1350" s="79"/>
      <c r="BG1350" s="79"/>
      <c r="BH1350" s="79"/>
      <c r="BI1350" s="79"/>
      <c r="BJ1350" s="78"/>
      <c r="BK1350" s="78"/>
      <c r="BL1350" s="80"/>
      <c r="BM1350" s="78"/>
      <c r="BN1350" s="78"/>
      <c r="BO1350" s="78"/>
      <c r="BP1350" s="78"/>
      <c r="BQ1350" s="78"/>
      <c r="BR1350" s="78"/>
      <c r="BS1350" s="78"/>
      <c r="BT1350" s="78"/>
      <c r="BU1350" s="78"/>
      <c r="BV1350" s="78"/>
      <c r="BW1350" s="78"/>
      <c r="BX1350" s="78"/>
      <c r="BY1350" s="78"/>
      <c r="BZ1350" s="72"/>
      <c r="CA1350" s="73"/>
      <c r="CB1350" s="72"/>
      <c r="CC1350" s="72"/>
      <c r="CD1350" s="74"/>
      <c r="CJ1350"/>
      <c r="CW1350" s="76"/>
      <c r="DC1350" s="69"/>
      <c r="DI1350" s="69"/>
    </row>
    <row r="1351" spans="1:113">
      <c r="A1351" s="78"/>
      <c r="B1351" s="79"/>
      <c r="C1351" s="78"/>
      <c r="D1351" s="80"/>
      <c r="E1351" s="78"/>
      <c r="F1351" s="78"/>
      <c r="G1351" s="78"/>
      <c r="H1351" s="78"/>
      <c r="I1351" s="78"/>
      <c r="J1351" s="78"/>
      <c r="K1351" s="78"/>
      <c r="L1351" s="80"/>
      <c r="M1351" s="78"/>
      <c r="N1351" s="78"/>
      <c r="O1351" s="78"/>
      <c r="P1351" s="78"/>
      <c r="Q1351" s="78"/>
      <c r="R1351" s="78"/>
      <c r="S1351" s="78"/>
      <c r="T1351" s="78"/>
      <c r="U1351" s="78"/>
      <c r="V1351" s="78"/>
      <c r="W1351" s="78"/>
      <c r="X1351" s="78"/>
      <c r="Y1351" s="78"/>
      <c r="Z1351" s="78"/>
      <c r="AA1351" s="78"/>
      <c r="AB1351" s="78"/>
      <c r="AC1351" s="78"/>
      <c r="AD1351" s="78"/>
      <c r="AE1351" s="78"/>
      <c r="AF1351" s="78"/>
      <c r="AG1351" s="78"/>
      <c r="AH1351" s="78"/>
      <c r="AI1351" s="78"/>
      <c r="AJ1351" s="78"/>
      <c r="AK1351" s="78"/>
      <c r="AL1351" s="80"/>
      <c r="AM1351" s="78"/>
      <c r="AN1351" s="78"/>
      <c r="AO1351" s="78"/>
      <c r="AP1351" s="78"/>
      <c r="AQ1351" s="78"/>
      <c r="AR1351" s="78"/>
      <c r="AS1351" s="78"/>
      <c r="AT1351" s="78"/>
      <c r="AU1351" s="78"/>
      <c r="AV1351" s="78"/>
      <c r="AW1351" s="78"/>
      <c r="AX1351" s="78"/>
      <c r="AY1351" s="78"/>
      <c r="AZ1351" s="78"/>
      <c r="BA1351" s="78"/>
      <c r="BB1351" s="78"/>
      <c r="BC1351" s="79"/>
      <c r="BD1351" s="79"/>
      <c r="BE1351" s="79"/>
      <c r="BF1351" s="79"/>
      <c r="BG1351" s="79"/>
      <c r="BH1351" s="79"/>
      <c r="BI1351" s="79"/>
      <c r="BJ1351" s="78"/>
      <c r="BK1351" s="78"/>
      <c r="BL1351" s="80"/>
      <c r="BM1351" s="78"/>
      <c r="BN1351" s="78"/>
      <c r="BO1351" s="78"/>
      <c r="BP1351" s="78"/>
      <c r="BQ1351" s="78"/>
      <c r="BR1351" s="78"/>
      <c r="BS1351" s="78"/>
      <c r="BT1351" s="78"/>
      <c r="BU1351" s="78"/>
      <c r="BV1351" s="78"/>
      <c r="BW1351" s="78"/>
      <c r="BX1351" s="78"/>
      <c r="BY1351" s="78"/>
      <c r="BZ1351" s="72"/>
      <c r="CA1351" s="73"/>
      <c r="CB1351" s="72"/>
      <c r="CC1351" s="72"/>
      <c r="CD1351" s="74"/>
      <c r="CJ1351"/>
      <c r="CW1351" s="76"/>
      <c r="DC1351" s="69"/>
      <c r="DI1351" s="69"/>
    </row>
    <row r="1352" spans="1:113">
      <c r="A1352" s="78"/>
      <c r="B1352" s="79"/>
      <c r="C1352" s="78"/>
      <c r="D1352" s="80"/>
      <c r="E1352" s="78"/>
      <c r="F1352" s="78"/>
      <c r="G1352" s="78"/>
      <c r="H1352" s="78"/>
      <c r="I1352" s="78"/>
      <c r="J1352" s="78"/>
      <c r="K1352" s="78"/>
      <c r="L1352" s="80"/>
      <c r="M1352" s="78"/>
      <c r="N1352" s="78"/>
      <c r="O1352" s="78"/>
      <c r="P1352" s="78"/>
      <c r="Q1352" s="78"/>
      <c r="R1352" s="78"/>
      <c r="S1352" s="78"/>
      <c r="T1352" s="78"/>
      <c r="U1352" s="78"/>
      <c r="V1352" s="78"/>
      <c r="W1352" s="78"/>
      <c r="X1352" s="78"/>
      <c r="Y1352" s="78"/>
      <c r="Z1352" s="78"/>
      <c r="AA1352" s="78"/>
      <c r="AB1352" s="78"/>
      <c r="AC1352" s="78"/>
      <c r="AD1352" s="78"/>
      <c r="AE1352" s="78"/>
      <c r="AF1352" s="78"/>
      <c r="AG1352" s="78"/>
      <c r="AH1352" s="78"/>
      <c r="AI1352" s="78"/>
      <c r="AJ1352" s="78"/>
      <c r="AK1352" s="78"/>
      <c r="AL1352" s="80"/>
      <c r="AM1352" s="78"/>
      <c r="AN1352" s="78"/>
      <c r="AO1352" s="78"/>
      <c r="AP1352" s="78"/>
      <c r="AQ1352" s="78"/>
      <c r="AR1352" s="78"/>
      <c r="AS1352" s="78"/>
      <c r="AT1352" s="78"/>
      <c r="AU1352" s="78"/>
      <c r="AV1352" s="78"/>
      <c r="AW1352" s="78"/>
      <c r="AX1352" s="78"/>
      <c r="AY1352" s="78"/>
      <c r="AZ1352" s="78"/>
      <c r="BA1352" s="78"/>
      <c r="BB1352" s="78"/>
      <c r="BC1352" s="79"/>
      <c r="BD1352" s="79"/>
      <c r="BE1352" s="79"/>
      <c r="BF1352" s="79"/>
      <c r="BG1352" s="79"/>
      <c r="BH1352" s="79"/>
      <c r="BI1352" s="79"/>
      <c r="BJ1352" s="78"/>
      <c r="BK1352" s="78"/>
      <c r="BL1352" s="80"/>
      <c r="BM1352" s="78"/>
      <c r="BN1352" s="78"/>
      <c r="BO1352" s="78"/>
      <c r="BP1352" s="78"/>
      <c r="BQ1352" s="78"/>
      <c r="BR1352" s="78"/>
      <c r="BS1352" s="78"/>
      <c r="BT1352" s="78"/>
      <c r="BU1352" s="78"/>
      <c r="BV1352" s="78"/>
      <c r="BW1352" s="78"/>
      <c r="BX1352" s="78"/>
      <c r="BY1352" s="78"/>
      <c r="BZ1352" s="72"/>
      <c r="CA1352" s="73"/>
      <c r="CB1352" s="72"/>
      <c r="CC1352" s="72"/>
      <c r="CD1352" s="74"/>
      <c r="CJ1352"/>
      <c r="CW1352" s="76"/>
      <c r="DC1352" s="69"/>
      <c r="DI1352" s="69"/>
    </row>
    <row r="1353" spans="1:113">
      <c r="A1353" s="78"/>
      <c r="B1353" s="79"/>
      <c r="C1353" s="78"/>
      <c r="D1353" s="80"/>
      <c r="E1353" s="78"/>
      <c r="F1353" s="78"/>
      <c r="G1353" s="78"/>
      <c r="H1353" s="78"/>
      <c r="I1353" s="78"/>
      <c r="J1353" s="78"/>
      <c r="K1353" s="78"/>
      <c r="L1353" s="80"/>
      <c r="M1353" s="78"/>
      <c r="N1353" s="78"/>
      <c r="O1353" s="78"/>
      <c r="P1353" s="78"/>
      <c r="Q1353" s="78"/>
      <c r="R1353" s="78"/>
      <c r="S1353" s="78"/>
      <c r="T1353" s="78"/>
      <c r="U1353" s="78"/>
      <c r="V1353" s="78"/>
      <c r="W1353" s="78"/>
      <c r="X1353" s="78"/>
      <c r="Y1353" s="78"/>
      <c r="Z1353" s="78"/>
      <c r="AA1353" s="78"/>
      <c r="AB1353" s="78"/>
      <c r="AC1353" s="78"/>
      <c r="AD1353" s="78"/>
      <c r="AE1353" s="78"/>
      <c r="AF1353" s="78"/>
      <c r="AG1353" s="78"/>
      <c r="AH1353" s="78"/>
      <c r="AI1353" s="78"/>
      <c r="AJ1353" s="78"/>
      <c r="AK1353" s="78"/>
      <c r="AL1353" s="80"/>
      <c r="AM1353" s="78"/>
      <c r="AN1353" s="78"/>
      <c r="AO1353" s="78"/>
      <c r="AP1353" s="78"/>
      <c r="AQ1353" s="78"/>
      <c r="AR1353" s="78"/>
      <c r="AS1353" s="78"/>
      <c r="AT1353" s="78"/>
      <c r="AU1353" s="78"/>
      <c r="AV1353" s="78"/>
      <c r="AW1353" s="78"/>
      <c r="AX1353" s="78"/>
      <c r="AY1353" s="78"/>
      <c r="AZ1353" s="78"/>
      <c r="BA1353" s="78"/>
      <c r="BB1353" s="78"/>
      <c r="BC1353" s="79"/>
      <c r="BD1353" s="79"/>
      <c r="BE1353" s="79"/>
      <c r="BF1353" s="79"/>
      <c r="BG1353" s="79"/>
      <c r="BH1353" s="79"/>
      <c r="BI1353" s="79"/>
      <c r="BJ1353" s="78"/>
      <c r="BK1353" s="78"/>
      <c r="BL1353" s="80"/>
      <c r="BM1353" s="78"/>
      <c r="BN1353" s="78"/>
      <c r="BO1353" s="78"/>
      <c r="BP1353" s="78"/>
      <c r="BQ1353" s="78"/>
      <c r="BR1353" s="78"/>
      <c r="BS1353" s="78"/>
      <c r="BT1353" s="78"/>
      <c r="BU1353" s="78"/>
      <c r="BV1353" s="78"/>
      <c r="BW1353" s="78"/>
      <c r="BX1353" s="78"/>
      <c r="BY1353" s="78"/>
      <c r="BZ1353" s="72"/>
      <c r="CA1353" s="73"/>
      <c r="CB1353" s="72"/>
      <c r="CC1353" s="72"/>
      <c r="CD1353" s="74"/>
      <c r="CJ1353"/>
      <c r="CW1353" s="76"/>
      <c r="DC1353" s="69"/>
      <c r="DI1353" s="69"/>
    </row>
    <row r="1354" spans="1:113">
      <c r="A1354" s="78"/>
      <c r="B1354" s="79"/>
      <c r="C1354" s="78"/>
      <c r="D1354" s="80"/>
      <c r="E1354" s="78"/>
      <c r="F1354" s="78"/>
      <c r="G1354" s="78"/>
      <c r="H1354" s="78"/>
      <c r="I1354" s="78"/>
      <c r="J1354" s="78"/>
      <c r="K1354" s="78"/>
      <c r="L1354" s="80"/>
      <c r="M1354" s="78"/>
      <c r="N1354" s="78"/>
      <c r="O1354" s="78"/>
      <c r="P1354" s="78"/>
      <c r="Q1354" s="78"/>
      <c r="R1354" s="78"/>
      <c r="S1354" s="78"/>
      <c r="T1354" s="78"/>
      <c r="U1354" s="78"/>
      <c r="V1354" s="78"/>
      <c r="W1354" s="78"/>
      <c r="X1354" s="78"/>
      <c r="Y1354" s="78"/>
      <c r="Z1354" s="78"/>
      <c r="AA1354" s="78"/>
      <c r="AB1354" s="78"/>
      <c r="AC1354" s="78"/>
      <c r="AD1354" s="78"/>
      <c r="AE1354" s="78"/>
      <c r="AF1354" s="78"/>
      <c r="AG1354" s="78"/>
      <c r="AH1354" s="78"/>
      <c r="AI1354" s="78"/>
      <c r="AJ1354" s="78"/>
      <c r="AK1354" s="78"/>
      <c r="AL1354" s="80"/>
      <c r="AM1354" s="78"/>
      <c r="AN1354" s="78"/>
      <c r="AO1354" s="78"/>
      <c r="AP1354" s="78"/>
      <c r="AQ1354" s="78"/>
      <c r="AR1354" s="78"/>
      <c r="AS1354" s="78"/>
      <c r="AT1354" s="78"/>
      <c r="AU1354" s="78"/>
      <c r="AV1354" s="78"/>
      <c r="AW1354" s="78"/>
      <c r="AX1354" s="78"/>
      <c r="AY1354" s="78"/>
      <c r="AZ1354" s="78"/>
      <c r="BA1354" s="78"/>
      <c r="BB1354" s="78"/>
      <c r="BC1354" s="79"/>
      <c r="BD1354" s="79"/>
      <c r="BE1354" s="79"/>
      <c r="BF1354" s="79"/>
      <c r="BG1354" s="79"/>
      <c r="BH1354" s="79"/>
      <c r="BI1354" s="79"/>
      <c r="BJ1354" s="78"/>
      <c r="BK1354" s="78"/>
      <c r="BL1354" s="80"/>
      <c r="BM1354" s="78"/>
      <c r="BN1354" s="78"/>
      <c r="BO1354" s="78"/>
      <c r="BP1354" s="78"/>
      <c r="BQ1354" s="78"/>
      <c r="BR1354" s="78"/>
      <c r="BS1354" s="78"/>
      <c r="BT1354" s="78"/>
      <c r="BU1354" s="78"/>
      <c r="BV1354" s="78"/>
      <c r="BW1354" s="78"/>
      <c r="BX1354" s="78"/>
      <c r="BY1354" s="78"/>
      <c r="BZ1354" s="72"/>
      <c r="CA1354" s="73"/>
      <c r="CB1354" s="72"/>
      <c r="CC1354" s="72"/>
      <c r="CD1354" s="74"/>
      <c r="CJ1354"/>
      <c r="CW1354" s="76"/>
      <c r="DC1354" s="69"/>
      <c r="DI1354" s="69"/>
    </row>
    <row r="1355" spans="1:113">
      <c r="A1355" s="78"/>
      <c r="B1355" s="79"/>
      <c r="C1355" s="78"/>
      <c r="D1355" s="80"/>
      <c r="E1355" s="78"/>
      <c r="F1355" s="78"/>
      <c r="G1355" s="78"/>
      <c r="H1355" s="78"/>
      <c r="I1355" s="78"/>
      <c r="J1355" s="78"/>
      <c r="K1355" s="78"/>
      <c r="L1355" s="80"/>
      <c r="M1355" s="78"/>
      <c r="N1355" s="78"/>
      <c r="O1355" s="78"/>
      <c r="P1355" s="78"/>
      <c r="Q1355" s="78"/>
      <c r="R1355" s="78"/>
      <c r="S1355" s="78"/>
      <c r="T1355" s="78"/>
      <c r="U1355" s="78"/>
      <c r="V1355" s="78"/>
      <c r="W1355" s="78"/>
      <c r="X1355" s="78"/>
      <c r="Y1355" s="78"/>
      <c r="Z1355" s="78"/>
      <c r="AA1355" s="78"/>
      <c r="AB1355" s="78"/>
      <c r="AC1355" s="78"/>
      <c r="AD1355" s="78"/>
      <c r="AE1355" s="78"/>
      <c r="AF1355" s="78"/>
      <c r="AG1355" s="78"/>
      <c r="AH1355" s="78"/>
      <c r="AI1355" s="78"/>
      <c r="AJ1355" s="78"/>
      <c r="AK1355" s="78"/>
      <c r="AL1355" s="80"/>
      <c r="AM1355" s="78"/>
      <c r="AN1355" s="78"/>
      <c r="AO1355" s="78"/>
      <c r="AP1355" s="78"/>
      <c r="AQ1355" s="78"/>
      <c r="AR1355" s="78"/>
      <c r="AS1355" s="78"/>
      <c r="AT1355" s="78"/>
      <c r="AU1355" s="78"/>
      <c r="AV1355" s="78"/>
      <c r="AW1355" s="78"/>
      <c r="AX1355" s="78"/>
      <c r="AY1355" s="78"/>
      <c r="AZ1355" s="78"/>
      <c r="BA1355" s="78"/>
      <c r="BB1355" s="78"/>
      <c r="BC1355" s="79"/>
      <c r="BD1355" s="79"/>
      <c r="BE1355" s="79"/>
      <c r="BF1355" s="79"/>
      <c r="BG1355" s="79"/>
      <c r="BH1355" s="79"/>
      <c r="BI1355" s="79"/>
      <c r="BJ1355" s="78"/>
      <c r="BK1355" s="78"/>
      <c r="BL1355" s="80"/>
      <c r="BM1355" s="78"/>
      <c r="BN1355" s="78"/>
      <c r="BO1355" s="78"/>
      <c r="BP1355" s="78"/>
      <c r="BQ1355" s="78"/>
      <c r="BR1355" s="78"/>
      <c r="BS1355" s="78"/>
      <c r="BT1355" s="78"/>
      <c r="BU1355" s="78"/>
      <c r="BV1355" s="78"/>
      <c r="BW1355" s="78"/>
      <c r="BX1355" s="78"/>
      <c r="BY1355" s="78"/>
      <c r="BZ1355" s="72"/>
      <c r="CA1355" s="73"/>
      <c r="CB1355" s="72"/>
      <c r="CC1355" s="72"/>
      <c r="CD1355" s="74"/>
      <c r="CJ1355"/>
      <c r="CW1355" s="76"/>
      <c r="DC1355" s="69"/>
      <c r="DI1355" s="69"/>
    </row>
    <row r="1356" spans="1:113">
      <c r="A1356" s="78"/>
      <c r="B1356" s="79"/>
      <c r="C1356" s="78"/>
      <c r="D1356" s="80"/>
      <c r="E1356" s="78"/>
      <c r="F1356" s="78"/>
      <c r="G1356" s="78"/>
      <c r="H1356" s="78"/>
      <c r="I1356" s="78"/>
      <c r="J1356" s="78"/>
      <c r="K1356" s="78"/>
      <c r="L1356" s="80"/>
      <c r="M1356" s="78"/>
      <c r="N1356" s="78"/>
      <c r="O1356" s="78"/>
      <c r="P1356" s="78"/>
      <c r="Q1356" s="78"/>
      <c r="R1356" s="78"/>
      <c r="S1356" s="78"/>
      <c r="T1356" s="78"/>
      <c r="U1356" s="78"/>
      <c r="V1356" s="78"/>
      <c r="W1356" s="78"/>
      <c r="X1356" s="78"/>
      <c r="Y1356" s="78"/>
      <c r="Z1356" s="78"/>
      <c r="AA1356" s="78"/>
      <c r="AB1356" s="78"/>
      <c r="AC1356" s="78"/>
      <c r="AD1356" s="78"/>
      <c r="AE1356" s="78"/>
      <c r="AF1356" s="78"/>
      <c r="AG1356" s="78"/>
      <c r="AH1356" s="78"/>
      <c r="AI1356" s="78"/>
      <c r="AJ1356" s="78"/>
      <c r="AK1356" s="78"/>
      <c r="AL1356" s="80"/>
      <c r="AM1356" s="78"/>
      <c r="AN1356" s="78"/>
      <c r="AO1356" s="78"/>
      <c r="AP1356" s="78"/>
      <c r="AQ1356" s="78"/>
      <c r="AR1356" s="78"/>
      <c r="AS1356" s="78"/>
      <c r="AT1356" s="78"/>
      <c r="AU1356" s="78"/>
      <c r="AV1356" s="78"/>
      <c r="AW1356" s="78"/>
      <c r="AX1356" s="78"/>
      <c r="AY1356" s="78"/>
      <c r="AZ1356" s="78"/>
      <c r="BA1356" s="78"/>
      <c r="BB1356" s="78"/>
      <c r="BC1356" s="79"/>
      <c r="BD1356" s="79"/>
      <c r="BE1356" s="79"/>
      <c r="BF1356" s="79"/>
      <c r="BG1356" s="79"/>
      <c r="BH1356" s="79"/>
      <c r="BI1356" s="79"/>
      <c r="BJ1356" s="78"/>
      <c r="BK1356" s="78"/>
      <c r="BL1356" s="80"/>
      <c r="BM1356" s="78"/>
      <c r="BN1356" s="78"/>
      <c r="BO1356" s="78"/>
      <c r="BP1356" s="78"/>
      <c r="BQ1356" s="78"/>
      <c r="BR1356" s="78"/>
      <c r="BS1356" s="78"/>
      <c r="BT1356" s="78"/>
      <c r="BU1356" s="78"/>
      <c r="BV1356" s="78"/>
      <c r="BW1356" s="78"/>
      <c r="BX1356" s="78"/>
      <c r="BY1356" s="78"/>
      <c r="BZ1356" s="72"/>
      <c r="CA1356" s="73"/>
      <c r="CB1356" s="72"/>
      <c r="CC1356" s="72"/>
      <c r="CD1356" s="74"/>
      <c r="CJ1356"/>
      <c r="CW1356" s="76"/>
      <c r="DC1356" s="69"/>
      <c r="DI1356" s="69"/>
    </row>
    <row r="1357" spans="1:113">
      <c r="A1357" s="78"/>
      <c r="B1357" s="79"/>
      <c r="C1357" s="78"/>
      <c r="D1357" s="80"/>
      <c r="E1357" s="78"/>
      <c r="F1357" s="78"/>
      <c r="G1357" s="78"/>
      <c r="H1357" s="78"/>
      <c r="I1357" s="78"/>
      <c r="J1357" s="78"/>
      <c r="K1357" s="78"/>
      <c r="L1357" s="80"/>
      <c r="M1357" s="78"/>
      <c r="N1357" s="78"/>
      <c r="O1357" s="78"/>
      <c r="P1357" s="78"/>
      <c r="Q1357" s="78"/>
      <c r="R1357" s="78"/>
      <c r="S1357" s="78"/>
      <c r="T1357" s="78"/>
      <c r="U1357" s="78"/>
      <c r="V1357" s="78"/>
      <c r="W1357" s="78"/>
      <c r="X1357" s="78"/>
      <c r="Y1357" s="78"/>
      <c r="Z1357" s="78"/>
      <c r="AA1357" s="78"/>
      <c r="AB1357" s="78"/>
      <c r="AC1357" s="78"/>
      <c r="AD1357" s="78"/>
      <c r="AE1357" s="78"/>
      <c r="AF1357" s="78"/>
      <c r="AG1357" s="78"/>
      <c r="AH1357" s="78"/>
      <c r="AI1357" s="78"/>
      <c r="AJ1357" s="78"/>
      <c r="AK1357" s="78"/>
      <c r="AL1357" s="80"/>
      <c r="AM1357" s="78"/>
      <c r="AN1357" s="78"/>
      <c r="AO1357" s="78"/>
      <c r="AP1357" s="78"/>
      <c r="AQ1357" s="78"/>
      <c r="AR1357" s="78"/>
      <c r="AS1357" s="78"/>
      <c r="AT1357" s="78"/>
      <c r="AU1357" s="78"/>
      <c r="AV1357" s="78"/>
      <c r="AW1357" s="78"/>
      <c r="AX1357" s="78"/>
      <c r="AY1357" s="78"/>
      <c r="AZ1357" s="78"/>
      <c r="BA1357" s="78"/>
      <c r="BB1357" s="78"/>
      <c r="BC1357" s="79"/>
      <c r="BD1357" s="79"/>
      <c r="BE1357" s="79"/>
      <c r="BF1357" s="79"/>
      <c r="BG1357" s="79"/>
      <c r="BH1357" s="79"/>
      <c r="BI1357" s="79"/>
      <c r="BJ1357" s="78"/>
      <c r="BK1357" s="78"/>
      <c r="BL1357" s="80"/>
      <c r="BM1357" s="78"/>
      <c r="BN1357" s="78"/>
      <c r="BO1357" s="78"/>
      <c r="BP1357" s="78"/>
      <c r="BQ1357" s="78"/>
      <c r="BR1357" s="78"/>
      <c r="BS1357" s="78"/>
      <c r="BT1357" s="78"/>
      <c r="BU1357" s="78"/>
      <c r="BV1357" s="78"/>
      <c r="BW1357" s="78"/>
      <c r="BX1357" s="78"/>
      <c r="BY1357" s="78"/>
      <c r="BZ1357" s="72"/>
      <c r="CA1357" s="73"/>
      <c r="CB1357" s="72"/>
      <c r="CC1357" s="72"/>
      <c r="CD1357" s="74"/>
      <c r="CJ1357"/>
      <c r="CW1357" s="76"/>
      <c r="DC1357" s="69"/>
      <c r="DI1357" s="69"/>
    </row>
    <row r="1358" spans="1:113">
      <c r="A1358" s="78"/>
      <c r="B1358" s="79"/>
      <c r="C1358" s="78"/>
      <c r="D1358" s="80"/>
      <c r="E1358" s="78"/>
      <c r="F1358" s="78"/>
      <c r="G1358" s="78"/>
      <c r="H1358" s="78"/>
      <c r="I1358" s="78"/>
      <c r="J1358" s="78"/>
      <c r="K1358" s="78"/>
      <c r="L1358" s="80"/>
      <c r="M1358" s="78"/>
      <c r="N1358" s="78"/>
      <c r="O1358" s="78"/>
      <c r="P1358" s="78"/>
      <c r="Q1358" s="78"/>
      <c r="R1358" s="78"/>
      <c r="S1358" s="78"/>
      <c r="T1358" s="78"/>
      <c r="U1358" s="78"/>
      <c r="V1358" s="78"/>
      <c r="W1358" s="78"/>
      <c r="X1358" s="78"/>
      <c r="Y1358" s="78"/>
      <c r="Z1358" s="78"/>
      <c r="AA1358" s="78"/>
      <c r="AB1358" s="78"/>
      <c r="AC1358" s="78"/>
      <c r="AD1358" s="78"/>
      <c r="AE1358" s="78"/>
      <c r="AF1358" s="78"/>
      <c r="AG1358" s="78"/>
      <c r="AH1358" s="78"/>
      <c r="AI1358" s="78"/>
      <c r="AJ1358" s="78"/>
      <c r="AK1358" s="78"/>
      <c r="AL1358" s="80"/>
      <c r="AM1358" s="78"/>
      <c r="AN1358" s="78"/>
      <c r="AO1358" s="78"/>
      <c r="AP1358" s="78"/>
      <c r="AQ1358" s="78"/>
      <c r="AR1358" s="78"/>
      <c r="AS1358" s="78"/>
      <c r="AT1358" s="78"/>
      <c r="AU1358" s="78"/>
      <c r="AV1358" s="78"/>
      <c r="AW1358" s="78"/>
      <c r="AX1358" s="78"/>
      <c r="AY1358" s="78"/>
      <c r="AZ1358" s="78"/>
      <c r="BA1358" s="78"/>
      <c r="BB1358" s="78"/>
      <c r="BC1358" s="79"/>
      <c r="BD1358" s="79"/>
      <c r="BE1358" s="79"/>
      <c r="BF1358" s="79"/>
      <c r="BG1358" s="79"/>
      <c r="BH1358" s="79"/>
      <c r="BI1358" s="79"/>
      <c r="BJ1358" s="78"/>
      <c r="BK1358" s="78"/>
      <c r="BL1358" s="80"/>
      <c r="BM1358" s="78"/>
      <c r="BN1358" s="78"/>
      <c r="BO1358" s="78"/>
      <c r="BP1358" s="78"/>
      <c r="BQ1358" s="78"/>
      <c r="BR1358" s="78"/>
      <c r="BS1358" s="78"/>
      <c r="BT1358" s="78"/>
      <c r="BU1358" s="78"/>
      <c r="BV1358" s="78"/>
      <c r="BW1358" s="78"/>
      <c r="BX1358" s="78"/>
      <c r="BY1358" s="78"/>
      <c r="BZ1358" s="72"/>
      <c r="CA1358" s="73"/>
      <c r="CB1358" s="72"/>
      <c r="CC1358" s="72"/>
      <c r="CD1358" s="74"/>
      <c r="CJ1358"/>
      <c r="CW1358" s="76"/>
      <c r="DC1358" s="69"/>
      <c r="DI1358" s="69"/>
    </row>
    <row r="1359" spans="1:113">
      <c r="A1359" s="78"/>
      <c r="B1359" s="79"/>
      <c r="C1359" s="78"/>
      <c r="D1359" s="80"/>
      <c r="E1359" s="78"/>
      <c r="F1359" s="78"/>
      <c r="G1359" s="78"/>
      <c r="H1359" s="78"/>
      <c r="I1359" s="78"/>
      <c r="J1359" s="78"/>
      <c r="K1359" s="78"/>
      <c r="L1359" s="80"/>
      <c r="M1359" s="78"/>
      <c r="N1359" s="78"/>
      <c r="O1359" s="78"/>
      <c r="P1359" s="78"/>
      <c r="Q1359" s="78"/>
      <c r="R1359" s="78"/>
      <c r="S1359" s="78"/>
      <c r="T1359" s="78"/>
      <c r="U1359" s="78"/>
      <c r="V1359" s="78"/>
      <c r="W1359" s="78"/>
      <c r="X1359" s="78"/>
      <c r="Y1359" s="78"/>
      <c r="Z1359" s="78"/>
      <c r="AA1359" s="78"/>
      <c r="AB1359" s="78"/>
      <c r="AC1359" s="78"/>
      <c r="AD1359" s="78"/>
      <c r="AE1359" s="78"/>
      <c r="AF1359" s="78"/>
      <c r="AG1359" s="78"/>
      <c r="AH1359" s="78"/>
      <c r="AI1359" s="78"/>
      <c r="AJ1359" s="78"/>
      <c r="AK1359" s="78"/>
      <c r="AL1359" s="80"/>
      <c r="AM1359" s="78"/>
      <c r="AN1359" s="78"/>
      <c r="AO1359" s="78"/>
      <c r="AP1359" s="78"/>
      <c r="AQ1359" s="78"/>
      <c r="AR1359" s="78"/>
      <c r="AS1359" s="78"/>
      <c r="AT1359" s="78"/>
      <c r="AU1359" s="78"/>
      <c r="AV1359" s="78"/>
      <c r="AW1359" s="78"/>
      <c r="AX1359" s="78"/>
      <c r="AY1359" s="78"/>
      <c r="AZ1359" s="78"/>
      <c r="BA1359" s="78"/>
      <c r="BB1359" s="78"/>
      <c r="BC1359" s="79"/>
      <c r="BD1359" s="79"/>
      <c r="BE1359" s="79"/>
      <c r="BF1359" s="79"/>
      <c r="BG1359" s="79"/>
      <c r="BH1359" s="79"/>
      <c r="BI1359" s="79"/>
      <c r="BJ1359" s="78"/>
      <c r="BK1359" s="78"/>
      <c r="BL1359" s="80"/>
      <c r="BM1359" s="78"/>
      <c r="BN1359" s="78"/>
      <c r="BO1359" s="78"/>
      <c r="BP1359" s="78"/>
      <c r="BQ1359" s="78"/>
      <c r="BR1359" s="78"/>
      <c r="BS1359" s="78"/>
      <c r="BT1359" s="78"/>
      <c r="BU1359" s="78"/>
      <c r="BV1359" s="78"/>
      <c r="BW1359" s="78"/>
      <c r="BX1359" s="78"/>
      <c r="BY1359" s="78"/>
      <c r="BZ1359" s="72"/>
      <c r="CA1359" s="73"/>
      <c r="CB1359" s="72"/>
      <c r="CC1359" s="72"/>
      <c r="CD1359" s="74"/>
      <c r="CJ1359"/>
      <c r="CW1359" s="76"/>
      <c r="DC1359" s="69"/>
      <c r="DI1359" s="69"/>
    </row>
    <row r="1360" spans="1:113">
      <c r="A1360" s="78"/>
      <c r="B1360" s="79"/>
      <c r="C1360" s="78"/>
      <c r="D1360" s="80"/>
      <c r="E1360" s="78"/>
      <c r="F1360" s="78"/>
      <c r="G1360" s="78"/>
      <c r="H1360" s="78"/>
      <c r="I1360" s="78"/>
      <c r="J1360" s="78"/>
      <c r="K1360" s="78"/>
      <c r="L1360" s="80"/>
      <c r="M1360" s="78"/>
      <c r="N1360" s="78"/>
      <c r="O1360" s="78"/>
      <c r="P1360" s="78"/>
      <c r="Q1360" s="78"/>
      <c r="R1360" s="78"/>
      <c r="S1360" s="78"/>
      <c r="T1360" s="78"/>
      <c r="U1360" s="78"/>
      <c r="V1360" s="78"/>
      <c r="W1360" s="78"/>
      <c r="X1360" s="78"/>
      <c r="Y1360" s="78"/>
      <c r="Z1360" s="78"/>
      <c r="AA1360" s="78"/>
      <c r="AB1360" s="78"/>
      <c r="AC1360" s="78"/>
      <c r="AD1360" s="78"/>
      <c r="AE1360" s="78"/>
      <c r="AF1360" s="78"/>
      <c r="AG1360" s="78"/>
      <c r="AH1360" s="78"/>
      <c r="AI1360" s="78"/>
      <c r="AJ1360" s="78"/>
      <c r="AK1360" s="78"/>
      <c r="AL1360" s="80"/>
      <c r="AM1360" s="78"/>
      <c r="AN1360" s="78"/>
      <c r="AO1360" s="78"/>
      <c r="AP1360" s="78"/>
      <c r="AQ1360" s="78"/>
      <c r="AR1360" s="78"/>
      <c r="AS1360" s="78"/>
      <c r="AT1360" s="78"/>
      <c r="AU1360" s="78"/>
      <c r="AV1360" s="78"/>
      <c r="AW1360" s="78"/>
      <c r="AX1360" s="78"/>
      <c r="AY1360" s="78"/>
      <c r="AZ1360" s="78"/>
      <c r="BA1360" s="78"/>
      <c r="BB1360" s="78"/>
      <c r="BC1360" s="79"/>
      <c r="BD1360" s="79"/>
      <c r="BE1360" s="79"/>
      <c r="BF1360" s="79"/>
      <c r="BG1360" s="79"/>
      <c r="BH1360" s="79"/>
      <c r="BI1360" s="79"/>
      <c r="BJ1360" s="78"/>
      <c r="BK1360" s="78"/>
      <c r="BL1360" s="80"/>
      <c r="BM1360" s="78"/>
      <c r="BN1360" s="78"/>
      <c r="BO1360" s="78"/>
      <c r="BP1360" s="78"/>
      <c r="BQ1360" s="78"/>
      <c r="BR1360" s="78"/>
      <c r="BS1360" s="78"/>
      <c r="BT1360" s="78"/>
      <c r="BU1360" s="78"/>
      <c r="BV1360" s="78"/>
      <c r="BW1360" s="78"/>
      <c r="BX1360" s="78"/>
      <c r="BY1360" s="78"/>
      <c r="BZ1360" s="72"/>
      <c r="CA1360" s="73"/>
      <c r="CB1360" s="72"/>
      <c r="CC1360" s="72"/>
      <c r="CD1360" s="74"/>
      <c r="CJ1360"/>
      <c r="CW1360" s="76"/>
      <c r="DC1360" s="69"/>
      <c r="DI1360" s="69"/>
    </row>
    <row r="1361" spans="1:113">
      <c r="A1361" s="78"/>
      <c r="B1361" s="79"/>
      <c r="C1361" s="78"/>
      <c r="D1361" s="80"/>
      <c r="E1361" s="78"/>
      <c r="F1361" s="78"/>
      <c r="G1361" s="78"/>
      <c r="H1361" s="78"/>
      <c r="I1361" s="78"/>
      <c r="J1361" s="78"/>
      <c r="K1361" s="78"/>
      <c r="L1361" s="80"/>
      <c r="M1361" s="78"/>
      <c r="N1361" s="78"/>
      <c r="O1361" s="78"/>
      <c r="P1361" s="78"/>
      <c r="Q1361" s="78"/>
      <c r="R1361" s="78"/>
      <c r="S1361" s="78"/>
      <c r="T1361" s="78"/>
      <c r="U1361" s="78"/>
      <c r="V1361" s="78"/>
      <c r="W1361" s="78"/>
      <c r="X1361" s="78"/>
      <c r="Y1361" s="78"/>
      <c r="Z1361" s="78"/>
      <c r="AA1361" s="78"/>
      <c r="AB1361" s="78"/>
      <c r="AC1361" s="78"/>
      <c r="AD1361" s="78"/>
      <c r="AE1361" s="78"/>
      <c r="AF1361" s="78"/>
      <c r="AG1361" s="78"/>
      <c r="AH1361" s="78"/>
      <c r="AI1361" s="78"/>
      <c r="AJ1361" s="78"/>
      <c r="AK1361" s="78"/>
      <c r="AL1361" s="80"/>
      <c r="AM1361" s="78"/>
      <c r="AN1361" s="78"/>
      <c r="AO1361" s="78"/>
      <c r="AP1361" s="78"/>
      <c r="AQ1361" s="78"/>
      <c r="AR1361" s="78"/>
      <c r="AS1361" s="78"/>
      <c r="AT1361" s="78"/>
      <c r="AU1361" s="78"/>
      <c r="AV1361" s="78"/>
      <c r="AW1361" s="78"/>
      <c r="AX1361" s="78"/>
      <c r="AY1361" s="78"/>
      <c r="AZ1361" s="78"/>
      <c r="BA1361" s="78"/>
      <c r="BB1361" s="78"/>
      <c r="BC1361" s="79"/>
      <c r="BD1361" s="79"/>
      <c r="BE1361" s="79"/>
      <c r="BF1361" s="79"/>
      <c r="BG1361" s="79"/>
      <c r="BH1361" s="79"/>
      <c r="BI1361" s="79"/>
      <c r="BJ1361" s="78"/>
      <c r="BK1361" s="78"/>
      <c r="BL1361" s="80"/>
      <c r="BM1361" s="78"/>
      <c r="BN1361" s="78"/>
      <c r="BO1361" s="78"/>
      <c r="BP1361" s="78"/>
      <c r="BQ1361" s="78"/>
      <c r="BR1361" s="78"/>
      <c r="BS1361" s="78"/>
      <c r="BT1361" s="78"/>
      <c r="BU1361" s="78"/>
      <c r="BV1361" s="78"/>
      <c r="BW1361" s="78"/>
      <c r="BX1361" s="78"/>
      <c r="BY1361" s="78"/>
      <c r="BZ1361" s="72"/>
      <c r="CA1361" s="73"/>
      <c r="CB1361" s="72"/>
      <c r="CC1361" s="72"/>
      <c r="CD1361" s="74"/>
      <c r="CJ1361"/>
      <c r="CW1361" s="76"/>
      <c r="DC1361" s="69"/>
      <c r="DI1361" s="69"/>
    </row>
    <row r="1362" spans="1:113">
      <c r="A1362" s="78"/>
      <c r="B1362" s="79"/>
      <c r="C1362" s="78"/>
      <c r="D1362" s="80"/>
      <c r="E1362" s="78"/>
      <c r="F1362" s="78"/>
      <c r="G1362" s="78"/>
      <c r="H1362" s="78"/>
      <c r="I1362" s="78"/>
      <c r="J1362" s="78"/>
      <c r="K1362" s="78"/>
      <c r="L1362" s="80"/>
      <c r="M1362" s="78"/>
      <c r="N1362" s="78"/>
      <c r="O1362" s="78"/>
      <c r="P1362" s="78"/>
      <c r="Q1362" s="78"/>
      <c r="R1362" s="78"/>
      <c r="S1362" s="78"/>
      <c r="T1362" s="78"/>
      <c r="U1362" s="78"/>
      <c r="V1362" s="78"/>
      <c r="W1362" s="78"/>
      <c r="X1362" s="78"/>
      <c r="Y1362" s="78"/>
      <c r="Z1362" s="78"/>
      <c r="AA1362" s="78"/>
      <c r="AB1362" s="78"/>
      <c r="AC1362" s="78"/>
      <c r="AD1362" s="78"/>
      <c r="AE1362" s="78"/>
      <c r="AF1362" s="78"/>
      <c r="AG1362" s="78"/>
      <c r="AH1362" s="78"/>
      <c r="AI1362" s="78"/>
      <c r="AJ1362" s="78"/>
      <c r="AK1362" s="78"/>
      <c r="AL1362" s="80"/>
      <c r="AM1362" s="78"/>
      <c r="AN1362" s="78"/>
      <c r="AO1362" s="78"/>
      <c r="AP1362" s="78"/>
      <c r="AQ1362" s="78"/>
      <c r="AR1362" s="78"/>
      <c r="AS1362" s="78"/>
      <c r="AT1362" s="78"/>
      <c r="AU1362" s="78"/>
      <c r="AV1362" s="78"/>
      <c r="AW1362" s="78"/>
      <c r="AX1362" s="78"/>
      <c r="AY1362" s="78"/>
      <c r="AZ1362" s="78"/>
      <c r="BA1362" s="78"/>
      <c r="BB1362" s="78"/>
      <c r="BC1362" s="79"/>
      <c r="BD1362" s="79"/>
      <c r="BE1362" s="79"/>
      <c r="BF1362" s="79"/>
      <c r="BG1362" s="79"/>
      <c r="BH1362" s="79"/>
      <c r="BI1362" s="79"/>
      <c r="BJ1362" s="78"/>
      <c r="BK1362" s="78"/>
      <c r="BL1362" s="80"/>
      <c r="BM1362" s="78"/>
      <c r="BN1362" s="78"/>
      <c r="BO1362" s="78"/>
      <c r="BP1362" s="78"/>
      <c r="BQ1362" s="78"/>
      <c r="BR1362" s="78"/>
      <c r="BS1362" s="78"/>
      <c r="BT1362" s="78"/>
      <c r="BU1362" s="78"/>
      <c r="BV1362" s="78"/>
      <c r="BW1362" s="78"/>
      <c r="BX1362" s="78"/>
      <c r="BY1362" s="78"/>
      <c r="BZ1362" s="72"/>
      <c r="CA1362" s="73"/>
      <c r="CB1362" s="72"/>
      <c r="CC1362" s="72"/>
      <c r="CD1362" s="74"/>
      <c r="CJ1362"/>
      <c r="CW1362" s="76"/>
      <c r="DC1362" s="69"/>
      <c r="DI1362" s="69"/>
    </row>
    <row r="1363" spans="1:113">
      <c r="A1363" s="78"/>
      <c r="B1363" s="79"/>
      <c r="C1363" s="78"/>
      <c r="D1363" s="80"/>
      <c r="E1363" s="78"/>
      <c r="F1363" s="78"/>
      <c r="G1363" s="78"/>
      <c r="H1363" s="78"/>
      <c r="I1363" s="78"/>
      <c r="J1363" s="78"/>
      <c r="K1363" s="78"/>
      <c r="L1363" s="80"/>
      <c r="M1363" s="78"/>
      <c r="N1363" s="78"/>
      <c r="O1363" s="78"/>
      <c r="P1363" s="78"/>
      <c r="Q1363" s="78"/>
      <c r="R1363" s="78"/>
      <c r="S1363" s="78"/>
      <c r="T1363" s="78"/>
      <c r="U1363" s="78"/>
      <c r="V1363" s="78"/>
      <c r="W1363" s="78"/>
      <c r="X1363" s="78"/>
      <c r="Y1363" s="78"/>
      <c r="Z1363" s="78"/>
      <c r="AA1363" s="78"/>
      <c r="AB1363" s="78"/>
      <c r="AC1363" s="78"/>
      <c r="AD1363" s="78"/>
      <c r="AE1363" s="78"/>
      <c r="AF1363" s="78"/>
      <c r="AG1363" s="78"/>
      <c r="AH1363" s="78"/>
      <c r="AI1363" s="78"/>
      <c r="AJ1363" s="78"/>
      <c r="AK1363" s="78"/>
      <c r="AL1363" s="80"/>
      <c r="AM1363" s="78"/>
      <c r="AN1363" s="78"/>
      <c r="AO1363" s="78"/>
      <c r="AP1363" s="78"/>
      <c r="AQ1363" s="78"/>
      <c r="AR1363" s="78"/>
      <c r="AS1363" s="78"/>
      <c r="AT1363" s="78"/>
      <c r="AU1363" s="78"/>
      <c r="AV1363" s="78"/>
      <c r="AW1363" s="78"/>
      <c r="AX1363" s="78"/>
      <c r="AY1363" s="78"/>
      <c r="AZ1363" s="78"/>
      <c r="BA1363" s="78"/>
      <c r="BB1363" s="78"/>
      <c r="BC1363" s="79"/>
      <c r="BD1363" s="79"/>
      <c r="BE1363" s="79"/>
      <c r="BF1363" s="79"/>
      <c r="BG1363" s="79"/>
      <c r="BH1363" s="79"/>
      <c r="BI1363" s="79"/>
      <c r="BJ1363" s="78"/>
      <c r="BK1363" s="78"/>
      <c r="BL1363" s="80"/>
      <c r="BM1363" s="78"/>
      <c r="BN1363" s="78"/>
      <c r="BO1363" s="78"/>
      <c r="BP1363" s="78"/>
      <c r="BQ1363" s="78"/>
      <c r="BR1363" s="78"/>
      <c r="BS1363" s="78"/>
      <c r="BT1363" s="78"/>
      <c r="BU1363" s="78"/>
      <c r="BV1363" s="78"/>
      <c r="BW1363" s="78"/>
      <c r="BX1363" s="78"/>
      <c r="BY1363" s="78"/>
      <c r="BZ1363" s="72"/>
      <c r="CA1363" s="73"/>
      <c r="CB1363" s="72"/>
      <c r="CC1363" s="72"/>
      <c r="CD1363" s="74"/>
      <c r="CJ1363"/>
      <c r="CW1363" s="76"/>
      <c r="DC1363" s="69"/>
      <c r="DI1363" s="69"/>
    </row>
    <row r="1364" spans="1:113">
      <c r="A1364" s="78"/>
      <c r="B1364" s="79"/>
      <c r="C1364" s="78"/>
      <c r="D1364" s="80"/>
      <c r="E1364" s="78"/>
      <c r="F1364" s="78"/>
      <c r="G1364" s="78"/>
      <c r="H1364" s="78"/>
      <c r="I1364" s="78"/>
      <c r="J1364" s="78"/>
      <c r="K1364" s="78"/>
      <c r="L1364" s="80"/>
      <c r="M1364" s="78"/>
      <c r="N1364" s="78"/>
      <c r="O1364" s="78"/>
      <c r="P1364" s="78"/>
      <c r="Q1364" s="78"/>
      <c r="R1364" s="78"/>
      <c r="S1364" s="78"/>
      <c r="T1364" s="78"/>
      <c r="U1364" s="78"/>
      <c r="V1364" s="78"/>
      <c r="W1364" s="78"/>
      <c r="X1364" s="78"/>
      <c r="Y1364" s="78"/>
      <c r="Z1364" s="78"/>
      <c r="AA1364" s="78"/>
      <c r="AB1364" s="78"/>
      <c r="AC1364" s="78"/>
      <c r="AD1364" s="78"/>
      <c r="AE1364" s="78"/>
      <c r="AF1364" s="78"/>
      <c r="AG1364" s="78"/>
      <c r="AH1364" s="78"/>
      <c r="AI1364" s="78"/>
      <c r="AJ1364" s="78"/>
      <c r="AK1364" s="78"/>
      <c r="AL1364" s="80"/>
      <c r="AM1364" s="78"/>
      <c r="AN1364" s="78"/>
      <c r="AO1364" s="78"/>
      <c r="AP1364" s="78"/>
      <c r="AQ1364" s="78"/>
      <c r="AR1364" s="78"/>
      <c r="AS1364" s="78"/>
      <c r="AT1364" s="78"/>
      <c r="AU1364" s="78"/>
      <c r="AV1364" s="78"/>
      <c r="AW1364" s="78"/>
      <c r="AX1364" s="78"/>
      <c r="AY1364" s="78"/>
      <c r="AZ1364" s="78"/>
      <c r="BA1364" s="78"/>
      <c r="BB1364" s="78"/>
      <c r="BC1364" s="79"/>
      <c r="BD1364" s="79"/>
      <c r="BE1364" s="79"/>
      <c r="BF1364" s="79"/>
      <c r="BG1364" s="79"/>
      <c r="BH1364" s="79"/>
      <c r="BI1364" s="79"/>
      <c r="BJ1364" s="78"/>
      <c r="BK1364" s="78"/>
      <c r="BL1364" s="80"/>
      <c r="BM1364" s="78"/>
      <c r="BN1364" s="78"/>
      <c r="BO1364" s="78"/>
      <c r="BP1364" s="78"/>
      <c r="BQ1364" s="78"/>
      <c r="BR1364" s="78"/>
      <c r="BS1364" s="78"/>
      <c r="BT1364" s="78"/>
      <c r="BU1364" s="78"/>
      <c r="BV1364" s="78"/>
      <c r="BW1364" s="78"/>
      <c r="BX1364" s="78"/>
      <c r="BY1364" s="78"/>
      <c r="BZ1364" s="72"/>
      <c r="CA1364" s="73"/>
      <c r="CB1364" s="72"/>
      <c r="CC1364" s="72"/>
      <c r="CD1364" s="74"/>
      <c r="CJ1364"/>
      <c r="CW1364" s="76"/>
      <c r="DC1364" s="69"/>
      <c r="DI1364" s="69"/>
    </row>
    <row r="1365" spans="1:113">
      <c r="A1365" s="78"/>
      <c r="B1365" s="79"/>
      <c r="C1365" s="78"/>
      <c r="D1365" s="80"/>
      <c r="E1365" s="78"/>
      <c r="F1365" s="78"/>
      <c r="G1365" s="78"/>
      <c r="H1365" s="78"/>
      <c r="I1365" s="78"/>
      <c r="J1365" s="78"/>
      <c r="K1365" s="78"/>
      <c r="L1365" s="80"/>
      <c r="M1365" s="78"/>
      <c r="N1365" s="78"/>
      <c r="O1365" s="78"/>
      <c r="P1365" s="78"/>
      <c r="Q1365" s="78"/>
      <c r="R1365" s="78"/>
      <c r="S1365" s="78"/>
      <c r="T1365" s="78"/>
      <c r="U1365" s="78"/>
      <c r="V1365" s="78"/>
      <c r="W1365" s="78"/>
      <c r="X1365" s="78"/>
      <c r="Y1365" s="78"/>
      <c r="Z1365" s="78"/>
      <c r="AA1365" s="78"/>
      <c r="AB1365" s="78"/>
      <c r="AC1365" s="78"/>
      <c r="AD1365" s="78"/>
      <c r="AE1365" s="78"/>
      <c r="AF1365" s="78"/>
      <c r="AG1365" s="78"/>
      <c r="AH1365" s="78"/>
      <c r="AI1365" s="78"/>
      <c r="AJ1365" s="78"/>
      <c r="AK1365" s="78"/>
      <c r="AL1365" s="80"/>
      <c r="AM1365" s="78"/>
      <c r="AN1365" s="78"/>
      <c r="AO1365" s="78"/>
      <c r="AP1365" s="78"/>
      <c r="AQ1365" s="78"/>
      <c r="AR1365" s="78"/>
      <c r="AS1365" s="78"/>
      <c r="AT1365" s="78"/>
      <c r="AU1365" s="78"/>
      <c r="AV1365" s="78"/>
      <c r="AW1365" s="78"/>
      <c r="AX1365" s="78"/>
      <c r="AY1365" s="78"/>
      <c r="AZ1365" s="78"/>
      <c r="BA1365" s="78"/>
      <c r="BB1365" s="78"/>
      <c r="BC1365" s="79"/>
      <c r="BD1365" s="79"/>
      <c r="BE1365" s="79"/>
      <c r="BF1365" s="79"/>
      <c r="BG1365" s="79"/>
      <c r="BH1365" s="79"/>
      <c r="BI1365" s="79"/>
      <c r="BJ1365" s="78"/>
      <c r="BK1365" s="78"/>
      <c r="BL1365" s="80"/>
      <c r="BM1365" s="78"/>
      <c r="BN1365" s="78"/>
      <c r="BO1365" s="78"/>
      <c r="BP1365" s="78"/>
      <c r="BQ1365" s="78"/>
      <c r="BR1365" s="78"/>
      <c r="BS1365" s="78"/>
      <c r="BT1365" s="78"/>
      <c r="BU1365" s="78"/>
      <c r="BV1365" s="78"/>
      <c r="BW1365" s="78"/>
      <c r="BX1365" s="78"/>
      <c r="BY1365" s="78"/>
      <c r="BZ1365" s="72"/>
      <c r="CA1365" s="73"/>
      <c r="CB1365" s="72"/>
      <c r="CC1365" s="72"/>
      <c r="CD1365" s="74"/>
      <c r="CJ1365"/>
      <c r="CW1365" s="76"/>
      <c r="DC1365" s="69"/>
      <c r="DI1365" s="69"/>
    </row>
    <row r="1366" spans="1:113">
      <c r="A1366" s="78"/>
      <c r="B1366" s="79"/>
      <c r="C1366" s="78"/>
      <c r="D1366" s="80"/>
      <c r="E1366" s="78"/>
      <c r="F1366" s="78"/>
      <c r="G1366" s="78"/>
      <c r="H1366" s="78"/>
      <c r="I1366" s="78"/>
      <c r="J1366" s="78"/>
      <c r="K1366" s="78"/>
      <c r="L1366" s="80"/>
      <c r="M1366" s="78"/>
      <c r="N1366" s="78"/>
      <c r="O1366" s="78"/>
      <c r="P1366" s="78"/>
      <c r="Q1366" s="78"/>
      <c r="R1366" s="78"/>
      <c r="S1366" s="78"/>
      <c r="T1366" s="78"/>
      <c r="U1366" s="78"/>
      <c r="V1366" s="78"/>
      <c r="W1366" s="78"/>
      <c r="X1366" s="78"/>
      <c r="Y1366" s="78"/>
      <c r="Z1366" s="78"/>
      <c r="AA1366" s="78"/>
      <c r="AB1366" s="78"/>
      <c r="AC1366" s="78"/>
      <c r="AD1366" s="78"/>
      <c r="AE1366" s="78"/>
      <c r="AF1366" s="78"/>
      <c r="AG1366" s="78"/>
      <c r="AH1366" s="78"/>
      <c r="AI1366" s="78"/>
      <c r="AJ1366" s="78"/>
      <c r="AK1366" s="78"/>
      <c r="AL1366" s="80"/>
      <c r="AM1366" s="78"/>
      <c r="AN1366" s="78"/>
      <c r="AO1366" s="78"/>
      <c r="AP1366" s="78"/>
      <c r="AQ1366" s="78"/>
      <c r="AR1366" s="78"/>
      <c r="AS1366" s="78"/>
      <c r="AT1366" s="78"/>
      <c r="AU1366" s="78"/>
      <c r="AV1366" s="78"/>
      <c r="AW1366" s="78"/>
      <c r="AX1366" s="78"/>
      <c r="AY1366" s="78"/>
      <c r="AZ1366" s="78"/>
      <c r="BA1366" s="78"/>
      <c r="BB1366" s="78"/>
      <c r="BC1366" s="79"/>
      <c r="BD1366" s="79"/>
      <c r="BE1366" s="79"/>
      <c r="BF1366" s="79"/>
      <c r="BG1366" s="79"/>
      <c r="BH1366" s="79"/>
      <c r="BI1366" s="79"/>
      <c r="BJ1366" s="78"/>
      <c r="BK1366" s="78"/>
      <c r="BL1366" s="80"/>
      <c r="BM1366" s="78"/>
      <c r="BN1366" s="78"/>
      <c r="BO1366" s="78"/>
      <c r="BP1366" s="78"/>
      <c r="BQ1366" s="78"/>
      <c r="BR1366" s="78"/>
      <c r="BS1366" s="78"/>
      <c r="BT1366" s="78"/>
      <c r="BU1366" s="78"/>
      <c r="BV1366" s="78"/>
      <c r="BW1366" s="78"/>
      <c r="BX1366" s="78"/>
      <c r="BY1366" s="78"/>
      <c r="BZ1366" s="72"/>
      <c r="CA1366" s="73"/>
      <c r="CB1366" s="72"/>
      <c r="CC1366" s="72"/>
      <c r="CD1366" s="74"/>
      <c r="CJ1366"/>
      <c r="CW1366" s="76"/>
      <c r="DC1366" s="69"/>
      <c r="DI1366" s="69"/>
    </row>
    <row r="1367" spans="1:113">
      <c r="A1367" s="78"/>
      <c r="B1367" s="79"/>
      <c r="C1367" s="78"/>
      <c r="D1367" s="80"/>
      <c r="E1367" s="78"/>
      <c r="F1367" s="78"/>
      <c r="G1367" s="78"/>
      <c r="H1367" s="78"/>
      <c r="I1367" s="78"/>
      <c r="J1367" s="78"/>
      <c r="K1367" s="78"/>
      <c r="L1367" s="80"/>
      <c r="M1367" s="78"/>
      <c r="N1367" s="78"/>
      <c r="O1367" s="78"/>
      <c r="P1367" s="78"/>
      <c r="Q1367" s="78"/>
      <c r="R1367" s="78"/>
      <c r="S1367" s="78"/>
      <c r="T1367" s="78"/>
      <c r="U1367" s="78"/>
      <c r="V1367" s="78"/>
      <c r="W1367" s="78"/>
      <c r="X1367" s="78"/>
      <c r="Y1367" s="78"/>
      <c r="Z1367" s="78"/>
      <c r="AA1367" s="78"/>
      <c r="AB1367" s="78"/>
      <c r="AC1367" s="78"/>
      <c r="AD1367" s="78"/>
      <c r="AE1367" s="78"/>
      <c r="AF1367" s="78"/>
      <c r="AG1367" s="78"/>
      <c r="AH1367" s="78"/>
      <c r="AI1367" s="78"/>
      <c r="AJ1367" s="78"/>
      <c r="AK1367" s="78"/>
      <c r="AL1367" s="80"/>
      <c r="AM1367" s="78"/>
      <c r="AN1367" s="78"/>
      <c r="AO1367" s="78"/>
      <c r="AP1367" s="78"/>
      <c r="AQ1367" s="78"/>
      <c r="AR1367" s="78"/>
      <c r="AS1367" s="78"/>
      <c r="AT1367" s="78"/>
      <c r="AU1367" s="78"/>
      <c r="AV1367" s="78"/>
      <c r="AW1367" s="78"/>
      <c r="AX1367" s="78"/>
      <c r="AY1367" s="78"/>
      <c r="AZ1367" s="78"/>
      <c r="BA1367" s="78"/>
      <c r="BB1367" s="78"/>
      <c r="BC1367" s="79"/>
      <c r="BD1367" s="79"/>
      <c r="BE1367" s="79"/>
      <c r="BF1367" s="79"/>
      <c r="BG1367" s="79"/>
      <c r="BH1367" s="79"/>
      <c r="BI1367" s="79"/>
      <c r="BJ1367" s="78"/>
      <c r="BK1367" s="78"/>
      <c r="BL1367" s="80"/>
      <c r="BM1367" s="78"/>
      <c r="BN1367" s="78"/>
      <c r="BO1367" s="78"/>
      <c r="BP1367" s="78"/>
      <c r="BQ1367" s="78"/>
      <c r="BR1367" s="78"/>
      <c r="BS1367" s="78"/>
      <c r="BT1367" s="78"/>
      <c r="BU1367" s="78"/>
      <c r="BV1367" s="78"/>
      <c r="BW1367" s="78"/>
      <c r="BX1367" s="78"/>
      <c r="BY1367" s="78"/>
      <c r="BZ1367" s="72"/>
      <c r="CA1367" s="73"/>
      <c r="CB1367" s="72"/>
      <c r="CC1367" s="72"/>
      <c r="CD1367" s="74"/>
      <c r="CJ1367"/>
      <c r="CW1367" s="76"/>
      <c r="DC1367" s="69"/>
      <c r="DI1367" s="69"/>
    </row>
    <row r="1368" spans="1:113">
      <c r="A1368" s="78"/>
      <c r="B1368" s="79"/>
      <c r="C1368" s="78"/>
      <c r="D1368" s="80"/>
      <c r="E1368" s="78"/>
      <c r="F1368" s="78"/>
      <c r="G1368" s="78"/>
      <c r="H1368" s="78"/>
      <c r="I1368" s="78"/>
      <c r="J1368" s="78"/>
      <c r="K1368" s="78"/>
      <c r="L1368" s="80"/>
      <c r="M1368" s="78"/>
      <c r="N1368" s="78"/>
      <c r="O1368" s="78"/>
      <c r="P1368" s="78"/>
      <c r="Q1368" s="78"/>
      <c r="R1368" s="78"/>
      <c r="S1368" s="78"/>
      <c r="T1368" s="78"/>
      <c r="U1368" s="78"/>
      <c r="V1368" s="78"/>
      <c r="W1368" s="78"/>
      <c r="X1368" s="78"/>
      <c r="Y1368" s="78"/>
      <c r="Z1368" s="78"/>
      <c r="AA1368" s="78"/>
      <c r="AB1368" s="78"/>
      <c r="AC1368" s="78"/>
      <c r="AD1368" s="78"/>
      <c r="AE1368" s="78"/>
      <c r="AF1368" s="78"/>
      <c r="AG1368" s="78"/>
      <c r="AH1368" s="78"/>
      <c r="AI1368" s="78"/>
      <c r="AJ1368" s="78"/>
      <c r="AK1368" s="78"/>
      <c r="AL1368" s="80"/>
      <c r="AM1368" s="78"/>
      <c r="AN1368" s="78"/>
      <c r="AO1368" s="78"/>
      <c r="AP1368" s="78"/>
      <c r="AQ1368" s="78"/>
      <c r="AR1368" s="78"/>
      <c r="AS1368" s="78"/>
      <c r="AT1368" s="78"/>
      <c r="AU1368" s="78"/>
      <c r="AV1368" s="78"/>
      <c r="AW1368" s="78"/>
      <c r="AX1368" s="78"/>
      <c r="AY1368" s="78"/>
      <c r="AZ1368" s="78"/>
      <c r="BA1368" s="78"/>
      <c r="BB1368" s="78"/>
      <c r="BC1368" s="79"/>
      <c r="BD1368" s="79"/>
      <c r="BE1368" s="79"/>
      <c r="BF1368" s="79"/>
      <c r="BG1368" s="79"/>
      <c r="BH1368" s="79"/>
      <c r="BI1368" s="79"/>
      <c r="BJ1368" s="78"/>
      <c r="BK1368" s="78"/>
      <c r="BL1368" s="80"/>
      <c r="BM1368" s="78"/>
      <c r="BN1368" s="78"/>
      <c r="BO1368" s="78"/>
      <c r="BP1368" s="78"/>
      <c r="BQ1368" s="78"/>
      <c r="BR1368" s="78"/>
      <c r="BS1368" s="78"/>
      <c r="BT1368" s="78"/>
      <c r="BU1368" s="78"/>
      <c r="BV1368" s="78"/>
      <c r="BW1368" s="78"/>
      <c r="BX1368" s="78"/>
      <c r="BY1368" s="78"/>
      <c r="BZ1368" s="72"/>
      <c r="CA1368" s="73"/>
      <c r="CB1368" s="72"/>
      <c r="CC1368" s="72"/>
      <c r="CD1368" s="74"/>
      <c r="CJ1368"/>
      <c r="CW1368" s="76"/>
      <c r="DC1368" s="69"/>
      <c r="DI1368" s="69"/>
    </row>
    <row r="1369" spans="1:113">
      <c r="A1369" s="78"/>
      <c r="B1369" s="79"/>
      <c r="C1369" s="78"/>
      <c r="D1369" s="80"/>
      <c r="E1369" s="78"/>
      <c r="F1369" s="78"/>
      <c r="G1369" s="78"/>
      <c r="H1369" s="78"/>
      <c r="I1369" s="78"/>
      <c r="J1369" s="78"/>
      <c r="K1369" s="78"/>
      <c r="L1369" s="80"/>
      <c r="M1369" s="78"/>
      <c r="N1369" s="78"/>
      <c r="O1369" s="78"/>
      <c r="P1369" s="78"/>
      <c r="Q1369" s="78"/>
      <c r="R1369" s="78"/>
      <c r="S1369" s="78"/>
      <c r="T1369" s="78"/>
      <c r="U1369" s="78"/>
      <c r="V1369" s="78"/>
      <c r="W1369" s="78"/>
      <c r="X1369" s="78"/>
      <c r="Y1369" s="78"/>
      <c r="Z1369" s="78"/>
      <c r="AA1369" s="78"/>
      <c r="AB1369" s="78"/>
      <c r="AC1369" s="78"/>
      <c r="AD1369" s="78"/>
      <c r="AE1369" s="78"/>
      <c r="AF1369" s="78"/>
      <c r="AG1369" s="78"/>
      <c r="AH1369" s="78"/>
      <c r="AI1369" s="78"/>
      <c r="AJ1369" s="78"/>
      <c r="AK1369" s="78"/>
      <c r="AL1369" s="80"/>
      <c r="AM1369" s="78"/>
      <c r="AN1369" s="78"/>
      <c r="AO1369" s="78"/>
      <c r="AP1369" s="78"/>
      <c r="AQ1369" s="78"/>
      <c r="AR1369" s="78"/>
      <c r="AS1369" s="78"/>
      <c r="AT1369" s="78"/>
      <c r="AU1369" s="78"/>
      <c r="AV1369" s="78"/>
      <c r="AW1369" s="78"/>
      <c r="AX1369" s="78"/>
      <c r="AY1369" s="78"/>
      <c r="AZ1369" s="78"/>
      <c r="BA1369" s="78"/>
      <c r="BB1369" s="78"/>
      <c r="BC1369" s="79"/>
      <c r="BD1369" s="79"/>
      <c r="BE1369" s="79"/>
      <c r="BF1369" s="79"/>
      <c r="BG1369" s="79"/>
      <c r="BH1369" s="79"/>
      <c r="BI1369" s="79"/>
      <c r="BJ1369" s="78"/>
      <c r="BK1369" s="78"/>
      <c r="BL1369" s="80"/>
      <c r="BM1369" s="78"/>
      <c r="BN1369" s="78"/>
      <c r="BO1369" s="78"/>
      <c r="BP1369" s="78"/>
      <c r="BQ1369" s="78"/>
      <c r="BR1369" s="78"/>
      <c r="BS1369" s="78"/>
      <c r="BT1369" s="78"/>
      <c r="BU1369" s="78"/>
      <c r="BV1369" s="78"/>
      <c r="BW1369" s="78"/>
      <c r="BX1369" s="78"/>
      <c r="BY1369" s="78"/>
      <c r="BZ1369" s="72"/>
      <c r="CA1369" s="73"/>
      <c r="CB1369" s="72"/>
      <c r="CC1369" s="72"/>
      <c r="CD1369" s="74"/>
      <c r="CJ1369"/>
      <c r="CW1369" s="76"/>
      <c r="DC1369" s="69"/>
      <c r="DI1369" s="69"/>
    </row>
    <row r="1370" spans="1:113">
      <c r="A1370" s="78"/>
      <c r="B1370" s="79"/>
      <c r="C1370" s="78"/>
      <c r="D1370" s="80"/>
      <c r="E1370" s="78"/>
      <c r="F1370" s="78"/>
      <c r="G1370" s="78"/>
      <c r="H1370" s="78"/>
      <c r="I1370" s="78"/>
      <c r="J1370" s="78"/>
      <c r="K1370" s="78"/>
      <c r="L1370" s="80"/>
      <c r="M1370" s="78"/>
      <c r="N1370" s="78"/>
      <c r="O1370" s="78"/>
      <c r="P1370" s="78"/>
      <c r="Q1370" s="78"/>
      <c r="R1370" s="78"/>
      <c r="S1370" s="78"/>
      <c r="T1370" s="78"/>
      <c r="U1370" s="78"/>
      <c r="V1370" s="78"/>
      <c r="W1370" s="78"/>
      <c r="X1370" s="78"/>
      <c r="Y1370" s="78"/>
      <c r="Z1370" s="78"/>
      <c r="AA1370" s="78"/>
      <c r="AB1370" s="78"/>
      <c r="AC1370" s="78"/>
      <c r="AD1370" s="78"/>
      <c r="AE1370" s="78"/>
      <c r="AF1370" s="78"/>
      <c r="AG1370" s="78"/>
      <c r="AH1370" s="78"/>
      <c r="AI1370" s="78"/>
      <c r="AJ1370" s="78"/>
      <c r="AK1370" s="78"/>
      <c r="AL1370" s="80"/>
      <c r="AM1370" s="78"/>
      <c r="AN1370" s="78"/>
      <c r="AO1370" s="78"/>
      <c r="AP1370" s="78"/>
      <c r="AQ1370" s="78"/>
      <c r="AR1370" s="78"/>
      <c r="AS1370" s="78"/>
      <c r="AT1370" s="78"/>
      <c r="AU1370" s="78"/>
      <c r="AV1370" s="78"/>
      <c r="AW1370" s="78"/>
      <c r="AX1370" s="78"/>
      <c r="AY1370" s="78"/>
      <c r="AZ1370" s="78"/>
      <c r="BA1370" s="78"/>
      <c r="BB1370" s="78"/>
      <c r="BC1370" s="79"/>
      <c r="BD1370" s="79"/>
      <c r="BE1370" s="79"/>
      <c r="BF1370" s="79"/>
      <c r="BG1370" s="79"/>
      <c r="BH1370" s="79"/>
      <c r="BI1370" s="79"/>
      <c r="BJ1370" s="78"/>
      <c r="BK1370" s="78"/>
      <c r="BL1370" s="80"/>
      <c r="BM1370" s="78"/>
      <c r="BN1370" s="78"/>
      <c r="BO1370" s="78"/>
      <c r="BP1370" s="78"/>
      <c r="BQ1370" s="78"/>
      <c r="BR1370" s="78"/>
      <c r="BS1370" s="78"/>
      <c r="BT1370" s="78"/>
      <c r="BU1370" s="78"/>
      <c r="BV1370" s="78"/>
      <c r="BW1370" s="78"/>
      <c r="BX1370" s="78"/>
      <c r="BY1370" s="78"/>
      <c r="BZ1370" s="72"/>
      <c r="CA1370" s="73"/>
      <c r="CB1370" s="72"/>
      <c r="CC1370" s="72"/>
      <c r="CD1370" s="74"/>
      <c r="CJ1370"/>
      <c r="CW1370" s="76"/>
      <c r="DC1370" s="69"/>
      <c r="DI1370" s="69"/>
    </row>
    <row r="1371" spans="1:113">
      <c r="A1371" s="78"/>
      <c r="B1371" s="79"/>
      <c r="C1371" s="78"/>
      <c r="D1371" s="80"/>
      <c r="E1371" s="78"/>
      <c r="F1371" s="78"/>
      <c r="G1371" s="78"/>
      <c r="H1371" s="78"/>
      <c r="I1371" s="78"/>
      <c r="J1371" s="78"/>
      <c r="K1371" s="78"/>
      <c r="L1371" s="80"/>
      <c r="M1371" s="78"/>
      <c r="N1371" s="78"/>
      <c r="O1371" s="78"/>
      <c r="P1371" s="78"/>
      <c r="Q1371" s="78"/>
      <c r="R1371" s="78"/>
      <c r="S1371" s="78"/>
      <c r="T1371" s="78"/>
      <c r="U1371" s="78"/>
      <c r="V1371" s="78"/>
      <c r="W1371" s="78"/>
      <c r="X1371" s="78"/>
      <c r="Y1371" s="78"/>
      <c r="Z1371" s="78"/>
      <c r="AA1371" s="78"/>
      <c r="AB1371" s="78"/>
      <c r="AC1371" s="78"/>
      <c r="AD1371" s="78"/>
      <c r="AE1371" s="78"/>
      <c r="AF1371" s="78"/>
      <c r="AG1371" s="78"/>
      <c r="AH1371" s="78"/>
      <c r="AI1371" s="78"/>
      <c r="AJ1371" s="78"/>
      <c r="AK1371" s="78"/>
      <c r="AL1371" s="80"/>
      <c r="AM1371" s="78"/>
      <c r="AN1371" s="78"/>
      <c r="AO1371" s="78"/>
      <c r="AP1371" s="78"/>
      <c r="AQ1371" s="78"/>
      <c r="AR1371" s="78"/>
      <c r="AS1371" s="78"/>
      <c r="AT1371" s="78"/>
      <c r="AU1371" s="78"/>
      <c r="AV1371" s="78"/>
      <c r="AW1371" s="78"/>
      <c r="AX1371" s="78"/>
      <c r="AY1371" s="78"/>
      <c r="AZ1371" s="78"/>
      <c r="BA1371" s="78"/>
      <c r="BB1371" s="78"/>
      <c r="BC1371" s="79"/>
      <c r="BD1371" s="79"/>
      <c r="BE1371" s="79"/>
      <c r="BF1371" s="79"/>
      <c r="BG1371" s="79"/>
      <c r="BH1371" s="79"/>
      <c r="BI1371" s="79"/>
      <c r="BJ1371" s="78"/>
      <c r="BK1371" s="78"/>
      <c r="BL1371" s="80"/>
      <c r="BM1371" s="78"/>
      <c r="BN1371" s="78"/>
      <c r="BO1371" s="78"/>
      <c r="BP1371" s="78"/>
      <c r="BQ1371" s="78"/>
      <c r="BR1371" s="78"/>
      <c r="BS1371" s="78"/>
      <c r="BT1371" s="78"/>
      <c r="BU1371" s="78"/>
      <c r="BV1371" s="78"/>
      <c r="BW1371" s="78"/>
      <c r="BX1371" s="78"/>
      <c r="BY1371" s="78"/>
      <c r="BZ1371" s="72"/>
      <c r="CA1371" s="73"/>
      <c r="CB1371" s="72"/>
      <c r="CC1371" s="72"/>
      <c r="CD1371" s="74"/>
      <c r="CJ1371"/>
      <c r="CW1371" s="76"/>
      <c r="DC1371" s="69"/>
      <c r="DI1371" s="69"/>
    </row>
    <row r="1372" spans="1:113">
      <c r="A1372" s="78"/>
      <c r="B1372" s="79"/>
      <c r="C1372" s="78"/>
      <c r="D1372" s="80"/>
      <c r="E1372" s="78"/>
      <c r="F1372" s="78"/>
      <c r="G1372" s="78"/>
      <c r="H1372" s="78"/>
      <c r="I1372" s="78"/>
      <c r="J1372" s="78"/>
      <c r="K1372" s="78"/>
      <c r="L1372" s="80"/>
      <c r="M1372" s="78"/>
      <c r="N1372" s="78"/>
      <c r="O1372" s="78"/>
      <c r="P1372" s="78"/>
      <c r="Q1372" s="78"/>
      <c r="R1372" s="78"/>
      <c r="S1372" s="78"/>
      <c r="T1372" s="78"/>
      <c r="U1372" s="78"/>
      <c r="V1372" s="78"/>
      <c r="W1372" s="78"/>
      <c r="X1372" s="78"/>
      <c r="Y1372" s="78"/>
      <c r="Z1372" s="78"/>
      <c r="AA1372" s="78"/>
      <c r="AB1372" s="78"/>
      <c r="AC1372" s="78"/>
      <c r="AD1372" s="78"/>
      <c r="AE1372" s="78"/>
      <c r="AF1372" s="78"/>
      <c r="AG1372" s="78"/>
      <c r="AH1372" s="78"/>
      <c r="AI1372" s="78"/>
      <c r="AJ1372" s="78"/>
      <c r="AK1372" s="78"/>
      <c r="AL1372" s="80"/>
      <c r="AM1372" s="78"/>
      <c r="AN1372" s="78"/>
      <c r="AO1372" s="78"/>
      <c r="AP1372" s="78"/>
      <c r="AQ1372" s="78"/>
      <c r="AR1372" s="78"/>
      <c r="AS1372" s="78"/>
      <c r="AT1372" s="78"/>
      <c r="AU1372" s="78"/>
      <c r="AV1372" s="78"/>
      <c r="AW1372" s="78"/>
      <c r="AX1372" s="78"/>
      <c r="AY1372" s="78"/>
      <c r="AZ1372" s="78"/>
      <c r="BA1372" s="78"/>
      <c r="BB1372" s="78"/>
      <c r="BC1372" s="79"/>
      <c r="BD1372" s="79"/>
      <c r="BE1372" s="79"/>
      <c r="BF1372" s="79"/>
      <c r="BG1372" s="79"/>
      <c r="BH1372" s="79"/>
      <c r="BI1372" s="79"/>
      <c r="BJ1372" s="78"/>
      <c r="BK1372" s="78"/>
      <c r="BL1372" s="80"/>
      <c r="BM1372" s="78"/>
      <c r="BN1372" s="78"/>
      <c r="BO1372" s="78"/>
      <c r="BP1372" s="78"/>
      <c r="BQ1372" s="78"/>
      <c r="BR1372" s="78"/>
      <c r="BS1372" s="78"/>
      <c r="BT1372" s="78"/>
      <c r="BU1372" s="78"/>
      <c r="BV1372" s="78"/>
      <c r="BW1372" s="78"/>
      <c r="BX1372" s="78"/>
      <c r="BY1372" s="78"/>
      <c r="BZ1372" s="72"/>
      <c r="CA1372" s="73"/>
      <c r="CB1372" s="72"/>
      <c r="CC1372" s="72"/>
      <c r="CD1372" s="74"/>
      <c r="CJ1372"/>
      <c r="CW1372" s="76"/>
      <c r="DC1372" s="69"/>
      <c r="DI1372" s="69"/>
    </row>
    <row r="1373" spans="1:113">
      <c r="A1373" s="78"/>
      <c r="B1373" s="79"/>
      <c r="C1373" s="78"/>
      <c r="D1373" s="80"/>
      <c r="E1373" s="78"/>
      <c r="F1373" s="78"/>
      <c r="G1373" s="78"/>
      <c r="H1373" s="78"/>
      <c r="I1373" s="78"/>
      <c r="J1373" s="78"/>
      <c r="K1373" s="78"/>
      <c r="L1373" s="80"/>
      <c r="M1373" s="78"/>
      <c r="N1373" s="78"/>
      <c r="O1373" s="78"/>
      <c r="P1373" s="78"/>
      <c r="Q1373" s="78"/>
      <c r="R1373" s="78"/>
      <c r="S1373" s="78"/>
      <c r="T1373" s="78"/>
      <c r="U1373" s="78"/>
      <c r="V1373" s="78"/>
      <c r="W1373" s="78"/>
      <c r="X1373" s="78"/>
      <c r="Y1373" s="78"/>
      <c r="Z1373" s="78"/>
      <c r="AA1373" s="78"/>
      <c r="AB1373" s="78"/>
      <c r="AC1373" s="78"/>
      <c r="AD1373" s="78"/>
      <c r="AE1373" s="78"/>
      <c r="AF1373" s="78"/>
      <c r="AG1373" s="78"/>
      <c r="AH1373" s="78"/>
      <c r="AI1373" s="78"/>
      <c r="AJ1373" s="78"/>
      <c r="AK1373" s="78"/>
      <c r="AL1373" s="80"/>
      <c r="AM1373" s="78"/>
      <c r="AN1373" s="78"/>
      <c r="AO1373" s="78"/>
      <c r="AP1373" s="78"/>
      <c r="AQ1373" s="78"/>
      <c r="AR1373" s="78"/>
      <c r="AS1373" s="78"/>
      <c r="AT1373" s="78"/>
      <c r="AU1373" s="78"/>
      <c r="AV1373" s="78"/>
      <c r="AW1373" s="78"/>
      <c r="AX1373" s="78"/>
      <c r="AY1373" s="78"/>
      <c r="AZ1373" s="78"/>
      <c r="BA1373" s="78"/>
      <c r="BB1373" s="78"/>
      <c r="BC1373" s="79"/>
      <c r="BD1373" s="79"/>
      <c r="BE1373" s="79"/>
      <c r="BF1373" s="79"/>
      <c r="BG1373" s="79"/>
      <c r="BH1373" s="79"/>
      <c r="BI1373" s="79"/>
      <c r="BJ1373" s="78"/>
      <c r="BK1373" s="78"/>
      <c r="BL1373" s="80"/>
      <c r="BM1373" s="78"/>
      <c r="BN1373" s="78"/>
      <c r="BO1373" s="78"/>
      <c r="BP1373" s="78"/>
      <c r="BQ1373" s="78"/>
      <c r="BR1373" s="78"/>
      <c r="BS1373" s="78"/>
      <c r="BT1373" s="78"/>
      <c r="BU1373" s="78"/>
      <c r="BV1373" s="78"/>
      <c r="BW1373" s="78"/>
      <c r="BX1373" s="78"/>
      <c r="BY1373" s="78"/>
      <c r="BZ1373" s="72"/>
      <c r="CA1373" s="73"/>
      <c r="CB1373" s="72"/>
      <c r="CC1373" s="72"/>
      <c r="CD1373" s="74"/>
      <c r="CJ1373"/>
      <c r="CW1373" s="76"/>
      <c r="DC1373" s="69"/>
      <c r="DI1373" s="69"/>
    </row>
    <row r="1374" spans="1:113">
      <c r="A1374" s="78"/>
      <c r="B1374" s="79"/>
      <c r="C1374" s="78"/>
      <c r="D1374" s="80"/>
      <c r="E1374" s="78"/>
      <c r="F1374" s="78"/>
      <c r="G1374" s="78"/>
      <c r="H1374" s="78"/>
      <c r="I1374" s="78"/>
      <c r="J1374" s="78"/>
      <c r="K1374" s="78"/>
      <c r="L1374" s="80"/>
      <c r="M1374" s="78"/>
      <c r="N1374" s="78"/>
      <c r="O1374" s="78"/>
      <c r="P1374" s="78"/>
      <c r="Q1374" s="78"/>
      <c r="R1374" s="78"/>
      <c r="S1374" s="78"/>
      <c r="T1374" s="78"/>
      <c r="U1374" s="78"/>
      <c r="V1374" s="78"/>
      <c r="W1374" s="78"/>
      <c r="X1374" s="78"/>
      <c r="Y1374" s="78"/>
      <c r="Z1374" s="78"/>
      <c r="AA1374" s="78"/>
      <c r="AB1374" s="78"/>
      <c r="AC1374" s="78"/>
      <c r="AD1374" s="78"/>
      <c r="AE1374" s="78"/>
      <c r="AF1374" s="78"/>
      <c r="AG1374" s="78"/>
      <c r="AH1374" s="78"/>
      <c r="AI1374" s="78"/>
      <c r="AJ1374" s="78"/>
      <c r="AK1374" s="78"/>
      <c r="AL1374" s="80"/>
      <c r="AM1374" s="78"/>
      <c r="AN1374" s="78"/>
      <c r="AO1374" s="78"/>
      <c r="AP1374" s="78"/>
      <c r="AQ1374" s="78"/>
      <c r="AR1374" s="78"/>
      <c r="AS1374" s="78"/>
      <c r="AT1374" s="78"/>
      <c r="AU1374" s="78"/>
      <c r="AV1374" s="78"/>
      <c r="AW1374" s="78"/>
      <c r="AX1374" s="78"/>
      <c r="AY1374" s="78"/>
      <c r="AZ1374" s="78"/>
      <c r="BA1374" s="78"/>
      <c r="BB1374" s="78"/>
      <c r="BC1374" s="79"/>
      <c r="BD1374" s="79"/>
      <c r="BE1374" s="79"/>
      <c r="BF1374" s="79"/>
      <c r="BG1374" s="79"/>
      <c r="BH1374" s="79"/>
      <c r="BI1374" s="79"/>
      <c r="BJ1374" s="78"/>
      <c r="BK1374" s="78"/>
      <c r="BL1374" s="80"/>
      <c r="BM1374" s="78"/>
      <c r="BN1374" s="78"/>
      <c r="BO1374" s="78"/>
      <c r="BP1374" s="78"/>
      <c r="BQ1374" s="78"/>
      <c r="BR1374" s="78"/>
      <c r="BS1374" s="78"/>
      <c r="BT1374" s="78"/>
      <c r="BU1374" s="78"/>
      <c r="BV1374" s="78"/>
      <c r="BW1374" s="78"/>
      <c r="BX1374" s="78"/>
      <c r="BY1374" s="78"/>
      <c r="BZ1374" s="72"/>
      <c r="CA1374" s="73"/>
      <c r="CB1374" s="72"/>
      <c r="CC1374" s="72"/>
      <c r="CD1374" s="74"/>
      <c r="CJ1374"/>
      <c r="CW1374" s="76"/>
      <c r="DC1374" s="69"/>
      <c r="DI1374" s="69"/>
    </row>
    <row r="1375" spans="1:113">
      <c r="A1375" s="78"/>
      <c r="B1375" s="79"/>
      <c r="C1375" s="78"/>
      <c r="D1375" s="80"/>
      <c r="E1375" s="78"/>
      <c r="F1375" s="78"/>
      <c r="G1375" s="78"/>
      <c r="H1375" s="78"/>
      <c r="I1375" s="78"/>
      <c r="J1375" s="78"/>
      <c r="K1375" s="78"/>
      <c r="L1375" s="80"/>
      <c r="M1375" s="78"/>
      <c r="N1375" s="78"/>
      <c r="O1375" s="78"/>
      <c r="P1375" s="78"/>
      <c r="Q1375" s="78"/>
      <c r="R1375" s="78"/>
      <c r="S1375" s="78"/>
      <c r="T1375" s="78"/>
      <c r="U1375" s="78"/>
      <c r="V1375" s="78"/>
      <c r="W1375" s="78"/>
      <c r="X1375" s="78"/>
      <c r="Y1375" s="78"/>
      <c r="Z1375" s="78"/>
      <c r="AA1375" s="78"/>
      <c r="AB1375" s="78"/>
      <c r="AC1375" s="78"/>
      <c r="AD1375" s="78"/>
      <c r="AE1375" s="78"/>
      <c r="AF1375" s="78"/>
      <c r="AG1375" s="78"/>
      <c r="AH1375" s="78"/>
      <c r="AI1375" s="78"/>
      <c r="AJ1375" s="78"/>
      <c r="AK1375" s="78"/>
      <c r="AL1375" s="80"/>
      <c r="AM1375" s="78"/>
      <c r="AN1375" s="78"/>
      <c r="AO1375" s="78"/>
      <c r="AP1375" s="78"/>
      <c r="AQ1375" s="78"/>
      <c r="AR1375" s="78"/>
      <c r="AS1375" s="78"/>
      <c r="AT1375" s="78"/>
      <c r="AU1375" s="78"/>
      <c r="AV1375" s="78"/>
      <c r="AW1375" s="78"/>
      <c r="AX1375" s="78"/>
      <c r="AY1375" s="78"/>
      <c r="AZ1375" s="78"/>
      <c r="BA1375" s="78"/>
      <c r="BB1375" s="78"/>
      <c r="BC1375" s="79"/>
      <c r="BD1375" s="79"/>
      <c r="BE1375" s="79"/>
      <c r="BF1375" s="79"/>
      <c r="BG1375" s="79"/>
      <c r="BH1375" s="79"/>
      <c r="BI1375" s="79"/>
      <c r="BJ1375" s="78"/>
      <c r="BK1375" s="78"/>
      <c r="BL1375" s="80"/>
      <c r="BM1375" s="78"/>
      <c r="BN1375" s="78"/>
      <c r="BO1375" s="78"/>
      <c r="BP1375" s="78"/>
      <c r="BQ1375" s="78"/>
      <c r="BR1375" s="78"/>
      <c r="BS1375" s="78"/>
      <c r="BT1375" s="78"/>
      <c r="BU1375" s="78"/>
      <c r="BV1375" s="78"/>
      <c r="BW1375" s="78"/>
      <c r="BX1375" s="78"/>
      <c r="BY1375" s="78"/>
      <c r="BZ1375" s="72"/>
      <c r="CA1375" s="73"/>
      <c r="CB1375" s="72"/>
      <c r="CC1375" s="72"/>
      <c r="CD1375" s="74"/>
      <c r="CJ1375"/>
      <c r="CW1375" s="76"/>
      <c r="DC1375" s="69"/>
      <c r="DI1375" s="69"/>
    </row>
    <row r="1376" spans="1:113">
      <c r="A1376" s="78"/>
      <c r="B1376" s="79"/>
      <c r="C1376" s="78"/>
      <c r="D1376" s="80"/>
      <c r="E1376" s="78"/>
      <c r="F1376" s="78"/>
      <c r="G1376" s="78"/>
      <c r="H1376" s="78"/>
      <c r="I1376" s="78"/>
      <c r="J1376" s="78"/>
      <c r="K1376" s="78"/>
      <c r="L1376" s="80"/>
      <c r="M1376" s="78"/>
      <c r="N1376" s="78"/>
      <c r="O1376" s="78"/>
      <c r="P1376" s="78"/>
      <c r="Q1376" s="78"/>
      <c r="R1376" s="78"/>
      <c r="S1376" s="78"/>
      <c r="T1376" s="78"/>
      <c r="U1376" s="78"/>
      <c r="V1376" s="78"/>
      <c r="W1376" s="78"/>
      <c r="X1376" s="78"/>
      <c r="Y1376" s="78"/>
      <c r="Z1376" s="78"/>
      <c r="AA1376" s="78"/>
      <c r="AB1376" s="78"/>
      <c r="AC1376" s="78"/>
      <c r="AD1376" s="78"/>
      <c r="AE1376" s="78"/>
      <c r="AF1376" s="78"/>
      <c r="AG1376" s="78"/>
      <c r="AH1376" s="78"/>
      <c r="AI1376" s="78"/>
      <c r="AJ1376" s="78"/>
      <c r="AK1376" s="78"/>
      <c r="AL1376" s="80"/>
      <c r="AM1376" s="78"/>
      <c r="AN1376" s="78"/>
      <c r="AO1376" s="78"/>
      <c r="AP1376" s="78"/>
      <c r="AQ1376" s="78"/>
      <c r="AR1376" s="78"/>
      <c r="AS1376" s="78"/>
      <c r="AT1376" s="78"/>
      <c r="AU1376" s="78"/>
      <c r="AV1376" s="78"/>
      <c r="AW1376" s="78"/>
      <c r="AX1376" s="78"/>
      <c r="AY1376" s="78"/>
      <c r="AZ1376" s="78"/>
      <c r="BA1376" s="78"/>
      <c r="BB1376" s="78"/>
      <c r="BC1376" s="79"/>
      <c r="BD1376" s="79"/>
      <c r="BE1376" s="79"/>
      <c r="BF1376" s="79"/>
      <c r="BG1376" s="79"/>
      <c r="BH1376" s="79"/>
      <c r="BI1376" s="79"/>
      <c r="BJ1376" s="78"/>
      <c r="BK1376" s="78"/>
      <c r="BL1376" s="80"/>
      <c r="BM1376" s="78"/>
      <c r="BN1376" s="78"/>
      <c r="BO1376" s="78"/>
      <c r="BP1376" s="78"/>
      <c r="BQ1376" s="78"/>
      <c r="BR1376" s="78"/>
      <c r="BS1376" s="78"/>
      <c r="BT1376" s="78"/>
      <c r="BU1376" s="78"/>
      <c r="BV1376" s="78"/>
      <c r="BW1376" s="78"/>
      <c r="BX1376" s="78"/>
      <c r="BY1376" s="78"/>
      <c r="BZ1376" s="72"/>
      <c r="CA1376" s="73"/>
      <c r="CB1376" s="72"/>
      <c r="CC1376" s="72"/>
      <c r="CD1376" s="74"/>
      <c r="CJ1376"/>
      <c r="CW1376" s="76"/>
      <c r="DC1376" s="69"/>
      <c r="DI1376" s="69"/>
    </row>
    <row r="1377" spans="1:113">
      <c r="A1377" s="78"/>
      <c r="B1377" s="79"/>
      <c r="C1377" s="78"/>
      <c r="D1377" s="80"/>
      <c r="E1377" s="78"/>
      <c r="F1377" s="78"/>
      <c r="G1377" s="78"/>
      <c r="H1377" s="78"/>
      <c r="I1377" s="78"/>
      <c r="J1377" s="78"/>
      <c r="K1377" s="78"/>
      <c r="L1377" s="80"/>
      <c r="M1377" s="78"/>
      <c r="N1377" s="78"/>
      <c r="O1377" s="78"/>
      <c r="P1377" s="78"/>
      <c r="Q1377" s="78"/>
      <c r="R1377" s="78"/>
      <c r="S1377" s="78"/>
      <c r="T1377" s="78"/>
      <c r="U1377" s="78"/>
      <c r="V1377" s="78"/>
      <c r="W1377" s="78"/>
      <c r="X1377" s="78"/>
      <c r="Y1377" s="78"/>
      <c r="Z1377" s="78"/>
      <c r="AA1377" s="78"/>
      <c r="AB1377" s="78"/>
      <c r="AC1377" s="78"/>
      <c r="AD1377" s="78"/>
      <c r="AE1377" s="78"/>
      <c r="AF1377" s="78"/>
      <c r="AG1377" s="78"/>
      <c r="AH1377" s="78"/>
      <c r="AI1377" s="78"/>
      <c r="AJ1377" s="78"/>
      <c r="AK1377" s="78"/>
      <c r="AL1377" s="80"/>
      <c r="AM1377" s="78"/>
      <c r="AN1377" s="78"/>
      <c r="AO1377" s="78"/>
      <c r="AP1377" s="78"/>
      <c r="AQ1377" s="78"/>
      <c r="AR1377" s="78"/>
      <c r="AS1377" s="78"/>
      <c r="AT1377" s="78"/>
      <c r="AU1377" s="78"/>
      <c r="AV1377" s="78"/>
      <c r="AW1377" s="78"/>
      <c r="AX1377" s="78"/>
      <c r="AY1377" s="78"/>
      <c r="AZ1377" s="78"/>
      <c r="BA1377" s="78"/>
      <c r="BB1377" s="78"/>
      <c r="BC1377" s="79"/>
      <c r="BD1377" s="79"/>
      <c r="BE1377" s="79"/>
      <c r="BF1377" s="79"/>
      <c r="BG1377" s="79"/>
      <c r="BH1377" s="79"/>
      <c r="BI1377" s="79"/>
      <c r="BJ1377" s="78"/>
      <c r="BK1377" s="78"/>
      <c r="BL1377" s="80"/>
      <c r="BM1377" s="78"/>
      <c r="BN1377" s="78"/>
      <c r="BO1377" s="78"/>
      <c r="BP1377" s="78"/>
      <c r="BQ1377" s="78"/>
      <c r="BR1377" s="78"/>
      <c r="BS1377" s="78"/>
      <c r="BT1377" s="78"/>
      <c r="BU1377" s="78"/>
      <c r="BV1377" s="78"/>
      <c r="BW1377" s="78"/>
      <c r="BX1377" s="78"/>
      <c r="BY1377" s="78"/>
      <c r="BZ1377" s="72"/>
      <c r="CA1377" s="73"/>
      <c r="CB1377" s="72"/>
      <c r="CC1377" s="72"/>
      <c r="CD1377" s="74"/>
      <c r="CJ1377"/>
      <c r="CW1377" s="76"/>
      <c r="DC1377" s="69"/>
      <c r="DI1377" s="69"/>
    </row>
    <row r="1378" spans="1:113">
      <c r="A1378" s="78"/>
      <c r="B1378" s="79"/>
      <c r="C1378" s="78"/>
      <c r="D1378" s="80"/>
      <c r="E1378" s="78"/>
      <c r="F1378" s="78"/>
      <c r="G1378" s="78"/>
      <c r="H1378" s="78"/>
      <c r="I1378" s="78"/>
      <c r="J1378" s="78"/>
      <c r="K1378" s="78"/>
      <c r="L1378" s="80"/>
      <c r="M1378" s="78"/>
      <c r="N1378" s="78"/>
      <c r="O1378" s="78"/>
      <c r="P1378" s="78"/>
      <c r="Q1378" s="78"/>
      <c r="R1378" s="78"/>
      <c r="S1378" s="78"/>
      <c r="T1378" s="78"/>
      <c r="U1378" s="78"/>
      <c r="V1378" s="78"/>
      <c r="W1378" s="78"/>
      <c r="X1378" s="78"/>
      <c r="Y1378" s="78"/>
      <c r="Z1378" s="78"/>
      <c r="AA1378" s="78"/>
      <c r="AB1378" s="78"/>
      <c r="AC1378" s="78"/>
      <c r="AD1378" s="78"/>
      <c r="AE1378" s="78"/>
      <c r="AF1378" s="78"/>
      <c r="AG1378" s="78"/>
      <c r="AH1378" s="78"/>
      <c r="AI1378" s="78"/>
      <c r="AJ1378" s="78"/>
      <c r="AK1378" s="78"/>
      <c r="AL1378" s="80"/>
      <c r="AM1378" s="78"/>
      <c r="AN1378" s="78"/>
      <c r="AO1378" s="78"/>
      <c r="AP1378" s="78"/>
      <c r="AQ1378" s="78"/>
      <c r="AR1378" s="78"/>
      <c r="AS1378" s="78"/>
      <c r="AT1378" s="78"/>
      <c r="AU1378" s="78"/>
      <c r="AV1378" s="78"/>
      <c r="AW1378" s="78"/>
      <c r="AX1378" s="78"/>
      <c r="AY1378" s="78"/>
      <c r="AZ1378" s="78"/>
      <c r="BA1378" s="78"/>
      <c r="BB1378" s="78"/>
      <c r="BC1378" s="79"/>
      <c r="BD1378" s="79"/>
      <c r="BE1378" s="79"/>
      <c r="BF1378" s="79"/>
      <c r="BG1378" s="79"/>
      <c r="BH1378" s="79"/>
      <c r="BI1378" s="79"/>
      <c r="BJ1378" s="78"/>
      <c r="BK1378" s="78"/>
      <c r="BL1378" s="80"/>
      <c r="BM1378" s="78"/>
      <c r="BN1378" s="78"/>
      <c r="BO1378" s="78"/>
      <c r="BP1378" s="78"/>
      <c r="BQ1378" s="78"/>
      <c r="BR1378" s="78"/>
      <c r="BS1378" s="78"/>
      <c r="BT1378" s="78"/>
      <c r="BU1378" s="78"/>
      <c r="BV1378" s="78"/>
      <c r="BW1378" s="78"/>
      <c r="BX1378" s="78"/>
      <c r="BY1378" s="78"/>
      <c r="BZ1378" s="72"/>
      <c r="CA1378" s="73"/>
      <c r="CB1378" s="72"/>
      <c r="CC1378" s="72"/>
      <c r="CD1378" s="74"/>
      <c r="CJ1378"/>
      <c r="CW1378" s="76"/>
      <c r="DC1378" s="69"/>
      <c r="DI1378" s="69"/>
    </row>
    <row r="1379" spans="1:113">
      <c r="A1379" s="78"/>
      <c r="B1379" s="79"/>
      <c r="C1379" s="78"/>
      <c r="D1379" s="80"/>
      <c r="E1379" s="78"/>
      <c r="F1379" s="78"/>
      <c r="G1379" s="78"/>
      <c r="H1379" s="78"/>
      <c r="I1379" s="78"/>
      <c r="J1379" s="78"/>
      <c r="K1379" s="78"/>
      <c r="L1379" s="80"/>
      <c r="M1379" s="78"/>
      <c r="N1379" s="78"/>
      <c r="O1379" s="78"/>
      <c r="P1379" s="78"/>
      <c r="Q1379" s="78"/>
      <c r="R1379" s="78"/>
      <c r="S1379" s="78"/>
      <c r="T1379" s="78"/>
      <c r="U1379" s="78"/>
      <c r="V1379" s="78"/>
      <c r="W1379" s="78"/>
      <c r="X1379" s="78"/>
      <c r="Y1379" s="78"/>
      <c r="Z1379" s="78"/>
      <c r="AA1379" s="78"/>
      <c r="AB1379" s="78"/>
      <c r="AC1379" s="78"/>
      <c r="AD1379" s="78"/>
      <c r="AE1379" s="78"/>
      <c r="AF1379" s="78"/>
      <c r="AG1379" s="78"/>
      <c r="AH1379" s="78"/>
      <c r="AI1379" s="78"/>
      <c r="AJ1379" s="78"/>
      <c r="AK1379" s="78"/>
      <c r="AL1379" s="80"/>
      <c r="AM1379" s="78"/>
      <c r="AN1379" s="78"/>
      <c r="AO1379" s="78"/>
      <c r="AP1379" s="78"/>
      <c r="AQ1379" s="78"/>
      <c r="AR1379" s="78"/>
      <c r="AS1379" s="78"/>
      <c r="AT1379" s="78"/>
      <c r="AU1379" s="78"/>
      <c r="AV1379" s="78"/>
      <c r="AW1379" s="78"/>
      <c r="AX1379" s="78"/>
      <c r="AY1379" s="78"/>
      <c r="AZ1379" s="78"/>
      <c r="BA1379" s="78"/>
      <c r="BB1379" s="78"/>
      <c r="BC1379" s="79"/>
      <c r="BD1379" s="79"/>
      <c r="BE1379" s="79"/>
      <c r="BF1379" s="79"/>
      <c r="BG1379" s="79"/>
      <c r="BH1379" s="79"/>
      <c r="BI1379" s="79"/>
      <c r="BJ1379" s="78"/>
      <c r="BK1379" s="78"/>
      <c r="BL1379" s="80"/>
      <c r="BM1379" s="78"/>
      <c r="BN1379" s="78"/>
      <c r="BO1379" s="78"/>
      <c r="BP1379" s="78"/>
      <c r="BQ1379" s="78"/>
      <c r="BR1379" s="78"/>
      <c r="BS1379" s="78"/>
      <c r="BT1379" s="78"/>
      <c r="BU1379" s="78"/>
      <c r="BV1379" s="78"/>
      <c r="BW1379" s="78"/>
      <c r="BX1379" s="78"/>
      <c r="BY1379" s="78"/>
      <c r="BZ1379" s="72"/>
      <c r="CA1379" s="73"/>
      <c r="CB1379" s="72"/>
      <c r="CC1379" s="72"/>
      <c r="CD1379" s="74"/>
      <c r="CJ1379"/>
      <c r="CW1379" s="76"/>
      <c r="DC1379" s="69"/>
      <c r="DI1379" s="69"/>
    </row>
    <row r="1380" spans="1:113">
      <c r="A1380" s="78"/>
      <c r="B1380" s="79"/>
      <c r="C1380" s="78"/>
      <c r="D1380" s="80"/>
      <c r="E1380" s="78"/>
      <c r="F1380" s="78"/>
      <c r="G1380" s="78"/>
      <c r="H1380" s="78"/>
      <c r="I1380" s="78"/>
      <c r="J1380" s="78"/>
      <c r="K1380" s="78"/>
      <c r="L1380" s="80"/>
      <c r="M1380" s="78"/>
      <c r="N1380" s="78"/>
      <c r="O1380" s="78"/>
      <c r="P1380" s="78"/>
      <c r="Q1380" s="78"/>
      <c r="R1380" s="78"/>
      <c r="S1380" s="78"/>
      <c r="T1380" s="78"/>
      <c r="U1380" s="78"/>
      <c r="V1380" s="78"/>
      <c r="W1380" s="78"/>
      <c r="X1380" s="78"/>
      <c r="Y1380" s="78"/>
      <c r="Z1380" s="78"/>
      <c r="AA1380" s="78"/>
      <c r="AB1380" s="78"/>
      <c r="AC1380" s="78"/>
      <c r="AD1380" s="78"/>
      <c r="AE1380" s="78"/>
      <c r="AF1380" s="78"/>
      <c r="AG1380" s="78"/>
      <c r="AH1380" s="78"/>
      <c r="AI1380" s="78"/>
      <c r="AJ1380" s="78"/>
      <c r="AK1380" s="78"/>
      <c r="AL1380" s="80"/>
      <c r="AM1380" s="78"/>
      <c r="AN1380" s="78"/>
      <c r="AO1380" s="78"/>
      <c r="AP1380" s="78"/>
      <c r="AQ1380" s="78"/>
      <c r="AR1380" s="78"/>
      <c r="AS1380" s="78"/>
      <c r="AT1380" s="78"/>
      <c r="AU1380" s="78"/>
      <c r="AV1380" s="78"/>
      <c r="AW1380" s="78"/>
      <c r="AX1380" s="78"/>
      <c r="AY1380" s="78"/>
      <c r="AZ1380" s="78"/>
      <c r="BA1380" s="78"/>
      <c r="BB1380" s="78"/>
      <c r="BC1380" s="79"/>
      <c r="BD1380" s="79"/>
      <c r="BE1380" s="79"/>
      <c r="BF1380" s="79"/>
      <c r="BG1380" s="79"/>
      <c r="BH1380" s="79"/>
      <c r="BI1380" s="79"/>
      <c r="BJ1380" s="78"/>
      <c r="BK1380" s="78"/>
      <c r="BL1380" s="80"/>
      <c r="BM1380" s="78"/>
      <c r="BN1380" s="78"/>
      <c r="BO1380" s="78"/>
      <c r="BP1380" s="78"/>
      <c r="BQ1380" s="78"/>
      <c r="BR1380" s="78"/>
      <c r="BS1380" s="78"/>
      <c r="BT1380" s="78"/>
      <c r="BU1380" s="78"/>
      <c r="BV1380" s="78"/>
      <c r="BW1380" s="78"/>
      <c r="BX1380" s="78"/>
      <c r="BY1380" s="78"/>
      <c r="BZ1380" s="72"/>
      <c r="CA1380" s="73"/>
      <c r="CB1380" s="72"/>
      <c r="CC1380" s="72"/>
      <c r="CD1380" s="74"/>
      <c r="CJ1380"/>
      <c r="CW1380" s="76"/>
      <c r="DC1380" s="69"/>
      <c r="DI1380" s="69"/>
    </row>
    <row r="1381" spans="1:113">
      <c r="A1381" s="78"/>
      <c r="B1381" s="79"/>
      <c r="C1381" s="78"/>
      <c r="D1381" s="80"/>
      <c r="E1381" s="78"/>
      <c r="F1381" s="78"/>
      <c r="G1381" s="78"/>
      <c r="H1381" s="78"/>
      <c r="I1381" s="78"/>
      <c r="J1381" s="78"/>
      <c r="K1381" s="78"/>
      <c r="L1381" s="80"/>
      <c r="M1381" s="78"/>
      <c r="N1381" s="78"/>
      <c r="O1381" s="78"/>
      <c r="P1381" s="78"/>
      <c r="Q1381" s="78"/>
      <c r="R1381" s="78"/>
      <c r="S1381" s="78"/>
      <c r="T1381" s="78"/>
      <c r="U1381" s="78"/>
      <c r="V1381" s="78"/>
      <c r="W1381" s="78"/>
      <c r="X1381" s="78"/>
      <c r="Y1381" s="78"/>
      <c r="Z1381" s="78"/>
      <c r="AA1381" s="78"/>
      <c r="AB1381" s="78"/>
      <c r="AC1381" s="78"/>
      <c r="AD1381" s="78"/>
      <c r="AE1381" s="78"/>
      <c r="AF1381" s="78"/>
      <c r="AG1381" s="78"/>
      <c r="AH1381" s="78"/>
      <c r="AI1381" s="78"/>
      <c r="AJ1381" s="78"/>
      <c r="AK1381" s="78"/>
      <c r="AL1381" s="80"/>
      <c r="AM1381" s="78"/>
      <c r="AN1381" s="78"/>
      <c r="AO1381" s="78"/>
      <c r="AP1381" s="78"/>
      <c r="AQ1381" s="78"/>
      <c r="AR1381" s="78"/>
      <c r="AS1381" s="78"/>
      <c r="AT1381" s="78"/>
      <c r="AU1381" s="78"/>
      <c r="AV1381" s="78"/>
      <c r="AW1381" s="78"/>
      <c r="AX1381" s="78"/>
      <c r="AY1381" s="78"/>
      <c r="AZ1381" s="78"/>
      <c r="BA1381" s="78"/>
      <c r="BB1381" s="78"/>
      <c r="BC1381" s="79"/>
      <c r="BD1381" s="79"/>
      <c r="BE1381" s="79"/>
      <c r="BF1381" s="79"/>
      <c r="BG1381" s="79"/>
      <c r="BH1381" s="79"/>
      <c r="BI1381" s="79"/>
      <c r="BJ1381" s="78"/>
      <c r="BK1381" s="78"/>
      <c r="BL1381" s="80"/>
      <c r="BM1381" s="78"/>
      <c r="BN1381" s="78"/>
      <c r="BO1381" s="78"/>
      <c r="BP1381" s="78"/>
      <c r="BQ1381" s="78"/>
      <c r="BR1381" s="78"/>
      <c r="BS1381" s="78"/>
      <c r="BT1381" s="78"/>
      <c r="BU1381" s="78"/>
      <c r="BV1381" s="78"/>
      <c r="BW1381" s="78"/>
      <c r="BX1381" s="78"/>
      <c r="BY1381" s="78"/>
      <c r="BZ1381" s="72"/>
      <c r="CA1381" s="73"/>
      <c r="CB1381" s="72"/>
      <c r="CC1381" s="72"/>
      <c r="CD1381" s="74"/>
      <c r="CJ1381"/>
      <c r="CW1381" s="76"/>
      <c r="DC1381" s="69"/>
      <c r="DI1381" s="69"/>
    </row>
    <row r="1382" spans="1:113">
      <c r="A1382" s="78"/>
      <c r="B1382" s="79"/>
      <c r="C1382" s="78"/>
      <c r="D1382" s="80"/>
      <c r="E1382" s="78"/>
      <c r="F1382" s="78"/>
      <c r="G1382" s="78"/>
      <c r="H1382" s="78"/>
      <c r="I1382" s="78"/>
      <c r="J1382" s="78"/>
      <c r="K1382" s="78"/>
      <c r="L1382" s="80"/>
      <c r="M1382" s="78"/>
      <c r="N1382" s="78"/>
      <c r="O1382" s="78"/>
      <c r="P1382" s="78"/>
      <c r="Q1382" s="78"/>
      <c r="R1382" s="78"/>
      <c r="S1382" s="78"/>
      <c r="T1382" s="78"/>
      <c r="U1382" s="78"/>
      <c r="V1382" s="78"/>
      <c r="W1382" s="78"/>
      <c r="X1382" s="78"/>
      <c r="Y1382" s="78"/>
      <c r="Z1382" s="78"/>
      <c r="AA1382" s="78"/>
      <c r="AB1382" s="78"/>
      <c r="AC1382" s="78"/>
      <c r="AD1382" s="78"/>
      <c r="AE1382" s="78"/>
      <c r="AF1382" s="78"/>
      <c r="AG1382" s="78"/>
      <c r="AH1382" s="78"/>
      <c r="AI1382" s="78"/>
      <c r="AJ1382" s="78"/>
      <c r="AK1382" s="78"/>
      <c r="AL1382" s="80"/>
      <c r="AM1382" s="78"/>
      <c r="AN1382" s="78"/>
      <c r="AO1382" s="78"/>
      <c r="AP1382" s="78"/>
      <c r="AQ1382" s="78"/>
      <c r="AR1382" s="78"/>
      <c r="AS1382" s="78"/>
      <c r="AT1382" s="78"/>
      <c r="AU1382" s="78"/>
      <c r="AV1382" s="78"/>
      <c r="AW1382" s="78"/>
      <c r="AX1382" s="78"/>
      <c r="AY1382" s="78"/>
      <c r="AZ1382" s="78"/>
      <c r="BA1382" s="78"/>
      <c r="BB1382" s="78"/>
      <c r="BC1382" s="79"/>
      <c r="BD1382" s="79"/>
      <c r="BE1382" s="79"/>
      <c r="BF1382" s="79"/>
      <c r="BG1382" s="79"/>
      <c r="BH1382" s="79"/>
      <c r="BI1382" s="79"/>
      <c r="BJ1382" s="78"/>
      <c r="BK1382" s="78"/>
      <c r="BL1382" s="80"/>
      <c r="BM1382" s="78"/>
      <c r="BN1382" s="78"/>
      <c r="BO1382" s="78"/>
      <c r="BP1382" s="78"/>
      <c r="BQ1382" s="78"/>
      <c r="BR1382" s="78"/>
      <c r="BS1382" s="78"/>
      <c r="BT1382" s="78"/>
      <c r="BU1382" s="78"/>
      <c r="BV1382" s="78"/>
      <c r="BW1382" s="78"/>
      <c r="BX1382" s="78"/>
      <c r="BY1382" s="78"/>
      <c r="BZ1382" s="72"/>
      <c r="CA1382" s="73"/>
      <c r="CB1382" s="72"/>
      <c r="CC1382" s="72"/>
      <c r="CD1382" s="74"/>
      <c r="CJ1382"/>
      <c r="CW1382" s="76"/>
      <c r="DC1382" s="69"/>
      <c r="DI1382" s="69"/>
    </row>
    <row r="1383" spans="1:113">
      <c r="A1383" s="78"/>
      <c r="B1383" s="79"/>
      <c r="C1383" s="78"/>
      <c r="D1383" s="80"/>
      <c r="E1383" s="78"/>
      <c r="F1383" s="78"/>
      <c r="G1383" s="78"/>
      <c r="H1383" s="78"/>
      <c r="I1383" s="78"/>
      <c r="J1383" s="78"/>
      <c r="K1383" s="78"/>
      <c r="L1383" s="80"/>
      <c r="M1383" s="78"/>
      <c r="N1383" s="78"/>
      <c r="O1383" s="78"/>
      <c r="P1383" s="78"/>
      <c r="Q1383" s="78"/>
      <c r="R1383" s="78"/>
      <c r="S1383" s="78"/>
      <c r="T1383" s="78"/>
      <c r="U1383" s="78"/>
      <c r="V1383" s="78"/>
      <c r="W1383" s="78"/>
      <c r="X1383" s="78"/>
      <c r="Y1383" s="78"/>
      <c r="Z1383" s="78"/>
      <c r="AA1383" s="78"/>
      <c r="AB1383" s="78"/>
      <c r="AC1383" s="78"/>
      <c r="AD1383" s="78"/>
      <c r="AE1383" s="78"/>
      <c r="AF1383" s="78"/>
      <c r="AG1383" s="78"/>
      <c r="AH1383" s="78"/>
      <c r="AI1383" s="78"/>
      <c r="AJ1383" s="78"/>
      <c r="AK1383" s="78"/>
      <c r="AL1383" s="80"/>
      <c r="AM1383" s="78"/>
      <c r="AN1383" s="78"/>
      <c r="AO1383" s="78"/>
      <c r="AP1383" s="78"/>
      <c r="AQ1383" s="78"/>
      <c r="AR1383" s="78"/>
      <c r="AS1383" s="78"/>
      <c r="AT1383" s="78"/>
      <c r="AU1383" s="78"/>
      <c r="AV1383" s="78"/>
      <c r="AW1383" s="78"/>
      <c r="AX1383" s="78"/>
      <c r="AY1383" s="78"/>
      <c r="AZ1383" s="78"/>
      <c r="BA1383" s="78"/>
      <c r="BB1383" s="78"/>
      <c r="BC1383" s="79"/>
      <c r="BD1383" s="79"/>
      <c r="BE1383" s="79"/>
      <c r="BF1383" s="79"/>
      <c r="BG1383" s="79"/>
      <c r="BH1383" s="79"/>
      <c r="BI1383" s="79"/>
      <c r="BJ1383" s="78"/>
      <c r="BK1383" s="78"/>
      <c r="BL1383" s="80"/>
      <c r="BM1383" s="78"/>
      <c r="BN1383" s="78"/>
      <c r="BO1383" s="78"/>
      <c r="BP1383" s="78"/>
      <c r="BQ1383" s="78"/>
      <c r="BR1383" s="78"/>
      <c r="BS1383" s="78"/>
      <c r="BT1383" s="78"/>
      <c r="BU1383" s="78"/>
      <c r="BV1383" s="78"/>
      <c r="BW1383" s="78"/>
      <c r="BX1383" s="78"/>
      <c r="BY1383" s="78"/>
      <c r="BZ1383" s="72"/>
      <c r="CA1383" s="73"/>
      <c r="CB1383" s="72"/>
      <c r="CC1383" s="72"/>
      <c r="CD1383" s="74"/>
      <c r="CJ1383"/>
      <c r="CW1383" s="76"/>
      <c r="DC1383" s="69"/>
      <c r="DI1383" s="69"/>
    </row>
    <row r="1384" spans="1:113">
      <c r="A1384" s="78"/>
      <c r="B1384" s="79"/>
      <c r="C1384" s="78"/>
      <c r="D1384" s="80"/>
      <c r="E1384" s="78"/>
      <c r="F1384" s="78"/>
      <c r="G1384" s="78"/>
      <c r="H1384" s="78"/>
      <c r="I1384" s="78"/>
      <c r="J1384" s="78"/>
      <c r="K1384" s="78"/>
      <c r="L1384" s="80"/>
      <c r="M1384" s="78"/>
      <c r="N1384" s="78"/>
      <c r="O1384" s="78"/>
      <c r="P1384" s="78"/>
      <c r="Q1384" s="78"/>
      <c r="R1384" s="78"/>
      <c r="S1384" s="78"/>
      <c r="T1384" s="78"/>
      <c r="U1384" s="78"/>
      <c r="V1384" s="78"/>
      <c r="W1384" s="78"/>
      <c r="X1384" s="78"/>
      <c r="Y1384" s="78"/>
      <c r="Z1384" s="78"/>
      <c r="AA1384" s="78"/>
      <c r="AB1384" s="78"/>
      <c r="AC1384" s="78"/>
      <c r="AD1384" s="78"/>
      <c r="AE1384" s="78"/>
      <c r="AF1384" s="78"/>
      <c r="AG1384" s="78"/>
      <c r="AH1384" s="78"/>
      <c r="AI1384" s="78"/>
      <c r="AJ1384" s="78"/>
      <c r="AK1384" s="78"/>
      <c r="AL1384" s="80"/>
      <c r="AM1384" s="78"/>
      <c r="AN1384" s="78"/>
      <c r="AO1384" s="78"/>
      <c r="AP1384" s="78"/>
      <c r="AQ1384" s="78"/>
      <c r="AR1384" s="78"/>
      <c r="AS1384" s="78"/>
      <c r="AT1384" s="78"/>
      <c r="AU1384" s="78"/>
      <c r="AV1384" s="78"/>
      <c r="AW1384" s="78"/>
      <c r="AX1384" s="78"/>
      <c r="AY1384" s="78"/>
      <c r="AZ1384" s="78"/>
      <c r="BA1384" s="78"/>
      <c r="BB1384" s="78"/>
      <c r="BC1384" s="79"/>
      <c r="BD1384" s="79"/>
      <c r="BE1384" s="79"/>
      <c r="BF1384" s="79"/>
      <c r="BG1384" s="79"/>
      <c r="BH1384" s="79"/>
      <c r="BI1384" s="79"/>
      <c r="BJ1384" s="78"/>
      <c r="BK1384" s="78"/>
      <c r="BL1384" s="80"/>
      <c r="BM1384" s="78"/>
      <c r="BN1384" s="78"/>
      <c r="BO1384" s="78"/>
      <c r="BP1384" s="78"/>
      <c r="BQ1384" s="78"/>
      <c r="BR1384" s="78"/>
      <c r="BS1384" s="78"/>
      <c r="BT1384" s="78"/>
      <c r="BU1384" s="78"/>
      <c r="BV1384" s="78"/>
      <c r="BW1384" s="78"/>
      <c r="BX1384" s="78"/>
      <c r="BY1384" s="78"/>
      <c r="BZ1384" s="72"/>
      <c r="CA1384" s="73"/>
      <c r="CB1384" s="72"/>
      <c r="CC1384" s="72"/>
      <c r="CD1384" s="74"/>
      <c r="CJ1384"/>
      <c r="CW1384" s="76"/>
      <c r="DC1384" s="69"/>
      <c r="DI1384" s="69"/>
    </row>
    <row r="1385" spans="1:113">
      <c r="A1385" s="78"/>
      <c r="B1385" s="79"/>
      <c r="C1385" s="78"/>
      <c r="D1385" s="80"/>
      <c r="E1385" s="78"/>
      <c r="F1385" s="78"/>
      <c r="G1385" s="78"/>
      <c r="H1385" s="78"/>
      <c r="I1385" s="78"/>
      <c r="J1385" s="78"/>
      <c r="K1385" s="78"/>
      <c r="L1385" s="80"/>
      <c r="M1385" s="78"/>
      <c r="N1385" s="78"/>
      <c r="O1385" s="78"/>
      <c r="P1385" s="78"/>
      <c r="Q1385" s="78"/>
      <c r="R1385" s="78"/>
      <c r="S1385" s="78"/>
      <c r="T1385" s="78"/>
      <c r="U1385" s="78"/>
      <c r="V1385" s="78"/>
      <c r="W1385" s="78"/>
      <c r="X1385" s="78"/>
      <c r="Y1385" s="78"/>
      <c r="Z1385" s="78"/>
      <c r="AA1385" s="78"/>
      <c r="AB1385" s="78"/>
      <c r="AC1385" s="78"/>
      <c r="AD1385" s="78"/>
      <c r="AE1385" s="78"/>
      <c r="AF1385" s="78"/>
      <c r="AG1385" s="78"/>
      <c r="AH1385" s="78"/>
      <c r="AI1385" s="78"/>
      <c r="AJ1385" s="78"/>
      <c r="AK1385" s="78"/>
      <c r="AL1385" s="80"/>
      <c r="AM1385" s="78"/>
      <c r="AN1385" s="78"/>
      <c r="AO1385" s="78"/>
      <c r="AP1385" s="78"/>
      <c r="AQ1385" s="78"/>
      <c r="AR1385" s="78"/>
      <c r="AS1385" s="78"/>
      <c r="AT1385" s="78"/>
      <c r="AU1385" s="78"/>
      <c r="AV1385" s="78"/>
      <c r="AW1385" s="78"/>
      <c r="AX1385" s="78"/>
      <c r="AY1385" s="78"/>
      <c r="AZ1385" s="78"/>
      <c r="BA1385" s="78"/>
      <c r="BB1385" s="78"/>
      <c r="BC1385" s="79"/>
      <c r="BD1385" s="79"/>
      <c r="BE1385" s="79"/>
      <c r="BF1385" s="79"/>
      <c r="BG1385" s="79"/>
      <c r="BH1385" s="79"/>
      <c r="BI1385" s="79"/>
      <c r="BJ1385" s="78"/>
      <c r="BK1385" s="78"/>
      <c r="BL1385" s="80"/>
      <c r="BM1385" s="78"/>
      <c r="BN1385" s="78"/>
      <c r="BO1385" s="78"/>
      <c r="BP1385" s="78"/>
      <c r="BQ1385" s="78"/>
      <c r="BR1385" s="78"/>
      <c r="BS1385" s="78"/>
      <c r="BT1385" s="78"/>
      <c r="BU1385" s="78"/>
      <c r="BV1385" s="78"/>
      <c r="BW1385" s="78"/>
      <c r="BX1385" s="78"/>
      <c r="BY1385" s="78"/>
      <c r="BZ1385" s="72"/>
      <c r="CA1385" s="73"/>
      <c r="CB1385" s="72"/>
      <c r="CC1385" s="72"/>
      <c r="CD1385" s="74"/>
      <c r="CJ1385"/>
      <c r="CW1385" s="76"/>
      <c r="DC1385" s="69"/>
      <c r="DI1385" s="69"/>
    </row>
    <row r="1386" spans="1:113">
      <c r="A1386" s="78"/>
      <c r="B1386" s="79"/>
      <c r="C1386" s="78"/>
      <c r="D1386" s="80"/>
      <c r="E1386" s="78"/>
      <c r="F1386" s="78"/>
      <c r="G1386" s="78"/>
      <c r="H1386" s="78"/>
      <c r="I1386" s="78"/>
      <c r="J1386" s="78"/>
      <c r="K1386" s="78"/>
      <c r="L1386" s="80"/>
      <c r="M1386" s="78"/>
      <c r="N1386" s="78"/>
      <c r="O1386" s="78"/>
      <c r="P1386" s="78"/>
      <c r="Q1386" s="78"/>
      <c r="R1386" s="81"/>
      <c r="S1386" s="78"/>
      <c r="T1386" s="78"/>
      <c r="U1386" s="78"/>
      <c r="V1386" s="78"/>
      <c r="W1386" s="78"/>
      <c r="X1386" s="78"/>
      <c r="Y1386" s="78"/>
      <c r="Z1386" s="78"/>
      <c r="AA1386" s="78"/>
      <c r="AB1386" s="78"/>
      <c r="AC1386" s="78"/>
      <c r="AD1386" s="78"/>
      <c r="AE1386" s="78"/>
      <c r="AF1386" s="78"/>
      <c r="AG1386" s="78"/>
      <c r="AH1386" s="78"/>
      <c r="AI1386" s="78"/>
      <c r="AJ1386" s="78"/>
      <c r="AK1386" s="78"/>
      <c r="AL1386" s="80"/>
      <c r="AM1386" s="78"/>
      <c r="AN1386" s="78"/>
      <c r="AO1386" s="78"/>
      <c r="AP1386" s="78"/>
      <c r="AQ1386" s="78"/>
      <c r="AR1386" s="78"/>
      <c r="AS1386" s="78"/>
      <c r="AT1386" s="78"/>
      <c r="AU1386" s="78"/>
      <c r="AV1386" s="78"/>
      <c r="AW1386" s="78"/>
      <c r="AX1386" s="78"/>
      <c r="AY1386" s="78"/>
      <c r="AZ1386" s="78"/>
      <c r="BA1386" s="78"/>
      <c r="BB1386" s="78"/>
      <c r="BC1386" s="79"/>
      <c r="BD1386" s="79"/>
      <c r="BE1386" s="79"/>
      <c r="BF1386" s="79"/>
      <c r="BG1386" s="79"/>
      <c r="BH1386" s="79"/>
      <c r="BI1386" s="79"/>
      <c r="BJ1386" s="78"/>
      <c r="BK1386" s="78"/>
      <c r="BL1386" s="80"/>
      <c r="BM1386" s="78"/>
      <c r="BN1386" s="78"/>
      <c r="BO1386" s="78"/>
      <c r="BP1386" s="78"/>
      <c r="BQ1386" s="78"/>
      <c r="BR1386" s="78"/>
      <c r="BS1386" s="78"/>
      <c r="BT1386" s="78"/>
      <c r="BU1386" s="78"/>
      <c r="BV1386" s="78"/>
      <c r="BW1386" s="78"/>
      <c r="BX1386" s="78"/>
      <c r="BY1386" s="78"/>
      <c r="BZ1386" s="72"/>
      <c r="CA1386" s="73"/>
      <c r="CB1386" s="72"/>
      <c r="CC1386" s="72"/>
      <c r="CD1386" s="74"/>
      <c r="CJ1386"/>
      <c r="CW1386" s="76"/>
      <c r="DC1386" s="69"/>
      <c r="DI1386" s="69"/>
    </row>
    <row r="1387" spans="1:113">
      <c r="A1387" s="78"/>
      <c r="B1387" s="79"/>
      <c r="C1387" s="78"/>
      <c r="D1387" s="80"/>
      <c r="E1387" s="78"/>
      <c r="F1387" s="78"/>
      <c r="G1387" s="78"/>
      <c r="H1387" s="78"/>
      <c r="I1387" s="78"/>
      <c r="J1387" s="78"/>
      <c r="K1387" s="78"/>
      <c r="L1387" s="80"/>
      <c r="M1387" s="78"/>
      <c r="N1387" s="78"/>
      <c r="O1387" s="78"/>
      <c r="P1387" s="78"/>
      <c r="Q1387" s="78"/>
      <c r="R1387" s="78"/>
      <c r="S1387" s="78"/>
      <c r="T1387" s="78"/>
      <c r="U1387" s="78"/>
      <c r="V1387" s="78"/>
      <c r="W1387" s="78"/>
      <c r="X1387" s="78"/>
      <c r="Y1387" s="78"/>
      <c r="Z1387" s="78"/>
      <c r="AA1387" s="78"/>
      <c r="AB1387" s="78"/>
      <c r="AC1387" s="78"/>
      <c r="AD1387" s="78"/>
      <c r="AE1387" s="78"/>
      <c r="AF1387" s="78"/>
      <c r="AG1387" s="78"/>
      <c r="AH1387" s="78"/>
      <c r="AI1387" s="78"/>
      <c r="AJ1387" s="78"/>
      <c r="AK1387" s="78"/>
      <c r="AL1387" s="80"/>
      <c r="AM1387" s="78"/>
      <c r="AN1387" s="78"/>
      <c r="AO1387" s="78"/>
      <c r="AP1387" s="78"/>
      <c r="AQ1387" s="78"/>
      <c r="AR1387" s="78"/>
      <c r="AS1387" s="78"/>
      <c r="AT1387" s="78"/>
      <c r="AU1387" s="78"/>
      <c r="AV1387" s="78"/>
      <c r="AW1387" s="78"/>
      <c r="AX1387" s="78"/>
      <c r="AY1387" s="78"/>
      <c r="AZ1387" s="78"/>
      <c r="BA1387" s="78"/>
      <c r="BB1387" s="78"/>
      <c r="BC1387" s="79"/>
      <c r="BD1387" s="79"/>
      <c r="BE1387" s="79"/>
      <c r="BF1387" s="79"/>
      <c r="BG1387" s="79"/>
      <c r="BH1387" s="79"/>
      <c r="BI1387" s="79"/>
      <c r="BJ1387" s="78"/>
      <c r="BK1387" s="78"/>
      <c r="BL1387" s="80"/>
      <c r="BM1387" s="78"/>
      <c r="BN1387" s="78"/>
      <c r="BO1387" s="78"/>
      <c r="BP1387" s="78"/>
      <c r="BQ1387" s="78"/>
      <c r="BR1387" s="78"/>
      <c r="BS1387" s="78"/>
      <c r="BT1387" s="78"/>
      <c r="BU1387" s="78"/>
      <c r="BV1387" s="78"/>
      <c r="BW1387" s="78"/>
      <c r="BX1387" s="78"/>
      <c r="BY1387" s="78"/>
      <c r="BZ1387" s="72"/>
      <c r="CA1387" s="73"/>
      <c r="CB1387" s="72"/>
      <c r="CC1387" s="72"/>
      <c r="CD1387" s="74"/>
      <c r="CJ1387"/>
      <c r="CW1387" s="76"/>
      <c r="DC1387" s="69"/>
      <c r="DI1387" s="69"/>
    </row>
    <row r="1388" spans="1:113">
      <c r="A1388" s="78"/>
      <c r="B1388" s="79"/>
      <c r="C1388" s="78"/>
      <c r="D1388" s="80"/>
      <c r="E1388" s="78"/>
      <c r="F1388" s="78"/>
      <c r="G1388" s="78"/>
      <c r="H1388" s="78"/>
      <c r="I1388" s="78"/>
      <c r="J1388" s="78"/>
      <c r="K1388" s="78"/>
      <c r="L1388" s="80"/>
      <c r="M1388" s="78"/>
      <c r="N1388" s="78"/>
      <c r="O1388" s="78"/>
      <c r="P1388" s="78"/>
      <c r="Q1388" s="78"/>
      <c r="R1388" s="78"/>
      <c r="S1388" s="78"/>
      <c r="T1388" s="78"/>
      <c r="U1388" s="78"/>
      <c r="V1388" s="78"/>
      <c r="W1388" s="78"/>
      <c r="X1388" s="78"/>
      <c r="Y1388" s="78"/>
      <c r="Z1388" s="78"/>
      <c r="AA1388" s="78"/>
      <c r="AB1388" s="78"/>
      <c r="AC1388" s="78"/>
      <c r="AD1388" s="78"/>
      <c r="AE1388" s="78"/>
      <c r="AF1388" s="78"/>
      <c r="AG1388" s="78"/>
      <c r="AH1388" s="78"/>
      <c r="AI1388" s="78"/>
      <c r="AJ1388" s="78"/>
      <c r="AK1388" s="78"/>
      <c r="AL1388" s="80"/>
      <c r="AM1388" s="78"/>
      <c r="AN1388" s="78"/>
      <c r="AO1388" s="78"/>
      <c r="AP1388" s="78"/>
      <c r="AQ1388" s="78"/>
      <c r="AR1388" s="78"/>
      <c r="AS1388" s="78"/>
      <c r="AT1388" s="78"/>
      <c r="AU1388" s="78"/>
      <c r="AV1388" s="78"/>
      <c r="AW1388" s="78"/>
      <c r="AX1388" s="78"/>
      <c r="AY1388" s="78"/>
      <c r="AZ1388" s="78"/>
      <c r="BA1388" s="78"/>
      <c r="BB1388" s="78"/>
      <c r="BC1388" s="79"/>
      <c r="BD1388" s="79"/>
      <c r="BE1388" s="79"/>
      <c r="BF1388" s="79"/>
      <c r="BG1388" s="79"/>
      <c r="BH1388" s="79"/>
      <c r="BI1388" s="79"/>
      <c r="BJ1388" s="78"/>
      <c r="BK1388" s="78"/>
      <c r="BL1388" s="80"/>
      <c r="BM1388" s="78"/>
      <c r="BN1388" s="78"/>
      <c r="BO1388" s="78"/>
      <c r="BP1388" s="78"/>
      <c r="BQ1388" s="78"/>
      <c r="BR1388" s="78"/>
      <c r="BS1388" s="78"/>
      <c r="BT1388" s="78"/>
      <c r="BU1388" s="78"/>
      <c r="BV1388" s="78"/>
      <c r="BW1388" s="78"/>
      <c r="BX1388" s="78"/>
      <c r="BY1388" s="78"/>
      <c r="BZ1388" s="72"/>
      <c r="CA1388" s="73"/>
      <c r="CB1388" s="72"/>
      <c r="CC1388" s="72"/>
      <c r="CD1388" s="74"/>
      <c r="CJ1388"/>
      <c r="CW1388" s="76"/>
      <c r="DC1388" s="69"/>
      <c r="DI1388" s="69"/>
    </row>
    <row r="1389" spans="1:113">
      <c r="A1389" s="78"/>
      <c r="B1389" s="79"/>
      <c r="C1389" s="78"/>
      <c r="D1389" s="80"/>
      <c r="E1389" s="78"/>
      <c r="F1389" s="78"/>
      <c r="G1389" s="78"/>
      <c r="H1389" s="78"/>
      <c r="I1389" s="78"/>
      <c r="J1389" s="78"/>
      <c r="K1389" s="78"/>
      <c r="L1389" s="80"/>
      <c r="M1389" s="78"/>
      <c r="N1389" s="78"/>
      <c r="O1389" s="78"/>
      <c r="P1389" s="78"/>
      <c r="Q1389" s="78"/>
      <c r="R1389" s="81"/>
      <c r="S1389" s="78"/>
      <c r="T1389" s="78"/>
      <c r="U1389" s="78"/>
      <c r="V1389" s="78"/>
      <c r="W1389" s="78"/>
      <c r="X1389" s="78"/>
      <c r="Y1389" s="78"/>
      <c r="Z1389" s="78"/>
      <c r="AA1389" s="78"/>
      <c r="AB1389" s="78"/>
      <c r="AC1389" s="78"/>
      <c r="AD1389" s="78"/>
      <c r="AE1389" s="78"/>
      <c r="AF1389" s="78"/>
      <c r="AG1389" s="78"/>
      <c r="AH1389" s="78"/>
      <c r="AI1389" s="78"/>
      <c r="AJ1389" s="78"/>
      <c r="AK1389" s="78"/>
      <c r="AL1389" s="80"/>
      <c r="AM1389" s="78"/>
      <c r="AN1389" s="78"/>
      <c r="AO1389" s="78"/>
      <c r="AP1389" s="78"/>
      <c r="AQ1389" s="78"/>
      <c r="AR1389" s="78"/>
      <c r="AS1389" s="78"/>
      <c r="AT1389" s="78"/>
      <c r="AU1389" s="78"/>
      <c r="AV1389" s="78"/>
      <c r="AW1389" s="78"/>
      <c r="AX1389" s="78"/>
      <c r="AY1389" s="78"/>
      <c r="AZ1389" s="78"/>
      <c r="BA1389" s="78"/>
      <c r="BB1389" s="78"/>
      <c r="BC1389" s="79"/>
      <c r="BD1389" s="79"/>
      <c r="BE1389" s="79"/>
      <c r="BF1389" s="79"/>
      <c r="BG1389" s="79"/>
      <c r="BH1389" s="79"/>
      <c r="BI1389" s="79"/>
      <c r="BJ1389" s="78"/>
      <c r="BK1389" s="78"/>
      <c r="BL1389" s="80"/>
      <c r="BM1389" s="78"/>
      <c r="BN1389" s="78"/>
      <c r="BO1389" s="78"/>
      <c r="BP1389" s="78"/>
      <c r="BQ1389" s="78"/>
      <c r="BR1389" s="78"/>
      <c r="BS1389" s="78"/>
      <c r="BT1389" s="78"/>
      <c r="BU1389" s="78"/>
      <c r="BV1389" s="78"/>
      <c r="BW1389" s="78"/>
      <c r="BX1389" s="78"/>
      <c r="BY1389" s="78"/>
      <c r="BZ1389" s="72"/>
      <c r="CA1389" s="73"/>
      <c r="CB1389" s="72"/>
      <c r="CC1389" s="72"/>
      <c r="CD1389" s="74"/>
      <c r="CJ1389"/>
      <c r="CW1389" s="76"/>
      <c r="DC1389" s="69"/>
      <c r="DI1389" s="69"/>
    </row>
    <row r="1390" spans="1:113">
      <c r="A1390" s="78"/>
      <c r="B1390" s="79"/>
      <c r="C1390" s="78"/>
      <c r="D1390" s="80"/>
      <c r="E1390" s="78"/>
      <c r="F1390" s="78"/>
      <c r="G1390" s="78"/>
      <c r="H1390" s="78"/>
      <c r="I1390" s="78"/>
      <c r="J1390" s="78"/>
      <c r="K1390" s="78"/>
      <c r="L1390" s="80"/>
      <c r="M1390" s="78"/>
      <c r="N1390" s="78"/>
      <c r="O1390" s="78"/>
      <c r="P1390" s="78"/>
      <c r="Q1390" s="78"/>
      <c r="R1390" s="78"/>
      <c r="S1390" s="78"/>
      <c r="T1390" s="78"/>
      <c r="U1390" s="78"/>
      <c r="V1390" s="78"/>
      <c r="W1390" s="78"/>
      <c r="X1390" s="78"/>
      <c r="Y1390" s="78"/>
      <c r="Z1390" s="78"/>
      <c r="AA1390" s="78"/>
      <c r="AB1390" s="78"/>
      <c r="AC1390" s="78"/>
      <c r="AD1390" s="78"/>
      <c r="AE1390" s="78"/>
      <c r="AF1390" s="78"/>
      <c r="AG1390" s="78"/>
      <c r="AH1390" s="78"/>
      <c r="AI1390" s="78"/>
      <c r="AJ1390" s="78"/>
      <c r="AK1390" s="78"/>
      <c r="AL1390" s="80"/>
      <c r="AM1390" s="78"/>
      <c r="AN1390" s="78"/>
      <c r="AO1390" s="78"/>
      <c r="AP1390" s="78"/>
      <c r="AQ1390" s="78"/>
      <c r="AR1390" s="78"/>
      <c r="AS1390" s="78"/>
      <c r="AT1390" s="78"/>
      <c r="AU1390" s="78"/>
      <c r="AV1390" s="78"/>
      <c r="AW1390" s="78"/>
      <c r="AX1390" s="78"/>
      <c r="AY1390" s="78"/>
      <c r="AZ1390" s="78"/>
      <c r="BA1390" s="78"/>
      <c r="BB1390" s="78"/>
      <c r="BC1390" s="79"/>
      <c r="BD1390" s="79"/>
      <c r="BE1390" s="79"/>
      <c r="BF1390" s="79"/>
      <c r="BG1390" s="79"/>
      <c r="BH1390" s="79"/>
      <c r="BI1390" s="79"/>
      <c r="BJ1390" s="78"/>
      <c r="BK1390" s="78"/>
      <c r="BL1390" s="80"/>
      <c r="BM1390" s="78"/>
      <c r="BN1390" s="78"/>
      <c r="BO1390" s="78"/>
      <c r="BP1390" s="78"/>
      <c r="BQ1390" s="78"/>
      <c r="BR1390" s="78"/>
      <c r="BS1390" s="78"/>
      <c r="BT1390" s="78"/>
      <c r="BU1390" s="78"/>
      <c r="BV1390" s="78"/>
      <c r="BW1390" s="78"/>
      <c r="BX1390" s="78"/>
      <c r="BY1390" s="78"/>
      <c r="BZ1390" s="72"/>
      <c r="CA1390" s="73"/>
      <c r="CB1390" s="72"/>
      <c r="CC1390" s="72"/>
      <c r="CD1390" s="74"/>
      <c r="CJ1390"/>
      <c r="CW1390" s="76"/>
      <c r="DC1390" s="69"/>
      <c r="DI1390" s="69"/>
    </row>
    <row r="1391" spans="1:113">
      <c r="A1391" s="78"/>
      <c r="B1391" s="79"/>
      <c r="C1391" s="78"/>
      <c r="D1391" s="80"/>
      <c r="E1391" s="78"/>
      <c r="F1391" s="78"/>
      <c r="G1391" s="78"/>
      <c r="H1391" s="78"/>
      <c r="I1391" s="78"/>
      <c r="J1391" s="78"/>
      <c r="K1391" s="78"/>
      <c r="L1391" s="80"/>
      <c r="M1391" s="78"/>
      <c r="N1391" s="78"/>
      <c r="O1391" s="78"/>
      <c r="P1391" s="78"/>
      <c r="Q1391" s="78"/>
      <c r="R1391" s="78"/>
      <c r="S1391" s="78"/>
      <c r="T1391" s="78"/>
      <c r="U1391" s="78"/>
      <c r="V1391" s="78"/>
      <c r="W1391" s="78"/>
      <c r="X1391" s="78"/>
      <c r="Y1391" s="78"/>
      <c r="Z1391" s="78"/>
      <c r="AA1391" s="78"/>
      <c r="AB1391" s="78"/>
      <c r="AC1391" s="78"/>
      <c r="AD1391" s="78"/>
      <c r="AE1391" s="78"/>
      <c r="AF1391" s="78"/>
      <c r="AG1391" s="78"/>
      <c r="AH1391" s="78"/>
      <c r="AI1391" s="78"/>
      <c r="AJ1391" s="78"/>
      <c r="AK1391" s="78"/>
      <c r="AL1391" s="80"/>
      <c r="AM1391" s="78"/>
      <c r="AN1391" s="78"/>
      <c r="AO1391" s="78"/>
      <c r="AP1391" s="78"/>
      <c r="AQ1391" s="78"/>
      <c r="AR1391" s="78"/>
      <c r="AS1391" s="78"/>
      <c r="AT1391" s="78"/>
      <c r="AU1391" s="78"/>
      <c r="AV1391" s="78"/>
      <c r="AW1391" s="78"/>
      <c r="AX1391" s="78"/>
      <c r="AY1391" s="78"/>
      <c r="AZ1391" s="78"/>
      <c r="BA1391" s="78"/>
      <c r="BB1391" s="78"/>
      <c r="BC1391" s="79"/>
      <c r="BD1391" s="79"/>
      <c r="BE1391" s="79"/>
      <c r="BF1391" s="79"/>
      <c r="BG1391" s="79"/>
      <c r="BH1391" s="79"/>
      <c r="BI1391" s="79"/>
      <c r="BJ1391" s="78"/>
      <c r="BK1391" s="78"/>
      <c r="BL1391" s="80"/>
      <c r="BM1391" s="78"/>
      <c r="BN1391" s="78"/>
      <c r="BO1391" s="78"/>
      <c r="BP1391" s="78"/>
      <c r="BQ1391" s="78"/>
      <c r="BR1391" s="78"/>
      <c r="BS1391" s="78"/>
      <c r="BT1391" s="78"/>
      <c r="BU1391" s="78"/>
      <c r="BV1391" s="78"/>
      <c r="BW1391" s="78"/>
      <c r="BX1391" s="78"/>
      <c r="BY1391" s="78"/>
      <c r="BZ1391" s="72"/>
      <c r="CA1391" s="73"/>
      <c r="CB1391" s="72"/>
      <c r="CC1391" s="72"/>
      <c r="CD1391" s="74"/>
      <c r="CJ1391"/>
      <c r="CW1391" s="76"/>
      <c r="DC1391" s="69"/>
      <c r="DI1391" s="69"/>
    </row>
    <row r="1392" spans="1:113">
      <c r="A1392" s="78"/>
      <c r="B1392" s="79"/>
      <c r="C1392" s="78"/>
      <c r="D1392" s="80"/>
      <c r="E1392" s="78"/>
      <c r="F1392" s="78"/>
      <c r="G1392" s="78"/>
      <c r="H1392" s="78"/>
      <c r="I1392" s="78"/>
      <c r="J1392" s="78"/>
      <c r="K1392" s="78"/>
      <c r="L1392" s="80"/>
      <c r="M1392" s="78"/>
      <c r="N1392" s="78"/>
      <c r="O1392" s="78"/>
      <c r="P1392" s="78"/>
      <c r="Q1392" s="78"/>
      <c r="R1392" s="78"/>
      <c r="S1392" s="78"/>
      <c r="T1392" s="78"/>
      <c r="U1392" s="78"/>
      <c r="V1392" s="78"/>
      <c r="W1392" s="78"/>
      <c r="X1392" s="78"/>
      <c r="Y1392" s="78"/>
      <c r="Z1392" s="78"/>
      <c r="AA1392" s="78"/>
      <c r="AB1392" s="78"/>
      <c r="AC1392" s="78"/>
      <c r="AD1392" s="78"/>
      <c r="AE1392" s="78"/>
      <c r="AF1392" s="78"/>
      <c r="AG1392" s="78"/>
      <c r="AH1392" s="78"/>
      <c r="AI1392" s="78"/>
      <c r="AJ1392" s="78"/>
      <c r="AK1392" s="78"/>
      <c r="AL1392" s="80"/>
      <c r="AM1392" s="78"/>
      <c r="AN1392" s="78"/>
      <c r="AO1392" s="78"/>
      <c r="AP1392" s="78"/>
      <c r="AQ1392" s="78"/>
      <c r="AR1392" s="78"/>
      <c r="AS1392" s="78"/>
      <c r="AT1392" s="78"/>
      <c r="AU1392" s="78"/>
      <c r="AV1392" s="78"/>
      <c r="AW1392" s="78"/>
      <c r="AX1392" s="78"/>
      <c r="AY1392" s="78"/>
      <c r="AZ1392" s="78"/>
      <c r="BA1392" s="78"/>
      <c r="BB1392" s="78"/>
      <c r="BC1392" s="79"/>
      <c r="BD1392" s="79"/>
      <c r="BE1392" s="79"/>
      <c r="BF1392" s="79"/>
      <c r="BG1392" s="79"/>
      <c r="BH1392" s="79"/>
      <c r="BI1392" s="79"/>
      <c r="BJ1392" s="78"/>
      <c r="BK1392" s="78"/>
      <c r="BL1392" s="80"/>
      <c r="BM1392" s="78"/>
      <c r="BN1392" s="78"/>
      <c r="BO1392" s="78"/>
      <c r="BP1392" s="78"/>
      <c r="BQ1392" s="78"/>
      <c r="BR1392" s="78"/>
      <c r="BS1392" s="78"/>
      <c r="BT1392" s="78"/>
      <c r="BU1392" s="78"/>
      <c r="BV1392" s="78"/>
      <c r="BW1392" s="78"/>
      <c r="BX1392" s="78"/>
      <c r="BY1392" s="78"/>
      <c r="BZ1392" s="72"/>
      <c r="CA1392" s="73"/>
      <c r="CB1392" s="72"/>
      <c r="CC1392" s="72"/>
      <c r="CD1392" s="74"/>
      <c r="CJ1392"/>
      <c r="CW1392" s="76"/>
      <c r="DC1392" s="69"/>
      <c r="DI1392" s="69"/>
    </row>
    <row r="1393" spans="1:113">
      <c r="A1393" s="78"/>
      <c r="B1393" s="79"/>
      <c r="C1393" s="78"/>
      <c r="D1393" s="80"/>
      <c r="E1393" s="78"/>
      <c r="F1393" s="78"/>
      <c r="G1393" s="78"/>
      <c r="H1393" s="78"/>
      <c r="I1393" s="78"/>
      <c r="J1393" s="78"/>
      <c r="K1393" s="78"/>
      <c r="L1393" s="80"/>
      <c r="M1393" s="78"/>
      <c r="N1393" s="78"/>
      <c r="O1393" s="78"/>
      <c r="P1393" s="78"/>
      <c r="Q1393" s="78"/>
      <c r="R1393" s="78"/>
      <c r="S1393" s="78"/>
      <c r="T1393" s="78"/>
      <c r="U1393" s="78"/>
      <c r="V1393" s="78"/>
      <c r="W1393" s="78"/>
      <c r="X1393" s="78"/>
      <c r="Y1393" s="78"/>
      <c r="Z1393" s="78"/>
      <c r="AA1393" s="78"/>
      <c r="AB1393" s="78"/>
      <c r="AC1393" s="78"/>
      <c r="AD1393" s="78"/>
      <c r="AE1393" s="78"/>
      <c r="AF1393" s="78"/>
      <c r="AG1393" s="78"/>
      <c r="AH1393" s="78"/>
      <c r="AI1393" s="78"/>
      <c r="AJ1393" s="78"/>
      <c r="AK1393" s="78"/>
      <c r="AL1393" s="80"/>
      <c r="AM1393" s="78"/>
      <c r="AN1393" s="78"/>
      <c r="AO1393" s="78"/>
      <c r="AP1393" s="78"/>
      <c r="AQ1393" s="78"/>
      <c r="AR1393" s="78"/>
      <c r="AS1393" s="78"/>
      <c r="AT1393" s="78"/>
      <c r="AU1393" s="78"/>
      <c r="AV1393" s="78"/>
      <c r="AW1393" s="78"/>
      <c r="AX1393" s="78"/>
      <c r="AY1393" s="78"/>
      <c r="AZ1393" s="78"/>
      <c r="BA1393" s="78"/>
      <c r="BB1393" s="78"/>
      <c r="BC1393" s="79"/>
      <c r="BD1393" s="79"/>
      <c r="BE1393" s="79"/>
      <c r="BF1393" s="79"/>
      <c r="BG1393" s="79"/>
      <c r="BH1393" s="79"/>
      <c r="BI1393" s="79"/>
      <c r="BJ1393" s="78"/>
      <c r="BK1393" s="78"/>
      <c r="BL1393" s="80"/>
      <c r="BM1393" s="78"/>
      <c r="BN1393" s="78"/>
      <c r="BO1393" s="78"/>
      <c r="BP1393" s="78"/>
      <c r="BQ1393" s="78"/>
      <c r="BR1393" s="78"/>
      <c r="BS1393" s="78"/>
      <c r="BT1393" s="78"/>
      <c r="BU1393" s="78"/>
      <c r="BV1393" s="78"/>
      <c r="BW1393" s="78"/>
      <c r="BX1393" s="78"/>
      <c r="BY1393" s="78"/>
      <c r="BZ1393" s="72"/>
      <c r="CA1393" s="73"/>
      <c r="CB1393" s="72"/>
      <c r="CC1393" s="72"/>
      <c r="CD1393" s="74"/>
      <c r="CJ1393"/>
      <c r="CW1393" s="76"/>
      <c r="DC1393" s="69"/>
      <c r="DI1393" s="69"/>
    </row>
    <row r="1394" spans="1:113">
      <c r="A1394" s="78"/>
      <c r="B1394" s="79"/>
      <c r="C1394" s="78"/>
      <c r="D1394" s="80"/>
      <c r="E1394" s="78"/>
      <c r="F1394" s="78"/>
      <c r="G1394" s="78"/>
      <c r="H1394" s="78"/>
      <c r="I1394" s="78"/>
      <c r="J1394" s="78"/>
      <c r="K1394" s="78"/>
      <c r="L1394" s="80"/>
      <c r="M1394" s="78"/>
      <c r="N1394" s="78"/>
      <c r="O1394" s="78"/>
      <c r="P1394" s="78"/>
      <c r="Q1394" s="78"/>
      <c r="R1394" s="78"/>
      <c r="S1394" s="78"/>
      <c r="T1394" s="78"/>
      <c r="U1394" s="78"/>
      <c r="V1394" s="78"/>
      <c r="W1394" s="78"/>
      <c r="X1394" s="78"/>
      <c r="Y1394" s="78"/>
      <c r="Z1394" s="78"/>
      <c r="AA1394" s="78"/>
      <c r="AB1394" s="78"/>
      <c r="AC1394" s="78"/>
      <c r="AD1394" s="78"/>
      <c r="AE1394" s="78"/>
      <c r="AF1394" s="78"/>
      <c r="AG1394" s="78"/>
      <c r="AH1394" s="78"/>
      <c r="AI1394" s="78"/>
      <c r="AJ1394" s="78"/>
      <c r="AK1394" s="78"/>
      <c r="AL1394" s="80"/>
      <c r="AM1394" s="78"/>
      <c r="AN1394" s="78"/>
      <c r="AO1394" s="78"/>
      <c r="AP1394" s="78"/>
      <c r="AQ1394" s="78"/>
      <c r="AR1394" s="78"/>
      <c r="AS1394" s="78"/>
      <c r="AT1394" s="78"/>
      <c r="AU1394" s="78"/>
      <c r="AV1394" s="78"/>
      <c r="AW1394" s="78"/>
      <c r="AX1394" s="78"/>
      <c r="AY1394" s="78"/>
      <c r="AZ1394" s="78"/>
      <c r="BA1394" s="78"/>
      <c r="BB1394" s="78"/>
      <c r="BC1394" s="79"/>
      <c r="BD1394" s="79"/>
      <c r="BE1394" s="79"/>
      <c r="BF1394" s="79"/>
      <c r="BG1394" s="79"/>
      <c r="BH1394" s="79"/>
      <c r="BI1394" s="79"/>
      <c r="BJ1394" s="78"/>
      <c r="BK1394" s="78"/>
      <c r="BL1394" s="80"/>
      <c r="BM1394" s="78"/>
      <c r="BN1394" s="78"/>
      <c r="BO1394" s="78"/>
      <c r="BP1394" s="78"/>
      <c r="BQ1394" s="78"/>
      <c r="BR1394" s="78"/>
      <c r="BS1394" s="78"/>
      <c r="BT1394" s="78"/>
      <c r="BU1394" s="78"/>
      <c r="BV1394" s="78"/>
      <c r="BW1394" s="78"/>
      <c r="BX1394" s="78"/>
      <c r="BY1394" s="78"/>
      <c r="BZ1394" s="72"/>
      <c r="CA1394" s="73"/>
      <c r="CB1394" s="72"/>
      <c r="CC1394" s="72"/>
      <c r="CD1394" s="74"/>
      <c r="CJ1394"/>
      <c r="CW1394" s="76"/>
      <c r="DC1394" s="69"/>
      <c r="DI1394" s="69"/>
    </row>
    <row r="1395" spans="1:113">
      <c r="A1395" s="78"/>
      <c r="B1395" s="79"/>
      <c r="C1395" s="78"/>
      <c r="D1395" s="80"/>
      <c r="E1395" s="78"/>
      <c r="F1395" s="78"/>
      <c r="G1395" s="78"/>
      <c r="H1395" s="78"/>
      <c r="I1395" s="78"/>
      <c r="J1395" s="78"/>
      <c r="K1395" s="78"/>
      <c r="L1395" s="80"/>
      <c r="M1395" s="78"/>
      <c r="N1395" s="78"/>
      <c r="O1395" s="78"/>
      <c r="P1395" s="78"/>
      <c r="Q1395" s="78"/>
      <c r="R1395" s="78"/>
      <c r="S1395" s="78"/>
      <c r="T1395" s="78"/>
      <c r="U1395" s="78"/>
      <c r="V1395" s="78"/>
      <c r="W1395" s="78"/>
      <c r="X1395" s="78"/>
      <c r="Y1395" s="78"/>
      <c r="Z1395" s="78"/>
      <c r="AA1395" s="78"/>
      <c r="AB1395" s="78"/>
      <c r="AC1395" s="78"/>
      <c r="AD1395" s="78"/>
      <c r="AE1395" s="78"/>
      <c r="AF1395" s="78"/>
      <c r="AG1395" s="78"/>
      <c r="AH1395" s="78"/>
      <c r="AI1395" s="78"/>
      <c r="AJ1395" s="78"/>
      <c r="AK1395" s="78"/>
      <c r="AL1395" s="80"/>
      <c r="AM1395" s="78"/>
      <c r="AN1395" s="78"/>
      <c r="AO1395" s="78"/>
      <c r="AP1395" s="78"/>
      <c r="AQ1395" s="78"/>
      <c r="AR1395" s="78"/>
      <c r="AS1395" s="78"/>
      <c r="AT1395" s="78"/>
      <c r="AU1395" s="78"/>
      <c r="AV1395" s="78"/>
      <c r="AW1395" s="78"/>
      <c r="AX1395" s="78"/>
      <c r="AY1395" s="78"/>
      <c r="AZ1395" s="78"/>
      <c r="BA1395" s="78"/>
      <c r="BB1395" s="78"/>
      <c r="BC1395" s="79"/>
      <c r="BD1395" s="79"/>
      <c r="BE1395" s="79"/>
      <c r="BF1395" s="79"/>
      <c r="BG1395" s="79"/>
      <c r="BH1395" s="79"/>
      <c r="BI1395" s="79"/>
      <c r="BJ1395" s="78"/>
      <c r="BK1395" s="78"/>
      <c r="BL1395" s="80"/>
      <c r="BM1395" s="78"/>
      <c r="BN1395" s="78"/>
      <c r="BO1395" s="78"/>
      <c r="BP1395" s="78"/>
      <c r="BQ1395" s="78"/>
      <c r="BR1395" s="78"/>
      <c r="BS1395" s="78"/>
      <c r="BT1395" s="78"/>
      <c r="BU1395" s="78"/>
      <c r="BV1395" s="78"/>
      <c r="BW1395" s="78"/>
      <c r="BX1395" s="78"/>
      <c r="BY1395" s="78"/>
      <c r="BZ1395" s="72"/>
      <c r="CA1395" s="73"/>
      <c r="CB1395" s="72"/>
      <c r="CC1395" s="72"/>
      <c r="CD1395" s="74"/>
      <c r="CJ1395"/>
      <c r="CW1395" s="76"/>
      <c r="DC1395" s="69"/>
      <c r="DI1395" s="69"/>
    </row>
    <row r="1396" spans="1:113">
      <c r="A1396" s="78"/>
      <c r="B1396" s="79"/>
      <c r="C1396" s="78"/>
      <c r="D1396" s="80"/>
      <c r="E1396" s="78"/>
      <c r="F1396" s="78"/>
      <c r="G1396" s="78"/>
      <c r="H1396" s="78"/>
      <c r="I1396" s="78"/>
      <c r="J1396" s="78"/>
      <c r="K1396" s="78"/>
      <c r="L1396" s="80"/>
      <c r="M1396" s="78"/>
      <c r="N1396" s="78"/>
      <c r="O1396" s="78"/>
      <c r="P1396" s="78"/>
      <c r="Q1396" s="78"/>
      <c r="R1396" s="78"/>
      <c r="S1396" s="78"/>
      <c r="T1396" s="78"/>
      <c r="U1396" s="78"/>
      <c r="V1396" s="78"/>
      <c r="W1396" s="78"/>
      <c r="X1396" s="78"/>
      <c r="Y1396" s="78"/>
      <c r="Z1396" s="78"/>
      <c r="AA1396" s="78"/>
      <c r="AB1396" s="78"/>
      <c r="AC1396" s="78"/>
      <c r="AD1396" s="78"/>
      <c r="AE1396" s="78"/>
      <c r="AF1396" s="78"/>
      <c r="AG1396" s="78"/>
      <c r="AH1396" s="78"/>
      <c r="AI1396" s="78"/>
      <c r="AJ1396" s="78"/>
      <c r="AK1396" s="78"/>
      <c r="AL1396" s="80"/>
      <c r="AM1396" s="78"/>
      <c r="AN1396" s="78"/>
      <c r="AO1396" s="78"/>
      <c r="AP1396" s="78"/>
      <c r="AQ1396" s="78"/>
      <c r="AR1396" s="78"/>
      <c r="AS1396" s="78"/>
      <c r="AT1396" s="78"/>
      <c r="AU1396" s="78"/>
      <c r="AV1396" s="78"/>
      <c r="AW1396" s="78"/>
      <c r="AX1396" s="78"/>
      <c r="AY1396" s="78"/>
      <c r="AZ1396" s="78"/>
      <c r="BA1396" s="78"/>
      <c r="BB1396" s="78"/>
      <c r="BC1396" s="79"/>
      <c r="BD1396" s="79"/>
      <c r="BE1396" s="79"/>
      <c r="BF1396" s="79"/>
      <c r="BG1396" s="79"/>
      <c r="BH1396" s="79"/>
      <c r="BI1396" s="79"/>
      <c r="BJ1396" s="78"/>
      <c r="BK1396" s="78"/>
      <c r="BL1396" s="80"/>
      <c r="BM1396" s="78"/>
      <c r="BN1396" s="78"/>
      <c r="BO1396" s="78"/>
      <c r="BP1396" s="78"/>
      <c r="BQ1396" s="78"/>
      <c r="BR1396" s="78"/>
      <c r="BS1396" s="78"/>
      <c r="BT1396" s="78"/>
      <c r="BU1396" s="78"/>
      <c r="BV1396" s="78"/>
      <c r="BW1396" s="78"/>
      <c r="BX1396" s="78"/>
      <c r="BY1396" s="78"/>
      <c r="BZ1396" s="72"/>
      <c r="CA1396" s="73"/>
      <c r="CB1396" s="72"/>
      <c r="CC1396" s="72"/>
      <c r="CD1396" s="74"/>
      <c r="CJ1396"/>
      <c r="CW1396" s="76"/>
      <c r="DC1396" s="69"/>
      <c r="DI1396" s="69"/>
    </row>
    <row r="1397" spans="1:113">
      <c r="A1397" s="78"/>
      <c r="B1397" s="79"/>
      <c r="C1397" s="78"/>
      <c r="D1397" s="80"/>
      <c r="E1397" s="78"/>
      <c r="F1397" s="78"/>
      <c r="G1397" s="78"/>
      <c r="H1397" s="78"/>
      <c r="I1397" s="78"/>
      <c r="J1397" s="78"/>
      <c r="K1397" s="78"/>
      <c r="L1397" s="80"/>
      <c r="M1397" s="78"/>
      <c r="N1397" s="78"/>
      <c r="O1397" s="78"/>
      <c r="P1397" s="78"/>
      <c r="Q1397" s="78"/>
      <c r="R1397" s="81"/>
      <c r="S1397" s="78"/>
      <c r="T1397" s="78"/>
      <c r="U1397" s="78"/>
      <c r="V1397" s="78"/>
      <c r="W1397" s="78"/>
      <c r="X1397" s="78"/>
      <c r="Y1397" s="78"/>
      <c r="Z1397" s="78"/>
      <c r="AA1397" s="78"/>
      <c r="AB1397" s="78"/>
      <c r="AC1397" s="78"/>
      <c r="AD1397" s="78"/>
      <c r="AE1397" s="78"/>
      <c r="AF1397" s="78"/>
      <c r="AG1397" s="78"/>
      <c r="AH1397" s="78"/>
      <c r="AI1397" s="78"/>
      <c r="AJ1397" s="78"/>
      <c r="AK1397" s="78"/>
      <c r="AL1397" s="80"/>
      <c r="AM1397" s="78"/>
      <c r="AN1397" s="78"/>
      <c r="AO1397" s="78"/>
      <c r="AP1397" s="78"/>
      <c r="AQ1397" s="78"/>
      <c r="AR1397" s="78"/>
      <c r="AS1397" s="78"/>
      <c r="AT1397" s="78"/>
      <c r="AU1397" s="78"/>
      <c r="AV1397" s="78"/>
      <c r="AW1397" s="78"/>
      <c r="AX1397" s="78"/>
      <c r="AY1397" s="78"/>
      <c r="AZ1397" s="78"/>
      <c r="BA1397" s="78"/>
      <c r="BB1397" s="78"/>
      <c r="BC1397" s="79"/>
      <c r="BD1397" s="79"/>
      <c r="BE1397" s="79"/>
      <c r="BF1397" s="79"/>
      <c r="BG1397" s="79"/>
      <c r="BH1397" s="79"/>
      <c r="BI1397" s="79"/>
      <c r="BJ1397" s="78"/>
      <c r="BK1397" s="78"/>
      <c r="BL1397" s="80"/>
      <c r="BM1397" s="78"/>
      <c r="BN1397" s="78"/>
      <c r="BO1397" s="78"/>
      <c r="BP1397" s="78"/>
      <c r="BQ1397" s="78"/>
      <c r="BR1397" s="78"/>
      <c r="BS1397" s="78"/>
      <c r="BT1397" s="78"/>
      <c r="BU1397" s="78"/>
      <c r="BV1397" s="78"/>
      <c r="BW1397" s="78"/>
      <c r="BX1397" s="78"/>
      <c r="BY1397" s="78"/>
      <c r="BZ1397" s="72"/>
      <c r="CA1397" s="73"/>
      <c r="CB1397" s="72"/>
      <c r="CC1397" s="72"/>
      <c r="CD1397" s="74"/>
      <c r="CJ1397"/>
      <c r="CW1397" s="76"/>
      <c r="DC1397" s="69"/>
      <c r="DI1397" s="69"/>
    </row>
    <row r="1398" spans="1:113">
      <c r="A1398" s="78"/>
      <c r="B1398" s="79"/>
      <c r="C1398" s="78"/>
      <c r="D1398" s="80"/>
      <c r="E1398" s="78"/>
      <c r="F1398" s="78"/>
      <c r="G1398" s="78"/>
      <c r="H1398" s="78"/>
      <c r="I1398" s="78"/>
      <c r="J1398" s="78"/>
      <c r="K1398" s="78"/>
      <c r="L1398" s="80"/>
      <c r="M1398" s="78"/>
      <c r="N1398" s="78"/>
      <c r="O1398" s="78"/>
      <c r="P1398" s="78"/>
      <c r="Q1398" s="78"/>
      <c r="R1398" s="78"/>
      <c r="S1398" s="78"/>
      <c r="T1398" s="78"/>
      <c r="U1398" s="78"/>
      <c r="V1398" s="78"/>
      <c r="W1398" s="78"/>
      <c r="X1398" s="78"/>
      <c r="Y1398" s="78"/>
      <c r="Z1398" s="78"/>
      <c r="AA1398" s="78"/>
      <c r="AB1398" s="78"/>
      <c r="AC1398" s="78"/>
      <c r="AD1398" s="78"/>
      <c r="AE1398" s="78"/>
      <c r="AF1398" s="78"/>
      <c r="AG1398" s="78"/>
      <c r="AH1398" s="78"/>
      <c r="AI1398" s="78"/>
      <c r="AJ1398" s="78"/>
      <c r="AK1398" s="78"/>
      <c r="AL1398" s="80"/>
      <c r="AM1398" s="78"/>
      <c r="AN1398" s="78"/>
      <c r="AO1398" s="78"/>
      <c r="AP1398" s="78"/>
      <c r="AQ1398" s="78"/>
      <c r="AR1398" s="78"/>
      <c r="AS1398" s="78"/>
      <c r="AT1398" s="78"/>
      <c r="AU1398" s="78"/>
      <c r="AV1398" s="78"/>
      <c r="AW1398" s="78"/>
      <c r="AX1398" s="78"/>
      <c r="AY1398" s="78"/>
      <c r="AZ1398" s="78"/>
      <c r="BA1398" s="78"/>
      <c r="BB1398" s="78"/>
      <c r="BC1398" s="79"/>
      <c r="BD1398" s="79"/>
      <c r="BE1398" s="79"/>
      <c r="BF1398" s="79"/>
      <c r="BG1398" s="79"/>
      <c r="BH1398" s="79"/>
      <c r="BI1398" s="79"/>
      <c r="BJ1398" s="78"/>
      <c r="BK1398" s="78"/>
      <c r="BL1398" s="80"/>
      <c r="BM1398" s="78"/>
      <c r="BN1398" s="78"/>
      <c r="BO1398" s="78"/>
      <c r="BP1398" s="78"/>
      <c r="BQ1398" s="78"/>
      <c r="BR1398" s="78"/>
      <c r="BS1398" s="78"/>
      <c r="BT1398" s="78"/>
      <c r="BU1398" s="78"/>
      <c r="BV1398" s="78"/>
      <c r="BW1398" s="78"/>
      <c r="BX1398" s="78"/>
      <c r="BY1398" s="78"/>
      <c r="BZ1398" s="72"/>
      <c r="CA1398" s="73"/>
      <c r="CB1398" s="72"/>
      <c r="CC1398" s="72"/>
      <c r="CD1398" s="74"/>
      <c r="CJ1398"/>
      <c r="CW1398" s="76"/>
      <c r="DC1398" s="69"/>
      <c r="DI1398" s="69"/>
    </row>
    <row r="1399" spans="1:113">
      <c r="A1399" s="78"/>
      <c r="B1399" s="79"/>
      <c r="C1399" s="78"/>
      <c r="D1399" s="80"/>
      <c r="E1399" s="78"/>
      <c r="F1399" s="78"/>
      <c r="G1399" s="78"/>
      <c r="H1399" s="78"/>
      <c r="I1399" s="78"/>
      <c r="J1399" s="78"/>
      <c r="K1399" s="78"/>
      <c r="L1399" s="80"/>
      <c r="M1399" s="78"/>
      <c r="N1399" s="78"/>
      <c r="O1399" s="78"/>
      <c r="P1399" s="78"/>
      <c r="Q1399" s="78"/>
      <c r="R1399" s="81"/>
      <c r="S1399" s="78"/>
      <c r="T1399" s="78"/>
      <c r="U1399" s="78"/>
      <c r="V1399" s="78"/>
      <c r="W1399" s="78"/>
      <c r="X1399" s="78"/>
      <c r="Y1399" s="78"/>
      <c r="Z1399" s="78"/>
      <c r="AA1399" s="78"/>
      <c r="AB1399" s="78"/>
      <c r="AC1399" s="78"/>
      <c r="AD1399" s="78"/>
      <c r="AE1399" s="78"/>
      <c r="AF1399" s="78"/>
      <c r="AG1399" s="78"/>
      <c r="AH1399" s="78"/>
      <c r="AI1399" s="78"/>
      <c r="AJ1399" s="78"/>
      <c r="AK1399" s="78"/>
      <c r="AL1399" s="80"/>
      <c r="AM1399" s="78"/>
      <c r="AN1399" s="78"/>
      <c r="AO1399" s="78"/>
      <c r="AP1399" s="78"/>
      <c r="AQ1399" s="78"/>
      <c r="AR1399" s="78"/>
      <c r="AS1399" s="78"/>
      <c r="AT1399" s="78"/>
      <c r="AU1399" s="78"/>
      <c r="AV1399" s="78"/>
      <c r="AW1399" s="78"/>
      <c r="AX1399" s="78"/>
      <c r="AY1399" s="78"/>
      <c r="AZ1399" s="78"/>
      <c r="BA1399" s="78"/>
      <c r="BB1399" s="78"/>
      <c r="BC1399" s="79"/>
      <c r="BD1399" s="79"/>
      <c r="BE1399" s="79"/>
      <c r="BF1399" s="79"/>
      <c r="BG1399" s="79"/>
      <c r="BH1399" s="79"/>
      <c r="BI1399" s="79"/>
      <c r="BJ1399" s="78"/>
      <c r="BK1399" s="78"/>
      <c r="BL1399" s="80"/>
      <c r="BM1399" s="78"/>
      <c r="BN1399" s="78"/>
      <c r="BO1399" s="78"/>
      <c r="BP1399" s="78"/>
      <c r="BQ1399" s="78"/>
      <c r="BR1399" s="78"/>
      <c r="BS1399" s="78"/>
      <c r="BT1399" s="78"/>
      <c r="BU1399" s="78"/>
      <c r="BV1399" s="78"/>
      <c r="BW1399" s="78"/>
      <c r="BX1399" s="78"/>
      <c r="BY1399" s="78"/>
      <c r="BZ1399" s="72"/>
      <c r="CA1399" s="73"/>
      <c r="CB1399" s="72"/>
      <c r="CC1399" s="72"/>
      <c r="CD1399" s="74"/>
      <c r="CJ1399"/>
      <c r="CW1399" s="76"/>
      <c r="DC1399" s="69"/>
      <c r="DI1399" s="69"/>
    </row>
    <row r="1400" spans="1:113">
      <c r="A1400" s="78"/>
      <c r="B1400" s="79"/>
      <c r="C1400" s="78"/>
      <c r="D1400" s="80"/>
      <c r="E1400" s="78"/>
      <c r="F1400" s="78"/>
      <c r="G1400" s="78"/>
      <c r="H1400" s="78"/>
      <c r="I1400" s="78"/>
      <c r="J1400" s="78"/>
      <c r="K1400" s="78"/>
      <c r="L1400" s="80"/>
      <c r="M1400" s="78"/>
      <c r="N1400" s="78"/>
      <c r="O1400" s="78"/>
      <c r="P1400" s="78"/>
      <c r="Q1400" s="78"/>
      <c r="R1400" s="78"/>
      <c r="S1400" s="78"/>
      <c r="T1400" s="78"/>
      <c r="U1400" s="78"/>
      <c r="V1400" s="78"/>
      <c r="W1400" s="78"/>
      <c r="X1400" s="78"/>
      <c r="Y1400" s="78"/>
      <c r="Z1400" s="78"/>
      <c r="AA1400" s="78"/>
      <c r="AB1400" s="78"/>
      <c r="AC1400" s="78"/>
      <c r="AD1400" s="78"/>
      <c r="AE1400" s="78"/>
      <c r="AF1400" s="78"/>
      <c r="AG1400" s="78"/>
      <c r="AH1400" s="78"/>
      <c r="AI1400" s="78"/>
      <c r="AJ1400" s="78"/>
      <c r="AK1400" s="78"/>
      <c r="AL1400" s="80"/>
      <c r="AM1400" s="78"/>
      <c r="AN1400" s="78"/>
      <c r="AO1400" s="78"/>
      <c r="AP1400" s="78"/>
      <c r="AQ1400" s="78"/>
      <c r="AR1400" s="78"/>
      <c r="AS1400" s="78"/>
      <c r="AT1400" s="78"/>
      <c r="AU1400" s="78"/>
      <c r="AV1400" s="78"/>
      <c r="AW1400" s="78"/>
      <c r="AX1400" s="78"/>
      <c r="AY1400" s="78"/>
      <c r="AZ1400" s="78"/>
      <c r="BA1400" s="78"/>
      <c r="BB1400" s="78"/>
      <c r="BC1400" s="79"/>
      <c r="BD1400" s="79"/>
      <c r="BE1400" s="79"/>
      <c r="BF1400" s="79"/>
      <c r="BG1400" s="79"/>
      <c r="BH1400" s="79"/>
      <c r="BI1400" s="79"/>
      <c r="BJ1400" s="78"/>
      <c r="BK1400" s="78"/>
      <c r="BL1400" s="80"/>
      <c r="BM1400" s="78"/>
      <c r="BN1400" s="78"/>
      <c r="BO1400" s="78"/>
      <c r="BP1400" s="78"/>
      <c r="BQ1400" s="78"/>
      <c r="BR1400" s="78"/>
      <c r="BS1400" s="78"/>
      <c r="BT1400" s="78"/>
      <c r="BU1400" s="78"/>
      <c r="BV1400" s="78"/>
      <c r="BW1400" s="78"/>
      <c r="BX1400" s="78"/>
      <c r="BY1400" s="78"/>
      <c r="BZ1400" s="72"/>
      <c r="CA1400" s="73"/>
      <c r="CB1400" s="72"/>
      <c r="CC1400" s="72"/>
      <c r="CD1400" s="74"/>
      <c r="CJ1400"/>
      <c r="CW1400" s="76"/>
      <c r="DC1400" s="69"/>
      <c r="DI1400" s="69"/>
    </row>
    <row r="1401" spans="1:113">
      <c r="A1401" s="78"/>
      <c r="B1401" s="79"/>
      <c r="C1401" s="78"/>
      <c r="D1401" s="80"/>
      <c r="E1401" s="78"/>
      <c r="F1401" s="78"/>
      <c r="G1401" s="78"/>
      <c r="H1401" s="78"/>
      <c r="I1401" s="78"/>
      <c r="J1401" s="78"/>
      <c r="K1401" s="78"/>
      <c r="L1401" s="80"/>
      <c r="M1401" s="78"/>
      <c r="N1401" s="78"/>
      <c r="O1401" s="78"/>
      <c r="P1401" s="78"/>
      <c r="Q1401" s="78"/>
      <c r="R1401" s="78"/>
      <c r="S1401" s="78"/>
      <c r="T1401" s="78"/>
      <c r="U1401" s="78"/>
      <c r="V1401" s="78"/>
      <c r="W1401" s="78"/>
      <c r="X1401" s="78"/>
      <c r="Y1401" s="78"/>
      <c r="Z1401" s="78"/>
      <c r="AA1401" s="78"/>
      <c r="AB1401" s="78"/>
      <c r="AC1401" s="78"/>
      <c r="AD1401" s="78"/>
      <c r="AE1401" s="78"/>
      <c r="AF1401" s="78"/>
      <c r="AG1401" s="78"/>
      <c r="AH1401" s="78"/>
      <c r="AI1401" s="78"/>
      <c r="AJ1401" s="78"/>
      <c r="AK1401" s="78"/>
      <c r="AL1401" s="80"/>
      <c r="AM1401" s="78"/>
      <c r="AN1401" s="78"/>
      <c r="AO1401" s="78"/>
      <c r="AP1401" s="78"/>
      <c r="AQ1401" s="78"/>
      <c r="AR1401" s="78"/>
      <c r="AS1401" s="78"/>
      <c r="AT1401" s="78"/>
      <c r="AU1401" s="78"/>
      <c r="AV1401" s="78"/>
      <c r="AW1401" s="78"/>
      <c r="AX1401" s="78"/>
      <c r="AY1401" s="78"/>
      <c r="AZ1401" s="78"/>
      <c r="BA1401" s="78"/>
      <c r="BB1401" s="78"/>
      <c r="BC1401" s="79"/>
      <c r="BD1401" s="79"/>
      <c r="BE1401" s="79"/>
      <c r="BF1401" s="79"/>
      <c r="BG1401" s="79"/>
      <c r="BH1401" s="79"/>
      <c r="BI1401" s="79"/>
      <c r="BJ1401" s="78"/>
      <c r="BK1401" s="78"/>
      <c r="BL1401" s="80"/>
      <c r="BM1401" s="78"/>
      <c r="BN1401" s="78"/>
      <c r="BO1401" s="78"/>
      <c r="BP1401" s="78"/>
      <c r="BQ1401" s="78"/>
      <c r="BR1401" s="78"/>
      <c r="BS1401" s="78"/>
      <c r="BT1401" s="78"/>
      <c r="BU1401" s="78"/>
      <c r="BV1401" s="78"/>
      <c r="BW1401" s="78"/>
      <c r="BX1401" s="78"/>
      <c r="BY1401" s="78"/>
      <c r="BZ1401" s="72"/>
      <c r="CA1401" s="73"/>
      <c r="CB1401" s="72"/>
      <c r="CC1401" s="72"/>
      <c r="CD1401" s="74"/>
      <c r="CJ1401"/>
      <c r="CW1401" s="76"/>
      <c r="DC1401" s="69"/>
      <c r="DI1401" s="69"/>
    </row>
    <row r="1402" spans="1:113">
      <c r="A1402" s="78"/>
      <c r="B1402" s="79"/>
      <c r="C1402" s="78"/>
      <c r="D1402" s="80"/>
      <c r="E1402" s="78"/>
      <c r="F1402" s="78"/>
      <c r="G1402" s="78"/>
      <c r="H1402" s="78"/>
      <c r="I1402" s="78"/>
      <c r="J1402" s="78"/>
      <c r="K1402" s="78"/>
      <c r="L1402" s="80"/>
      <c r="M1402" s="78"/>
      <c r="N1402" s="78"/>
      <c r="O1402" s="78"/>
      <c r="P1402" s="78"/>
      <c r="Q1402" s="78"/>
      <c r="R1402" s="78"/>
      <c r="S1402" s="78"/>
      <c r="T1402" s="78"/>
      <c r="U1402" s="78"/>
      <c r="V1402" s="78"/>
      <c r="W1402" s="78"/>
      <c r="X1402" s="78"/>
      <c r="Y1402" s="78"/>
      <c r="Z1402" s="78"/>
      <c r="AA1402" s="78"/>
      <c r="AB1402" s="78"/>
      <c r="AC1402" s="78"/>
      <c r="AD1402" s="78"/>
      <c r="AE1402" s="78"/>
      <c r="AF1402" s="78"/>
      <c r="AG1402" s="78"/>
      <c r="AH1402" s="78"/>
      <c r="AI1402" s="78"/>
      <c r="AJ1402" s="78"/>
      <c r="AK1402" s="78"/>
      <c r="AL1402" s="80"/>
      <c r="AM1402" s="78"/>
      <c r="AN1402" s="78"/>
      <c r="AO1402" s="78"/>
      <c r="AP1402" s="78"/>
      <c r="AQ1402" s="78"/>
      <c r="AR1402" s="78"/>
      <c r="AS1402" s="78"/>
      <c r="AT1402" s="78"/>
      <c r="AU1402" s="78"/>
      <c r="AV1402" s="78"/>
      <c r="AW1402" s="78"/>
      <c r="AX1402" s="78"/>
      <c r="AY1402" s="78"/>
      <c r="AZ1402" s="78"/>
      <c r="BA1402" s="78"/>
      <c r="BB1402" s="78"/>
      <c r="BC1402" s="79"/>
      <c r="BD1402" s="79"/>
      <c r="BE1402" s="79"/>
      <c r="BF1402" s="79"/>
      <c r="BG1402" s="79"/>
      <c r="BH1402" s="79"/>
      <c r="BI1402" s="79"/>
      <c r="BJ1402" s="78"/>
      <c r="BK1402" s="78"/>
      <c r="BL1402" s="80"/>
      <c r="BM1402" s="78"/>
      <c r="BN1402" s="78"/>
      <c r="BO1402" s="78"/>
      <c r="BP1402" s="78"/>
      <c r="BQ1402" s="78"/>
      <c r="BR1402" s="78"/>
      <c r="BS1402" s="78"/>
      <c r="BT1402" s="78"/>
      <c r="BU1402" s="78"/>
      <c r="BV1402" s="78"/>
      <c r="BW1402" s="78"/>
      <c r="BX1402" s="78"/>
      <c r="BY1402" s="78"/>
      <c r="BZ1402" s="72"/>
      <c r="CA1402" s="73"/>
      <c r="CB1402" s="72"/>
      <c r="CC1402" s="72"/>
      <c r="CD1402" s="74"/>
      <c r="CJ1402"/>
      <c r="CW1402" s="76"/>
      <c r="DC1402" s="69"/>
      <c r="DI1402" s="69"/>
    </row>
    <row r="1403" spans="1:113">
      <c r="A1403" s="78"/>
      <c r="B1403" s="79"/>
      <c r="C1403" s="78"/>
      <c r="D1403" s="80"/>
      <c r="E1403" s="78"/>
      <c r="F1403" s="78"/>
      <c r="G1403" s="78"/>
      <c r="H1403" s="78"/>
      <c r="I1403" s="78"/>
      <c r="J1403" s="78"/>
      <c r="K1403" s="78"/>
      <c r="L1403" s="80"/>
      <c r="M1403" s="78"/>
      <c r="N1403" s="78"/>
      <c r="O1403" s="78"/>
      <c r="P1403" s="78"/>
      <c r="Q1403" s="78"/>
      <c r="R1403" s="78"/>
      <c r="S1403" s="78"/>
      <c r="T1403" s="78"/>
      <c r="U1403" s="78"/>
      <c r="V1403" s="78"/>
      <c r="W1403" s="78"/>
      <c r="X1403" s="78"/>
      <c r="Y1403" s="78"/>
      <c r="Z1403" s="78"/>
      <c r="AA1403" s="78"/>
      <c r="AB1403" s="78"/>
      <c r="AC1403" s="78"/>
      <c r="AD1403" s="78"/>
      <c r="AE1403" s="78"/>
      <c r="AF1403" s="78"/>
      <c r="AG1403" s="78"/>
      <c r="AH1403" s="78"/>
      <c r="AI1403" s="78"/>
      <c r="AJ1403" s="78"/>
      <c r="AK1403" s="78"/>
      <c r="AL1403" s="80"/>
      <c r="AM1403" s="78"/>
      <c r="AN1403" s="78"/>
      <c r="AO1403" s="78"/>
      <c r="AP1403" s="78"/>
      <c r="AQ1403" s="78"/>
      <c r="AR1403" s="78"/>
      <c r="AS1403" s="78"/>
      <c r="AT1403" s="78"/>
      <c r="AU1403" s="78"/>
      <c r="AV1403" s="78"/>
      <c r="AW1403" s="78"/>
      <c r="AX1403" s="78"/>
      <c r="AY1403" s="78"/>
      <c r="AZ1403" s="78"/>
      <c r="BA1403" s="78"/>
      <c r="BB1403" s="78"/>
      <c r="BC1403" s="79"/>
      <c r="BD1403" s="79"/>
      <c r="BE1403" s="79"/>
      <c r="BF1403" s="79"/>
      <c r="BG1403" s="79"/>
      <c r="BH1403" s="79"/>
      <c r="BI1403" s="79"/>
      <c r="BJ1403" s="78"/>
      <c r="BK1403" s="78"/>
      <c r="BL1403" s="80"/>
      <c r="BM1403" s="78"/>
      <c r="BN1403" s="78"/>
      <c r="BO1403" s="78"/>
      <c r="BP1403" s="78"/>
      <c r="BQ1403" s="78"/>
      <c r="BR1403" s="78"/>
      <c r="BS1403" s="78"/>
      <c r="BT1403" s="78"/>
      <c r="BU1403" s="78"/>
      <c r="BV1403" s="78"/>
      <c r="BW1403" s="78"/>
      <c r="BX1403" s="78"/>
      <c r="BY1403" s="78"/>
      <c r="BZ1403" s="72"/>
      <c r="CA1403" s="73"/>
      <c r="CB1403" s="72"/>
      <c r="CC1403" s="72"/>
      <c r="CD1403" s="74"/>
      <c r="CJ1403"/>
      <c r="CW1403" s="76"/>
      <c r="DC1403" s="69"/>
      <c r="DI1403" s="69"/>
    </row>
    <row r="1404" spans="1:113">
      <c r="A1404" s="78"/>
      <c r="B1404" s="79"/>
      <c r="C1404" s="78"/>
      <c r="D1404" s="80"/>
      <c r="E1404" s="78"/>
      <c r="F1404" s="78"/>
      <c r="G1404" s="78"/>
      <c r="H1404" s="78"/>
      <c r="I1404" s="78"/>
      <c r="J1404" s="78"/>
      <c r="K1404" s="78"/>
      <c r="L1404" s="80"/>
      <c r="M1404" s="78"/>
      <c r="N1404" s="78"/>
      <c r="O1404" s="78"/>
      <c r="P1404" s="78"/>
      <c r="Q1404" s="78"/>
      <c r="R1404" s="78"/>
      <c r="S1404" s="78"/>
      <c r="T1404" s="78"/>
      <c r="U1404" s="78"/>
      <c r="V1404" s="78"/>
      <c r="W1404" s="78"/>
      <c r="X1404" s="78"/>
      <c r="Y1404" s="78"/>
      <c r="Z1404" s="78"/>
      <c r="AA1404" s="78"/>
      <c r="AB1404" s="78"/>
      <c r="AC1404" s="78"/>
      <c r="AD1404" s="78"/>
      <c r="AE1404" s="78"/>
      <c r="AF1404" s="78"/>
      <c r="AG1404" s="78"/>
      <c r="AH1404" s="78"/>
      <c r="AI1404" s="78"/>
      <c r="AJ1404" s="78"/>
      <c r="AK1404" s="78"/>
      <c r="AL1404" s="80"/>
      <c r="AM1404" s="78"/>
      <c r="AN1404" s="78"/>
      <c r="AO1404" s="78"/>
      <c r="AP1404" s="78"/>
      <c r="AQ1404" s="78"/>
      <c r="AR1404" s="78"/>
      <c r="AS1404" s="78"/>
      <c r="AT1404" s="78"/>
      <c r="AU1404" s="78"/>
      <c r="AV1404" s="78"/>
      <c r="AW1404" s="78"/>
      <c r="AX1404" s="78"/>
      <c r="AY1404" s="78"/>
      <c r="AZ1404" s="78"/>
      <c r="BA1404" s="78"/>
      <c r="BB1404" s="78"/>
      <c r="BC1404" s="79"/>
      <c r="BD1404" s="79"/>
      <c r="BE1404" s="79"/>
      <c r="BF1404" s="79"/>
      <c r="BG1404" s="79"/>
      <c r="BH1404" s="79"/>
      <c r="BI1404" s="79"/>
      <c r="BJ1404" s="78"/>
      <c r="BK1404" s="78"/>
      <c r="BL1404" s="80"/>
      <c r="BM1404" s="78"/>
      <c r="BN1404" s="78"/>
      <c r="BO1404" s="78"/>
      <c r="BP1404" s="78"/>
      <c r="BQ1404" s="78"/>
      <c r="BR1404" s="78"/>
      <c r="BS1404" s="78"/>
      <c r="BT1404" s="78"/>
      <c r="BU1404" s="78"/>
      <c r="BV1404" s="78"/>
      <c r="BW1404" s="78"/>
      <c r="BX1404" s="78"/>
      <c r="BY1404" s="78"/>
      <c r="BZ1404" s="72"/>
      <c r="CA1404" s="73"/>
      <c r="CB1404" s="72"/>
      <c r="CC1404" s="72"/>
      <c r="CD1404" s="74"/>
      <c r="CJ1404"/>
      <c r="CW1404" s="76"/>
      <c r="DC1404" s="69"/>
      <c r="DI1404" s="69"/>
    </row>
    <row r="1405" spans="1:113">
      <c r="A1405" s="78"/>
      <c r="B1405" s="79"/>
      <c r="C1405" s="78"/>
      <c r="D1405" s="80"/>
      <c r="E1405" s="78"/>
      <c r="F1405" s="78"/>
      <c r="G1405" s="78"/>
      <c r="H1405" s="78"/>
      <c r="I1405" s="78"/>
      <c r="J1405" s="78"/>
      <c r="K1405" s="78"/>
      <c r="L1405" s="80"/>
      <c r="M1405" s="78"/>
      <c r="N1405" s="78"/>
      <c r="O1405" s="78"/>
      <c r="P1405" s="78"/>
      <c r="Q1405" s="78"/>
      <c r="R1405" s="78"/>
      <c r="S1405" s="78"/>
      <c r="T1405" s="78"/>
      <c r="U1405" s="78"/>
      <c r="V1405" s="78"/>
      <c r="W1405" s="78"/>
      <c r="X1405" s="78"/>
      <c r="Y1405" s="78"/>
      <c r="Z1405" s="78"/>
      <c r="AA1405" s="78"/>
      <c r="AB1405" s="78"/>
      <c r="AC1405" s="78"/>
      <c r="AD1405" s="78"/>
      <c r="AE1405" s="78"/>
      <c r="AF1405" s="78"/>
      <c r="AG1405" s="78"/>
      <c r="AH1405" s="78"/>
      <c r="AI1405" s="78"/>
      <c r="AJ1405" s="78"/>
      <c r="AK1405" s="78"/>
      <c r="AL1405" s="80"/>
      <c r="AM1405" s="78"/>
      <c r="AN1405" s="78"/>
      <c r="AO1405" s="78"/>
      <c r="AP1405" s="78"/>
      <c r="AQ1405" s="78"/>
      <c r="AR1405" s="78"/>
      <c r="AS1405" s="78"/>
      <c r="AT1405" s="78"/>
      <c r="AU1405" s="78"/>
      <c r="AV1405" s="78"/>
      <c r="AW1405" s="78"/>
      <c r="AX1405" s="78"/>
      <c r="AY1405" s="78"/>
      <c r="AZ1405" s="78"/>
      <c r="BA1405" s="78"/>
      <c r="BB1405" s="78"/>
      <c r="BC1405" s="79"/>
      <c r="BD1405" s="79"/>
      <c r="BE1405" s="79"/>
      <c r="BF1405" s="79"/>
      <c r="BG1405" s="79"/>
      <c r="BH1405" s="79"/>
      <c r="BI1405" s="79"/>
      <c r="BJ1405" s="78"/>
      <c r="BK1405" s="78"/>
      <c r="BL1405" s="80"/>
      <c r="BM1405" s="78"/>
      <c r="BN1405" s="78"/>
      <c r="BO1405" s="78"/>
      <c r="BP1405" s="78"/>
      <c r="BQ1405" s="78"/>
      <c r="BR1405" s="78"/>
      <c r="BS1405" s="78"/>
      <c r="BT1405" s="78"/>
      <c r="BU1405" s="78"/>
      <c r="BV1405" s="78"/>
      <c r="BW1405" s="78"/>
      <c r="BX1405" s="78"/>
      <c r="BY1405" s="78"/>
      <c r="BZ1405" s="72"/>
      <c r="CA1405" s="73"/>
      <c r="CB1405" s="72"/>
      <c r="CC1405" s="72"/>
      <c r="CD1405" s="74"/>
      <c r="CJ1405"/>
      <c r="CW1405" s="76"/>
      <c r="DC1405" s="69"/>
      <c r="DI1405" s="69"/>
    </row>
    <row r="1406" spans="1:113">
      <c r="A1406" s="78"/>
      <c r="B1406" s="79"/>
      <c r="C1406" s="78"/>
      <c r="D1406" s="80"/>
      <c r="E1406" s="78"/>
      <c r="F1406" s="78"/>
      <c r="G1406" s="78"/>
      <c r="H1406" s="78"/>
      <c r="I1406" s="78"/>
      <c r="J1406" s="78"/>
      <c r="K1406" s="78"/>
      <c r="L1406" s="80"/>
      <c r="M1406" s="78"/>
      <c r="N1406" s="78"/>
      <c r="O1406" s="78"/>
      <c r="P1406" s="78"/>
      <c r="Q1406" s="78"/>
      <c r="R1406" s="81"/>
      <c r="S1406" s="78"/>
      <c r="T1406" s="78"/>
      <c r="U1406" s="78"/>
      <c r="V1406" s="78"/>
      <c r="W1406" s="78"/>
      <c r="X1406" s="78"/>
      <c r="Y1406" s="78"/>
      <c r="Z1406" s="78"/>
      <c r="AA1406" s="78"/>
      <c r="AB1406" s="78"/>
      <c r="AC1406" s="78"/>
      <c r="AD1406" s="78"/>
      <c r="AE1406" s="78"/>
      <c r="AF1406" s="78"/>
      <c r="AG1406" s="78"/>
      <c r="AH1406" s="78"/>
      <c r="AI1406" s="78"/>
      <c r="AJ1406" s="78"/>
      <c r="AK1406" s="78"/>
      <c r="AL1406" s="80"/>
      <c r="AM1406" s="78"/>
      <c r="AN1406" s="78"/>
      <c r="AO1406" s="78"/>
      <c r="AP1406" s="78"/>
      <c r="AQ1406" s="78"/>
      <c r="AR1406" s="78"/>
      <c r="AS1406" s="78"/>
      <c r="AT1406" s="78"/>
      <c r="AU1406" s="78"/>
      <c r="AV1406" s="78"/>
      <c r="AW1406" s="78"/>
      <c r="AX1406" s="78"/>
      <c r="AY1406" s="78"/>
      <c r="AZ1406" s="78"/>
      <c r="BA1406" s="78"/>
      <c r="BB1406" s="78"/>
      <c r="BC1406" s="79"/>
      <c r="BD1406" s="79"/>
      <c r="BE1406" s="79"/>
      <c r="BF1406" s="79"/>
      <c r="BG1406" s="79"/>
      <c r="BH1406" s="79"/>
      <c r="BI1406" s="79"/>
      <c r="BJ1406" s="78"/>
      <c r="BK1406" s="78"/>
      <c r="BL1406" s="80"/>
      <c r="BM1406" s="78"/>
      <c r="BN1406" s="78"/>
      <c r="BO1406" s="78"/>
      <c r="BP1406" s="78"/>
      <c r="BQ1406" s="78"/>
      <c r="BR1406" s="78"/>
      <c r="BS1406" s="78"/>
      <c r="BT1406" s="78"/>
      <c r="BU1406" s="78"/>
      <c r="BV1406" s="78"/>
      <c r="BW1406" s="78"/>
      <c r="BX1406" s="78"/>
      <c r="BY1406" s="78"/>
      <c r="BZ1406" s="72"/>
      <c r="CA1406" s="73"/>
      <c r="CB1406" s="72"/>
      <c r="CC1406" s="72"/>
      <c r="CD1406" s="74"/>
      <c r="CJ1406"/>
      <c r="CW1406" s="76"/>
      <c r="DC1406" s="69"/>
      <c r="DI1406" s="69"/>
    </row>
    <row r="1407" spans="1:113">
      <c r="A1407" s="78"/>
      <c r="B1407" s="79"/>
      <c r="C1407" s="78"/>
      <c r="D1407" s="80"/>
      <c r="E1407" s="78"/>
      <c r="F1407" s="78"/>
      <c r="G1407" s="78"/>
      <c r="H1407" s="78"/>
      <c r="I1407" s="78"/>
      <c r="J1407" s="78"/>
      <c r="K1407" s="78"/>
      <c r="L1407" s="80"/>
      <c r="M1407" s="78"/>
      <c r="N1407" s="78"/>
      <c r="O1407" s="78"/>
      <c r="P1407" s="78"/>
      <c r="Q1407" s="78"/>
      <c r="R1407" s="78"/>
      <c r="S1407" s="78"/>
      <c r="T1407" s="78"/>
      <c r="U1407" s="78"/>
      <c r="V1407" s="78"/>
      <c r="W1407" s="78"/>
      <c r="X1407" s="78"/>
      <c r="Y1407" s="78"/>
      <c r="Z1407" s="78"/>
      <c r="AA1407" s="78"/>
      <c r="AB1407" s="78"/>
      <c r="AC1407" s="78"/>
      <c r="AD1407" s="78"/>
      <c r="AE1407" s="78"/>
      <c r="AF1407" s="78"/>
      <c r="AG1407" s="78"/>
      <c r="AH1407" s="78"/>
      <c r="AI1407" s="78"/>
      <c r="AJ1407" s="78"/>
      <c r="AK1407" s="78"/>
      <c r="AL1407" s="80"/>
      <c r="AM1407" s="78"/>
      <c r="AN1407" s="78"/>
      <c r="AO1407" s="78"/>
      <c r="AP1407" s="78"/>
      <c r="AQ1407" s="78"/>
      <c r="AR1407" s="78"/>
      <c r="AS1407" s="78"/>
      <c r="AT1407" s="78"/>
      <c r="AU1407" s="78"/>
      <c r="AV1407" s="78"/>
      <c r="AW1407" s="78"/>
      <c r="AX1407" s="78"/>
      <c r="AY1407" s="78"/>
      <c r="AZ1407" s="78"/>
      <c r="BA1407" s="78"/>
      <c r="BB1407" s="78"/>
      <c r="BC1407" s="79"/>
      <c r="BD1407" s="79"/>
      <c r="BE1407" s="79"/>
      <c r="BF1407" s="79"/>
      <c r="BG1407" s="79"/>
      <c r="BH1407" s="79"/>
      <c r="BI1407" s="79"/>
      <c r="BJ1407" s="78"/>
      <c r="BK1407" s="78"/>
      <c r="BL1407" s="80"/>
      <c r="BM1407" s="78"/>
      <c r="BN1407" s="78"/>
      <c r="BO1407" s="78"/>
      <c r="BP1407" s="78"/>
      <c r="BQ1407" s="78"/>
      <c r="BR1407" s="78"/>
      <c r="BS1407" s="78"/>
      <c r="BT1407" s="78"/>
      <c r="BU1407" s="78"/>
      <c r="BV1407" s="78"/>
      <c r="BW1407" s="78"/>
      <c r="BX1407" s="78"/>
      <c r="BY1407" s="78"/>
      <c r="BZ1407" s="72"/>
      <c r="CA1407" s="73"/>
      <c r="CB1407" s="72"/>
      <c r="CC1407" s="72"/>
      <c r="CD1407" s="74"/>
      <c r="CJ1407"/>
      <c r="CW1407" s="76"/>
      <c r="DC1407" s="69"/>
      <c r="DI1407" s="69"/>
    </row>
    <row r="1408" spans="1:113">
      <c r="A1408" s="78"/>
      <c r="B1408" s="79"/>
      <c r="C1408" s="78"/>
      <c r="D1408" s="80"/>
      <c r="E1408" s="78"/>
      <c r="F1408" s="78"/>
      <c r="G1408" s="78"/>
      <c r="H1408" s="78"/>
      <c r="I1408" s="78"/>
      <c r="J1408" s="78"/>
      <c r="K1408" s="78"/>
      <c r="L1408" s="80"/>
      <c r="M1408" s="78"/>
      <c r="N1408" s="78"/>
      <c r="O1408" s="78"/>
      <c r="P1408" s="78"/>
      <c r="Q1408" s="78"/>
      <c r="R1408" s="78"/>
      <c r="S1408" s="78"/>
      <c r="T1408" s="78"/>
      <c r="U1408" s="78"/>
      <c r="V1408" s="78"/>
      <c r="W1408" s="78"/>
      <c r="X1408" s="78"/>
      <c r="Y1408" s="78"/>
      <c r="Z1408" s="78"/>
      <c r="AA1408" s="78"/>
      <c r="AB1408" s="78"/>
      <c r="AC1408" s="78"/>
      <c r="AD1408" s="78"/>
      <c r="AE1408" s="78"/>
      <c r="AF1408" s="78"/>
      <c r="AG1408" s="78"/>
      <c r="AH1408" s="78"/>
      <c r="AI1408" s="78"/>
      <c r="AJ1408" s="78"/>
      <c r="AK1408" s="78"/>
      <c r="AL1408" s="80"/>
      <c r="AM1408" s="78"/>
      <c r="AN1408" s="78"/>
      <c r="AO1408" s="78"/>
      <c r="AP1408" s="78"/>
      <c r="AQ1408" s="78"/>
      <c r="AR1408" s="78"/>
      <c r="AS1408" s="78"/>
      <c r="AT1408" s="78"/>
      <c r="AU1408" s="78"/>
      <c r="AV1408" s="78"/>
      <c r="AW1408" s="78"/>
      <c r="AX1408" s="78"/>
      <c r="AY1408" s="78"/>
      <c r="AZ1408" s="78"/>
      <c r="BA1408" s="78"/>
      <c r="BB1408" s="78"/>
      <c r="BC1408" s="79"/>
      <c r="BD1408" s="79"/>
      <c r="BE1408" s="79"/>
      <c r="BF1408" s="79"/>
      <c r="BG1408" s="79"/>
      <c r="BH1408" s="79"/>
      <c r="BI1408" s="79"/>
      <c r="BJ1408" s="78"/>
      <c r="BK1408" s="78"/>
      <c r="BL1408" s="80"/>
      <c r="BM1408" s="78"/>
      <c r="BN1408" s="78"/>
      <c r="BO1408" s="78"/>
      <c r="BP1408" s="78"/>
      <c r="BQ1408" s="78"/>
      <c r="BR1408" s="78"/>
      <c r="BS1408" s="78"/>
      <c r="BT1408" s="78"/>
      <c r="BU1408" s="78"/>
      <c r="BV1408" s="78"/>
      <c r="BW1408" s="78"/>
      <c r="BX1408" s="78"/>
      <c r="BY1408" s="78"/>
      <c r="BZ1408" s="72"/>
      <c r="CA1408" s="73"/>
      <c r="CB1408" s="72"/>
      <c r="CC1408" s="72"/>
      <c r="CD1408" s="74"/>
      <c r="CJ1408"/>
      <c r="CW1408" s="76"/>
      <c r="DC1408" s="69"/>
      <c r="DI1408" s="69"/>
    </row>
    <row r="1409" spans="1:113">
      <c r="A1409" s="78"/>
      <c r="B1409" s="79"/>
      <c r="C1409" s="78"/>
      <c r="D1409" s="80"/>
      <c r="E1409" s="78"/>
      <c r="F1409" s="78"/>
      <c r="G1409" s="78"/>
      <c r="H1409" s="78"/>
      <c r="I1409" s="78"/>
      <c r="J1409" s="78"/>
      <c r="K1409" s="78"/>
      <c r="L1409" s="80"/>
      <c r="M1409" s="78"/>
      <c r="N1409" s="78"/>
      <c r="O1409" s="78"/>
      <c r="P1409" s="78"/>
      <c r="Q1409" s="78"/>
      <c r="R1409" s="78"/>
      <c r="S1409" s="78"/>
      <c r="T1409" s="78"/>
      <c r="U1409" s="78"/>
      <c r="V1409" s="78"/>
      <c r="W1409" s="78"/>
      <c r="X1409" s="78"/>
      <c r="Y1409" s="78"/>
      <c r="Z1409" s="78"/>
      <c r="AA1409" s="78"/>
      <c r="AB1409" s="78"/>
      <c r="AC1409" s="78"/>
      <c r="AD1409" s="78"/>
      <c r="AE1409" s="78"/>
      <c r="AF1409" s="78"/>
      <c r="AG1409" s="78"/>
      <c r="AH1409" s="78"/>
      <c r="AI1409" s="78"/>
      <c r="AJ1409" s="78"/>
      <c r="AK1409" s="78"/>
      <c r="AL1409" s="80"/>
      <c r="AM1409" s="78"/>
      <c r="AN1409" s="78"/>
      <c r="AO1409" s="78"/>
      <c r="AP1409" s="78"/>
      <c r="AQ1409" s="78"/>
      <c r="AR1409" s="78"/>
      <c r="AS1409" s="78"/>
      <c r="AT1409" s="78"/>
      <c r="AU1409" s="78"/>
      <c r="AV1409" s="78"/>
      <c r="AW1409" s="78"/>
      <c r="AX1409" s="78"/>
      <c r="AY1409" s="78"/>
      <c r="AZ1409" s="78"/>
      <c r="BA1409" s="78"/>
      <c r="BB1409" s="78"/>
      <c r="BC1409" s="79"/>
      <c r="BD1409" s="79"/>
      <c r="BE1409" s="79"/>
      <c r="BF1409" s="79"/>
      <c r="BG1409" s="79"/>
      <c r="BH1409" s="79"/>
      <c r="BI1409" s="79"/>
      <c r="BJ1409" s="78"/>
      <c r="BK1409" s="78"/>
      <c r="BL1409" s="80"/>
      <c r="BM1409" s="78"/>
      <c r="BN1409" s="78"/>
      <c r="BO1409" s="78"/>
      <c r="BP1409" s="78"/>
      <c r="BQ1409" s="78"/>
      <c r="BR1409" s="78"/>
      <c r="BS1409" s="78"/>
      <c r="BT1409" s="78"/>
      <c r="BU1409" s="78"/>
      <c r="BV1409" s="78"/>
      <c r="BW1409" s="78"/>
      <c r="BX1409" s="78"/>
      <c r="BY1409" s="78"/>
      <c r="BZ1409" s="72"/>
      <c r="CA1409" s="73"/>
      <c r="CB1409" s="72"/>
      <c r="CC1409" s="72"/>
      <c r="CD1409" s="74"/>
      <c r="CJ1409"/>
      <c r="CW1409" s="76"/>
      <c r="DC1409" s="69"/>
      <c r="DI1409" s="69"/>
    </row>
    <row r="1410" spans="1:113">
      <c r="A1410" s="78"/>
      <c r="B1410" s="79"/>
      <c r="C1410" s="78"/>
      <c r="D1410" s="80"/>
      <c r="E1410" s="78"/>
      <c r="F1410" s="78"/>
      <c r="G1410" s="78"/>
      <c r="H1410" s="78"/>
      <c r="I1410" s="78"/>
      <c r="J1410" s="78"/>
      <c r="K1410" s="78"/>
      <c r="L1410" s="80"/>
      <c r="M1410" s="78"/>
      <c r="N1410" s="78"/>
      <c r="O1410" s="78"/>
      <c r="P1410" s="78"/>
      <c r="Q1410" s="78"/>
      <c r="R1410" s="78"/>
      <c r="S1410" s="78"/>
      <c r="T1410" s="78"/>
      <c r="U1410" s="78"/>
      <c r="V1410" s="78"/>
      <c r="W1410" s="78"/>
      <c r="X1410" s="78"/>
      <c r="Y1410" s="78"/>
      <c r="Z1410" s="78"/>
      <c r="AA1410" s="78"/>
      <c r="AB1410" s="78"/>
      <c r="AC1410" s="78"/>
      <c r="AD1410" s="78"/>
      <c r="AE1410" s="78"/>
      <c r="AF1410" s="78"/>
      <c r="AG1410" s="78"/>
      <c r="AH1410" s="78"/>
      <c r="AI1410" s="78"/>
      <c r="AJ1410" s="78"/>
      <c r="AK1410" s="78"/>
      <c r="AL1410" s="80"/>
      <c r="AM1410" s="78"/>
      <c r="AN1410" s="78"/>
      <c r="AO1410" s="78"/>
      <c r="AP1410" s="78"/>
      <c r="AQ1410" s="78"/>
      <c r="AR1410" s="78"/>
      <c r="AS1410" s="78"/>
      <c r="AT1410" s="78"/>
      <c r="AU1410" s="78"/>
      <c r="AV1410" s="78"/>
      <c r="AW1410" s="78"/>
      <c r="AX1410" s="78"/>
      <c r="AY1410" s="78"/>
      <c r="AZ1410" s="78"/>
      <c r="BA1410" s="78"/>
      <c r="BB1410" s="78"/>
      <c r="BC1410" s="79"/>
      <c r="BD1410" s="79"/>
      <c r="BE1410" s="79"/>
      <c r="BF1410" s="79"/>
      <c r="BG1410" s="79"/>
      <c r="BH1410" s="79"/>
      <c r="BI1410" s="79"/>
      <c r="BJ1410" s="78"/>
      <c r="BK1410" s="78"/>
      <c r="BL1410" s="80"/>
      <c r="BM1410" s="78"/>
      <c r="BN1410" s="78"/>
      <c r="BO1410" s="78"/>
      <c r="BP1410" s="78"/>
      <c r="BQ1410" s="78"/>
      <c r="BR1410" s="78"/>
      <c r="BS1410" s="78"/>
      <c r="BT1410" s="78"/>
      <c r="BU1410" s="78"/>
      <c r="BV1410" s="78"/>
      <c r="BW1410" s="78"/>
      <c r="BX1410" s="78"/>
      <c r="BY1410" s="78"/>
      <c r="BZ1410" s="72"/>
      <c r="CA1410" s="73"/>
      <c r="CB1410" s="72"/>
      <c r="CC1410" s="72"/>
      <c r="CD1410" s="74"/>
      <c r="CJ1410"/>
      <c r="CW1410" s="76"/>
      <c r="DC1410" s="69"/>
      <c r="DI1410" s="69"/>
    </row>
    <row r="1411" spans="1:113">
      <c r="A1411" s="78"/>
      <c r="B1411" s="79"/>
      <c r="C1411" s="78"/>
      <c r="D1411" s="80"/>
      <c r="E1411" s="78"/>
      <c r="F1411" s="78"/>
      <c r="G1411" s="78"/>
      <c r="H1411" s="78"/>
      <c r="I1411" s="78"/>
      <c r="J1411" s="78"/>
      <c r="K1411" s="78"/>
      <c r="L1411" s="80"/>
      <c r="M1411" s="78"/>
      <c r="N1411" s="78"/>
      <c r="O1411" s="78"/>
      <c r="P1411" s="78"/>
      <c r="Q1411" s="78"/>
      <c r="R1411" s="81"/>
      <c r="S1411" s="78"/>
      <c r="T1411" s="78"/>
      <c r="U1411" s="78"/>
      <c r="V1411" s="78"/>
      <c r="W1411" s="78"/>
      <c r="X1411" s="78"/>
      <c r="Y1411" s="78"/>
      <c r="Z1411" s="78"/>
      <c r="AA1411" s="78"/>
      <c r="AB1411" s="78"/>
      <c r="AC1411" s="78"/>
      <c r="AD1411" s="78"/>
      <c r="AE1411" s="78"/>
      <c r="AF1411" s="78"/>
      <c r="AG1411" s="78"/>
      <c r="AH1411" s="78"/>
      <c r="AI1411" s="78"/>
      <c r="AJ1411" s="78"/>
      <c r="AK1411" s="78"/>
      <c r="AL1411" s="80"/>
      <c r="AM1411" s="78"/>
      <c r="AN1411" s="78"/>
      <c r="AO1411" s="78"/>
      <c r="AP1411" s="78"/>
      <c r="AQ1411" s="78"/>
      <c r="AR1411" s="78"/>
      <c r="AS1411" s="78"/>
      <c r="AT1411" s="78"/>
      <c r="AU1411" s="78"/>
      <c r="AV1411" s="78"/>
      <c r="AW1411" s="78"/>
      <c r="AX1411" s="78"/>
      <c r="AY1411" s="78"/>
      <c r="AZ1411" s="78"/>
      <c r="BA1411" s="78"/>
      <c r="BB1411" s="78"/>
      <c r="BC1411" s="79"/>
      <c r="BD1411" s="79"/>
      <c r="BE1411" s="79"/>
      <c r="BF1411" s="79"/>
      <c r="BG1411" s="79"/>
      <c r="BH1411" s="79"/>
      <c r="BI1411" s="79"/>
      <c r="BJ1411" s="78"/>
      <c r="BK1411" s="78"/>
      <c r="BL1411" s="80"/>
      <c r="BM1411" s="78"/>
      <c r="BN1411" s="78"/>
      <c r="BO1411" s="78"/>
      <c r="BP1411" s="78"/>
      <c r="BQ1411" s="78"/>
      <c r="BR1411" s="78"/>
      <c r="BS1411" s="78"/>
      <c r="BT1411" s="78"/>
      <c r="BU1411" s="78"/>
      <c r="BV1411" s="78"/>
      <c r="BW1411" s="78"/>
      <c r="BX1411" s="78"/>
      <c r="BY1411" s="78"/>
      <c r="BZ1411" s="72"/>
      <c r="CA1411" s="73"/>
      <c r="CB1411" s="72"/>
      <c r="CC1411" s="72"/>
      <c r="CD1411" s="74"/>
      <c r="CJ1411"/>
      <c r="CW1411" s="76"/>
      <c r="DC1411" s="69"/>
      <c r="DI1411" s="69"/>
    </row>
    <row r="1412" spans="1:113">
      <c r="A1412" s="78"/>
      <c r="B1412" s="79"/>
      <c r="C1412" s="78"/>
      <c r="D1412" s="80"/>
      <c r="E1412" s="78"/>
      <c r="F1412" s="78"/>
      <c r="G1412" s="78"/>
      <c r="H1412" s="78"/>
      <c r="I1412" s="78"/>
      <c r="J1412" s="78"/>
      <c r="K1412" s="78"/>
      <c r="L1412" s="80"/>
      <c r="M1412" s="78"/>
      <c r="N1412" s="78"/>
      <c r="O1412" s="78"/>
      <c r="P1412" s="78"/>
      <c r="Q1412" s="78"/>
      <c r="R1412" s="78"/>
      <c r="S1412" s="78"/>
      <c r="T1412" s="78"/>
      <c r="U1412" s="78"/>
      <c r="V1412" s="78"/>
      <c r="W1412" s="78"/>
      <c r="X1412" s="78"/>
      <c r="Y1412" s="78"/>
      <c r="Z1412" s="78"/>
      <c r="AA1412" s="78"/>
      <c r="AB1412" s="78"/>
      <c r="AC1412" s="78"/>
      <c r="AD1412" s="78"/>
      <c r="AE1412" s="78"/>
      <c r="AF1412" s="78"/>
      <c r="AG1412" s="78"/>
      <c r="AH1412" s="78"/>
      <c r="AI1412" s="78"/>
      <c r="AJ1412" s="78"/>
      <c r="AK1412" s="78"/>
      <c r="AL1412" s="80"/>
      <c r="AM1412" s="78"/>
      <c r="AN1412" s="78"/>
      <c r="AO1412" s="78"/>
      <c r="AP1412" s="78"/>
      <c r="AQ1412" s="78"/>
      <c r="AR1412" s="78"/>
      <c r="AS1412" s="78"/>
      <c r="AT1412" s="78"/>
      <c r="AU1412" s="78"/>
      <c r="AV1412" s="78"/>
      <c r="AW1412" s="78"/>
      <c r="AX1412" s="78"/>
      <c r="AY1412" s="78"/>
      <c r="AZ1412" s="78"/>
      <c r="BA1412" s="78"/>
      <c r="BB1412" s="78"/>
      <c r="BC1412" s="79"/>
      <c r="BD1412" s="79"/>
      <c r="BE1412" s="79"/>
      <c r="BF1412" s="79"/>
      <c r="BG1412" s="79"/>
      <c r="BH1412" s="79"/>
      <c r="BI1412" s="79"/>
      <c r="BJ1412" s="78"/>
      <c r="BK1412" s="78"/>
      <c r="BL1412" s="80"/>
      <c r="BM1412" s="78"/>
      <c r="BN1412" s="78"/>
      <c r="BO1412" s="78"/>
      <c r="BP1412" s="78"/>
      <c r="BQ1412" s="78"/>
      <c r="BR1412" s="78"/>
      <c r="BS1412" s="78"/>
      <c r="BT1412" s="78"/>
      <c r="BU1412" s="78"/>
      <c r="BV1412" s="78"/>
      <c r="BW1412" s="78"/>
      <c r="BX1412" s="78"/>
      <c r="BY1412" s="78"/>
      <c r="BZ1412" s="72"/>
      <c r="CA1412" s="73"/>
      <c r="CB1412" s="72"/>
      <c r="CC1412" s="72"/>
      <c r="CD1412" s="74"/>
      <c r="CJ1412"/>
      <c r="CW1412" s="76"/>
      <c r="DC1412" s="69"/>
      <c r="DI1412" s="69"/>
    </row>
    <row r="1413" spans="1:113">
      <c r="A1413" s="78"/>
      <c r="B1413" s="79"/>
      <c r="C1413" s="78"/>
      <c r="D1413" s="80"/>
      <c r="E1413" s="78"/>
      <c r="F1413" s="78"/>
      <c r="G1413" s="78"/>
      <c r="H1413" s="78"/>
      <c r="I1413" s="78"/>
      <c r="J1413" s="78"/>
      <c r="K1413" s="78"/>
      <c r="L1413" s="80"/>
      <c r="M1413" s="78"/>
      <c r="N1413" s="78"/>
      <c r="O1413" s="78"/>
      <c r="P1413" s="78"/>
      <c r="Q1413" s="78"/>
      <c r="R1413" s="78"/>
      <c r="S1413" s="78"/>
      <c r="T1413" s="78"/>
      <c r="U1413" s="78"/>
      <c r="V1413" s="78"/>
      <c r="W1413" s="78"/>
      <c r="X1413" s="78"/>
      <c r="Y1413" s="78"/>
      <c r="Z1413" s="78"/>
      <c r="AA1413" s="78"/>
      <c r="AB1413" s="78"/>
      <c r="AC1413" s="78"/>
      <c r="AD1413" s="78"/>
      <c r="AE1413" s="78"/>
      <c r="AF1413" s="78"/>
      <c r="AG1413" s="78"/>
      <c r="AH1413" s="78"/>
      <c r="AI1413" s="78"/>
      <c r="AJ1413" s="78"/>
      <c r="AK1413" s="78"/>
      <c r="AL1413" s="80"/>
      <c r="AM1413" s="78"/>
      <c r="AN1413" s="78"/>
      <c r="AO1413" s="78"/>
      <c r="AP1413" s="78"/>
      <c r="AQ1413" s="78"/>
      <c r="AR1413" s="78"/>
      <c r="AS1413" s="78"/>
      <c r="AT1413" s="78"/>
      <c r="AU1413" s="78"/>
      <c r="AV1413" s="78"/>
      <c r="AW1413" s="78"/>
      <c r="AX1413" s="78"/>
      <c r="AY1413" s="78"/>
      <c r="AZ1413" s="78"/>
      <c r="BA1413" s="78"/>
      <c r="BB1413" s="78"/>
      <c r="BC1413" s="79"/>
      <c r="BD1413" s="79"/>
      <c r="BE1413" s="79"/>
      <c r="BF1413" s="79"/>
      <c r="BG1413" s="79"/>
      <c r="BH1413" s="79"/>
      <c r="BI1413" s="79"/>
      <c r="BJ1413" s="78"/>
      <c r="BK1413" s="78"/>
      <c r="BL1413" s="80"/>
      <c r="BM1413" s="78"/>
      <c r="BN1413" s="78"/>
      <c r="BO1413" s="78"/>
      <c r="BP1413" s="78"/>
      <c r="BQ1413" s="78"/>
      <c r="BR1413" s="78"/>
      <c r="BS1413" s="78"/>
      <c r="BT1413" s="78"/>
      <c r="BU1413" s="78"/>
      <c r="BV1413" s="78"/>
      <c r="BW1413" s="78"/>
      <c r="BX1413" s="78"/>
      <c r="BY1413" s="78"/>
      <c r="BZ1413" s="72"/>
      <c r="CA1413" s="73"/>
      <c r="CB1413" s="72"/>
      <c r="CC1413" s="72"/>
      <c r="CD1413" s="74"/>
      <c r="CJ1413"/>
      <c r="CW1413" s="76"/>
      <c r="DC1413" s="69"/>
      <c r="DI1413" s="69"/>
    </row>
    <row r="1414" spans="1:113">
      <c r="A1414" s="78"/>
      <c r="B1414" s="79"/>
      <c r="C1414" s="78"/>
      <c r="D1414" s="80"/>
      <c r="E1414" s="78"/>
      <c r="F1414" s="78"/>
      <c r="G1414" s="78"/>
      <c r="H1414" s="78"/>
      <c r="I1414" s="78"/>
      <c r="J1414" s="78"/>
      <c r="K1414" s="78"/>
      <c r="L1414" s="80"/>
      <c r="M1414" s="78"/>
      <c r="N1414" s="78"/>
      <c r="O1414" s="78"/>
      <c r="P1414" s="78"/>
      <c r="Q1414" s="78"/>
      <c r="R1414" s="81"/>
      <c r="S1414" s="78"/>
      <c r="T1414" s="78"/>
      <c r="U1414" s="78"/>
      <c r="V1414" s="78"/>
      <c r="W1414" s="78"/>
      <c r="X1414" s="78"/>
      <c r="Y1414" s="78"/>
      <c r="Z1414" s="78"/>
      <c r="AA1414" s="78"/>
      <c r="AB1414" s="78"/>
      <c r="AC1414" s="78"/>
      <c r="AD1414" s="78"/>
      <c r="AE1414" s="78"/>
      <c r="AF1414" s="78"/>
      <c r="AG1414" s="78"/>
      <c r="AH1414" s="78"/>
      <c r="AI1414" s="78"/>
      <c r="AJ1414" s="78"/>
      <c r="AK1414" s="78"/>
      <c r="AL1414" s="80"/>
      <c r="AM1414" s="78"/>
      <c r="AN1414" s="78"/>
      <c r="AO1414" s="78"/>
      <c r="AP1414" s="78"/>
      <c r="AQ1414" s="78"/>
      <c r="AR1414" s="78"/>
      <c r="AS1414" s="78"/>
      <c r="AT1414" s="78"/>
      <c r="AU1414" s="78"/>
      <c r="AV1414" s="78"/>
      <c r="AW1414" s="78"/>
      <c r="AX1414" s="78"/>
      <c r="AY1414" s="78"/>
      <c r="AZ1414" s="78"/>
      <c r="BA1414" s="78"/>
      <c r="BB1414" s="78"/>
      <c r="BC1414" s="79"/>
      <c r="BD1414" s="79"/>
      <c r="BE1414" s="79"/>
      <c r="BF1414" s="79"/>
      <c r="BG1414" s="79"/>
      <c r="BH1414" s="79"/>
      <c r="BI1414" s="79"/>
      <c r="BJ1414" s="78"/>
      <c r="BK1414" s="78"/>
      <c r="BL1414" s="80"/>
      <c r="BM1414" s="78"/>
      <c r="BN1414" s="78"/>
      <c r="BO1414" s="78"/>
      <c r="BP1414" s="78"/>
      <c r="BQ1414" s="78"/>
      <c r="BR1414" s="78"/>
      <c r="BS1414" s="78"/>
      <c r="BT1414" s="78"/>
      <c r="BU1414" s="78"/>
      <c r="BV1414" s="78"/>
      <c r="BW1414" s="78"/>
      <c r="BX1414" s="78"/>
      <c r="BY1414" s="78"/>
      <c r="BZ1414" s="72"/>
      <c r="CA1414" s="73"/>
      <c r="CB1414" s="72"/>
      <c r="CC1414" s="72"/>
      <c r="CD1414" s="74"/>
      <c r="CJ1414"/>
      <c r="CW1414" s="76"/>
      <c r="DC1414" s="69"/>
      <c r="DI1414" s="69"/>
    </row>
    <row r="1415" spans="1:113">
      <c r="A1415" s="78"/>
      <c r="B1415" s="79"/>
      <c r="C1415" s="78"/>
      <c r="D1415" s="80"/>
      <c r="E1415" s="78"/>
      <c r="F1415" s="78"/>
      <c r="G1415" s="78"/>
      <c r="H1415" s="78"/>
      <c r="I1415" s="78"/>
      <c r="J1415" s="78"/>
      <c r="K1415" s="78"/>
      <c r="L1415" s="80"/>
      <c r="M1415" s="78"/>
      <c r="N1415" s="78"/>
      <c r="O1415" s="78"/>
      <c r="P1415" s="78"/>
      <c r="Q1415" s="78"/>
      <c r="R1415" s="78"/>
      <c r="S1415" s="78"/>
      <c r="T1415" s="78"/>
      <c r="U1415" s="78"/>
      <c r="V1415" s="78"/>
      <c r="W1415" s="78"/>
      <c r="X1415" s="78"/>
      <c r="Y1415" s="78"/>
      <c r="Z1415" s="78"/>
      <c r="AA1415" s="78"/>
      <c r="AB1415" s="78"/>
      <c r="AC1415" s="78"/>
      <c r="AD1415" s="78"/>
      <c r="AE1415" s="78"/>
      <c r="AF1415" s="78"/>
      <c r="AG1415" s="78"/>
      <c r="AH1415" s="78"/>
      <c r="AI1415" s="78"/>
      <c r="AJ1415" s="78"/>
      <c r="AK1415" s="78"/>
      <c r="AL1415" s="80"/>
      <c r="AM1415" s="78"/>
      <c r="AN1415" s="78"/>
      <c r="AO1415" s="78"/>
      <c r="AP1415" s="78"/>
      <c r="AQ1415" s="78"/>
      <c r="AR1415" s="78"/>
      <c r="AS1415" s="78"/>
      <c r="AT1415" s="78"/>
      <c r="AU1415" s="78"/>
      <c r="AV1415" s="78"/>
      <c r="AW1415" s="78"/>
      <c r="AX1415" s="78"/>
      <c r="AY1415" s="78"/>
      <c r="AZ1415" s="78"/>
      <c r="BA1415" s="78"/>
      <c r="BB1415" s="78"/>
      <c r="BC1415" s="79"/>
      <c r="BD1415" s="79"/>
      <c r="BE1415" s="79"/>
      <c r="BF1415" s="79"/>
      <c r="BG1415" s="79"/>
      <c r="BH1415" s="79"/>
      <c r="BI1415" s="79"/>
      <c r="BJ1415" s="78"/>
      <c r="BK1415" s="78"/>
      <c r="BL1415" s="80"/>
      <c r="BM1415" s="78"/>
      <c r="BN1415" s="78"/>
      <c r="BO1415" s="78"/>
      <c r="BP1415" s="78"/>
      <c r="BQ1415" s="78"/>
      <c r="BR1415" s="78"/>
      <c r="BS1415" s="78"/>
      <c r="BT1415" s="78"/>
      <c r="BU1415" s="78"/>
      <c r="BV1415" s="78"/>
      <c r="BW1415" s="78"/>
      <c r="BX1415" s="78"/>
      <c r="BY1415" s="78"/>
      <c r="BZ1415" s="72"/>
      <c r="CA1415" s="73"/>
      <c r="CB1415" s="72"/>
      <c r="CC1415" s="72"/>
      <c r="CD1415" s="74"/>
      <c r="CJ1415"/>
      <c r="CW1415" s="76"/>
      <c r="DC1415" s="69"/>
      <c r="DI1415" s="69"/>
    </row>
    <row r="1416" spans="1:113">
      <c r="A1416" s="78"/>
      <c r="B1416" s="79"/>
      <c r="C1416" s="78"/>
      <c r="D1416" s="80"/>
      <c r="E1416" s="78"/>
      <c r="F1416" s="78"/>
      <c r="G1416" s="78"/>
      <c r="H1416" s="78"/>
      <c r="I1416" s="78"/>
      <c r="J1416" s="78"/>
      <c r="K1416" s="78"/>
      <c r="L1416" s="80"/>
      <c r="M1416" s="78"/>
      <c r="N1416" s="78"/>
      <c r="O1416" s="78"/>
      <c r="P1416" s="78"/>
      <c r="Q1416" s="78"/>
      <c r="R1416" s="78"/>
      <c r="S1416" s="78"/>
      <c r="T1416" s="78"/>
      <c r="U1416" s="78"/>
      <c r="V1416" s="78"/>
      <c r="W1416" s="78"/>
      <c r="X1416" s="78"/>
      <c r="Y1416" s="78"/>
      <c r="Z1416" s="78"/>
      <c r="AA1416" s="78"/>
      <c r="AB1416" s="78"/>
      <c r="AC1416" s="78"/>
      <c r="AD1416" s="78"/>
      <c r="AE1416" s="78"/>
      <c r="AF1416" s="78"/>
      <c r="AG1416" s="78"/>
      <c r="AH1416" s="78"/>
      <c r="AI1416" s="78"/>
      <c r="AJ1416" s="78"/>
      <c r="AK1416" s="78"/>
      <c r="AL1416" s="80"/>
      <c r="AM1416" s="78"/>
      <c r="AN1416" s="78"/>
      <c r="AO1416" s="78"/>
      <c r="AP1416" s="78"/>
      <c r="AQ1416" s="78"/>
      <c r="AR1416" s="78"/>
      <c r="AS1416" s="78"/>
      <c r="AT1416" s="78"/>
      <c r="AU1416" s="78"/>
      <c r="AV1416" s="78"/>
      <c r="AW1416" s="78"/>
      <c r="AX1416" s="78"/>
      <c r="AY1416" s="78"/>
      <c r="AZ1416" s="78"/>
      <c r="BA1416" s="78"/>
      <c r="BB1416" s="78"/>
      <c r="BC1416" s="79"/>
      <c r="BD1416" s="79"/>
      <c r="BE1416" s="79"/>
      <c r="BF1416" s="79"/>
      <c r="BG1416" s="79"/>
      <c r="BH1416" s="79"/>
      <c r="BI1416" s="79"/>
      <c r="BJ1416" s="78"/>
      <c r="BK1416" s="78"/>
      <c r="BL1416" s="80"/>
      <c r="BM1416" s="78"/>
      <c r="BN1416" s="78"/>
      <c r="BO1416" s="78"/>
      <c r="BP1416" s="78"/>
      <c r="BQ1416" s="78"/>
      <c r="BR1416" s="78"/>
      <c r="BS1416" s="78"/>
      <c r="BT1416" s="78"/>
      <c r="BU1416" s="78"/>
      <c r="BV1416" s="78"/>
      <c r="BW1416" s="78"/>
      <c r="BX1416" s="78"/>
      <c r="BY1416" s="78"/>
      <c r="BZ1416" s="72"/>
      <c r="CA1416" s="73"/>
      <c r="CB1416" s="72"/>
      <c r="CC1416" s="72"/>
      <c r="CD1416" s="74"/>
      <c r="CJ1416"/>
      <c r="CW1416" s="76"/>
      <c r="DC1416" s="69"/>
      <c r="DI1416" s="69"/>
    </row>
    <row r="1417" spans="1:113">
      <c r="A1417" s="78"/>
      <c r="B1417" s="79"/>
      <c r="C1417" s="78"/>
      <c r="D1417" s="80"/>
      <c r="E1417" s="78"/>
      <c r="F1417" s="78"/>
      <c r="G1417" s="78"/>
      <c r="H1417" s="78"/>
      <c r="I1417" s="78"/>
      <c r="J1417" s="78"/>
      <c r="K1417" s="78"/>
      <c r="L1417" s="80"/>
      <c r="M1417" s="78"/>
      <c r="N1417" s="78"/>
      <c r="O1417" s="78"/>
      <c r="P1417" s="78"/>
      <c r="Q1417" s="78"/>
      <c r="R1417" s="78"/>
      <c r="S1417" s="78"/>
      <c r="T1417" s="78"/>
      <c r="U1417" s="78"/>
      <c r="V1417" s="78"/>
      <c r="W1417" s="78"/>
      <c r="X1417" s="78"/>
      <c r="Y1417" s="78"/>
      <c r="Z1417" s="78"/>
      <c r="AA1417" s="78"/>
      <c r="AB1417" s="78"/>
      <c r="AC1417" s="78"/>
      <c r="AD1417" s="78"/>
      <c r="AE1417" s="78"/>
      <c r="AF1417" s="78"/>
      <c r="AG1417" s="78"/>
      <c r="AH1417" s="78"/>
      <c r="AI1417" s="78"/>
      <c r="AJ1417" s="78"/>
      <c r="AK1417" s="78"/>
      <c r="AL1417" s="80"/>
      <c r="AM1417" s="78"/>
      <c r="AN1417" s="78"/>
      <c r="AO1417" s="78"/>
      <c r="AP1417" s="78"/>
      <c r="AQ1417" s="78"/>
      <c r="AR1417" s="78"/>
      <c r="AS1417" s="78"/>
      <c r="AT1417" s="78"/>
      <c r="AU1417" s="78"/>
      <c r="AV1417" s="78"/>
      <c r="AW1417" s="78"/>
      <c r="AX1417" s="78"/>
      <c r="AY1417" s="78"/>
      <c r="AZ1417" s="78"/>
      <c r="BA1417" s="78"/>
      <c r="BB1417" s="78"/>
      <c r="BC1417" s="79"/>
      <c r="BD1417" s="79"/>
      <c r="BE1417" s="79"/>
      <c r="BF1417" s="79"/>
      <c r="BG1417" s="79"/>
      <c r="BH1417" s="79"/>
      <c r="BI1417" s="79"/>
      <c r="BJ1417" s="78"/>
      <c r="BK1417" s="78"/>
      <c r="BL1417" s="80"/>
      <c r="BM1417" s="78"/>
      <c r="BN1417" s="78"/>
      <c r="BO1417" s="78"/>
      <c r="BP1417" s="78"/>
      <c r="BQ1417" s="78"/>
      <c r="BR1417" s="78"/>
      <c r="BS1417" s="78"/>
      <c r="BT1417" s="78"/>
      <c r="BU1417" s="78"/>
      <c r="BV1417" s="78"/>
      <c r="BW1417" s="78"/>
      <c r="BX1417" s="78"/>
      <c r="BY1417" s="78"/>
      <c r="BZ1417" s="72"/>
      <c r="CA1417" s="73"/>
      <c r="CB1417" s="72"/>
      <c r="CC1417" s="72"/>
      <c r="CD1417" s="74"/>
      <c r="CJ1417"/>
      <c r="CW1417" s="76"/>
      <c r="DC1417" s="69"/>
      <c r="DI1417" s="69"/>
    </row>
    <row r="1418" spans="1:113">
      <c r="A1418" s="78"/>
      <c r="B1418" s="79"/>
      <c r="C1418" s="78"/>
      <c r="D1418" s="80"/>
      <c r="E1418" s="78"/>
      <c r="F1418" s="78"/>
      <c r="G1418" s="78"/>
      <c r="H1418" s="78"/>
      <c r="I1418" s="78"/>
      <c r="J1418" s="78"/>
      <c r="K1418" s="78"/>
      <c r="L1418" s="80"/>
      <c r="M1418" s="78"/>
      <c r="N1418" s="78"/>
      <c r="O1418" s="78"/>
      <c r="P1418" s="78"/>
      <c r="Q1418" s="78"/>
      <c r="R1418" s="78"/>
      <c r="S1418" s="78"/>
      <c r="T1418" s="78"/>
      <c r="U1418" s="78"/>
      <c r="V1418" s="78"/>
      <c r="W1418" s="78"/>
      <c r="X1418" s="78"/>
      <c r="Y1418" s="78"/>
      <c r="Z1418" s="78"/>
      <c r="AA1418" s="78"/>
      <c r="AB1418" s="78"/>
      <c r="AC1418" s="78"/>
      <c r="AD1418" s="78"/>
      <c r="AE1418" s="78"/>
      <c r="AF1418" s="78"/>
      <c r="AG1418" s="78"/>
      <c r="AH1418" s="78"/>
      <c r="AI1418" s="78"/>
      <c r="AJ1418" s="78"/>
      <c r="AK1418" s="78"/>
      <c r="AL1418" s="80"/>
      <c r="AM1418" s="78"/>
      <c r="AN1418" s="78"/>
      <c r="AO1418" s="78"/>
      <c r="AP1418" s="78"/>
      <c r="AQ1418" s="78"/>
      <c r="AR1418" s="78"/>
      <c r="AS1418" s="78"/>
      <c r="AT1418" s="78"/>
      <c r="AU1418" s="78"/>
      <c r="AV1418" s="78"/>
      <c r="AW1418" s="78"/>
      <c r="AX1418" s="78"/>
      <c r="AY1418" s="78"/>
      <c r="AZ1418" s="78"/>
      <c r="BA1418" s="78"/>
      <c r="BB1418" s="78"/>
      <c r="BC1418" s="79"/>
      <c r="BD1418" s="79"/>
      <c r="BE1418" s="79"/>
      <c r="BF1418" s="79"/>
      <c r="BG1418" s="79"/>
      <c r="BH1418" s="79"/>
      <c r="BI1418" s="79"/>
      <c r="BJ1418" s="78"/>
      <c r="BK1418" s="78"/>
      <c r="BL1418" s="80"/>
      <c r="BM1418" s="78"/>
      <c r="BN1418" s="78"/>
      <c r="BO1418" s="78"/>
      <c r="BP1418" s="78"/>
      <c r="BQ1418" s="78"/>
      <c r="BR1418" s="78"/>
      <c r="BS1418" s="78"/>
      <c r="BT1418" s="78"/>
      <c r="BU1418" s="78"/>
      <c r="BV1418" s="78"/>
      <c r="BW1418" s="78"/>
      <c r="BX1418" s="78"/>
      <c r="BY1418" s="78"/>
      <c r="BZ1418" s="72"/>
      <c r="CA1418" s="73"/>
      <c r="CB1418" s="72"/>
      <c r="CC1418" s="72"/>
      <c r="CD1418" s="74"/>
      <c r="CJ1418"/>
      <c r="CW1418" s="76"/>
      <c r="DC1418" s="69"/>
      <c r="DI1418" s="69"/>
    </row>
    <row r="1419" spans="1:113">
      <c r="A1419" s="78"/>
      <c r="B1419" s="79"/>
      <c r="C1419" s="78"/>
      <c r="D1419" s="80"/>
      <c r="E1419" s="78"/>
      <c r="F1419" s="78"/>
      <c r="G1419" s="78"/>
      <c r="H1419" s="78"/>
      <c r="I1419" s="78"/>
      <c r="J1419" s="78"/>
      <c r="K1419" s="78"/>
      <c r="L1419" s="80"/>
      <c r="M1419" s="78"/>
      <c r="N1419" s="78"/>
      <c r="O1419" s="78"/>
      <c r="P1419" s="78"/>
      <c r="Q1419" s="78"/>
      <c r="R1419" s="78"/>
      <c r="S1419" s="78"/>
      <c r="T1419" s="78"/>
      <c r="U1419" s="78"/>
      <c r="V1419" s="78"/>
      <c r="W1419" s="78"/>
      <c r="X1419" s="78"/>
      <c r="Y1419" s="78"/>
      <c r="Z1419" s="78"/>
      <c r="AA1419" s="78"/>
      <c r="AB1419" s="78"/>
      <c r="AC1419" s="78"/>
      <c r="AD1419" s="78"/>
      <c r="AE1419" s="78"/>
      <c r="AF1419" s="78"/>
      <c r="AG1419" s="78"/>
      <c r="AH1419" s="78"/>
      <c r="AI1419" s="78"/>
      <c r="AJ1419" s="78"/>
      <c r="AK1419" s="78"/>
      <c r="AL1419" s="80"/>
      <c r="AM1419" s="78"/>
      <c r="AN1419" s="78"/>
      <c r="AO1419" s="78"/>
      <c r="AP1419" s="78"/>
      <c r="AQ1419" s="78"/>
      <c r="AR1419" s="78"/>
      <c r="AS1419" s="78"/>
      <c r="AT1419" s="78"/>
      <c r="AU1419" s="78"/>
      <c r="AV1419" s="78"/>
      <c r="AW1419" s="78"/>
      <c r="AX1419" s="78"/>
      <c r="AY1419" s="78"/>
      <c r="AZ1419" s="78"/>
      <c r="BA1419" s="78"/>
      <c r="BB1419" s="78"/>
      <c r="BC1419" s="79"/>
      <c r="BD1419" s="79"/>
      <c r="BE1419" s="79"/>
      <c r="BF1419" s="79"/>
      <c r="BG1419" s="79"/>
      <c r="BH1419" s="79"/>
      <c r="BI1419" s="79"/>
      <c r="BJ1419" s="78"/>
      <c r="BK1419" s="78"/>
      <c r="BL1419" s="80"/>
      <c r="BM1419" s="78"/>
      <c r="BN1419" s="78"/>
      <c r="BO1419" s="78"/>
      <c r="BP1419" s="78"/>
      <c r="BQ1419" s="78"/>
      <c r="BR1419" s="78"/>
      <c r="BS1419" s="78"/>
      <c r="BT1419" s="78"/>
      <c r="BU1419" s="78"/>
      <c r="BV1419" s="78"/>
      <c r="BW1419" s="78"/>
      <c r="BX1419" s="78"/>
      <c r="BY1419" s="78"/>
      <c r="BZ1419" s="72"/>
      <c r="CA1419" s="73"/>
      <c r="CB1419" s="72"/>
      <c r="CC1419" s="72"/>
      <c r="CD1419" s="74"/>
      <c r="CJ1419"/>
      <c r="CW1419" s="76"/>
      <c r="DC1419" s="69"/>
      <c r="DI1419" s="69"/>
    </row>
    <row r="1420" spans="1:113">
      <c r="A1420" s="78"/>
      <c r="B1420" s="79"/>
      <c r="C1420" s="78"/>
      <c r="D1420" s="80"/>
      <c r="E1420" s="78"/>
      <c r="F1420" s="78"/>
      <c r="G1420" s="78"/>
      <c r="H1420" s="78"/>
      <c r="I1420" s="78"/>
      <c r="J1420" s="78"/>
      <c r="K1420" s="78"/>
      <c r="L1420" s="80"/>
      <c r="M1420" s="78"/>
      <c r="N1420" s="78"/>
      <c r="O1420" s="78"/>
      <c r="P1420" s="78"/>
      <c r="Q1420" s="78"/>
      <c r="R1420" s="78"/>
      <c r="S1420" s="78"/>
      <c r="T1420" s="78"/>
      <c r="U1420" s="78"/>
      <c r="V1420" s="78"/>
      <c r="W1420" s="78"/>
      <c r="X1420" s="78"/>
      <c r="Y1420" s="78"/>
      <c r="Z1420" s="78"/>
      <c r="AA1420" s="78"/>
      <c r="AB1420" s="78"/>
      <c r="AC1420" s="78"/>
      <c r="AD1420" s="78"/>
      <c r="AE1420" s="78"/>
      <c r="AF1420" s="78"/>
      <c r="AG1420" s="78"/>
      <c r="AH1420" s="78"/>
      <c r="AI1420" s="78"/>
      <c r="AJ1420" s="78"/>
      <c r="AK1420" s="78"/>
      <c r="AL1420" s="80"/>
      <c r="AM1420" s="78"/>
      <c r="AN1420" s="78"/>
      <c r="AO1420" s="78"/>
      <c r="AP1420" s="78"/>
      <c r="AQ1420" s="78"/>
      <c r="AR1420" s="78"/>
      <c r="AS1420" s="78"/>
      <c r="AT1420" s="78"/>
      <c r="AU1420" s="78"/>
      <c r="AV1420" s="78"/>
      <c r="AW1420" s="78"/>
      <c r="AX1420" s="78"/>
      <c r="AY1420" s="78"/>
      <c r="AZ1420" s="78"/>
      <c r="BA1420" s="78"/>
      <c r="BB1420" s="78"/>
      <c r="BC1420" s="79"/>
      <c r="BD1420" s="79"/>
      <c r="BE1420" s="79"/>
      <c r="BF1420" s="79"/>
      <c r="BG1420" s="79"/>
      <c r="BH1420" s="79"/>
      <c r="BI1420" s="79"/>
      <c r="BJ1420" s="78"/>
      <c r="BK1420" s="78"/>
      <c r="BL1420" s="80"/>
      <c r="BM1420" s="78"/>
      <c r="BN1420" s="78"/>
      <c r="BO1420" s="78"/>
      <c r="BP1420" s="78"/>
      <c r="BQ1420" s="78"/>
      <c r="BR1420" s="78"/>
      <c r="BS1420" s="78"/>
      <c r="BT1420" s="78"/>
      <c r="BU1420" s="78"/>
      <c r="BV1420" s="78"/>
      <c r="BW1420" s="78"/>
      <c r="BX1420" s="78"/>
      <c r="BY1420" s="78"/>
      <c r="BZ1420" s="72"/>
      <c r="CA1420" s="73"/>
      <c r="CB1420" s="72"/>
      <c r="CC1420" s="72"/>
      <c r="CD1420" s="74"/>
      <c r="CJ1420"/>
      <c r="CW1420" s="76"/>
      <c r="DC1420" s="69"/>
      <c r="DI1420" s="69"/>
    </row>
    <row r="1421" spans="1:113">
      <c r="A1421" s="78"/>
      <c r="B1421" s="79"/>
      <c r="C1421" s="78"/>
      <c r="D1421" s="80"/>
      <c r="E1421" s="78"/>
      <c r="F1421" s="78"/>
      <c r="G1421" s="78"/>
      <c r="H1421" s="78"/>
      <c r="I1421" s="78"/>
      <c r="J1421" s="78"/>
      <c r="K1421" s="78"/>
      <c r="L1421" s="80"/>
      <c r="M1421" s="78"/>
      <c r="N1421" s="78"/>
      <c r="O1421" s="78"/>
      <c r="P1421" s="78"/>
      <c r="Q1421" s="78"/>
      <c r="R1421" s="78"/>
      <c r="S1421" s="78"/>
      <c r="T1421" s="78"/>
      <c r="U1421" s="78"/>
      <c r="V1421" s="78"/>
      <c r="W1421" s="78"/>
      <c r="X1421" s="78"/>
      <c r="Y1421" s="78"/>
      <c r="Z1421" s="78"/>
      <c r="AA1421" s="78"/>
      <c r="AB1421" s="78"/>
      <c r="AC1421" s="78"/>
      <c r="AD1421" s="78"/>
      <c r="AE1421" s="78"/>
      <c r="AF1421" s="78"/>
      <c r="AG1421" s="78"/>
      <c r="AH1421" s="78"/>
      <c r="AI1421" s="78"/>
      <c r="AJ1421" s="78"/>
      <c r="AK1421" s="78"/>
      <c r="AL1421" s="80"/>
      <c r="AM1421" s="78"/>
      <c r="AN1421" s="78"/>
      <c r="AO1421" s="78"/>
      <c r="AP1421" s="78"/>
      <c r="AQ1421" s="78"/>
      <c r="AR1421" s="78"/>
      <c r="AS1421" s="78"/>
      <c r="AT1421" s="78"/>
      <c r="AU1421" s="78"/>
      <c r="AV1421" s="78"/>
      <c r="AW1421" s="78"/>
      <c r="AX1421" s="78"/>
      <c r="AY1421" s="78"/>
      <c r="AZ1421" s="78"/>
      <c r="BA1421" s="78"/>
      <c r="BB1421" s="78"/>
      <c r="BC1421" s="79"/>
      <c r="BD1421" s="79"/>
      <c r="BE1421" s="79"/>
      <c r="BF1421" s="79"/>
      <c r="BG1421" s="79"/>
      <c r="BH1421" s="79"/>
      <c r="BI1421" s="79"/>
      <c r="BJ1421" s="78"/>
      <c r="BK1421" s="78"/>
      <c r="BL1421" s="80"/>
      <c r="BM1421" s="78"/>
      <c r="BN1421" s="78"/>
      <c r="BO1421" s="78"/>
      <c r="BP1421" s="78"/>
      <c r="BQ1421" s="78"/>
      <c r="BR1421" s="78"/>
      <c r="BS1421" s="78"/>
      <c r="BT1421" s="78"/>
      <c r="BU1421" s="78"/>
      <c r="BV1421" s="78"/>
      <c r="BW1421" s="78"/>
      <c r="BX1421" s="78"/>
      <c r="BY1421" s="78"/>
      <c r="BZ1421" s="72"/>
      <c r="CA1421" s="73"/>
      <c r="CB1421" s="72"/>
      <c r="CC1421" s="72"/>
      <c r="CD1421" s="74"/>
      <c r="CJ1421"/>
      <c r="CW1421" s="76"/>
      <c r="DC1421" s="69"/>
      <c r="DI1421" s="69"/>
    </row>
    <row r="1422" spans="1:113">
      <c r="A1422" s="78"/>
      <c r="B1422" s="79"/>
      <c r="C1422" s="78"/>
      <c r="D1422" s="80"/>
      <c r="E1422" s="78"/>
      <c r="F1422" s="78"/>
      <c r="G1422" s="78"/>
      <c r="H1422" s="78"/>
      <c r="I1422" s="78"/>
      <c r="J1422" s="78"/>
      <c r="K1422" s="78"/>
      <c r="L1422" s="80"/>
      <c r="M1422" s="78"/>
      <c r="N1422" s="78"/>
      <c r="O1422" s="78"/>
      <c r="P1422" s="78"/>
      <c r="Q1422" s="78"/>
      <c r="R1422" s="78"/>
      <c r="S1422" s="78"/>
      <c r="T1422" s="78"/>
      <c r="U1422" s="78"/>
      <c r="V1422" s="78"/>
      <c r="W1422" s="78"/>
      <c r="X1422" s="78"/>
      <c r="Y1422" s="78"/>
      <c r="Z1422" s="78"/>
      <c r="AA1422" s="78"/>
      <c r="AB1422" s="78"/>
      <c r="AC1422" s="78"/>
      <c r="AD1422" s="78"/>
      <c r="AE1422" s="78"/>
      <c r="AF1422" s="78"/>
      <c r="AG1422" s="78"/>
      <c r="AH1422" s="78"/>
      <c r="AI1422" s="78"/>
      <c r="AJ1422" s="78"/>
      <c r="AK1422" s="78"/>
      <c r="AL1422" s="80"/>
      <c r="AM1422" s="78"/>
      <c r="AN1422" s="78"/>
      <c r="AO1422" s="78"/>
      <c r="AP1422" s="78"/>
      <c r="AQ1422" s="78"/>
      <c r="AR1422" s="78"/>
      <c r="AS1422" s="78"/>
      <c r="AT1422" s="78"/>
      <c r="AU1422" s="78"/>
      <c r="AV1422" s="78"/>
      <c r="AW1422" s="78"/>
      <c r="AX1422" s="78"/>
      <c r="AY1422" s="78"/>
      <c r="AZ1422" s="78"/>
      <c r="BA1422" s="78"/>
      <c r="BB1422" s="78"/>
      <c r="BC1422" s="79"/>
      <c r="BD1422" s="79"/>
      <c r="BE1422" s="79"/>
      <c r="BF1422" s="79"/>
      <c r="BG1422" s="79"/>
      <c r="BH1422" s="79"/>
      <c r="BI1422" s="79"/>
      <c r="BJ1422" s="78"/>
      <c r="BK1422" s="78"/>
      <c r="BL1422" s="80"/>
      <c r="BM1422" s="78"/>
      <c r="BN1422" s="78"/>
      <c r="BO1422" s="78"/>
      <c r="BP1422" s="78"/>
      <c r="BQ1422" s="78"/>
      <c r="BR1422" s="78"/>
      <c r="BS1422" s="78"/>
      <c r="BT1422" s="78"/>
      <c r="BU1422" s="78"/>
      <c r="BV1422" s="78"/>
      <c r="BW1422" s="78"/>
      <c r="BX1422" s="78"/>
      <c r="BY1422" s="78"/>
      <c r="BZ1422" s="72"/>
      <c r="CA1422" s="73"/>
      <c r="CB1422" s="72"/>
      <c r="CC1422" s="72"/>
      <c r="CD1422" s="74"/>
      <c r="CJ1422"/>
      <c r="CW1422" s="76"/>
      <c r="DC1422" s="69"/>
      <c r="DI1422" s="69"/>
    </row>
    <row r="1423" spans="1:113">
      <c r="A1423" s="78"/>
      <c r="B1423" s="79"/>
      <c r="C1423" s="78"/>
      <c r="D1423" s="80"/>
      <c r="E1423" s="78"/>
      <c r="F1423" s="78"/>
      <c r="G1423" s="78"/>
      <c r="H1423" s="78"/>
      <c r="I1423" s="78"/>
      <c r="J1423" s="78"/>
      <c r="K1423" s="78"/>
      <c r="L1423" s="80"/>
      <c r="M1423" s="78"/>
      <c r="N1423" s="78"/>
      <c r="O1423" s="78"/>
      <c r="P1423" s="78"/>
      <c r="Q1423" s="78"/>
      <c r="R1423" s="78"/>
      <c r="S1423" s="78"/>
      <c r="T1423" s="78"/>
      <c r="U1423" s="78"/>
      <c r="V1423" s="78"/>
      <c r="W1423" s="78"/>
      <c r="X1423" s="78"/>
      <c r="Y1423" s="78"/>
      <c r="Z1423" s="78"/>
      <c r="AA1423" s="78"/>
      <c r="AB1423" s="78"/>
      <c r="AC1423" s="78"/>
      <c r="AD1423" s="78"/>
      <c r="AE1423" s="78"/>
      <c r="AF1423" s="78"/>
      <c r="AG1423" s="78"/>
      <c r="AH1423" s="78"/>
      <c r="AI1423" s="78"/>
      <c r="AJ1423" s="78"/>
      <c r="AK1423" s="78"/>
      <c r="AL1423" s="80"/>
      <c r="AM1423" s="78"/>
      <c r="AN1423" s="78"/>
      <c r="AO1423" s="78"/>
      <c r="AP1423" s="78"/>
      <c r="AQ1423" s="78"/>
      <c r="AR1423" s="78"/>
      <c r="AS1423" s="78"/>
      <c r="AT1423" s="78"/>
      <c r="AU1423" s="78"/>
      <c r="AV1423" s="78"/>
      <c r="AW1423" s="78"/>
      <c r="AX1423" s="78"/>
      <c r="AY1423" s="78"/>
      <c r="AZ1423" s="78"/>
      <c r="BA1423" s="78"/>
      <c r="BB1423" s="78"/>
      <c r="BC1423" s="79"/>
      <c r="BD1423" s="79"/>
      <c r="BE1423" s="79"/>
      <c r="BF1423" s="79"/>
      <c r="BG1423" s="79"/>
      <c r="BH1423" s="79"/>
      <c r="BI1423" s="79"/>
      <c r="BJ1423" s="78"/>
      <c r="BK1423" s="78"/>
      <c r="BL1423" s="80"/>
      <c r="BM1423" s="78"/>
      <c r="BN1423" s="78"/>
      <c r="BO1423" s="78"/>
      <c r="BP1423" s="78"/>
      <c r="BQ1423" s="78"/>
      <c r="BR1423" s="78"/>
      <c r="BS1423" s="78"/>
      <c r="BT1423" s="78"/>
      <c r="BU1423" s="78"/>
      <c r="BV1423" s="78"/>
      <c r="BW1423" s="78"/>
      <c r="BX1423" s="78"/>
      <c r="BY1423" s="78"/>
      <c r="BZ1423" s="72"/>
      <c r="CA1423" s="73"/>
      <c r="CB1423" s="72"/>
      <c r="CC1423" s="72"/>
      <c r="CD1423" s="74"/>
      <c r="CJ1423"/>
      <c r="CW1423" s="76"/>
      <c r="DC1423" s="69"/>
      <c r="DI1423" s="69"/>
    </row>
    <row r="1424" spans="1:113">
      <c r="A1424" s="78"/>
      <c r="B1424" s="79"/>
      <c r="C1424" s="78"/>
      <c r="D1424" s="80"/>
      <c r="E1424" s="78"/>
      <c r="F1424" s="78"/>
      <c r="G1424" s="78"/>
      <c r="H1424" s="78"/>
      <c r="I1424" s="78"/>
      <c r="J1424" s="78"/>
      <c r="K1424" s="78"/>
      <c r="L1424" s="80"/>
      <c r="M1424" s="78"/>
      <c r="N1424" s="78"/>
      <c r="O1424" s="78"/>
      <c r="P1424" s="78"/>
      <c r="Q1424" s="78"/>
      <c r="R1424" s="78"/>
      <c r="S1424" s="78"/>
      <c r="T1424" s="78"/>
      <c r="U1424" s="78"/>
      <c r="V1424" s="78"/>
      <c r="W1424" s="78"/>
      <c r="X1424" s="78"/>
      <c r="Y1424" s="78"/>
      <c r="Z1424" s="78"/>
      <c r="AA1424" s="78"/>
      <c r="AB1424" s="78"/>
      <c r="AC1424" s="78"/>
      <c r="AD1424" s="78"/>
      <c r="AE1424" s="78"/>
      <c r="AF1424" s="78"/>
      <c r="AG1424" s="78"/>
      <c r="AH1424" s="78"/>
      <c r="AI1424" s="78"/>
      <c r="AJ1424" s="78"/>
      <c r="AK1424" s="78"/>
      <c r="AL1424" s="80"/>
      <c r="AM1424" s="78"/>
      <c r="AN1424" s="78"/>
      <c r="AO1424" s="78"/>
      <c r="AP1424" s="78"/>
      <c r="AQ1424" s="78"/>
      <c r="AR1424" s="78"/>
      <c r="AS1424" s="78"/>
      <c r="AT1424" s="78"/>
      <c r="AU1424" s="78"/>
      <c r="AV1424" s="78"/>
      <c r="AW1424" s="78"/>
      <c r="AX1424" s="78"/>
      <c r="AY1424" s="78"/>
      <c r="AZ1424" s="78"/>
      <c r="BA1424" s="78"/>
      <c r="BB1424" s="78"/>
      <c r="BC1424" s="79"/>
      <c r="BD1424" s="79"/>
      <c r="BE1424" s="79"/>
      <c r="BF1424" s="79"/>
      <c r="BG1424" s="79"/>
      <c r="BH1424" s="79"/>
      <c r="BI1424" s="79"/>
      <c r="BJ1424" s="78"/>
      <c r="BK1424" s="78"/>
      <c r="BL1424" s="80"/>
      <c r="BM1424" s="78"/>
      <c r="BN1424" s="78"/>
      <c r="BO1424" s="78"/>
      <c r="BP1424" s="78"/>
      <c r="BQ1424" s="78"/>
      <c r="BR1424" s="78"/>
      <c r="BS1424" s="78"/>
      <c r="BT1424" s="78"/>
      <c r="BU1424" s="78"/>
      <c r="BV1424" s="78"/>
      <c r="BW1424" s="78"/>
      <c r="BX1424" s="78"/>
      <c r="BY1424" s="78"/>
      <c r="BZ1424" s="72"/>
      <c r="CA1424" s="73"/>
      <c r="CB1424" s="72"/>
      <c r="CC1424" s="72"/>
      <c r="CD1424" s="74"/>
      <c r="CJ1424"/>
      <c r="CW1424" s="76"/>
      <c r="DC1424" s="69"/>
      <c r="DI1424" s="69"/>
    </row>
    <row r="1425" spans="1:113">
      <c r="A1425" s="78"/>
      <c r="B1425" s="79"/>
      <c r="C1425" s="78"/>
      <c r="D1425" s="80"/>
      <c r="E1425" s="78"/>
      <c r="F1425" s="78"/>
      <c r="G1425" s="78"/>
      <c r="H1425" s="78"/>
      <c r="I1425" s="78"/>
      <c r="J1425" s="78"/>
      <c r="K1425" s="78"/>
      <c r="L1425" s="80"/>
      <c r="M1425" s="78"/>
      <c r="N1425" s="78"/>
      <c r="O1425" s="78"/>
      <c r="P1425" s="78"/>
      <c r="Q1425" s="78"/>
      <c r="R1425" s="78"/>
      <c r="S1425" s="78"/>
      <c r="T1425" s="78"/>
      <c r="U1425" s="78"/>
      <c r="V1425" s="78"/>
      <c r="W1425" s="78"/>
      <c r="X1425" s="78"/>
      <c r="Y1425" s="78"/>
      <c r="Z1425" s="78"/>
      <c r="AA1425" s="78"/>
      <c r="AB1425" s="78"/>
      <c r="AC1425" s="78"/>
      <c r="AD1425" s="78"/>
      <c r="AE1425" s="78"/>
      <c r="AF1425" s="78"/>
      <c r="AG1425" s="78"/>
      <c r="AH1425" s="78"/>
      <c r="AI1425" s="78"/>
      <c r="AJ1425" s="78"/>
      <c r="AK1425" s="78"/>
      <c r="AL1425" s="80"/>
      <c r="AM1425" s="78"/>
      <c r="AN1425" s="78"/>
      <c r="AO1425" s="78"/>
      <c r="AP1425" s="78"/>
      <c r="AQ1425" s="78"/>
      <c r="AR1425" s="78"/>
      <c r="AS1425" s="78"/>
      <c r="AT1425" s="78"/>
      <c r="AU1425" s="78"/>
      <c r="AV1425" s="78"/>
      <c r="AW1425" s="78"/>
      <c r="AX1425" s="78"/>
      <c r="AY1425" s="78"/>
      <c r="AZ1425" s="78"/>
      <c r="BA1425" s="78"/>
      <c r="BB1425" s="78"/>
      <c r="BC1425" s="79"/>
      <c r="BD1425" s="79"/>
      <c r="BE1425" s="79"/>
      <c r="BF1425" s="79"/>
      <c r="BG1425" s="79"/>
      <c r="BH1425" s="79"/>
      <c r="BI1425" s="79"/>
      <c r="BJ1425" s="78"/>
      <c r="BK1425" s="78"/>
      <c r="BL1425" s="80"/>
      <c r="BM1425" s="78"/>
      <c r="BN1425" s="78"/>
      <c r="BO1425" s="78"/>
      <c r="BP1425" s="78"/>
      <c r="BQ1425" s="78"/>
      <c r="BR1425" s="78"/>
      <c r="BS1425" s="78"/>
      <c r="BT1425" s="78"/>
      <c r="BU1425" s="78"/>
      <c r="BV1425" s="78"/>
      <c r="BW1425" s="78"/>
      <c r="BX1425" s="78"/>
      <c r="BY1425" s="78"/>
      <c r="BZ1425" s="72"/>
      <c r="CA1425" s="73"/>
      <c r="CB1425" s="72"/>
      <c r="CC1425" s="72"/>
      <c r="CD1425" s="74"/>
      <c r="CJ1425"/>
      <c r="CW1425" s="76"/>
      <c r="DC1425" s="69"/>
      <c r="DI1425" s="69"/>
    </row>
    <row r="1426" spans="1:113">
      <c r="A1426" s="78"/>
      <c r="B1426" s="79"/>
      <c r="C1426" s="78"/>
      <c r="D1426" s="80"/>
      <c r="E1426" s="78"/>
      <c r="F1426" s="78"/>
      <c r="G1426" s="78"/>
      <c r="H1426" s="78"/>
      <c r="I1426" s="78"/>
      <c r="J1426" s="78"/>
      <c r="K1426" s="78"/>
      <c r="L1426" s="80"/>
      <c r="M1426" s="78"/>
      <c r="N1426" s="78"/>
      <c r="O1426" s="78"/>
      <c r="P1426" s="78"/>
      <c r="Q1426" s="78"/>
      <c r="R1426" s="78"/>
      <c r="S1426" s="78"/>
      <c r="T1426" s="78"/>
      <c r="U1426" s="78"/>
      <c r="V1426" s="78"/>
      <c r="W1426" s="78"/>
      <c r="X1426" s="78"/>
      <c r="Y1426" s="78"/>
      <c r="Z1426" s="78"/>
      <c r="AA1426" s="78"/>
      <c r="AB1426" s="78"/>
      <c r="AC1426" s="78"/>
      <c r="AD1426" s="78"/>
      <c r="AE1426" s="78"/>
      <c r="AF1426" s="78"/>
      <c r="AG1426" s="78"/>
      <c r="AH1426" s="78"/>
      <c r="AI1426" s="78"/>
      <c r="AJ1426" s="78"/>
      <c r="AK1426" s="78"/>
      <c r="AL1426" s="80"/>
      <c r="AM1426" s="78"/>
      <c r="AN1426" s="78"/>
      <c r="AO1426" s="78"/>
      <c r="AP1426" s="78"/>
      <c r="AQ1426" s="78"/>
      <c r="AR1426" s="78"/>
      <c r="AS1426" s="78"/>
      <c r="AT1426" s="78"/>
      <c r="AU1426" s="78"/>
      <c r="AV1426" s="78"/>
      <c r="AW1426" s="78"/>
      <c r="AX1426" s="78"/>
      <c r="AY1426" s="78"/>
      <c r="AZ1426" s="78"/>
      <c r="BA1426" s="78"/>
      <c r="BB1426" s="78"/>
      <c r="BC1426" s="79"/>
      <c r="BD1426" s="79"/>
      <c r="BE1426" s="79"/>
      <c r="BF1426" s="79"/>
      <c r="BG1426" s="79"/>
      <c r="BH1426" s="79"/>
      <c r="BI1426" s="79"/>
      <c r="BJ1426" s="78"/>
      <c r="BK1426" s="78"/>
      <c r="BL1426" s="80"/>
      <c r="BM1426" s="78"/>
      <c r="BN1426" s="78"/>
      <c r="BO1426" s="78"/>
      <c r="BP1426" s="78"/>
      <c r="BQ1426" s="78"/>
      <c r="BR1426" s="78"/>
      <c r="BS1426" s="78"/>
      <c r="BT1426" s="78"/>
      <c r="BU1426" s="78"/>
      <c r="BV1426" s="78"/>
      <c r="BW1426" s="78"/>
      <c r="BX1426" s="78"/>
      <c r="BY1426" s="78"/>
      <c r="BZ1426" s="72"/>
      <c r="CA1426" s="73"/>
      <c r="CB1426" s="72"/>
      <c r="CC1426" s="72"/>
      <c r="CD1426" s="74"/>
      <c r="CJ1426"/>
      <c r="CW1426" s="76"/>
      <c r="DC1426" s="69"/>
      <c r="DI1426" s="69"/>
    </row>
    <row r="1427" spans="1:113">
      <c r="A1427" s="78"/>
      <c r="B1427" s="79"/>
      <c r="C1427" s="78"/>
      <c r="D1427" s="80"/>
      <c r="E1427" s="78"/>
      <c r="F1427" s="78"/>
      <c r="G1427" s="78"/>
      <c r="H1427" s="78"/>
      <c r="I1427" s="78"/>
      <c r="J1427" s="78"/>
      <c r="K1427" s="78"/>
      <c r="L1427" s="80"/>
      <c r="M1427" s="78"/>
      <c r="N1427" s="78"/>
      <c r="O1427" s="78"/>
      <c r="P1427" s="78"/>
      <c r="Q1427" s="78"/>
      <c r="R1427" s="78"/>
      <c r="S1427" s="78"/>
      <c r="T1427" s="78"/>
      <c r="U1427" s="78"/>
      <c r="V1427" s="78"/>
      <c r="W1427" s="78"/>
      <c r="X1427" s="78"/>
      <c r="Y1427" s="78"/>
      <c r="Z1427" s="78"/>
      <c r="AA1427" s="78"/>
      <c r="AB1427" s="78"/>
      <c r="AC1427" s="78"/>
      <c r="AD1427" s="78"/>
      <c r="AE1427" s="78"/>
      <c r="AF1427" s="78"/>
      <c r="AG1427" s="78"/>
      <c r="AH1427" s="78"/>
      <c r="AI1427" s="78"/>
      <c r="AJ1427" s="78"/>
      <c r="AK1427" s="78"/>
      <c r="AL1427" s="80"/>
      <c r="AM1427" s="78"/>
      <c r="AN1427" s="78"/>
      <c r="AO1427" s="78"/>
      <c r="AP1427" s="78"/>
      <c r="AQ1427" s="78"/>
      <c r="AR1427" s="78"/>
      <c r="AS1427" s="78"/>
      <c r="AT1427" s="78"/>
      <c r="AU1427" s="78"/>
      <c r="AV1427" s="78"/>
      <c r="AW1427" s="78"/>
      <c r="AX1427" s="78"/>
      <c r="AY1427" s="78"/>
      <c r="AZ1427" s="78"/>
      <c r="BA1427" s="78"/>
      <c r="BB1427" s="78"/>
      <c r="BC1427" s="79"/>
      <c r="BD1427" s="79"/>
      <c r="BE1427" s="79"/>
      <c r="BF1427" s="79"/>
      <c r="BG1427" s="79"/>
      <c r="BH1427" s="79"/>
      <c r="BI1427" s="79"/>
      <c r="BJ1427" s="78"/>
      <c r="BK1427" s="78"/>
      <c r="BL1427" s="80"/>
      <c r="BM1427" s="78"/>
      <c r="BN1427" s="78"/>
      <c r="BO1427" s="78"/>
      <c r="BP1427" s="78"/>
      <c r="BQ1427" s="78"/>
      <c r="BR1427" s="78"/>
      <c r="BS1427" s="78"/>
      <c r="BT1427" s="78"/>
      <c r="BU1427" s="78"/>
      <c r="BV1427" s="78"/>
      <c r="BW1427" s="78"/>
      <c r="BX1427" s="78"/>
      <c r="BY1427" s="78"/>
      <c r="BZ1427" s="72"/>
      <c r="CA1427" s="73"/>
      <c r="CB1427" s="72"/>
      <c r="CC1427" s="72"/>
      <c r="CD1427" s="74"/>
      <c r="CJ1427"/>
      <c r="CW1427" s="76"/>
      <c r="DC1427" s="69"/>
      <c r="DI1427" s="69"/>
    </row>
    <row r="1428" spans="1:113">
      <c r="A1428" s="78"/>
      <c r="B1428" s="79"/>
      <c r="C1428" s="78"/>
      <c r="D1428" s="80"/>
      <c r="E1428" s="78"/>
      <c r="F1428" s="78"/>
      <c r="G1428" s="78"/>
      <c r="H1428" s="78"/>
      <c r="I1428" s="78"/>
      <c r="J1428" s="78"/>
      <c r="K1428" s="78"/>
      <c r="L1428" s="80"/>
      <c r="M1428" s="78"/>
      <c r="N1428" s="78"/>
      <c r="O1428" s="78"/>
      <c r="P1428" s="78"/>
      <c r="Q1428" s="78"/>
      <c r="R1428" s="78"/>
      <c r="S1428" s="78"/>
      <c r="T1428" s="78"/>
      <c r="U1428" s="78"/>
      <c r="V1428" s="78"/>
      <c r="W1428" s="78"/>
      <c r="X1428" s="78"/>
      <c r="Y1428" s="78"/>
      <c r="Z1428" s="78"/>
      <c r="AA1428" s="78"/>
      <c r="AB1428" s="78"/>
      <c r="AC1428" s="78"/>
      <c r="AD1428" s="78"/>
      <c r="AE1428" s="78"/>
      <c r="AF1428" s="78"/>
      <c r="AG1428" s="78"/>
      <c r="AH1428" s="78"/>
      <c r="AI1428" s="78"/>
      <c r="AJ1428" s="78"/>
      <c r="AK1428" s="78"/>
      <c r="AL1428" s="80"/>
      <c r="AM1428" s="78"/>
      <c r="AN1428" s="78"/>
      <c r="AO1428" s="78"/>
      <c r="AP1428" s="78"/>
      <c r="AQ1428" s="78"/>
      <c r="AR1428" s="78"/>
      <c r="AS1428" s="78"/>
      <c r="AT1428" s="78"/>
      <c r="AU1428" s="78"/>
      <c r="AV1428" s="78"/>
      <c r="AW1428" s="78"/>
      <c r="AX1428" s="78"/>
      <c r="AY1428" s="78"/>
      <c r="AZ1428" s="78"/>
      <c r="BA1428" s="78"/>
      <c r="BB1428" s="78"/>
      <c r="BC1428" s="79"/>
      <c r="BD1428" s="79"/>
      <c r="BE1428" s="79"/>
      <c r="BF1428" s="79"/>
      <c r="BG1428" s="79"/>
      <c r="BH1428" s="79"/>
      <c r="BI1428" s="79"/>
      <c r="BJ1428" s="78"/>
      <c r="BK1428" s="78"/>
      <c r="BL1428" s="80"/>
      <c r="BM1428" s="78"/>
      <c r="BN1428" s="78"/>
      <c r="BO1428" s="78"/>
      <c r="BP1428" s="78"/>
      <c r="BQ1428" s="78"/>
      <c r="BR1428" s="78"/>
      <c r="BS1428" s="78"/>
      <c r="BT1428" s="78"/>
      <c r="BU1428" s="78"/>
      <c r="BV1428" s="78"/>
      <c r="BW1428" s="78"/>
      <c r="BX1428" s="78"/>
      <c r="BY1428" s="78"/>
      <c r="BZ1428" s="72"/>
      <c r="CA1428" s="73"/>
      <c r="CB1428" s="72"/>
      <c r="CC1428" s="72"/>
      <c r="CD1428" s="74"/>
      <c r="CJ1428"/>
      <c r="CW1428" s="76"/>
      <c r="DC1428" s="69"/>
      <c r="DI1428" s="69"/>
    </row>
    <row r="1429" spans="1:113">
      <c r="A1429" s="78"/>
      <c r="B1429" s="79"/>
      <c r="C1429" s="78"/>
      <c r="D1429" s="80"/>
      <c r="E1429" s="78"/>
      <c r="F1429" s="78"/>
      <c r="G1429" s="78"/>
      <c r="H1429" s="78"/>
      <c r="I1429" s="78"/>
      <c r="J1429" s="78"/>
      <c r="K1429" s="78"/>
      <c r="L1429" s="80"/>
      <c r="M1429" s="78"/>
      <c r="N1429" s="78"/>
      <c r="O1429" s="78"/>
      <c r="P1429" s="78"/>
      <c r="Q1429" s="78"/>
      <c r="R1429" s="78"/>
      <c r="S1429" s="78"/>
      <c r="T1429" s="78"/>
      <c r="U1429" s="78"/>
      <c r="V1429" s="78"/>
      <c r="W1429" s="78"/>
      <c r="X1429" s="78"/>
      <c r="Y1429" s="78"/>
      <c r="Z1429" s="78"/>
      <c r="AA1429" s="78"/>
      <c r="AB1429" s="78"/>
      <c r="AC1429" s="78"/>
      <c r="AD1429" s="78"/>
      <c r="AE1429" s="78"/>
      <c r="AF1429" s="78"/>
      <c r="AG1429" s="78"/>
      <c r="AH1429" s="78"/>
      <c r="AI1429" s="78"/>
      <c r="AJ1429" s="78"/>
      <c r="AK1429" s="78"/>
      <c r="AL1429" s="80"/>
      <c r="AM1429" s="78"/>
      <c r="AN1429" s="78"/>
      <c r="AO1429" s="78"/>
      <c r="AP1429" s="78"/>
      <c r="AQ1429" s="78"/>
      <c r="AR1429" s="78"/>
      <c r="AS1429" s="78"/>
      <c r="AT1429" s="78"/>
      <c r="AU1429" s="78"/>
      <c r="AV1429" s="78"/>
      <c r="AW1429" s="78"/>
      <c r="AX1429" s="78"/>
      <c r="AY1429" s="78"/>
      <c r="AZ1429" s="78"/>
      <c r="BA1429" s="78"/>
      <c r="BB1429" s="78"/>
      <c r="BC1429" s="79"/>
      <c r="BD1429" s="79"/>
      <c r="BE1429" s="79"/>
      <c r="BF1429" s="79"/>
      <c r="BG1429" s="79"/>
      <c r="BH1429" s="79"/>
      <c r="BI1429" s="79"/>
      <c r="BJ1429" s="78"/>
      <c r="BK1429" s="78"/>
      <c r="BL1429" s="80"/>
      <c r="BM1429" s="78"/>
      <c r="BN1429" s="78"/>
      <c r="BO1429" s="78"/>
      <c r="BP1429" s="78"/>
      <c r="BQ1429" s="78"/>
      <c r="BR1429" s="78"/>
      <c r="BS1429" s="78"/>
      <c r="BT1429" s="78"/>
      <c r="BU1429" s="78"/>
      <c r="BV1429" s="78"/>
      <c r="BW1429" s="78"/>
      <c r="BX1429" s="78"/>
      <c r="BY1429" s="78"/>
      <c r="BZ1429" s="72"/>
      <c r="CA1429" s="73"/>
      <c r="CB1429" s="72"/>
      <c r="CC1429" s="72"/>
      <c r="CD1429" s="74"/>
      <c r="CJ1429"/>
      <c r="CW1429" s="76"/>
      <c r="DC1429" s="69"/>
      <c r="DI1429" s="69"/>
    </row>
    <row r="1430" spans="1:113">
      <c r="A1430" s="78"/>
      <c r="B1430" s="79"/>
      <c r="C1430" s="78"/>
      <c r="D1430" s="80"/>
      <c r="E1430" s="78"/>
      <c r="F1430" s="78"/>
      <c r="G1430" s="78"/>
      <c r="H1430" s="78"/>
      <c r="I1430" s="78"/>
      <c r="J1430" s="78"/>
      <c r="K1430" s="78"/>
      <c r="L1430" s="80"/>
      <c r="M1430" s="78"/>
      <c r="N1430" s="78"/>
      <c r="O1430" s="78"/>
      <c r="P1430" s="78"/>
      <c r="Q1430" s="78"/>
      <c r="R1430" s="78"/>
      <c r="S1430" s="78"/>
      <c r="T1430" s="78"/>
      <c r="U1430" s="78"/>
      <c r="V1430" s="78"/>
      <c r="W1430" s="78"/>
      <c r="X1430" s="78"/>
      <c r="Y1430" s="78"/>
      <c r="Z1430" s="78"/>
      <c r="AA1430" s="78"/>
      <c r="AB1430" s="78"/>
      <c r="AC1430" s="78"/>
      <c r="AD1430" s="78"/>
      <c r="AE1430" s="78"/>
      <c r="AF1430" s="78"/>
      <c r="AG1430" s="78"/>
      <c r="AH1430" s="78"/>
      <c r="AI1430" s="78"/>
      <c r="AJ1430" s="78"/>
      <c r="AK1430" s="78"/>
      <c r="AL1430" s="80"/>
      <c r="AM1430" s="78"/>
      <c r="AN1430" s="78"/>
      <c r="AO1430" s="78"/>
      <c r="AP1430" s="78"/>
      <c r="AQ1430" s="78"/>
      <c r="AR1430" s="78"/>
      <c r="AS1430" s="78"/>
      <c r="AT1430" s="78"/>
      <c r="AU1430" s="78"/>
      <c r="AV1430" s="78"/>
      <c r="AW1430" s="78"/>
      <c r="AX1430" s="78"/>
      <c r="AY1430" s="78"/>
      <c r="AZ1430" s="78"/>
      <c r="BA1430" s="78"/>
      <c r="BB1430" s="78"/>
      <c r="BC1430" s="79"/>
      <c r="BD1430" s="79"/>
      <c r="BE1430" s="79"/>
      <c r="BF1430" s="79"/>
      <c r="BG1430" s="79"/>
      <c r="BH1430" s="79"/>
      <c r="BI1430" s="79"/>
      <c r="BJ1430" s="78"/>
      <c r="BK1430" s="78"/>
      <c r="BL1430" s="80"/>
      <c r="BM1430" s="78"/>
      <c r="BN1430" s="78"/>
      <c r="BO1430" s="78"/>
      <c r="BP1430" s="78"/>
      <c r="BQ1430" s="78"/>
      <c r="BR1430" s="78"/>
      <c r="BS1430" s="78"/>
      <c r="BT1430" s="78"/>
      <c r="BU1430" s="78"/>
      <c r="BV1430" s="78"/>
      <c r="BW1430" s="78"/>
      <c r="BX1430" s="78"/>
      <c r="BY1430" s="78"/>
      <c r="BZ1430" s="72"/>
      <c r="CA1430" s="73"/>
      <c r="CB1430" s="72"/>
      <c r="CC1430" s="72"/>
      <c r="CD1430" s="74"/>
      <c r="CJ1430"/>
      <c r="CW1430" s="76"/>
      <c r="DC1430" s="69"/>
      <c r="DI1430" s="69"/>
    </row>
    <row r="1431" spans="1:113">
      <c r="A1431" s="78"/>
      <c r="B1431" s="79"/>
      <c r="C1431" s="78"/>
      <c r="D1431" s="80"/>
      <c r="E1431" s="78"/>
      <c r="F1431" s="78"/>
      <c r="G1431" s="78"/>
      <c r="H1431" s="78"/>
      <c r="I1431" s="78"/>
      <c r="J1431" s="78"/>
      <c r="K1431" s="78"/>
      <c r="L1431" s="80"/>
      <c r="M1431" s="78"/>
      <c r="N1431" s="78"/>
      <c r="O1431" s="78"/>
      <c r="P1431" s="78"/>
      <c r="Q1431" s="78"/>
      <c r="R1431" s="78"/>
      <c r="S1431" s="78"/>
      <c r="T1431" s="78"/>
      <c r="U1431" s="78"/>
      <c r="V1431" s="78"/>
      <c r="W1431" s="78"/>
      <c r="X1431" s="78"/>
      <c r="Y1431" s="78"/>
      <c r="Z1431" s="78"/>
      <c r="AA1431" s="78"/>
      <c r="AB1431" s="78"/>
      <c r="AC1431" s="78"/>
      <c r="AD1431" s="78"/>
      <c r="AE1431" s="78"/>
      <c r="AF1431" s="78"/>
      <c r="AG1431" s="78"/>
      <c r="AH1431" s="78"/>
      <c r="AI1431" s="78"/>
      <c r="AJ1431" s="78"/>
      <c r="AK1431" s="78"/>
      <c r="AL1431" s="80"/>
      <c r="AM1431" s="78"/>
      <c r="AN1431" s="78"/>
      <c r="AO1431" s="78"/>
      <c r="AP1431" s="78"/>
      <c r="AQ1431" s="78"/>
      <c r="AR1431" s="78"/>
      <c r="AS1431" s="78"/>
      <c r="AT1431" s="78"/>
      <c r="AU1431" s="78"/>
      <c r="AV1431" s="78"/>
      <c r="AW1431" s="78"/>
      <c r="AX1431" s="78"/>
      <c r="AY1431" s="78"/>
      <c r="AZ1431" s="78"/>
      <c r="BA1431" s="78"/>
      <c r="BB1431" s="78"/>
      <c r="BC1431" s="79"/>
      <c r="BD1431" s="79"/>
      <c r="BE1431" s="79"/>
      <c r="BF1431" s="79"/>
      <c r="BG1431" s="79"/>
      <c r="BH1431" s="79"/>
      <c r="BI1431" s="79"/>
      <c r="BJ1431" s="78"/>
      <c r="BK1431" s="78"/>
      <c r="BL1431" s="80"/>
      <c r="BM1431" s="78"/>
      <c r="BN1431" s="78"/>
      <c r="BO1431" s="78"/>
      <c r="BP1431" s="78"/>
      <c r="BQ1431" s="78"/>
      <c r="BR1431" s="78"/>
      <c r="BS1431" s="78"/>
      <c r="BT1431" s="78"/>
      <c r="BU1431" s="78"/>
      <c r="BV1431" s="78"/>
      <c r="BW1431" s="78"/>
      <c r="BX1431" s="78"/>
      <c r="BY1431" s="78"/>
      <c r="BZ1431" s="72"/>
      <c r="CA1431" s="73"/>
      <c r="CB1431" s="72"/>
      <c r="CC1431" s="72"/>
      <c r="CD1431" s="74"/>
      <c r="CJ1431"/>
      <c r="CW1431" s="76"/>
      <c r="DC1431" s="69"/>
      <c r="DI1431" s="69"/>
    </row>
    <row r="1432" spans="1:113">
      <c r="A1432" s="78"/>
      <c r="B1432" s="79"/>
      <c r="C1432" s="78"/>
      <c r="D1432" s="80"/>
      <c r="E1432" s="78"/>
      <c r="F1432" s="78"/>
      <c r="G1432" s="78"/>
      <c r="H1432" s="78"/>
      <c r="I1432" s="78"/>
      <c r="J1432" s="78"/>
      <c r="K1432" s="78"/>
      <c r="L1432" s="80"/>
      <c r="M1432" s="78"/>
      <c r="N1432" s="78"/>
      <c r="O1432" s="78"/>
      <c r="P1432" s="78"/>
      <c r="Q1432" s="78"/>
      <c r="R1432" s="78"/>
      <c r="S1432" s="78"/>
      <c r="T1432" s="78"/>
      <c r="U1432" s="78"/>
      <c r="V1432" s="78"/>
      <c r="W1432" s="78"/>
      <c r="X1432" s="78"/>
      <c r="Y1432" s="78"/>
      <c r="Z1432" s="78"/>
      <c r="AA1432" s="78"/>
      <c r="AB1432" s="78"/>
      <c r="AC1432" s="78"/>
      <c r="AD1432" s="78"/>
      <c r="AE1432" s="78"/>
      <c r="AF1432" s="78"/>
      <c r="AG1432" s="78"/>
      <c r="AH1432" s="78"/>
      <c r="AI1432" s="78"/>
      <c r="AJ1432" s="78"/>
      <c r="AK1432" s="78"/>
      <c r="AL1432" s="80"/>
      <c r="AM1432" s="78"/>
      <c r="AN1432" s="78"/>
      <c r="AO1432" s="78"/>
      <c r="AP1432" s="78"/>
      <c r="AQ1432" s="78"/>
      <c r="AR1432" s="78"/>
      <c r="AS1432" s="78"/>
      <c r="AT1432" s="78"/>
      <c r="AU1432" s="78"/>
      <c r="AV1432" s="78"/>
      <c r="AW1432" s="78"/>
      <c r="AX1432" s="78"/>
      <c r="AY1432" s="78"/>
      <c r="AZ1432" s="78"/>
      <c r="BA1432" s="78"/>
      <c r="BB1432" s="78"/>
      <c r="BC1432" s="79"/>
      <c r="BD1432" s="79"/>
      <c r="BE1432" s="79"/>
      <c r="BF1432" s="79"/>
      <c r="BG1432" s="79"/>
      <c r="BH1432" s="79"/>
      <c r="BI1432" s="79"/>
      <c r="BJ1432" s="78"/>
      <c r="BK1432" s="78"/>
      <c r="BL1432" s="80"/>
      <c r="BM1432" s="78"/>
      <c r="BN1432" s="78"/>
      <c r="BO1432" s="78"/>
      <c r="BP1432" s="78"/>
      <c r="BQ1432" s="78"/>
      <c r="BR1432" s="78"/>
      <c r="BS1432" s="78"/>
      <c r="BT1432" s="78"/>
      <c r="BU1432" s="78"/>
      <c r="BV1432" s="78"/>
      <c r="BW1432" s="78"/>
      <c r="BX1432" s="78"/>
      <c r="BY1432" s="78"/>
      <c r="BZ1432" s="72"/>
      <c r="CA1432" s="73"/>
      <c r="CB1432" s="72"/>
      <c r="CC1432" s="72"/>
      <c r="CD1432" s="74"/>
      <c r="CJ1432"/>
      <c r="CW1432" s="76"/>
      <c r="DC1432" s="69"/>
      <c r="DI1432" s="69"/>
    </row>
    <row r="1433" spans="1:113">
      <c r="A1433" s="78"/>
      <c r="B1433" s="79"/>
      <c r="C1433" s="78"/>
      <c r="D1433" s="80"/>
      <c r="E1433" s="78"/>
      <c r="F1433" s="78"/>
      <c r="G1433" s="78"/>
      <c r="H1433" s="78"/>
      <c r="I1433" s="78"/>
      <c r="J1433" s="78"/>
      <c r="K1433" s="78"/>
      <c r="L1433" s="80"/>
      <c r="M1433" s="78"/>
      <c r="N1433" s="78"/>
      <c r="O1433" s="78"/>
      <c r="P1433" s="78"/>
      <c r="Q1433" s="78"/>
      <c r="R1433" s="78"/>
      <c r="S1433" s="78"/>
      <c r="T1433" s="78"/>
      <c r="U1433" s="78"/>
      <c r="V1433" s="78"/>
      <c r="W1433" s="78"/>
      <c r="X1433" s="78"/>
      <c r="Y1433" s="78"/>
      <c r="Z1433" s="78"/>
      <c r="AA1433" s="78"/>
      <c r="AB1433" s="78"/>
      <c r="AC1433" s="78"/>
      <c r="AD1433" s="78"/>
      <c r="AE1433" s="78"/>
      <c r="AF1433" s="78"/>
      <c r="AG1433" s="78"/>
      <c r="AH1433" s="78"/>
      <c r="AI1433" s="78"/>
      <c r="AJ1433" s="78"/>
      <c r="AK1433" s="78"/>
      <c r="AL1433" s="80"/>
      <c r="AM1433" s="78"/>
      <c r="AN1433" s="78"/>
      <c r="AO1433" s="78"/>
      <c r="AP1433" s="78"/>
      <c r="AQ1433" s="78"/>
      <c r="AR1433" s="78"/>
      <c r="AS1433" s="78"/>
      <c r="AT1433" s="78"/>
      <c r="AU1433" s="78"/>
      <c r="AV1433" s="78"/>
      <c r="AW1433" s="78"/>
      <c r="AX1433" s="78"/>
      <c r="AY1433" s="78"/>
      <c r="AZ1433" s="78"/>
      <c r="BA1433" s="78"/>
      <c r="BB1433" s="78"/>
      <c r="BC1433" s="79"/>
      <c r="BD1433" s="79"/>
      <c r="BE1433" s="79"/>
      <c r="BF1433" s="79"/>
      <c r="BG1433" s="79"/>
      <c r="BH1433" s="79"/>
      <c r="BI1433" s="79"/>
      <c r="BJ1433" s="78"/>
      <c r="BK1433" s="78"/>
      <c r="BL1433" s="80"/>
      <c r="BM1433" s="78"/>
      <c r="BN1433" s="78"/>
      <c r="BO1433" s="78"/>
      <c r="BP1433" s="78"/>
      <c r="BQ1433" s="78"/>
      <c r="BR1433" s="78"/>
      <c r="BS1433" s="78"/>
      <c r="BT1433" s="78"/>
      <c r="BU1433" s="78"/>
      <c r="BV1433" s="78"/>
      <c r="BW1433" s="78"/>
      <c r="BX1433" s="78"/>
      <c r="BY1433" s="78"/>
      <c r="BZ1433" s="72"/>
      <c r="CA1433" s="73"/>
      <c r="CB1433" s="72"/>
      <c r="CC1433" s="72"/>
      <c r="CD1433" s="74"/>
      <c r="CJ1433"/>
      <c r="CW1433" s="76"/>
      <c r="DC1433" s="69"/>
      <c r="DI1433" s="69"/>
    </row>
    <row r="1434" spans="1:113">
      <c r="A1434" s="78"/>
      <c r="B1434" s="79"/>
      <c r="C1434" s="78"/>
      <c r="D1434" s="80"/>
      <c r="E1434" s="78"/>
      <c r="F1434" s="78"/>
      <c r="G1434" s="78"/>
      <c r="H1434" s="78"/>
      <c r="I1434" s="78"/>
      <c r="J1434" s="78"/>
      <c r="K1434" s="78"/>
      <c r="L1434" s="80"/>
      <c r="M1434" s="78"/>
      <c r="N1434" s="78"/>
      <c r="O1434" s="78"/>
      <c r="P1434" s="78"/>
      <c r="Q1434" s="78"/>
      <c r="R1434" s="78"/>
      <c r="S1434" s="78"/>
      <c r="T1434" s="78"/>
      <c r="U1434" s="78"/>
      <c r="V1434" s="78"/>
      <c r="W1434" s="78"/>
      <c r="X1434" s="78"/>
      <c r="Y1434" s="78"/>
      <c r="Z1434" s="78"/>
      <c r="AA1434" s="78"/>
      <c r="AB1434" s="78"/>
      <c r="AC1434" s="78"/>
      <c r="AD1434" s="78"/>
      <c r="AE1434" s="78"/>
      <c r="AF1434" s="78"/>
      <c r="AG1434" s="78"/>
      <c r="AH1434" s="78"/>
      <c r="AI1434" s="78"/>
      <c r="AJ1434" s="78"/>
      <c r="AK1434" s="78"/>
      <c r="AL1434" s="80"/>
      <c r="AM1434" s="78"/>
      <c r="AN1434" s="78"/>
      <c r="AO1434" s="78"/>
      <c r="AP1434" s="78"/>
      <c r="AQ1434" s="78"/>
      <c r="AR1434" s="78"/>
      <c r="AS1434" s="78"/>
      <c r="AT1434" s="78"/>
      <c r="AU1434" s="78"/>
      <c r="AV1434" s="78"/>
      <c r="AW1434" s="78"/>
      <c r="AX1434" s="78"/>
      <c r="AY1434" s="78"/>
      <c r="AZ1434" s="78"/>
      <c r="BA1434" s="78"/>
      <c r="BB1434" s="78"/>
      <c r="BC1434" s="79"/>
      <c r="BD1434" s="79"/>
      <c r="BE1434" s="79"/>
      <c r="BF1434" s="79"/>
      <c r="BG1434" s="79"/>
      <c r="BH1434" s="79"/>
      <c r="BI1434" s="79"/>
      <c r="BJ1434" s="78"/>
      <c r="BK1434" s="78"/>
      <c r="BL1434" s="80"/>
      <c r="BM1434" s="78"/>
      <c r="BN1434" s="78"/>
      <c r="BO1434" s="78"/>
      <c r="BP1434" s="78"/>
      <c r="BQ1434" s="78"/>
      <c r="BR1434" s="78"/>
      <c r="BS1434" s="78"/>
      <c r="BT1434" s="78"/>
      <c r="BU1434" s="78"/>
      <c r="BV1434" s="78"/>
      <c r="BW1434" s="78"/>
      <c r="BX1434" s="78"/>
      <c r="BY1434" s="78"/>
      <c r="BZ1434" s="72"/>
      <c r="CA1434" s="73"/>
      <c r="CB1434" s="72"/>
      <c r="CC1434" s="72"/>
      <c r="CD1434" s="74"/>
      <c r="CJ1434"/>
      <c r="CW1434" s="76"/>
      <c r="DC1434" s="69"/>
      <c r="DI1434" s="69"/>
    </row>
    <row r="1435" spans="1:113">
      <c r="A1435" s="78"/>
      <c r="B1435" s="79"/>
      <c r="C1435" s="78"/>
      <c r="D1435" s="80"/>
      <c r="E1435" s="78"/>
      <c r="F1435" s="78"/>
      <c r="G1435" s="78"/>
      <c r="H1435" s="78"/>
      <c r="I1435" s="78"/>
      <c r="J1435" s="78"/>
      <c r="K1435" s="78"/>
      <c r="L1435" s="80"/>
      <c r="M1435" s="78"/>
      <c r="N1435" s="78"/>
      <c r="O1435" s="78"/>
      <c r="P1435" s="78"/>
      <c r="Q1435" s="78"/>
      <c r="R1435" s="78"/>
      <c r="S1435" s="78"/>
      <c r="T1435" s="78"/>
      <c r="U1435" s="78"/>
      <c r="V1435" s="78"/>
      <c r="W1435" s="78"/>
      <c r="X1435" s="78"/>
      <c r="Y1435" s="78"/>
      <c r="Z1435" s="78"/>
      <c r="AA1435" s="78"/>
      <c r="AB1435" s="78"/>
      <c r="AC1435" s="78"/>
      <c r="AD1435" s="78"/>
      <c r="AE1435" s="78"/>
      <c r="AF1435" s="78"/>
      <c r="AG1435" s="78"/>
      <c r="AH1435" s="78"/>
      <c r="AI1435" s="78"/>
      <c r="AJ1435" s="78"/>
      <c r="AK1435" s="78"/>
      <c r="AL1435" s="80"/>
      <c r="AM1435" s="78"/>
      <c r="AN1435" s="78"/>
      <c r="AO1435" s="78"/>
      <c r="AP1435" s="78"/>
      <c r="AQ1435" s="78"/>
      <c r="AR1435" s="78"/>
      <c r="AS1435" s="78"/>
      <c r="AT1435" s="78"/>
      <c r="AU1435" s="78"/>
      <c r="AV1435" s="78"/>
      <c r="AW1435" s="78"/>
      <c r="AX1435" s="78"/>
      <c r="AY1435" s="78"/>
      <c r="AZ1435" s="78"/>
      <c r="BA1435" s="78"/>
      <c r="BB1435" s="78"/>
      <c r="BC1435" s="79"/>
      <c r="BD1435" s="79"/>
      <c r="BE1435" s="79"/>
      <c r="BF1435" s="79"/>
      <c r="BG1435" s="79"/>
      <c r="BH1435" s="79"/>
      <c r="BI1435" s="79"/>
      <c r="BJ1435" s="78"/>
      <c r="BK1435" s="78"/>
      <c r="BL1435" s="80"/>
      <c r="BM1435" s="78"/>
      <c r="BN1435" s="78"/>
      <c r="BO1435" s="78"/>
      <c r="BP1435" s="78"/>
      <c r="BQ1435" s="78"/>
      <c r="BR1435" s="78"/>
      <c r="BS1435" s="78"/>
      <c r="BT1435" s="78"/>
      <c r="BU1435" s="78"/>
      <c r="BV1435" s="78"/>
      <c r="BW1435" s="78"/>
      <c r="BX1435" s="78"/>
      <c r="BY1435" s="78"/>
      <c r="BZ1435" s="72"/>
      <c r="CA1435" s="73"/>
      <c r="CB1435" s="72"/>
      <c r="CC1435" s="72"/>
      <c r="CD1435" s="74"/>
      <c r="CJ1435"/>
      <c r="CW1435" s="76"/>
      <c r="DC1435" s="69"/>
      <c r="DI1435" s="69"/>
    </row>
    <row r="1436" spans="1:113">
      <c r="A1436" s="78"/>
      <c r="B1436" s="79"/>
      <c r="C1436" s="78"/>
      <c r="D1436" s="80"/>
      <c r="E1436" s="78"/>
      <c r="F1436" s="78"/>
      <c r="G1436" s="78"/>
      <c r="H1436" s="78"/>
      <c r="I1436" s="78"/>
      <c r="J1436" s="78"/>
      <c r="K1436" s="78"/>
      <c r="L1436" s="80"/>
      <c r="M1436" s="78"/>
      <c r="N1436" s="78"/>
      <c r="O1436" s="78"/>
      <c r="P1436" s="78"/>
      <c r="Q1436" s="78"/>
      <c r="R1436" s="78"/>
      <c r="S1436" s="78"/>
      <c r="T1436" s="78"/>
      <c r="U1436" s="78"/>
      <c r="V1436" s="78"/>
      <c r="W1436" s="78"/>
      <c r="X1436" s="78"/>
      <c r="Y1436" s="78"/>
      <c r="Z1436" s="78"/>
      <c r="AA1436" s="78"/>
      <c r="AB1436" s="78"/>
      <c r="AC1436" s="78"/>
      <c r="AD1436" s="78"/>
      <c r="AE1436" s="78"/>
      <c r="AF1436" s="78"/>
      <c r="AG1436" s="78"/>
      <c r="AH1436" s="78"/>
      <c r="AI1436" s="78"/>
      <c r="AJ1436" s="78"/>
      <c r="AK1436" s="78"/>
      <c r="AL1436" s="80"/>
      <c r="AM1436" s="78"/>
      <c r="AN1436" s="78"/>
      <c r="AO1436" s="78"/>
      <c r="AP1436" s="78"/>
      <c r="AQ1436" s="78"/>
      <c r="AR1436" s="78"/>
      <c r="AS1436" s="78"/>
      <c r="AT1436" s="78"/>
      <c r="AU1436" s="78"/>
      <c r="AV1436" s="78"/>
      <c r="AW1436" s="78"/>
      <c r="AX1436" s="78"/>
      <c r="AY1436" s="78"/>
      <c r="AZ1436" s="78"/>
      <c r="BA1436" s="78"/>
      <c r="BB1436" s="78"/>
      <c r="BC1436" s="79"/>
      <c r="BD1436" s="79"/>
      <c r="BE1436" s="79"/>
      <c r="BF1436" s="79"/>
      <c r="BG1436" s="79"/>
      <c r="BH1436" s="79"/>
      <c r="BI1436" s="79"/>
      <c r="BJ1436" s="78"/>
      <c r="BK1436" s="78"/>
      <c r="BL1436" s="80"/>
      <c r="BM1436" s="78"/>
      <c r="BN1436" s="78"/>
      <c r="BO1436" s="78"/>
      <c r="BP1436" s="78"/>
      <c r="BQ1436" s="78"/>
      <c r="BR1436" s="78"/>
      <c r="BS1436" s="78"/>
      <c r="BT1436" s="78"/>
      <c r="BU1436" s="78"/>
      <c r="BV1436" s="78"/>
      <c r="BW1436" s="78"/>
      <c r="BX1436" s="78"/>
      <c r="BY1436" s="78"/>
      <c r="BZ1436" s="72"/>
      <c r="CA1436" s="73"/>
      <c r="CB1436" s="72"/>
      <c r="CC1436" s="72"/>
      <c r="CD1436" s="74"/>
      <c r="CJ1436"/>
      <c r="CW1436" s="76"/>
      <c r="DC1436" s="69"/>
      <c r="DI1436" s="69"/>
    </row>
    <row r="1437" spans="1:113">
      <c r="A1437" s="78"/>
      <c r="B1437" s="79"/>
      <c r="C1437" s="78"/>
      <c r="D1437" s="80"/>
      <c r="E1437" s="78"/>
      <c r="F1437" s="78"/>
      <c r="G1437" s="78"/>
      <c r="H1437" s="78"/>
      <c r="I1437" s="78"/>
      <c r="J1437" s="78"/>
      <c r="K1437" s="78"/>
      <c r="L1437" s="80"/>
      <c r="M1437" s="78"/>
      <c r="N1437" s="78"/>
      <c r="O1437" s="78"/>
      <c r="P1437" s="78"/>
      <c r="Q1437" s="78"/>
      <c r="R1437" s="78"/>
      <c r="S1437" s="78"/>
      <c r="T1437" s="78"/>
      <c r="U1437" s="78"/>
      <c r="V1437" s="78"/>
      <c r="W1437" s="78"/>
      <c r="X1437" s="78"/>
      <c r="Y1437" s="78"/>
      <c r="Z1437" s="78"/>
      <c r="AA1437" s="78"/>
      <c r="AB1437" s="78"/>
      <c r="AC1437" s="78"/>
      <c r="AD1437" s="78"/>
      <c r="AE1437" s="78"/>
      <c r="AF1437" s="78"/>
      <c r="AG1437" s="78"/>
      <c r="AH1437" s="78"/>
      <c r="AI1437" s="78"/>
      <c r="AJ1437" s="78"/>
      <c r="AK1437" s="78"/>
      <c r="AL1437" s="80"/>
      <c r="AM1437" s="78"/>
      <c r="AN1437" s="78"/>
      <c r="AO1437" s="78"/>
      <c r="AP1437" s="78"/>
      <c r="AQ1437" s="78"/>
      <c r="AR1437" s="78"/>
      <c r="AS1437" s="78"/>
      <c r="AT1437" s="78"/>
      <c r="AU1437" s="78"/>
      <c r="AV1437" s="78"/>
      <c r="AW1437" s="78"/>
      <c r="AX1437" s="78"/>
      <c r="AY1437" s="78"/>
      <c r="AZ1437" s="78"/>
      <c r="BA1437" s="78"/>
      <c r="BB1437" s="78"/>
      <c r="BC1437" s="79"/>
      <c r="BD1437" s="79"/>
      <c r="BE1437" s="79"/>
      <c r="BF1437" s="79"/>
      <c r="BG1437" s="79"/>
      <c r="BH1437" s="79"/>
      <c r="BI1437" s="79"/>
      <c r="BJ1437" s="78"/>
      <c r="BK1437" s="78"/>
      <c r="BL1437" s="80"/>
      <c r="BM1437" s="78"/>
      <c r="BN1437" s="78"/>
      <c r="BO1437" s="78"/>
      <c r="BP1437" s="78"/>
      <c r="BQ1437" s="78"/>
      <c r="BR1437" s="78"/>
      <c r="BS1437" s="78"/>
      <c r="BT1437" s="78"/>
      <c r="BU1437" s="78"/>
      <c r="BV1437" s="78"/>
      <c r="BW1437" s="78"/>
      <c r="BX1437" s="78"/>
      <c r="BY1437" s="78"/>
      <c r="BZ1437" s="72"/>
      <c r="CA1437" s="73"/>
      <c r="CB1437" s="72"/>
      <c r="CC1437" s="72"/>
      <c r="CD1437" s="74"/>
      <c r="CJ1437"/>
      <c r="CW1437" s="76"/>
      <c r="DC1437" s="69"/>
      <c r="DI1437" s="69"/>
    </row>
    <row r="1438" spans="1:113">
      <c r="A1438" s="78"/>
      <c r="B1438" s="79"/>
      <c r="C1438" s="78"/>
      <c r="D1438" s="80"/>
      <c r="E1438" s="78"/>
      <c r="F1438" s="78"/>
      <c r="G1438" s="78"/>
      <c r="H1438" s="78"/>
      <c r="I1438" s="78"/>
      <c r="J1438" s="78"/>
      <c r="K1438" s="78"/>
      <c r="L1438" s="80"/>
      <c r="M1438" s="78"/>
      <c r="N1438" s="78"/>
      <c r="O1438" s="78"/>
      <c r="P1438" s="78"/>
      <c r="Q1438" s="78"/>
      <c r="R1438" s="78"/>
      <c r="S1438" s="78"/>
      <c r="T1438" s="78"/>
      <c r="U1438" s="78"/>
      <c r="V1438" s="78"/>
      <c r="W1438" s="78"/>
      <c r="X1438" s="78"/>
      <c r="Y1438" s="78"/>
      <c r="Z1438" s="78"/>
      <c r="AA1438" s="78"/>
      <c r="AB1438" s="78"/>
      <c r="AC1438" s="78"/>
      <c r="AD1438" s="78"/>
      <c r="AE1438" s="78"/>
      <c r="AF1438" s="78"/>
      <c r="AG1438" s="78"/>
      <c r="AH1438" s="78"/>
      <c r="AI1438" s="78"/>
      <c r="AJ1438" s="78"/>
      <c r="AK1438" s="78"/>
      <c r="AL1438" s="80"/>
      <c r="AM1438" s="78"/>
      <c r="AN1438" s="78"/>
      <c r="AO1438" s="78"/>
      <c r="AP1438" s="78"/>
      <c r="AQ1438" s="78"/>
      <c r="AR1438" s="78"/>
      <c r="AS1438" s="78"/>
      <c r="AT1438" s="78"/>
      <c r="AU1438" s="78"/>
      <c r="AV1438" s="78"/>
      <c r="AW1438" s="78"/>
      <c r="AX1438" s="78"/>
      <c r="AY1438" s="78"/>
      <c r="AZ1438" s="78"/>
      <c r="BA1438" s="78"/>
      <c r="BB1438" s="78"/>
      <c r="BC1438" s="79"/>
      <c r="BD1438" s="79"/>
      <c r="BE1438" s="79"/>
      <c r="BF1438" s="79"/>
      <c r="BG1438" s="79"/>
      <c r="BH1438" s="79"/>
      <c r="BI1438" s="79"/>
      <c r="BJ1438" s="78"/>
      <c r="BK1438" s="78"/>
      <c r="BL1438" s="80"/>
      <c r="BM1438" s="78"/>
      <c r="BN1438" s="78"/>
      <c r="BO1438" s="78"/>
      <c r="BP1438" s="78"/>
      <c r="BQ1438" s="78"/>
      <c r="BR1438" s="78"/>
      <c r="BS1438" s="78"/>
      <c r="BT1438" s="78"/>
      <c r="BU1438" s="78"/>
      <c r="BV1438" s="78"/>
      <c r="BW1438" s="78"/>
      <c r="BX1438" s="78"/>
      <c r="BY1438" s="78"/>
      <c r="BZ1438" s="72"/>
      <c r="CA1438" s="73"/>
      <c r="CB1438" s="72"/>
      <c r="CC1438" s="72"/>
      <c r="CD1438" s="74"/>
      <c r="CJ1438"/>
      <c r="CW1438" s="76"/>
      <c r="DC1438" s="69"/>
      <c r="DI1438" s="69"/>
    </row>
    <row r="1439" spans="1:113">
      <c r="A1439" s="78"/>
      <c r="B1439" s="79"/>
      <c r="C1439" s="78"/>
      <c r="D1439" s="80"/>
      <c r="E1439" s="78"/>
      <c r="F1439" s="78"/>
      <c r="G1439" s="78"/>
      <c r="H1439" s="78"/>
      <c r="I1439" s="78"/>
      <c r="J1439" s="78"/>
      <c r="K1439" s="78"/>
      <c r="L1439" s="80"/>
      <c r="M1439" s="78"/>
      <c r="N1439" s="78"/>
      <c r="O1439" s="78"/>
      <c r="P1439" s="78"/>
      <c r="Q1439" s="78"/>
      <c r="R1439" s="78"/>
      <c r="S1439" s="78"/>
      <c r="T1439" s="78"/>
      <c r="U1439" s="78"/>
      <c r="V1439" s="78"/>
      <c r="W1439" s="78"/>
      <c r="X1439" s="78"/>
      <c r="Y1439" s="78"/>
      <c r="Z1439" s="78"/>
      <c r="AA1439" s="78"/>
      <c r="AB1439" s="78"/>
      <c r="AC1439" s="78"/>
      <c r="AD1439" s="78"/>
      <c r="AE1439" s="78"/>
      <c r="AF1439" s="78"/>
      <c r="AG1439" s="78"/>
      <c r="AH1439" s="78"/>
      <c r="AI1439" s="78"/>
      <c r="AJ1439" s="78"/>
      <c r="AK1439" s="78"/>
      <c r="AL1439" s="80"/>
      <c r="AM1439" s="78"/>
      <c r="AN1439" s="78"/>
      <c r="AO1439" s="78"/>
      <c r="AP1439" s="78"/>
      <c r="AQ1439" s="78"/>
      <c r="AR1439" s="78"/>
      <c r="AS1439" s="78"/>
      <c r="AT1439" s="78"/>
      <c r="AU1439" s="78"/>
      <c r="AV1439" s="78"/>
      <c r="AW1439" s="78"/>
      <c r="AX1439" s="78"/>
      <c r="AY1439" s="78"/>
      <c r="AZ1439" s="78"/>
      <c r="BA1439" s="78"/>
      <c r="BB1439" s="78"/>
      <c r="BC1439" s="79"/>
      <c r="BD1439" s="79"/>
      <c r="BE1439" s="79"/>
      <c r="BF1439" s="79"/>
      <c r="BG1439" s="79"/>
      <c r="BH1439" s="79"/>
      <c r="BI1439" s="79"/>
      <c r="BJ1439" s="78"/>
      <c r="BK1439" s="78"/>
      <c r="BL1439" s="80"/>
      <c r="BM1439" s="78"/>
      <c r="BN1439" s="78"/>
      <c r="BO1439" s="78"/>
      <c r="BP1439" s="78"/>
      <c r="BQ1439" s="78"/>
      <c r="BR1439" s="78"/>
      <c r="BS1439" s="78"/>
      <c r="BT1439" s="78"/>
      <c r="BU1439" s="78"/>
      <c r="BV1439" s="78"/>
      <c r="BW1439" s="78"/>
      <c r="BX1439" s="78"/>
      <c r="BY1439" s="78"/>
      <c r="BZ1439" s="72"/>
      <c r="CA1439" s="73"/>
      <c r="CB1439" s="72"/>
      <c r="CC1439" s="72"/>
      <c r="CD1439" s="74"/>
      <c r="CJ1439"/>
      <c r="CW1439" s="76"/>
      <c r="DC1439" s="69"/>
      <c r="DI1439" s="69"/>
    </row>
    <row r="1440" spans="1:113">
      <c r="A1440" s="78"/>
      <c r="B1440" s="79"/>
      <c r="C1440" s="78"/>
      <c r="D1440" s="80"/>
      <c r="E1440" s="78"/>
      <c r="F1440" s="78"/>
      <c r="G1440" s="78"/>
      <c r="H1440" s="78"/>
      <c r="I1440" s="78"/>
      <c r="J1440" s="78"/>
      <c r="K1440" s="78"/>
      <c r="L1440" s="80"/>
      <c r="M1440" s="78"/>
      <c r="N1440" s="78"/>
      <c r="O1440" s="78"/>
      <c r="P1440" s="78"/>
      <c r="Q1440" s="78"/>
      <c r="R1440" s="78"/>
      <c r="S1440" s="78"/>
      <c r="T1440" s="78"/>
      <c r="U1440" s="78"/>
      <c r="V1440" s="78"/>
      <c r="W1440" s="78"/>
      <c r="X1440" s="78"/>
      <c r="Y1440" s="78"/>
      <c r="Z1440" s="78"/>
      <c r="AA1440" s="78"/>
      <c r="AB1440" s="78"/>
      <c r="AC1440" s="78"/>
      <c r="AD1440" s="78"/>
      <c r="AE1440" s="78"/>
      <c r="AF1440" s="78"/>
      <c r="AG1440" s="78"/>
      <c r="AH1440" s="78"/>
      <c r="AI1440" s="78"/>
      <c r="AJ1440" s="78"/>
      <c r="AK1440" s="78"/>
      <c r="AL1440" s="80"/>
      <c r="AM1440" s="78"/>
      <c r="AN1440" s="78"/>
      <c r="AO1440" s="78"/>
      <c r="AP1440" s="78"/>
      <c r="AQ1440" s="78"/>
      <c r="AR1440" s="78"/>
      <c r="AS1440" s="78"/>
      <c r="AT1440" s="78"/>
      <c r="AU1440" s="78"/>
      <c r="AV1440" s="78"/>
      <c r="AW1440" s="78"/>
      <c r="AX1440" s="78"/>
      <c r="AY1440" s="78"/>
      <c r="AZ1440" s="78"/>
      <c r="BA1440" s="78"/>
      <c r="BB1440" s="78"/>
      <c r="BC1440" s="79"/>
      <c r="BD1440" s="79"/>
      <c r="BE1440" s="79"/>
      <c r="BF1440" s="79"/>
      <c r="BG1440" s="79"/>
      <c r="BH1440" s="79"/>
      <c r="BI1440" s="79"/>
      <c r="BJ1440" s="78"/>
      <c r="BK1440" s="78"/>
      <c r="BL1440" s="80"/>
      <c r="BM1440" s="78"/>
      <c r="BN1440" s="78"/>
      <c r="BO1440" s="78"/>
      <c r="BP1440" s="78"/>
      <c r="BQ1440" s="78"/>
      <c r="BR1440" s="78"/>
      <c r="BS1440" s="78"/>
      <c r="BT1440" s="78"/>
      <c r="BU1440" s="78"/>
      <c r="BV1440" s="78"/>
      <c r="BW1440" s="78"/>
      <c r="BX1440" s="78"/>
      <c r="BY1440" s="78"/>
      <c r="BZ1440" s="72"/>
      <c r="CA1440" s="73"/>
      <c r="CB1440" s="72"/>
      <c r="CC1440" s="72"/>
      <c r="CD1440" s="74"/>
      <c r="CJ1440"/>
      <c r="CW1440" s="76"/>
      <c r="DC1440" s="69"/>
      <c r="DI1440" s="69"/>
    </row>
    <row r="1441" spans="1:113">
      <c r="A1441" s="78"/>
      <c r="B1441" s="79"/>
      <c r="C1441" s="78"/>
      <c r="D1441" s="80"/>
      <c r="E1441" s="78"/>
      <c r="F1441" s="78"/>
      <c r="G1441" s="78"/>
      <c r="H1441" s="78"/>
      <c r="I1441" s="78"/>
      <c r="J1441" s="78"/>
      <c r="K1441" s="78"/>
      <c r="L1441" s="80"/>
      <c r="M1441" s="78"/>
      <c r="N1441" s="78"/>
      <c r="O1441" s="78"/>
      <c r="P1441" s="78"/>
      <c r="Q1441" s="78"/>
      <c r="R1441" s="78"/>
      <c r="S1441" s="78"/>
      <c r="T1441" s="78"/>
      <c r="U1441" s="78"/>
      <c r="V1441" s="78"/>
      <c r="W1441" s="78"/>
      <c r="X1441" s="78"/>
      <c r="Y1441" s="78"/>
      <c r="Z1441" s="78"/>
      <c r="AA1441" s="78"/>
      <c r="AB1441" s="78"/>
      <c r="AC1441" s="78"/>
      <c r="AD1441" s="78"/>
      <c r="AE1441" s="78"/>
      <c r="AF1441" s="78"/>
      <c r="AG1441" s="78"/>
      <c r="AH1441" s="78"/>
      <c r="AI1441" s="78"/>
      <c r="AJ1441" s="78"/>
      <c r="AK1441" s="78"/>
      <c r="AL1441" s="80"/>
      <c r="AM1441" s="78"/>
      <c r="AN1441" s="78"/>
      <c r="AO1441" s="78"/>
      <c r="AP1441" s="78"/>
      <c r="AQ1441" s="78"/>
      <c r="AR1441" s="78"/>
      <c r="AS1441" s="78"/>
      <c r="AT1441" s="78"/>
      <c r="AU1441" s="78"/>
      <c r="AV1441" s="78"/>
      <c r="AW1441" s="78"/>
      <c r="AX1441" s="78"/>
      <c r="AY1441" s="78"/>
      <c r="AZ1441" s="78"/>
      <c r="BA1441" s="78"/>
      <c r="BB1441" s="78"/>
      <c r="BC1441" s="79"/>
      <c r="BD1441" s="79"/>
      <c r="BE1441" s="79"/>
      <c r="BF1441" s="79"/>
      <c r="BG1441" s="79"/>
      <c r="BH1441" s="79"/>
      <c r="BI1441" s="79"/>
      <c r="BJ1441" s="78"/>
      <c r="BK1441" s="78"/>
      <c r="BL1441" s="80"/>
      <c r="BM1441" s="78"/>
      <c r="BN1441" s="78"/>
      <c r="BO1441" s="78"/>
      <c r="BP1441" s="78"/>
      <c r="BQ1441" s="78"/>
      <c r="BR1441" s="78"/>
      <c r="BS1441" s="78"/>
      <c r="BT1441" s="78"/>
      <c r="BU1441" s="78"/>
      <c r="BV1441" s="78"/>
      <c r="BW1441" s="78"/>
      <c r="BX1441" s="78"/>
      <c r="BY1441" s="78"/>
      <c r="BZ1441" s="72"/>
      <c r="CA1441" s="73"/>
      <c r="CB1441" s="72"/>
      <c r="CC1441" s="72"/>
      <c r="CD1441" s="74"/>
      <c r="CJ1441"/>
      <c r="CW1441" s="76"/>
      <c r="DC1441" s="69"/>
      <c r="DI1441" s="69"/>
    </row>
    <row r="1442" spans="1:113">
      <c r="A1442" s="78"/>
      <c r="B1442" s="79"/>
      <c r="C1442" s="78"/>
      <c r="D1442" s="80"/>
      <c r="E1442" s="78"/>
      <c r="F1442" s="78"/>
      <c r="G1442" s="78"/>
      <c r="H1442" s="78"/>
      <c r="I1442" s="78"/>
      <c r="J1442" s="78"/>
      <c r="K1442" s="78"/>
      <c r="L1442" s="80"/>
      <c r="M1442" s="78"/>
      <c r="N1442" s="78"/>
      <c r="O1442" s="78"/>
      <c r="P1442" s="78"/>
      <c r="Q1442" s="78"/>
      <c r="R1442" s="78"/>
      <c r="S1442" s="78"/>
      <c r="T1442" s="78"/>
      <c r="U1442" s="78"/>
      <c r="V1442" s="78"/>
      <c r="W1442" s="78"/>
      <c r="X1442" s="78"/>
      <c r="Y1442" s="78"/>
      <c r="Z1442" s="78"/>
      <c r="AA1442" s="78"/>
      <c r="AB1442" s="78"/>
      <c r="AC1442" s="78"/>
      <c r="AD1442" s="78"/>
      <c r="AE1442" s="78"/>
      <c r="AF1442" s="78"/>
      <c r="AG1442" s="78"/>
      <c r="AH1442" s="78"/>
      <c r="AI1442" s="78"/>
      <c r="AJ1442" s="78"/>
      <c r="AK1442" s="78"/>
      <c r="AL1442" s="80"/>
      <c r="AM1442" s="78"/>
      <c r="AN1442" s="78"/>
      <c r="AO1442" s="78"/>
      <c r="AP1442" s="78"/>
      <c r="AQ1442" s="78"/>
      <c r="AR1442" s="78"/>
      <c r="AS1442" s="78"/>
      <c r="AT1442" s="78"/>
      <c r="AU1442" s="78"/>
      <c r="AV1442" s="78"/>
      <c r="AW1442" s="78"/>
      <c r="AX1442" s="78"/>
      <c r="AY1442" s="78"/>
      <c r="AZ1442" s="78"/>
      <c r="BA1442" s="78"/>
      <c r="BB1442" s="78"/>
      <c r="BC1442" s="79"/>
      <c r="BD1442" s="79"/>
      <c r="BE1442" s="79"/>
      <c r="BF1442" s="79"/>
      <c r="BG1442" s="79"/>
      <c r="BH1442" s="79"/>
      <c r="BI1442" s="79"/>
      <c r="BJ1442" s="78"/>
      <c r="BK1442" s="78"/>
      <c r="BL1442" s="80"/>
      <c r="BM1442" s="78"/>
      <c r="BN1442" s="78"/>
      <c r="BO1442" s="78"/>
      <c r="BP1442" s="78"/>
      <c r="BQ1442" s="78"/>
      <c r="BR1442" s="78"/>
      <c r="BS1442" s="78"/>
      <c r="BT1442" s="78"/>
      <c r="BU1442" s="78"/>
      <c r="BV1442" s="78"/>
      <c r="BW1442" s="78"/>
      <c r="BX1442" s="78"/>
      <c r="BY1442" s="78"/>
      <c r="BZ1442" s="72"/>
      <c r="CA1442" s="73"/>
      <c r="CB1442" s="72"/>
      <c r="CC1442" s="72"/>
      <c r="CD1442" s="74"/>
      <c r="CJ1442"/>
      <c r="CW1442" s="76"/>
      <c r="DC1442" s="69"/>
      <c r="DI1442" s="69"/>
    </row>
    <row r="1443" spans="1:113">
      <c r="A1443" s="78"/>
      <c r="B1443" s="79"/>
      <c r="C1443" s="78"/>
      <c r="D1443" s="80"/>
      <c r="E1443" s="78"/>
      <c r="F1443" s="78"/>
      <c r="G1443" s="78"/>
      <c r="H1443" s="78"/>
      <c r="I1443" s="78"/>
      <c r="J1443" s="78"/>
      <c r="K1443" s="78"/>
      <c r="L1443" s="80"/>
      <c r="M1443" s="78"/>
      <c r="N1443" s="78"/>
      <c r="O1443" s="78"/>
      <c r="P1443" s="78"/>
      <c r="Q1443" s="78"/>
      <c r="R1443" s="78"/>
      <c r="S1443" s="78"/>
      <c r="T1443" s="78"/>
      <c r="U1443" s="78"/>
      <c r="V1443" s="78"/>
      <c r="W1443" s="78"/>
      <c r="X1443" s="78"/>
      <c r="Y1443" s="78"/>
      <c r="Z1443" s="78"/>
      <c r="AA1443" s="78"/>
      <c r="AB1443" s="78"/>
      <c r="AC1443" s="78"/>
      <c r="AD1443" s="78"/>
      <c r="AE1443" s="78"/>
      <c r="AF1443" s="78"/>
      <c r="AG1443" s="78"/>
      <c r="AH1443" s="78"/>
      <c r="AI1443" s="78"/>
      <c r="AJ1443" s="78"/>
      <c r="AK1443" s="78"/>
      <c r="AL1443" s="80"/>
      <c r="AM1443" s="78"/>
      <c r="AN1443" s="78"/>
      <c r="AO1443" s="78"/>
      <c r="AP1443" s="78"/>
      <c r="AQ1443" s="78"/>
      <c r="AR1443" s="78"/>
      <c r="AS1443" s="78"/>
      <c r="AT1443" s="78"/>
      <c r="AU1443" s="78"/>
      <c r="AV1443" s="78"/>
      <c r="AW1443" s="78"/>
      <c r="AX1443" s="78"/>
      <c r="AY1443" s="78"/>
      <c r="AZ1443" s="78"/>
      <c r="BA1443" s="78"/>
      <c r="BB1443" s="78"/>
      <c r="BC1443" s="79"/>
      <c r="BD1443" s="79"/>
      <c r="BE1443" s="79"/>
      <c r="BF1443" s="79"/>
      <c r="BG1443" s="79"/>
      <c r="BH1443" s="79"/>
      <c r="BI1443" s="79"/>
      <c r="BJ1443" s="78"/>
      <c r="BK1443" s="78"/>
      <c r="BL1443" s="80"/>
      <c r="BM1443" s="78"/>
      <c r="BN1443" s="78"/>
      <c r="BO1443" s="78"/>
      <c r="BP1443" s="78"/>
      <c r="BQ1443" s="78"/>
      <c r="BR1443" s="78"/>
      <c r="BS1443" s="78"/>
      <c r="BT1443" s="78"/>
      <c r="BU1443" s="78"/>
      <c r="BV1443" s="78"/>
      <c r="BW1443" s="78"/>
      <c r="BX1443" s="78"/>
      <c r="BY1443" s="78"/>
      <c r="BZ1443" s="72"/>
      <c r="CA1443" s="73"/>
      <c r="CB1443" s="72"/>
      <c r="CC1443" s="72"/>
      <c r="CD1443" s="74"/>
      <c r="CJ1443"/>
      <c r="CW1443" s="76"/>
      <c r="DC1443" s="69"/>
      <c r="DI1443" s="69"/>
    </row>
    <row r="1444" spans="1:113">
      <c r="A1444" s="78"/>
      <c r="B1444" s="79"/>
      <c r="C1444" s="78"/>
      <c r="D1444" s="80"/>
      <c r="E1444" s="78"/>
      <c r="F1444" s="78"/>
      <c r="G1444" s="78"/>
      <c r="H1444" s="78"/>
      <c r="I1444" s="78"/>
      <c r="J1444" s="78"/>
      <c r="K1444" s="78"/>
      <c r="L1444" s="80"/>
      <c r="M1444" s="78"/>
      <c r="N1444" s="78"/>
      <c r="O1444" s="78"/>
      <c r="P1444" s="78"/>
      <c r="Q1444" s="78"/>
      <c r="R1444" s="81"/>
      <c r="S1444" s="78"/>
      <c r="T1444" s="78"/>
      <c r="U1444" s="78"/>
      <c r="V1444" s="78"/>
      <c r="W1444" s="78"/>
      <c r="X1444" s="78"/>
      <c r="Y1444" s="78"/>
      <c r="Z1444" s="78"/>
      <c r="AA1444" s="78"/>
      <c r="AB1444" s="78"/>
      <c r="AC1444" s="78"/>
      <c r="AD1444" s="78"/>
      <c r="AE1444" s="78"/>
      <c r="AF1444" s="78"/>
      <c r="AG1444" s="78"/>
      <c r="AH1444" s="78"/>
      <c r="AI1444" s="78"/>
      <c r="AJ1444" s="78"/>
      <c r="AK1444" s="78"/>
      <c r="AL1444" s="80"/>
      <c r="AM1444" s="78"/>
      <c r="AN1444" s="78"/>
      <c r="AO1444" s="78"/>
      <c r="AP1444" s="78"/>
      <c r="AQ1444" s="78"/>
      <c r="AR1444" s="78"/>
      <c r="AS1444" s="78"/>
      <c r="AT1444" s="78"/>
      <c r="AU1444" s="78"/>
      <c r="AV1444" s="78"/>
      <c r="AW1444" s="78"/>
      <c r="AX1444" s="78"/>
      <c r="AY1444" s="78"/>
      <c r="AZ1444" s="78"/>
      <c r="BA1444" s="78"/>
      <c r="BB1444" s="78"/>
      <c r="BC1444" s="79"/>
      <c r="BD1444" s="79"/>
      <c r="BE1444" s="79"/>
      <c r="BF1444" s="79"/>
      <c r="BG1444" s="79"/>
      <c r="BH1444" s="79"/>
      <c r="BI1444" s="79"/>
      <c r="BJ1444" s="78"/>
      <c r="BK1444" s="78"/>
      <c r="BL1444" s="80"/>
      <c r="BM1444" s="78"/>
      <c r="BN1444" s="78"/>
      <c r="BO1444" s="78"/>
      <c r="BP1444" s="78"/>
      <c r="BQ1444" s="78"/>
      <c r="BR1444" s="78"/>
      <c r="BS1444" s="78"/>
      <c r="BT1444" s="78"/>
      <c r="BU1444" s="78"/>
      <c r="BV1444" s="78"/>
      <c r="BW1444" s="78"/>
      <c r="BX1444" s="78"/>
      <c r="BY1444" s="78"/>
      <c r="BZ1444" s="72"/>
      <c r="CA1444" s="73"/>
      <c r="CB1444" s="72"/>
      <c r="CC1444" s="72"/>
      <c r="CD1444" s="74"/>
      <c r="CJ1444"/>
      <c r="CW1444" s="76"/>
      <c r="DC1444" s="69"/>
      <c r="DI1444" s="69"/>
    </row>
    <row r="1445" spans="1:113">
      <c r="A1445" s="78"/>
      <c r="B1445" s="79"/>
      <c r="C1445" s="78"/>
      <c r="D1445" s="80"/>
      <c r="E1445" s="78"/>
      <c r="F1445" s="78"/>
      <c r="G1445" s="78"/>
      <c r="H1445" s="78"/>
      <c r="I1445" s="78"/>
      <c r="J1445" s="78"/>
      <c r="K1445" s="78"/>
      <c r="L1445" s="80"/>
      <c r="M1445" s="78"/>
      <c r="N1445" s="78"/>
      <c r="O1445" s="78"/>
      <c r="P1445" s="78"/>
      <c r="Q1445" s="78"/>
      <c r="R1445" s="78"/>
      <c r="S1445" s="78"/>
      <c r="T1445" s="78"/>
      <c r="U1445" s="78"/>
      <c r="V1445" s="78"/>
      <c r="W1445" s="78"/>
      <c r="X1445" s="78"/>
      <c r="Y1445" s="78"/>
      <c r="Z1445" s="78"/>
      <c r="AA1445" s="78"/>
      <c r="AB1445" s="78"/>
      <c r="AC1445" s="78"/>
      <c r="AD1445" s="78"/>
      <c r="AE1445" s="78"/>
      <c r="AF1445" s="78"/>
      <c r="AG1445" s="78"/>
      <c r="AH1445" s="78"/>
      <c r="AI1445" s="78"/>
      <c r="AJ1445" s="78"/>
      <c r="AK1445" s="78"/>
      <c r="AL1445" s="80"/>
      <c r="AM1445" s="78"/>
      <c r="AN1445" s="78"/>
      <c r="AO1445" s="78"/>
      <c r="AP1445" s="78"/>
      <c r="AQ1445" s="78"/>
      <c r="AR1445" s="78"/>
      <c r="AS1445" s="78"/>
      <c r="AT1445" s="78"/>
      <c r="AU1445" s="78"/>
      <c r="AV1445" s="78"/>
      <c r="AW1445" s="78"/>
      <c r="AX1445" s="78"/>
      <c r="AY1445" s="78"/>
      <c r="AZ1445" s="78"/>
      <c r="BA1445" s="78"/>
      <c r="BB1445" s="78"/>
      <c r="BC1445" s="79"/>
      <c r="BD1445" s="79"/>
      <c r="BE1445" s="79"/>
      <c r="BF1445" s="79"/>
      <c r="BG1445" s="79"/>
      <c r="BH1445" s="79"/>
      <c r="BI1445" s="79"/>
      <c r="BJ1445" s="78"/>
      <c r="BK1445" s="78"/>
      <c r="BL1445" s="80"/>
      <c r="BM1445" s="78"/>
      <c r="BN1445" s="78"/>
      <c r="BO1445" s="78"/>
      <c r="BP1445" s="78"/>
      <c r="BQ1445" s="78"/>
      <c r="BR1445" s="78"/>
      <c r="BS1445" s="78"/>
      <c r="BT1445" s="78"/>
      <c r="BU1445" s="78"/>
      <c r="BV1445" s="78"/>
      <c r="BW1445" s="78"/>
      <c r="BX1445" s="78"/>
      <c r="BY1445" s="78"/>
      <c r="BZ1445" s="72"/>
      <c r="CA1445" s="73"/>
      <c r="CB1445" s="72"/>
      <c r="CC1445" s="72"/>
      <c r="CD1445" s="74"/>
      <c r="CJ1445"/>
      <c r="CW1445" s="76"/>
      <c r="DC1445" s="69"/>
      <c r="DI1445" s="69"/>
    </row>
    <row r="1446" spans="1:113">
      <c r="A1446" s="78"/>
      <c r="B1446" s="79"/>
      <c r="C1446" s="78"/>
      <c r="D1446" s="80"/>
      <c r="E1446" s="78"/>
      <c r="F1446" s="78"/>
      <c r="G1446" s="78"/>
      <c r="H1446" s="78"/>
      <c r="I1446" s="78"/>
      <c r="J1446" s="78"/>
      <c r="K1446" s="78"/>
      <c r="L1446" s="80"/>
      <c r="M1446" s="78"/>
      <c r="N1446" s="78"/>
      <c r="O1446" s="78"/>
      <c r="P1446" s="78"/>
      <c r="Q1446" s="78"/>
      <c r="R1446" s="78"/>
      <c r="S1446" s="78"/>
      <c r="T1446" s="78"/>
      <c r="U1446" s="78"/>
      <c r="V1446" s="78"/>
      <c r="W1446" s="78"/>
      <c r="X1446" s="78"/>
      <c r="Y1446" s="78"/>
      <c r="Z1446" s="78"/>
      <c r="AA1446" s="78"/>
      <c r="AB1446" s="78"/>
      <c r="AC1446" s="78"/>
      <c r="AD1446" s="78"/>
      <c r="AE1446" s="78"/>
      <c r="AF1446" s="78"/>
      <c r="AG1446" s="78"/>
      <c r="AH1446" s="78"/>
      <c r="AI1446" s="78"/>
      <c r="AJ1446" s="78"/>
      <c r="AK1446" s="78"/>
      <c r="AL1446" s="80"/>
      <c r="AM1446" s="78"/>
      <c r="AN1446" s="78"/>
      <c r="AO1446" s="78"/>
      <c r="AP1446" s="78"/>
      <c r="AQ1446" s="78"/>
      <c r="AR1446" s="78"/>
      <c r="AS1446" s="78"/>
      <c r="AT1446" s="78"/>
      <c r="AU1446" s="78"/>
      <c r="AV1446" s="78"/>
      <c r="AW1446" s="78"/>
      <c r="AX1446" s="78"/>
      <c r="AY1446" s="78"/>
      <c r="AZ1446" s="78"/>
      <c r="BA1446" s="78"/>
      <c r="BB1446" s="78"/>
      <c r="BC1446" s="79"/>
      <c r="BD1446" s="79"/>
      <c r="BE1446" s="79"/>
      <c r="BF1446" s="79"/>
      <c r="BG1446" s="79"/>
      <c r="BH1446" s="79"/>
      <c r="BI1446" s="79"/>
      <c r="BJ1446" s="78"/>
      <c r="BK1446" s="78"/>
      <c r="BL1446" s="80"/>
      <c r="BM1446" s="78"/>
      <c r="BN1446" s="78"/>
      <c r="BO1446" s="78"/>
      <c r="BP1446" s="78"/>
      <c r="BQ1446" s="78"/>
      <c r="BR1446" s="78"/>
      <c r="BS1446" s="78"/>
      <c r="BT1446" s="78"/>
      <c r="BU1446" s="78"/>
      <c r="BV1446" s="78"/>
      <c r="BW1446" s="78"/>
      <c r="BX1446" s="78"/>
      <c r="BY1446" s="78"/>
      <c r="BZ1446" s="72"/>
      <c r="CA1446" s="73"/>
      <c r="CB1446" s="72"/>
      <c r="CC1446" s="72"/>
      <c r="CD1446" s="74"/>
      <c r="CJ1446"/>
      <c r="CW1446" s="76"/>
      <c r="DC1446" s="69"/>
      <c r="DI1446" s="69"/>
    </row>
    <row r="1447" spans="1:113">
      <c r="A1447" s="78"/>
      <c r="B1447" s="79"/>
      <c r="C1447" s="78"/>
      <c r="D1447" s="80"/>
      <c r="E1447" s="78"/>
      <c r="F1447" s="78"/>
      <c r="G1447" s="78"/>
      <c r="H1447" s="78"/>
      <c r="I1447" s="78"/>
      <c r="J1447" s="78"/>
      <c r="K1447" s="78"/>
      <c r="L1447" s="80"/>
      <c r="M1447" s="78"/>
      <c r="N1447" s="78"/>
      <c r="O1447" s="78"/>
      <c r="P1447" s="78"/>
      <c r="Q1447" s="78"/>
      <c r="R1447" s="78"/>
      <c r="S1447" s="78"/>
      <c r="T1447" s="78"/>
      <c r="U1447" s="78"/>
      <c r="V1447" s="78"/>
      <c r="W1447" s="78"/>
      <c r="X1447" s="78"/>
      <c r="Y1447" s="78"/>
      <c r="Z1447" s="78"/>
      <c r="AA1447" s="78"/>
      <c r="AB1447" s="78"/>
      <c r="AC1447" s="78"/>
      <c r="AD1447" s="78"/>
      <c r="AE1447" s="78"/>
      <c r="AF1447" s="78"/>
      <c r="AG1447" s="78"/>
      <c r="AH1447" s="78"/>
      <c r="AI1447" s="78"/>
      <c r="AJ1447" s="78"/>
      <c r="AK1447" s="78"/>
      <c r="AL1447" s="80"/>
      <c r="AM1447" s="78"/>
      <c r="AN1447" s="78"/>
      <c r="AO1447" s="78"/>
      <c r="AP1447" s="78"/>
      <c r="AQ1447" s="78"/>
      <c r="AR1447" s="78"/>
      <c r="AS1447" s="78"/>
      <c r="AT1447" s="78"/>
      <c r="AU1447" s="78"/>
      <c r="AV1447" s="78"/>
      <c r="AW1447" s="78"/>
      <c r="AX1447" s="78"/>
      <c r="AY1447" s="78"/>
      <c r="AZ1447" s="78"/>
      <c r="BA1447" s="78"/>
      <c r="BB1447" s="78"/>
      <c r="BC1447" s="79"/>
      <c r="BD1447" s="79"/>
      <c r="BE1447" s="79"/>
      <c r="BF1447" s="79"/>
      <c r="BG1447" s="79"/>
      <c r="BH1447" s="79"/>
      <c r="BI1447" s="79"/>
      <c r="BJ1447" s="78"/>
      <c r="BK1447" s="78"/>
      <c r="BL1447" s="80"/>
      <c r="BM1447" s="78"/>
      <c r="BN1447" s="78"/>
      <c r="BO1447" s="78"/>
      <c r="BP1447" s="78"/>
      <c r="BQ1447" s="78"/>
      <c r="BR1447" s="78"/>
      <c r="BS1447" s="78"/>
      <c r="BT1447" s="78"/>
      <c r="BU1447" s="78"/>
      <c r="BV1447" s="78"/>
      <c r="BW1447" s="78"/>
      <c r="BX1447" s="78"/>
      <c r="BY1447" s="78"/>
      <c r="BZ1447" s="72"/>
      <c r="CA1447" s="73"/>
      <c r="CB1447" s="72"/>
      <c r="CC1447" s="72"/>
      <c r="CD1447" s="74"/>
      <c r="CJ1447"/>
      <c r="CW1447" s="76"/>
      <c r="DC1447" s="69"/>
      <c r="DI1447" s="69"/>
    </row>
    <row r="1448" spans="1:113">
      <c r="A1448" s="78"/>
      <c r="B1448" s="79"/>
      <c r="C1448" s="78"/>
      <c r="D1448" s="80"/>
      <c r="E1448" s="78"/>
      <c r="F1448" s="78"/>
      <c r="G1448" s="78"/>
      <c r="H1448" s="78"/>
      <c r="I1448" s="78"/>
      <c r="J1448" s="78"/>
      <c r="K1448" s="78"/>
      <c r="L1448" s="80"/>
      <c r="M1448" s="78"/>
      <c r="N1448" s="78"/>
      <c r="O1448" s="78"/>
      <c r="P1448" s="78"/>
      <c r="Q1448" s="78"/>
      <c r="R1448" s="78"/>
      <c r="S1448" s="78"/>
      <c r="T1448" s="78"/>
      <c r="U1448" s="78"/>
      <c r="V1448" s="78"/>
      <c r="W1448" s="78"/>
      <c r="X1448" s="78"/>
      <c r="Y1448" s="78"/>
      <c r="Z1448" s="78"/>
      <c r="AA1448" s="78"/>
      <c r="AB1448" s="78"/>
      <c r="AC1448" s="78"/>
      <c r="AD1448" s="78"/>
      <c r="AE1448" s="78"/>
      <c r="AF1448" s="78"/>
      <c r="AG1448" s="78"/>
      <c r="AH1448" s="78"/>
      <c r="AI1448" s="78"/>
      <c r="AJ1448" s="78"/>
      <c r="AK1448" s="78"/>
      <c r="AL1448" s="80"/>
      <c r="AM1448" s="78"/>
      <c r="AN1448" s="78"/>
      <c r="AO1448" s="78"/>
      <c r="AP1448" s="78"/>
      <c r="AQ1448" s="78"/>
      <c r="AR1448" s="78"/>
      <c r="AS1448" s="78"/>
      <c r="AT1448" s="78"/>
      <c r="AU1448" s="78"/>
      <c r="AV1448" s="78"/>
      <c r="AW1448" s="78"/>
      <c r="AX1448" s="78"/>
      <c r="AY1448" s="78"/>
      <c r="AZ1448" s="78"/>
      <c r="BA1448" s="78"/>
      <c r="BB1448" s="78"/>
      <c r="BC1448" s="79"/>
      <c r="BD1448" s="79"/>
      <c r="BE1448" s="79"/>
      <c r="BF1448" s="79"/>
      <c r="BG1448" s="79"/>
      <c r="BH1448" s="79"/>
      <c r="BI1448" s="79"/>
      <c r="BJ1448" s="78"/>
      <c r="BK1448" s="78"/>
      <c r="BL1448" s="80"/>
      <c r="BM1448" s="78"/>
      <c r="BN1448" s="78"/>
      <c r="BO1448" s="78"/>
      <c r="BP1448" s="78"/>
      <c r="BQ1448" s="78"/>
      <c r="BR1448" s="78"/>
      <c r="BS1448" s="78"/>
      <c r="BT1448" s="78"/>
      <c r="BU1448" s="78"/>
      <c r="BV1448" s="78"/>
      <c r="BW1448" s="78"/>
      <c r="BX1448" s="78"/>
      <c r="BY1448" s="78"/>
      <c r="BZ1448" s="72"/>
      <c r="CA1448" s="73"/>
      <c r="CB1448" s="72"/>
      <c r="CC1448" s="72"/>
      <c r="CD1448" s="74"/>
      <c r="CJ1448"/>
      <c r="CW1448" s="76"/>
      <c r="DC1448" s="69"/>
      <c r="DI1448" s="69"/>
    </row>
    <row r="1449" spans="1:113">
      <c r="A1449" s="78"/>
      <c r="B1449" s="79"/>
      <c r="C1449" s="78"/>
      <c r="D1449" s="80"/>
      <c r="E1449" s="78"/>
      <c r="F1449" s="78"/>
      <c r="G1449" s="78"/>
      <c r="H1449" s="78"/>
      <c r="I1449" s="78"/>
      <c r="J1449" s="78"/>
      <c r="K1449" s="78"/>
      <c r="L1449" s="80"/>
      <c r="M1449" s="78"/>
      <c r="N1449" s="78"/>
      <c r="O1449" s="78"/>
      <c r="P1449" s="78"/>
      <c r="Q1449" s="78"/>
      <c r="R1449" s="78"/>
      <c r="S1449" s="78"/>
      <c r="T1449" s="78"/>
      <c r="U1449" s="78"/>
      <c r="V1449" s="78"/>
      <c r="W1449" s="78"/>
      <c r="X1449" s="78"/>
      <c r="Y1449" s="78"/>
      <c r="Z1449" s="78"/>
      <c r="AA1449" s="78"/>
      <c r="AB1449" s="78"/>
      <c r="AC1449" s="78"/>
      <c r="AD1449" s="78"/>
      <c r="AE1449" s="78"/>
      <c r="AF1449" s="78"/>
      <c r="AG1449" s="78"/>
      <c r="AH1449" s="78"/>
      <c r="AI1449" s="78"/>
      <c r="AJ1449" s="78"/>
      <c r="AK1449" s="78"/>
      <c r="AL1449" s="80"/>
      <c r="AM1449" s="78"/>
      <c r="AN1449" s="78"/>
      <c r="AO1449" s="78"/>
      <c r="AP1449" s="78"/>
      <c r="AQ1449" s="78"/>
      <c r="AR1449" s="78"/>
      <c r="AS1449" s="78"/>
      <c r="AT1449" s="78"/>
      <c r="AU1449" s="78"/>
      <c r="AV1449" s="78"/>
      <c r="AW1449" s="78"/>
      <c r="AX1449" s="78"/>
      <c r="AY1449" s="78"/>
      <c r="AZ1449" s="78"/>
      <c r="BA1449" s="78"/>
      <c r="BB1449" s="78"/>
      <c r="BC1449" s="79"/>
      <c r="BD1449" s="79"/>
      <c r="BE1449" s="79"/>
      <c r="BF1449" s="79"/>
      <c r="BG1449" s="79"/>
      <c r="BH1449" s="79"/>
      <c r="BI1449" s="79"/>
      <c r="BJ1449" s="78"/>
      <c r="BK1449" s="78"/>
      <c r="BL1449" s="80"/>
      <c r="BM1449" s="78"/>
      <c r="BN1449" s="78"/>
      <c r="BO1449" s="78"/>
      <c r="BP1449" s="78"/>
      <c r="BQ1449" s="78"/>
      <c r="BR1449" s="78"/>
      <c r="BS1449" s="78"/>
      <c r="BT1449" s="78"/>
      <c r="BU1449" s="78"/>
      <c r="BV1449" s="78"/>
      <c r="BW1449" s="78"/>
      <c r="BX1449" s="78"/>
      <c r="BY1449" s="78"/>
      <c r="BZ1449" s="72"/>
      <c r="CA1449" s="73"/>
      <c r="CB1449" s="72"/>
      <c r="CC1449" s="72"/>
      <c r="CD1449" s="74"/>
      <c r="CJ1449"/>
      <c r="CW1449" s="76"/>
      <c r="DC1449" s="69"/>
      <c r="DI1449" s="69"/>
    </row>
    <row r="1450" spans="1:113">
      <c r="A1450" s="78"/>
      <c r="B1450" s="79"/>
      <c r="C1450" s="78"/>
      <c r="D1450" s="80"/>
      <c r="E1450" s="78"/>
      <c r="F1450" s="78"/>
      <c r="G1450" s="78"/>
      <c r="H1450" s="78"/>
      <c r="I1450" s="78"/>
      <c r="J1450" s="78"/>
      <c r="K1450" s="78"/>
      <c r="L1450" s="80"/>
      <c r="M1450" s="78"/>
      <c r="N1450" s="78"/>
      <c r="O1450" s="78"/>
      <c r="P1450" s="78"/>
      <c r="Q1450" s="78"/>
      <c r="R1450" s="78"/>
      <c r="S1450" s="78"/>
      <c r="T1450" s="78"/>
      <c r="U1450" s="78"/>
      <c r="V1450" s="78"/>
      <c r="W1450" s="78"/>
      <c r="X1450" s="78"/>
      <c r="Y1450" s="78"/>
      <c r="Z1450" s="78"/>
      <c r="AA1450" s="78"/>
      <c r="AB1450" s="78"/>
      <c r="AC1450" s="78"/>
      <c r="AD1450" s="78"/>
      <c r="AE1450" s="78"/>
      <c r="AF1450" s="78"/>
      <c r="AG1450" s="78"/>
      <c r="AH1450" s="78"/>
      <c r="AI1450" s="78"/>
      <c r="AJ1450" s="78"/>
      <c r="AK1450" s="78"/>
      <c r="AL1450" s="80"/>
      <c r="AM1450" s="78"/>
      <c r="AN1450" s="78"/>
      <c r="AO1450" s="78"/>
      <c r="AP1450" s="78"/>
      <c r="AQ1450" s="78"/>
      <c r="AR1450" s="78"/>
      <c r="AS1450" s="78"/>
      <c r="AT1450" s="78"/>
      <c r="AU1450" s="78"/>
      <c r="AV1450" s="78"/>
      <c r="AW1450" s="78"/>
      <c r="AX1450" s="78"/>
      <c r="AY1450" s="78"/>
      <c r="AZ1450" s="78"/>
      <c r="BA1450" s="78"/>
      <c r="BB1450" s="78"/>
      <c r="BC1450" s="79"/>
      <c r="BD1450" s="79"/>
      <c r="BE1450" s="79"/>
      <c r="BF1450" s="79"/>
      <c r="BG1450" s="79"/>
      <c r="BH1450" s="79"/>
      <c r="BI1450" s="79"/>
      <c r="BJ1450" s="78"/>
      <c r="BK1450" s="78"/>
      <c r="BL1450" s="80"/>
      <c r="BM1450" s="78"/>
      <c r="BN1450" s="78"/>
      <c r="BO1450" s="78"/>
      <c r="BP1450" s="78"/>
      <c r="BQ1450" s="78"/>
      <c r="BR1450" s="78"/>
      <c r="BS1450" s="78"/>
      <c r="BT1450" s="78"/>
      <c r="BU1450" s="78"/>
      <c r="BV1450" s="78"/>
      <c r="BW1450" s="78"/>
      <c r="BX1450" s="78"/>
      <c r="BY1450" s="78"/>
      <c r="BZ1450" s="72"/>
      <c r="CA1450" s="73"/>
      <c r="CB1450" s="72"/>
      <c r="CC1450" s="72"/>
      <c r="CD1450" s="74"/>
      <c r="CJ1450"/>
      <c r="CW1450" s="76"/>
      <c r="DC1450" s="69"/>
      <c r="DI1450" s="69"/>
    </row>
    <row r="1451" spans="1:113">
      <c r="A1451" s="78"/>
      <c r="B1451" s="79"/>
      <c r="C1451" s="78"/>
      <c r="D1451" s="80"/>
      <c r="E1451" s="78"/>
      <c r="F1451" s="78"/>
      <c r="G1451" s="78"/>
      <c r="H1451" s="78"/>
      <c r="I1451" s="78"/>
      <c r="J1451" s="78"/>
      <c r="K1451" s="78"/>
      <c r="L1451" s="80"/>
      <c r="M1451" s="78"/>
      <c r="N1451" s="78"/>
      <c r="O1451" s="78"/>
      <c r="P1451" s="78"/>
      <c r="Q1451" s="78"/>
      <c r="R1451" s="78"/>
      <c r="S1451" s="78"/>
      <c r="T1451" s="78"/>
      <c r="U1451" s="78"/>
      <c r="V1451" s="78"/>
      <c r="W1451" s="78"/>
      <c r="X1451" s="78"/>
      <c r="Y1451" s="78"/>
      <c r="Z1451" s="78"/>
      <c r="AA1451" s="78"/>
      <c r="AB1451" s="78"/>
      <c r="AC1451" s="78"/>
      <c r="AD1451" s="78"/>
      <c r="AE1451" s="78"/>
      <c r="AF1451" s="78"/>
      <c r="AG1451" s="78"/>
      <c r="AH1451" s="78"/>
      <c r="AI1451" s="78"/>
      <c r="AJ1451" s="78"/>
      <c r="AK1451" s="78"/>
      <c r="AL1451" s="80"/>
      <c r="AM1451" s="78"/>
      <c r="AN1451" s="78"/>
      <c r="AO1451" s="78"/>
      <c r="AP1451" s="78"/>
      <c r="AQ1451" s="78"/>
      <c r="AR1451" s="78"/>
      <c r="AS1451" s="78"/>
      <c r="AT1451" s="78"/>
      <c r="AU1451" s="78"/>
      <c r="AV1451" s="78"/>
      <c r="AW1451" s="78"/>
      <c r="AX1451" s="78"/>
      <c r="AY1451" s="78"/>
      <c r="AZ1451" s="78"/>
      <c r="BA1451" s="78"/>
      <c r="BB1451" s="78"/>
      <c r="BC1451" s="79"/>
      <c r="BD1451" s="79"/>
      <c r="BE1451" s="79"/>
      <c r="BF1451" s="79"/>
      <c r="BG1451" s="79"/>
      <c r="BH1451" s="79"/>
      <c r="BI1451" s="79"/>
      <c r="BJ1451" s="78"/>
      <c r="BK1451" s="78"/>
      <c r="BL1451" s="80"/>
      <c r="BM1451" s="78"/>
      <c r="BN1451" s="78"/>
      <c r="BO1451" s="78"/>
      <c r="BP1451" s="78"/>
      <c r="BQ1451" s="78"/>
      <c r="BR1451" s="78"/>
      <c r="BS1451" s="78"/>
      <c r="BT1451" s="78"/>
      <c r="BU1451" s="78"/>
      <c r="BV1451" s="78"/>
      <c r="BW1451" s="78"/>
      <c r="BX1451" s="78"/>
      <c r="BY1451" s="78"/>
      <c r="BZ1451" s="72"/>
      <c r="CA1451" s="73"/>
      <c r="CB1451" s="72"/>
      <c r="CC1451" s="72"/>
      <c r="CD1451" s="74"/>
      <c r="CJ1451"/>
      <c r="CW1451" s="76"/>
      <c r="DC1451" s="69"/>
      <c r="DI1451" s="69"/>
    </row>
    <row r="1452" spans="1:113">
      <c r="A1452" s="78"/>
      <c r="B1452" s="79"/>
      <c r="C1452" s="78"/>
      <c r="D1452" s="80"/>
      <c r="E1452" s="78"/>
      <c r="F1452" s="78"/>
      <c r="G1452" s="78"/>
      <c r="H1452" s="78"/>
      <c r="I1452" s="78"/>
      <c r="J1452" s="78"/>
      <c r="K1452" s="78"/>
      <c r="L1452" s="80"/>
      <c r="M1452" s="78"/>
      <c r="N1452" s="78"/>
      <c r="O1452" s="78"/>
      <c r="P1452" s="78"/>
      <c r="Q1452" s="78"/>
      <c r="R1452" s="78"/>
      <c r="S1452" s="78"/>
      <c r="T1452" s="78"/>
      <c r="U1452" s="78"/>
      <c r="V1452" s="78"/>
      <c r="W1452" s="78"/>
      <c r="X1452" s="78"/>
      <c r="Y1452" s="78"/>
      <c r="Z1452" s="78"/>
      <c r="AA1452" s="78"/>
      <c r="AB1452" s="78"/>
      <c r="AC1452" s="78"/>
      <c r="AD1452" s="78"/>
      <c r="AE1452" s="78"/>
      <c r="AF1452" s="78"/>
      <c r="AG1452" s="78"/>
      <c r="AH1452" s="78"/>
      <c r="AI1452" s="78"/>
      <c r="AJ1452" s="78"/>
      <c r="AK1452" s="78"/>
      <c r="AL1452" s="80"/>
      <c r="AM1452" s="78"/>
      <c r="AN1452" s="78"/>
      <c r="AO1452" s="78"/>
      <c r="AP1452" s="78"/>
      <c r="AQ1452" s="78"/>
      <c r="AR1452" s="78"/>
      <c r="AS1452" s="78"/>
      <c r="AT1452" s="78"/>
      <c r="AU1452" s="78"/>
      <c r="AV1452" s="78"/>
      <c r="AW1452" s="78"/>
      <c r="AX1452" s="78"/>
      <c r="AY1452" s="78"/>
      <c r="AZ1452" s="78"/>
      <c r="BA1452" s="78"/>
      <c r="BB1452" s="78"/>
      <c r="BC1452" s="79"/>
      <c r="BD1452" s="79"/>
      <c r="BE1452" s="79"/>
      <c r="BF1452" s="79"/>
      <c r="BG1452" s="79"/>
      <c r="BH1452" s="79"/>
      <c r="BI1452" s="79"/>
      <c r="BJ1452" s="78"/>
      <c r="BK1452" s="78"/>
      <c r="BL1452" s="80"/>
      <c r="BM1452" s="78"/>
      <c r="BN1452" s="78"/>
      <c r="BO1452" s="78"/>
      <c r="BP1452" s="78"/>
      <c r="BQ1452" s="78"/>
      <c r="BR1452" s="78"/>
      <c r="BS1452" s="78"/>
      <c r="BT1452" s="78"/>
      <c r="BU1452" s="78"/>
      <c r="BV1452" s="78"/>
      <c r="BW1452" s="78"/>
      <c r="BX1452" s="78"/>
      <c r="BY1452" s="78"/>
      <c r="BZ1452" s="72"/>
      <c r="CA1452" s="73"/>
      <c r="CB1452" s="72"/>
      <c r="CC1452" s="72"/>
      <c r="CD1452" s="74"/>
      <c r="CJ1452"/>
      <c r="CW1452" s="76"/>
      <c r="DC1452" s="69"/>
      <c r="DI1452" s="69"/>
    </row>
    <row r="1453" spans="1:113">
      <c r="A1453" s="78"/>
      <c r="B1453" s="79"/>
      <c r="C1453" s="78"/>
      <c r="D1453" s="80"/>
      <c r="E1453" s="78"/>
      <c r="F1453" s="78"/>
      <c r="G1453" s="78"/>
      <c r="H1453" s="78"/>
      <c r="I1453" s="78"/>
      <c r="J1453" s="78"/>
      <c r="K1453" s="78"/>
      <c r="L1453" s="80"/>
      <c r="M1453" s="78"/>
      <c r="N1453" s="78"/>
      <c r="O1453" s="78"/>
      <c r="P1453" s="78"/>
      <c r="Q1453" s="78"/>
      <c r="R1453" s="78"/>
      <c r="S1453" s="78"/>
      <c r="T1453" s="78"/>
      <c r="U1453" s="78"/>
      <c r="V1453" s="78"/>
      <c r="W1453" s="78"/>
      <c r="X1453" s="78"/>
      <c r="Y1453" s="78"/>
      <c r="Z1453" s="78"/>
      <c r="AA1453" s="78"/>
      <c r="AB1453" s="78"/>
      <c r="AC1453" s="78"/>
      <c r="AD1453" s="78"/>
      <c r="AE1453" s="78"/>
      <c r="AF1453" s="78"/>
      <c r="AG1453" s="78"/>
      <c r="AH1453" s="78"/>
      <c r="AI1453" s="78"/>
      <c r="AJ1453" s="78"/>
      <c r="AK1453" s="78"/>
      <c r="AL1453" s="80"/>
      <c r="AM1453" s="78"/>
      <c r="AN1453" s="78"/>
      <c r="AO1453" s="78"/>
      <c r="AP1453" s="78"/>
      <c r="AQ1453" s="78"/>
      <c r="AR1453" s="78"/>
      <c r="AS1453" s="78"/>
      <c r="AT1453" s="78"/>
      <c r="AU1453" s="78"/>
      <c r="AV1453" s="78"/>
      <c r="AW1453" s="78"/>
      <c r="AX1453" s="78"/>
      <c r="AY1453" s="78"/>
      <c r="AZ1453" s="78"/>
      <c r="BA1453" s="78"/>
      <c r="BB1453" s="78"/>
      <c r="BC1453" s="79"/>
      <c r="BD1453" s="79"/>
      <c r="BE1453" s="79"/>
      <c r="BF1453" s="79"/>
      <c r="BG1453" s="79"/>
      <c r="BH1453" s="79"/>
      <c r="BI1453" s="79"/>
      <c r="BJ1453" s="78"/>
      <c r="BK1453" s="78"/>
      <c r="BL1453" s="80"/>
      <c r="BM1453" s="78"/>
      <c r="BN1453" s="78"/>
      <c r="BO1453" s="78"/>
      <c r="BP1453" s="78"/>
      <c r="BQ1453" s="78"/>
      <c r="BR1453" s="78"/>
      <c r="BS1453" s="78"/>
      <c r="BT1453" s="78"/>
      <c r="BU1453" s="78"/>
      <c r="BV1453" s="78"/>
      <c r="BW1453" s="78"/>
      <c r="BX1453" s="78"/>
      <c r="BY1453" s="78"/>
      <c r="BZ1453" s="72"/>
      <c r="CA1453" s="73"/>
      <c r="CB1453" s="72"/>
      <c r="CC1453" s="72"/>
      <c r="CD1453" s="74"/>
      <c r="CJ1453"/>
      <c r="CW1453" s="76"/>
      <c r="DC1453" s="69"/>
      <c r="DI1453" s="69"/>
    </row>
    <row r="1454" spans="1:113">
      <c r="A1454" s="78"/>
      <c r="B1454" s="79"/>
      <c r="C1454" s="78"/>
      <c r="D1454" s="80"/>
      <c r="E1454" s="78"/>
      <c r="F1454" s="78"/>
      <c r="G1454" s="78"/>
      <c r="H1454" s="78"/>
      <c r="I1454" s="78"/>
      <c r="J1454" s="78"/>
      <c r="K1454" s="78"/>
      <c r="L1454" s="80"/>
      <c r="M1454" s="78"/>
      <c r="N1454" s="78"/>
      <c r="O1454" s="78"/>
      <c r="P1454" s="78"/>
      <c r="Q1454" s="78"/>
      <c r="R1454" s="78"/>
      <c r="S1454" s="78"/>
      <c r="T1454" s="78"/>
      <c r="U1454" s="78"/>
      <c r="V1454" s="78"/>
      <c r="W1454" s="78"/>
      <c r="X1454" s="78"/>
      <c r="Y1454" s="78"/>
      <c r="Z1454" s="78"/>
      <c r="AA1454" s="78"/>
      <c r="AB1454" s="78"/>
      <c r="AC1454" s="78"/>
      <c r="AD1454" s="78"/>
      <c r="AE1454" s="78"/>
      <c r="AF1454" s="78"/>
      <c r="AG1454" s="78"/>
      <c r="AH1454" s="78"/>
      <c r="AI1454" s="78"/>
      <c r="AJ1454" s="78"/>
      <c r="AK1454" s="78"/>
      <c r="AL1454" s="80"/>
      <c r="AM1454" s="78"/>
      <c r="AN1454" s="78"/>
      <c r="AO1454" s="78"/>
      <c r="AP1454" s="78"/>
      <c r="AQ1454" s="78"/>
      <c r="AR1454" s="78"/>
      <c r="AS1454" s="78"/>
      <c r="AT1454" s="78"/>
      <c r="AU1454" s="78"/>
      <c r="AV1454" s="78"/>
      <c r="AW1454" s="78"/>
      <c r="AX1454" s="78"/>
      <c r="AY1454" s="78"/>
      <c r="AZ1454" s="78"/>
      <c r="BA1454" s="78"/>
      <c r="BB1454" s="78"/>
      <c r="BC1454" s="79"/>
      <c r="BD1454" s="79"/>
      <c r="BE1454" s="79"/>
      <c r="BF1454" s="79"/>
      <c r="BG1454" s="79"/>
      <c r="BH1454" s="79"/>
      <c r="BI1454" s="79"/>
      <c r="BJ1454" s="78"/>
      <c r="BK1454" s="78"/>
      <c r="BL1454" s="80"/>
      <c r="BM1454" s="78"/>
      <c r="BN1454" s="78"/>
      <c r="BO1454" s="78"/>
      <c r="BP1454" s="78"/>
      <c r="BQ1454" s="78"/>
      <c r="BR1454" s="78"/>
      <c r="BS1454" s="78"/>
      <c r="BT1454" s="78"/>
      <c r="BU1454" s="78"/>
      <c r="BV1454" s="78"/>
      <c r="BW1454" s="78"/>
      <c r="BX1454" s="78"/>
      <c r="BY1454" s="78"/>
      <c r="BZ1454" s="72"/>
      <c r="CA1454" s="73"/>
      <c r="CB1454" s="72"/>
      <c r="CC1454" s="72"/>
      <c r="CD1454" s="74"/>
      <c r="CJ1454"/>
      <c r="CW1454" s="76"/>
      <c r="DC1454" s="69"/>
      <c r="DI1454" s="69"/>
    </row>
    <row r="1455" spans="1:113">
      <c r="A1455" s="78"/>
      <c r="B1455" s="79"/>
      <c r="C1455" s="78"/>
      <c r="D1455" s="80"/>
      <c r="E1455" s="78"/>
      <c r="F1455" s="78"/>
      <c r="G1455" s="78"/>
      <c r="H1455" s="78"/>
      <c r="I1455" s="78"/>
      <c r="J1455" s="78"/>
      <c r="K1455" s="78"/>
      <c r="L1455" s="80"/>
      <c r="M1455" s="78"/>
      <c r="N1455" s="78"/>
      <c r="O1455" s="78"/>
      <c r="P1455" s="78"/>
      <c r="Q1455" s="78"/>
      <c r="R1455" s="78"/>
      <c r="S1455" s="78"/>
      <c r="T1455" s="78"/>
      <c r="U1455" s="78"/>
      <c r="V1455" s="78"/>
      <c r="W1455" s="78"/>
      <c r="X1455" s="78"/>
      <c r="Y1455" s="78"/>
      <c r="Z1455" s="78"/>
      <c r="AA1455" s="78"/>
      <c r="AB1455" s="78"/>
      <c r="AC1455" s="78"/>
      <c r="AD1455" s="78"/>
      <c r="AE1455" s="78"/>
      <c r="AF1455" s="78"/>
      <c r="AG1455" s="78"/>
      <c r="AH1455" s="78"/>
      <c r="AI1455" s="78"/>
      <c r="AJ1455" s="78"/>
      <c r="AK1455" s="78"/>
      <c r="AL1455" s="80"/>
      <c r="AM1455" s="78"/>
      <c r="AN1455" s="78"/>
      <c r="AO1455" s="78"/>
      <c r="AP1455" s="78"/>
      <c r="AQ1455" s="78"/>
      <c r="AR1455" s="78"/>
      <c r="AS1455" s="78"/>
      <c r="AT1455" s="78"/>
      <c r="AU1455" s="78"/>
      <c r="AV1455" s="78"/>
      <c r="AW1455" s="78"/>
      <c r="AX1455" s="78"/>
      <c r="AY1455" s="78"/>
      <c r="AZ1455" s="78"/>
      <c r="BA1455" s="78"/>
      <c r="BB1455" s="78"/>
      <c r="BC1455" s="79"/>
      <c r="BD1455" s="79"/>
      <c r="BE1455" s="79"/>
      <c r="BF1455" s="79"/>
      <c r="BG1455" s="79"/>
      <c r="BH1455" s="79"/>
      <c r="BI1455" s="79"/>
      <c r="BJ1455" s="78"/>
      <c r="BK1455" s="78"/>
      <c r="BL1455" s="80"/>
      <c r="BM1455" s="78"/>
      <c r="BN1455" s="78"/>
      <c r="BO1455" s="78"/>
      <c r="BP1455" s="78"/>
      <c r="BQ1455" s="78"/>
      <c r="BR1455" s="78"/>
      <c r="BS1455" s="78"/>
      <c r="BT1455" s="78"/>
      <c r="BU1455" s="78"/>
      <c r="BV1455" s="78"/>
      <c r="BW1455" s="78"/>
      <c r="BX1455" s="78"/>
      <c r="BY1455" s="78"/>
      <c r="BZ1455" s="72"/>
      <c r="CA1455" s="73"/>
      <c r="CB1455" s="72"/>
      <c r="CC1455" s="72"/>
      <c r="CD1455" s="74"/>
      <c r="CJ1455"/>
      <c r="CW1455" s="76"/>
      <c r="DC1455" s="69"/>
      <c r="DI1455" s="69"/>
    </row>
    <row r="1456" spans="1:113">
      <c r="A1456" s="78"/>
      <c r="B1456" s="79"/>
      <c r="C1456" s="78"/>
      <c r="D1456" s="80"/>
      <c r="E1456" s="78"/>
      <c r="F1456" s="78"/>
      <c r="G1456" s="78"/>
      <c r="H1456" s="78"/>
      <c r="I1456" s="78"/>
      <c r="J1456" s="78"/>
      <c r="K1456" s="78"/>
      <c r="L1456" s="80"/>
      <c r="M1456" s="78"/>
      <c r="N1456" s="78"/>
      <c r="O1456" s="78"/>
      <c r="P1456" s="78"/>
      <c r="Q1456" s="78"/>
      <c r="R1456" s="78"/>
      <c r="S1456" s="78"/>
      <c r="T1456" s="78"/>
      <c r="U1456" s="78"/>
      <c r="V1456" s="78"/>
      <c r="W1456" s="78"/>
      <c r="X1456" s="78"/>
      <c r="Y1456" s="78"/>
      <c r="Z1456" s="78"/>
      <c r="AA1456" s="78"/>
      <c r="AB1456" s="78"/>
      <c r="AC1456" s="78"/>
      <c r="AD1456" s="78"/>
      <c r="AE1456" s="78"/>
      <c r="AF1456" s="78"/>
      <c r="AG1456" s="78"/>
      <c r="AH1456" s="78"/>
      <c r="AI1456" s="78"/>
      <c r="AJ1456" s="78"/>
      <c r="AK1456" s="78"/>
      <c r="AL1456" s="80"/>
      <c r="AM1456" s="78"/>
      <c r="AN1456" s="78"/>
      <c r="AO1456" s="78"/>
      <c r="AP1456" s="78"/>
      <c r="AQ1456" s="78"/>
      <c r="AR1456" s="78"/>
      <c r="AS1456" s="78"/>
      <c r="AT1456" s="78"/>
      <c r="AU1456" s="78"/>
      <c r="AV1456" s="78"/>
      <c r="AW1456" s="78"/>
      <c r="AX1456" s="78"/>
      <c r="AY1456" s="78"/>
      <c r="AZ1456" s="78"/>
      <c r="BA1456" s="78"/>
      <c r="BB1456" s="78"/>
      <c r="BC1456" s="79"/>
      <c r="BD1456" s="79"/>
      <c r="BE1456" s="79"/>
      <c r="BF1456" s="79"/>
      <c r="BG1456" s="79"/>
      <c r="BH1456" s="79"/>
      <c r="BI1456" s="79"/>
      <c r="BJ1456" s="78"/>
      <c r="BK1456" s="78"/>
      <c r="BL1456" s="80"/>
      <c r="BM1456" s="78"/>
      <c r="BN1456" s="78"/>
      <c r="BO1456" s="78"/>
      <c r="BP1456" s="78"/>
      <c r="BQ1456" s="78"/>
      <c r="BR1456" s="78"/>
      <c r="BS1456" s="78"/>
      <c r="BT1456" s="78"/>
      <c r="BU1456" s="78"/>
      <c r="BV1456" s="78"/>
      <c r="BW1456" s="78"/>
      <c r="BX1456" s="78"/>
      <c r="BY1456" s="78"/>
      <c r="BZ1456" s="72"/>
      <c r="CA1456" s="73"/>
      <c r="CB1456" s="72"/>
      <c r="CC1456" s="72"/>
      <c r="CD1456" s="74"/>
      <c r="CJ1456"/>
      <c r="CW1456" s="76"/>
      <c r="DC1456" s="69"/>
      <c r="DI1456" s="69"/>
    </row>
    <row r="1457" spans="1:113">
      <c r="A1457" s="78"/>
      <c r="B1457" s="79"/>
      <c r="C1457" s="78"/>
      <c r="D1457" s="80"/>
      <c r="E1457" s="78"/>
      <c r="F1457" s="78"/>
      <c r="G1457" s="78"/>
      <c r="H1457" s="78"/>
      <c r="I1457" s="78"/>
      <c r="J1457" s="78"/>
      <c r="K1457" s="78"/>
      <c r="L1457" s="80"/>
      <c r="M1457" s="78"/>
      <c r="N1457" s="78"/>
      <c r="O1457" s="78"/>
      <c r="P1457" s="78"/>
      <c r="Q1457" s="78"/>
      <c r="R1457" s="78"/>
      <c r="S1457" s="78"/>
      <c r="T1457" s="78"/>
      <c r="U1457" s="78"/>
      <c r="V1457" s="78"/>
      <c r="W1457" s="78"/>
      <c r="X1457" s="78"/>
      <c r="Y1457" s="78"/>
      <c r="Z1457" s="78"/>
      <c r="AA1457" s="78"/>
      <c r="AB1457" s="78"/>
      <c r="AC1457" s="78"/>
      <c r="AD1457" s="78"/>
      <c r="AE1457" s="78"/>
      <c r="AF1457" s="78"/>
      <c r="AG1457" s="78"/>
      <c r="AH1457" s="78"/>
      <c r="AI1457" s="78"/>
      <c r="AJ1457" s="78"/>
      <c r="AK1457" s="78"/>
      <c r="AL1457" s="80"/>
      <c r="AM1457" s="78"/>
      <c r="AN1457" s="78"/>
      <c r="AO1457" s="78"/>
      <c r="AP1457" s="78"/>
      <c r="AQ1457" s="78"/>
      <c r="AR1457" s="78"/>
      <c r="AS1457" s="78"/>
      <c r="AT1457" s="78"/>
      <c r="AU1457" s="78"/>
      <c r="AV1457" s="78"/>
      <c r="AW1457" s="78"/>
      <c r="AX1457" s="78"/>
      <c r="AY1457" s="78"/>
      <c r="AZ1457" s="78"/>
      <c r="BA1457" s="78"/>
      <c r="BB1457" s="78"/>
      <c r="BC1457" s="79"/>
      <c r="BD1457" s="79"/>
      <c r="BE1457" s="79"/>
      <c r="BF1457" s="79"/>
      <c r="BG1457" s="79"/>
      <c r="BH1457" s="79"/>
      <c r="BI1457" s="79"/>
      <c r="BJ1457" s="78"/>
      <c r="BK1457" s="78"/>
      <c r="BL1457" s="80"/>
      <c r="BM1457" s="78"/>
      <c r="BN1457" s="78"/>
      <c r="BO1457" s="78"/>
      <c r="BP1457" s="78"/>
      <c r="BQ1457" s="78"/>
      <c r="BR1457" s="78"/>
      <c r="BS1457" s="78"/>
      <c r="BT1457" s="78"/>
      <c r="BU1457" s="78"/>
      <c r="BV1457" s="78"/>
      <c r="BW1457" s="78"/>
      <c r="BX1457" s="78"/>
      <c r="BY1457" s="78"/>
      <c r="BZ1457" s="72"/>
      <c r="CA1457" s="73"/>
      <c r="CB1457" s="72"/>
      <c r="CC1457" s="72"/>
      <c r="CD1457" s="74"/>
      <c r="CJ1457"/>
      <c r="CW1457" s="76"/>
      <c r="DC1457" s="69"/>
      <c r="DI1457" s="69"/>
    </row>
    <row r="1458" spans="1:113">
      <c r="A1458" s="78"/>
      <c r="B1458" s="79"/>
      <c r="C1458" s="78"/>
      <c r="D1458" s="80"/>
      <c r="E1458" s="78"/>
      <c r="F1458" s="78"/>
      <c r="G1458" s="78"/>
      <c r="H1458" s="78"/>
      <c r="I1458" s="78"/>
      <c r="J1458" s="78"/>
      <c r="K1458" s="78"/>
      <c r="L1458" s="80"/>
      <c r="M1458" s="78"/>
      <c r="N1458" s="78"/>
      <c r="O1458" s="78"/>
      <c r="P1458" s="78"/>
      <c r="Q1458" s="78"/>
      <c r="R1458" s="78"/>
      <c r="S1458" s="78"/>
      <c r="T1458" s="78"/>
      <c r="U1458" s="78"/>
      <c r="V1458" s="78"/>
      <c r="W1458" s="78"/>
      <c r="X1458" s="78"/>
      <c r="Y1458" s="78"/>
      <c r="Z1458" s="78"/>
      <c r="AA1458" s="78"/>
      <c r="AB1458" s="78"/>
      <c r="AC1458" s="78"/>
      <c r="AD1458" s="78"/>
      <c r="AE1458" s="78"/>
      <c r="AF1458" s="78"/>
      <c r="AG1458" s="78"/>
      <c r="AH1458" s="78"/>
      <c r="AI1458" s="78"/>
      <c r="AJ1458" s="78"/>
      <c r="AK1458" s="78"/>
      <c r="AL1458" s="80"/>
      <c r="AM1458" s="78"/>
      <c r="AN1458" s="78"/>
      <c r="AO1458" s="78"/>
      <c r="AP1458" s="78"/>
      <c r="AQ1458" s="78"/>
      <c r="AR1458" s="78"/>
      <c r="AS1458" s="78"/>
      <c r="AT1458" s="78"/>
      <c r="AU1458" s="78"/>
      <c r="AV1458" s="78"/>
      <c r="AW1458" s="78"/>
      <c r="AX1458" s="78"/>
      <c r="AY1458" s="78"/>
      <c r="AZ1458" s="78"/>
      <c r="BA1458" s="78"/>
      <c r="BB1458" s="78"/>
      <c r="BC1458" s="79"/>
      <c r="BD1458" s="79"/>
      <c r="BE1458" s="79"/>
      <c r="BF1458" s="79"/>
      <c r="BG1458" s="79"/>
      <c r="BH1458" s="79"/>
      <c r="BI1458" s="79"/>
      <c r="BJ1458" s="78"/>
      <c r="BK1458" s="78"/>
      <c r="BL1458" s="80"/>
      <c r="BM1458" s="78"/>
      <c r="BN1458" s="78"/>
      <c r="BO1458" s="78"/>
      <c r="BP1458" s="78"/>
      <c r="BQ1458" s="78"/>
      <c r="BR1458" s="78"/>
      <c r="BS1458" s="78"/>
      <c r="BT1458" s="78"/>
      <c r="BU1458" s="78"/>
      <c r="BV1458" s="78"/>
      <c r="BW1458" s="78"/>
      <c r="BX1458" s="78"/>
      <c r="BY1458" s="78"/>
      <c r="BZ1458" s="72"/>
      <c r="CA1458" s="73"/>
      <c r="CB1458" s="72"/>
      <c r="CC1458" s="72"/>
      <c r="CD1458" s="74"/>
      <c r="CJ1458"/>
      <c r="CW1458" s="76"/>
      <c r="DC1458" s="69"/>
      <c r="DI1458" s="69"/>
    </row>
    <row r="1459" spans="1:113">
      <c r="A1459" s="78"/>
      <c r="B1459" s="79"/>
      <c r="C1459" s="78"/>
      <c r="D1459" s="80"/>
      <c r="E1459" s="78"/>
      <c r="F1459" s="78"/>
      <c r="G1459" s="78"/>
      <c r="H1459" s="78"/>
      <c r="I1459" s="78"/>
      <c r="J1459" s="78"/>
      <c r="K1459" s="78"/>
      <c r="L1459" s="80"/>
      <c r="M1459" s="78"/>
      <c r="N1459" s="78"/>
      <c r="O1459" s="78"/>
      <c r="P1459" s="78"/>
      <c r="Q1459" s="78"/>
      <c r="R1459" s="78"/>
      <c r="S1459" s="78"/>
      <c r="T1459" s="78"/>
      <c r="U1459" s="78"/>
      <c r="V1459" s="78"/>
      <c r="W1459" s="78"/>
      <c r="X1459" s="78"/>
      <c r="Y1459" s="78"/>
      <c r="Z1459" s="78"/>
      <c r="AA1459" s="78"/>
      <c r="AB1459" s="78"/>
      <c r="AC1459" s="78"/>
      <c r="AD1459" s="78"/>
      <c r="AE1459" s="78"/>
      <c r="AF1459" s="78"/>
      <c r="AG1459" s="78"/>
      <c r="AH1459" s="78"/>
      <c r="AI1459" s="78"/>
      <c r="AJ1459" s="78"/>
      <c r="AK1459" s="78"/>
      <c r="AL1459" s="80"/>
      <c r="AM1459" s="78"/>
      <c r="AN1459" s="78"/>
      <c r="AO1459" s="78"/>
      <c r="AP1459" s="78"/>
      <c r="AQ1459" s="78"/>
      <c r="AR1459" s="78"/>
      <c r="AS1459" s="78"/>
      <c r="AT1459" s="78"/>
      <c r="AU1459" s="78"/>
      <c r="AV1459" s="78"/>
      <c r="AW1459" s="78"/>
      <c r="AX1459" s="78"/>
      <c r="AY1459" s="78"/>
      <c r="AZ1459" s="78"/>
      <c r="BA1459" s="78"/>
      <c r="BB1459" s="78"/>
      <c r="BC1459" s="79"/>
      <c r="BD1459" s="79"/>
      <c r="BE1459" s="79"/>
      <c r="BF1459" s="79"/>
      <c r="BG1459" s="79"/>
      <c r="BH1459" s="79"/>
      <c r="BI1459" s="79"/>
      <c r="BJ1459" s="78"/>
      <c r="BK1459" s="78"/>
      <c r="BL1459" s="80"/>
      <c r="BM1459" s="78"/>
      <c r="BN1459" s="78"/>
      <c r="BO1459" s="78"/>
      <c r="BP1459" s="78"/>
      <c r="BQ1459" s="78"/>
      <c r="BR1459" s="78"/>
      <c r="BS1459" s="78"/>
      <c r="BT1459" s="78"/>
      <c r="BU1459" s="78"/>
      <c r="BV1459" s="78"/>
      <c r="BW1459" s="78"/>
      <c r="BX1459" s="78"/>
      <c r="BY1459" s="78"/>
      <c r="BZ1459" s="72"/>
      <c r="CA1459" s="73"/>
      <c r="CB1459" s="72"/>
      <c r="CC1459" s="72"/>
      <c r="CD1459" s="74"/>
      <c r="CJ1459"/>
      <c r="CW1459" s="76"/>
      <c r="DC1459" s="69"/>
      <c r="DI1459" s="69"/>
    </row>
    <row r="1460" spans="1:113">
      <c r="A1460" s="78"/>
      <c r="B1460" s="79"/>
      <c r="C1460" s="78"/>
      <c r="D1460" s="80"/>
      <c r="E1460" s="78"/>
      <c r="F1460" s="78"/>
      <c r="G1460" s="78"/>
      <c r="H1460" s="78"/>
      <c r="I1460" s="78"/>
      <c r="J1460" s="78"/>
      <c r="K1460" s="78"/>
      <c r="L1460" s="80"/>
      <c r="M1460" s="78"/>
      <c r="N1460" s="78"/>
      <c r="O1460" s="78"/>
      <c r="P1460" s="78"/>
      <c r="Q1460" s="78"/>
      <c r="R1460" s="78"/>
      <c r="S1460" s="78"/>
      <c r="T1460" s="78"/>
      <c r="U1460" s="78"/>
      <c r="V1460" s="78"/>
      <c r="W1460" s="78"/>
      <c r="X1460" s="78"/>
      <c r="Y1460" s="78"/>
      <c r="Z1460" s="78"/>
      <c r="AA1460" s="78"/>
      <c r="AB1460" s="78"/>
      <c r="AC1460" s="78"/>
      <c r="AD1460" s="78"/>
      <c r="AE1460" s="78"/>
      <c r="AF1460" s="78"/>
      <c r="AG1460" s="78"/>
      <c r="AH1460" s="78"/>
      <c r="AI1460" s="78"/>
      <c r="AJ1460" s="78"/>
      <c r="AK1460" s="78"/>
      <c r="AL1460" s="80"/>
      <c r="AM1460" s="78"/>
      <c r="AN1460" s="78"/>
      <c r="AO1460" s="78"/>
      <c r="AP1460" s="78"/>
      <c r="AQ1460" s="78"/>
      <c r="AR1460" s="78"/>
      <c r="AS1460" s="78"/>
      <c r="AT1460" s="78"/>
      <c r="AU1460" s="78"/>
      <c r="AV1460" s="78"/>
      <c r="AW1460" s="78"/>
      <c r="AX1460" s="78"/>
      <c r="AY1460" s="78"/>
      <c r="AZ1460" s="78"/>
      <c r="BA1460" s="78"/>
      <c r="BB1460" s="78"/>
      <c r="BC1460" s="79"/>
      <c r="BD1460" s="79"/>
      <c r="BE1460" s="79"/>
      <c r="BF1460" s="79"/>
      <c r="BG1460" s="79"/>
      <c r="BH1460" s="79"/>
      <c r="BI1460" s="79"/>
      <c r="BJ1460" s="78"/>
      <c r="BK1460" s="78"/>
      <c r="BL1460" s="80"/>
      <c r="BM1460" s="78"/>
      <c r="BN1460" s="78"/>
      <c r="BO1460" s="78"/>
      <c r="BP1460" s="78"/>
      <c r="BQ1460" s="78"/>
      <c r="BR1460" s="78"/>
      <c r="BS1460" s="78"/>
      <c r="BT1460" s="78"/>
      <c r="BU1460" s="78"/>
      <c r="BV1460" s="78"/>
      <c r="BW1460" s="78"/>
      <c r="BX1460" s="78"/>
      <c r="BY1460" s="78"/>
      <c r="BZ1460" s="72"/>
      <c r="CA1460" s="73"/>
      <c r="CB1460" s="72"/>
      <c r="CC1460" s="72"/>
      <c r="CD1460" s="74"/>
      <c r="CJ1460"/>
      <c r="CW1460" s="76"/>
      <c r="DC1460" s="69"/>
      <c r="DI1460" s="69"/>
    </row>
    <row r="1461" spans="1:113">
      <c r="A1461" s="78"/>
      <c r="B1461" s="79"/>
      <c r="C1461" s="78"/>
      <c r="D1461" s="80"/>
      <c r="E1461" s="78"/>
      <c r="F1461" s="78"/>
      <c r="G1461" s="78"/>
      <c r="H1461" s="78"/>
      <c r="I1461" s="78"/>
      <c r="J1461" s="78"/>
      <c r="K1461" s="78"/>
      <c r="L1461" s="80"/>
      <c r="M1461" s="78"/>
      <c r="N1461" s="78"/>
      <c r="O1461" s="78"/>
      <c r="P1461" s="78"/>
      <c r="Q1461" s="78"/>
      <c r="R1461" s="78"/>
      <c r="S1461" s="78"/>
      <c r="T1461" s="78"/>
      <c r="U1461" s="78"/>
      <c r="V1461" s="78"/>
      <c r="W1461" s="78"/>
      <c r="X1461" s="78"/>
      <c r="Y1461" s="78"/>
      <c r="Z1461" s="78"/>
      <c r="AA1461" s="78"/>
      <c r="AB1461" s="78"/>
      <c r="AC1461" s="78"/>
      <c r="AD1461" s="78"/>
      <c r="AE1461" s="78"/>
      <c r="AF1461" s="78"/>
      <c r="AG1461" s="78"/>
      <c r="AH1461" s="78"/>
      <c r="AI1461" s="78"/>
      <c r="AJ1461" s="78"/>
      <c r="AK1461" s="78"/>
      <c r="AL1461" s="80"/>
      <c r="AM1461" s="78"/>
      <c r="AN1461" s="78"/>
      <c r="AO1461" s="78"/>
      <c r="AP1461" s="78"/>
      <c r="AQ1461" s="78"/>
      <c r="AR1461" s="78"/>
      <c r="AS1461" s="78"/>
      <c r="AT1461" s="78"/>
      <c r="AU1461" s="78"/>
      <c r="AV1461" s="78"/>
      <c r="AW1461" s="78"/>
      <c r="AX1461" s="78"/>
      <c r="AY1461" s="78"/>
      <c r="AZ1461" s="78"/>
      <c r="BA1461" s="78"/>
      <c r="BB1461" s="78"/>
      <c r="BC1461" s="79"/>
      <c r="BD1461" s="79"/>
      <c r="BE1461" s="79"/>
      <c r="BF1461" s="79"/>
      <c r="BG1461" s="79"/>
      <c r="BH1461" s="79"/>
      <c r="BI1461" s="79"/>
      <c r="BJ1461" s="78"/>
      <c r="BK1461" s="78"/>
      <c r="BL1461" s="80"/>
      <c r="BM1461" s="78"/>
      <c r="BN1461" s="78"/>
      <c r="BO1461" s="78"/>
      <c r="BP1461" s="78"/>
      <c r="BQ1461" s="78"/>
      <c r="BR1461" s="78"/>
      <c r="BS1461" s="78"/>
      <c r="BT1461" s="78"/>
      <c r="BU1461" s="78"/>
      <c r="BV1461" s="78"/>
      <c r="BW1461" s="78"/>
      <c r="BX1461" s="78"/>
      <c r="BY1461" s="78"/>
      <c r="BZ1461" s="72"/>
      <c r="CA1461" s="73"/>
      <c r="CB1461" s="72"/>
      <c r="CC1461" s="72"/>
      <c r="CD1461" s="74"/>
      <c r="CJ1461"/>
      <c r="CW1461" s="76"/>
      <c r="DC1461" s="69"/>
      <c r="DI1461" s="69"/>
    </row>
    <row r="1462" spans="1:113">
      <c r="A1462" s="78"/>
      <c r="B1462" s="79"/>
      <c r="C1462" s="78"/>
      <c r="D1462" s="80"/>
      <c r="E1462" s="78"/>
      <c r="F1462" s="78"/>
      <c r="G1462" s="78"/>
      <c r="H1462" s="78"/>
      <c r="I1462" s="78"/>
      <c r="J1462" s="78"/>
      <c r="K1462" s="78"/>
      <c r="L1462" s="80"/>
      <c r="M1462" s="78"/>
      <c r="N1462" s="78"/>
      <c r="O1462" s="78"/>
      <c r="P1462" s="78"/>
      <c r="Q1462" s="78"/>
      <c r="R1462" s="78"/>
      <c r="S1462" s="78"/>
      <c r="T1462" s="78"/>
      <c r="U1462" s="78"/>
      <c r="V1462" s="78"/>
      <c r="W1462" s="78"/>
      <c r="X1462" s="78"/>
      <c r="Y1462" s="78"/>
      <c r="Z1462" s="78"/>
      <c r="AA1462" s="78"/>
      <c r="AB1462" s="78"/>
      <c r="AC1462" s="78"/>
      <c r="AD1462" s="78"/>
      <c r="AE1462" s="78"/>
      <c r="AF1462" s="78"/>
      <c r="AG1462" s="78"/>
      <c r="AH1462" s="78"/>
      <c r="AI1462" s="78"/>
      <c r="AJ1462" s="78"/>
      <c r="AK1462" s="78"/>
      <c r="AL1462" s="80"/>
      <c r="AM1462" s="78"/>
      <c r="AN1462" s="78"/>
      <c r="AO1462" s="78"/>
      <c r="AP1462" s="78"/>
      <c r="AQ1462" s="78"/>
      <c r="AR1462" s="78"/>
      <c r="AS1462" s="78"/>
      <c r="AT1462" s="78"/>
      <c r="AU1462" s="78"/>
      <c r="AV1462" s="78"/>
      <c r="AW1462" s="78"/>
      <c r="AX1462" s="78"/>
      <c r="AY1462" s="78"/>
      <c r="AZ1462" s="78"/>
      <c r="BA1462" s="78"/>
      <c r="BB1462" s="78"/>
      <c r="BC1462" s="79"/>
      <c r="BD1462" s="79"/>
      <c r="BE1462" s="79"/>
      <c r="BF1462" s="79"/>
      <c r="BG1462" s="79"/>
      <c r="BH1462" s="79"/>
      <c r="BI1462" s="79"/>
      <c r="BJ1462" s="78"/>
      <c r="BK1462" s="78"/>
      <c r="BL1462" s="80"/>
      <c r="BM1462" s="78"/>
      <c r="BN1462" s="78"/>
      <c r="BO1462" s="78"/>
      <c r="BP1462" s="78"/>
      <c r="BQ1462" s="78"/>
      <c r="BR1462" s="78"/>
      <c r="BS1462" s="78"/>
      <c r="BT1462" s="78"/>
      <c r="BU1462" s="78"/>
      <c r="BV1462" s="78"/>
      <c r="BW1462" s="78"/>
      <c r="BX1462" s="78"/>
      <c r="BY1462" s="78"/>
      <c r="BZ1462" s="72"/>
      <c r="CA1462" s="73"/>
      <c r="CB1462" s="72"/>
      <c r="CC1462" s="72"/>
      <c r="CD1462" s="74"/>
      <c r="CJ1462"/>
      <c r="CW1462" s="76"/>
      <c r="DC1462" s="69"/>
      <c r="DI1462" s="69"/>
    </row>
    <row r="1463" spans="1:113">
      <c r="A1463" s="78"/>
      <c r="B1463" s="79"/>
      <c r="C1463" s="78"/>
      <c r="D1463" s="80"/>
      <c r="E1463" s="78"/>
      <c r="F1463" s="78"/>
      <c r="G1463" s="78"/>
      <c r="H1463" s="78"/>
      <c r="I1463" s="78"/>
      <c r="J1463" s="78"/>
      <c r="K1463" s="78"/>
      <c r="L1463" s="80"/>
      <c r="M1463" s="78"/>
      <c r="N1463" s="78"/>
      <c r="O1463" s="78"/>
      <c r="P1463" s="78"/>
      <c r="Q1463" s="78"/>
      <c r="R1463" s="78"/>
      <c r="S1463" s="78"/>
      <c r="T1463" s="78"/>
      <c r="U1463" s="78"/>
      <c r="V1463" s="78"/>
      <c r="W1463" s="78"/>
      <c r="X1463" s="78"/>
      <c r="Y1463" s="78"/>
      <c r="Z1463" s="78"/>
      <c r="AA1463" s="78"/>
      <c r="AB1463" s="78"/>
      <c r="AC1463" s="78"/>
      <c r="AD1463" s="78"/>
      <c r="AE1463" s="78"/>
      <c r="AF1463" s="78"/>
      <c r="AG1463" s="78"/>
      <c r="AH1463" s="78"/>
      <c r="AI1463" s="78"/>
      <c r="AJ1463" s="78"/>
      <c r="AK1463" s="78"/>
      <c r="AL1463" s="80"/>
      <c r="AM1463" s="78"/>
      <c r="AN1463" s="78"/>
      <c r="AO1463" s="78"/>
      <c r="AP1463" s="78"/>
      <c r="AQ1463" s="78"/>
      <c r="AR1463" s="78"/>
      <c r="AS1463" s="78"/>
      <c r="AT1463" s="78"/>
      <c r="AU1463" s="78"/>
      <c r="AV1463" s="78"/>
      <c r="AW1463" s="78"/>
      <c r="AX1463" s="78"/>
      <c r="AY1463" s="78"/>
      <c r="AZ1463" s="78"/>
      <c r="BA1463" s="78"/>
      <c r="BB1463" s="78"/>
      <c r="BC1463" s="79"/>
      <c r="BD1463" s="79"/>
      <c r="BE1463" s="79"/>
      <c r="BF1463" s="79"/>
      <c r="BG1463" s="79"/>
      <c r="BH1463" s="79"/>
      <c r="BI1463" s="79"/>
      <c r="BJ1463" s="78"/>
      <c r="BK1463" s="78"/>
      <c r="BL1463" s="80"/>
      <c r="BM1463" s="78"/>
      <c r="BN1463" s="78"/>
      <c r="BO1463" s="78"/>
      <c r="BP1463" s="78"/>
      <c r="BQ1463" s="78"/>
      <c r="BR1463" s="78"/>
      <c r="BS1463" s="78"/>
      <c r="BT1463" s="78"/>
      <c r="BU1463" s="78"/>
      <c r="BV1463" s="78"/>
      <c r="BW1463" s="78"/>
      <c r="BX1463" s="78"/>
      <c r="BY1463" s="78"/>
      <c r="BZ1463" s="72"/>
      <c r="CA1463" s="73"/>
      <c r="CB1463" s="72"/>
      <c r="CC1463" s="72"/>
      <c r="CD1463" s="74"/>
      <c r="CJ1463"/>
      <c r="CW1463" s="76"/>
      <c r="DC1463" s="69"/>
      <c r="DI1463" s="69"/>
    </row>
    <row r="1464" spans="1:113">
      <c r="A1464" s="78"/>
      <c r="B1464" s="79"/>
      <c r="C1464" s="78"/>
      <c r="D1464" s="80"/>
      <c r="E1464" s="78"/>
      <c r="F1464" s="78"/>
      <c r="G1464" s="78"/>
      <c r="H1464" s="78"/>
      <c r="I1464" s="78"/>
      <c r="J1464" s="78"/>
      <c r="K1464" s="78"/>
      <c r="L1464" s="80"/>
      <c r="M1464" s="78"/>
      <c r="N1464" s="78"/>
      <c r="O1464" s="78"/>
      <c r="P1464" s="78"/>
      <c r="Q1464" s="78"/>
      <c r="R1464" s="78"/>
      <c r="S1464" s="78"/>
      <c r="T1464" s="78"/>
      <c r="U1464" s="78"/>
      <c r="V1464" s="78"/>
      <c r="W1464" s="78"/>
      <c r="X1464" s="78"/>
      <c r="Y1464" s="78"/>
      <c r="Z1464" s="78"/>
      <c r="AA1464" s="78"/>
      <c r="AB1464" s="78"/>
      <c r="AC1464" s="78"/>
      <c r="AD1464" s="78"/>
      <c r="AE1464" s="78"/>
      <c r="AF1464" s="78"/>
      <c r="AG1464" s="78"/>
      <c r="AH1464" s="78"/>
      <c r="AI1464" s="78"/>
      <c r="AJ1464" s="78"/>
      <c r="AK1464" s="78"/>
      <c r="AL1464" s="80"/>
      <c r="AM1464" s="78"/>
      <c r="AN1464" s="78"/>
      <c r="AO1464" s="78"/>
      <c r="AP1464" s="78"/>
      <c r="AQ1464" s="78"/>
      <c r="AR1464" s="78"/>
      <c r="AS1464" s="78"/>
      <c r="AT1464" s="78"/>
      <c r="AU1464" s="78"/>
      <c r="AV1464" s="78"/>
      <c r="AW1464" s="78"/>
      <c r="AX1464" s="78"/>
      <c r="AY1464" s="78"/>
      <c r="AZ1464" s="78"/>
      <c r="BA1464" s="78"/>
      <c r="BB1464" s="78"/>
      <c r="BC1464" s="79"/>
      <c r="BD1464" s="79"/>
      <c r="BE1464" s="79"/>
      <c r="BF1464" s="79"/>
      <c r="BG1464" s="79"/>
      <c r="BH1464" s="79"/>
      <c r="BI1464" s="79"/>
      <c r="BJ1464" s="78"/>
      <c r="BK1464" s="78"/>
      <c r="BL1464" s="80"/>
      <c r="BM1464" s="78"/>
      <c r="BN1464" s="78"/>
      <c r="BO1464" s="78"/>
      <c r="BP1464" s="78"/>
      <c r="BQ1464" s="78"/>
      <c r="BR1464" s="78"/>
      <c r="BS1464" s="78"/>
      <c r="BT1464" s="78"/>
      <c r="BU1464" s="78"/>
      <c r="BV1464" s="78"/>
      <c r="BW1464" s="78"/>
      <c r="BX1464" s="78"/>
      <c r="BY1464" s="78"/>
      <c r="BZ1464" s="72"/>
      <c r="CA1464" s="73"/>
      <c r="CB1464" s="72"/>
      <c r="CC1464" s="72"/>
      <c r="CD1464" s="74"/>
      <c r="CJ1464"/>
      <c r="CW1464" s="76"/>
      <c r="DC1464" s="69"/>
      <c r="DI1464" s="69"/>
    </row>
    <row r="1465" spans="1:113">
      <c r="A1465" s="78"/>
      <c r="B1465" s="79"/>
      <c r="C1465" s="78"/>
      <c r="D1465" s="80"/>
      <c r="E1465" s="78"/>
      <c r="F1465" s="78"/>
      <c r="G1465" s="78"/>
      <c r="H1465" s="78"/>
      <c r="I1465" s="78"/>
      <c r="J1465" s="78"/>
      <c r="K1465" s="78"/>
      <c r="L1465" s="80"/>
      <c r="M1465" s="78"/>
      <c r="N1465" s="78"/>
      <c r="O1465" s="78"/>
      <c r="P1465" s="78"/>
      <c r="Q1465" s="78"/>
      <c r="R1465" s="78"/>
      <c r="S1465" s="78"/>
      <c r="T1465" s="78"/>
      <c r="U1465" s="78"/>
      <c r="V1465" s="78"/>
      <c r="W1465" s="78"/>
      <c r="X1465" s="78"/>
      <c r="Y1465" s="78"/>
      <c r="Z1465" s="78"/>
      <c r="AA1465" s="78"/>
      <c r="AB1465" s="78"/>
      <c r="AC1465" s="78"/>
      <c r="AD1465" s="78"/>
      <c r="AE1465" s="78"/>
      <c r="AF1465" s="78"/>
      <c r="AG1465" s="78"/>
      <c r="AH1465" s="78"/>
      <c r="AI1465" s="78"/>
      <c r="AJ1465" s="78"/>
      <c r="AK1465" s="78"/>
      <c r="AL1465" s="80"/>
      <c r="AM1465" s="78"/>
      <c r="AN1465" s="78"/>
      <c r="AO1465" s="78"/>
      <c r="AP1465" s="78"/>
      <c r="AQ1465" s="78"/>
      <c r="AR1465" s="78"/>
      <c r="AS1465" s="78"/>
      <c r="AT1465" s="78"/>
      <c r="AU1465" s="78"/>
      <c r="AV1465" s="78"/>
      <c r="AW1465" s="78"/>
      <c r="AX1465" s="78"/>
      <c r="AY1465" s="78"/>
      <c r="AZ1465" s="78"/>
      <c r="BA1465" s="78"/>
      <c r="BB1465" s="78"/>
      <c r="BC1465" s="79"/>
      <c r="BD1465" s="79"/>
      <c r="BE1465" s="79"/>
      <c r="BF1465" s="79"/>
      <c r="BG1465" s="79"/>
      <c r="BH1465" s="79"/>
      <c r="BI1465" s="79"/>
      <c r="BJ1465" s="78"/>
      <c r="BK1465" s="78"/>
      <c r="BL1465" s="80"/>
      <c r="BM1465" s="78"/>
      <c r="BN1465" s="78"/>
      <c r="BO1465" s="78"/>
      <c r="BP1465" s="78"/>
      <c r="BQ1465" s="78"/>
      <c r="BR1465" s="78"/>
      <c r="BS1465" s="78"/>
      <c r="BT1465" s="78"/>
      <c r="BU1465" s="78"/>
      <c r="BV1465" s="78"/>
      <c r="BW1465" s="78"/>
      <c r="BX1465" s="78"/>
      <c r="BY1465" s="78"/>
      <c r="BZ1465" s="72"/>
      <c r="CA1465" s="73"/>
      <c r="CB1465" s="72"/>
      <c r="CC1465" s="72"/>
      <c r="CD1465" s="74"/>
      <c r="CJ1465"/>
      <c r="CW1465" s="76"/>
      <c r="DC1465" s="69"/>
      <c r="DI1465" s="69"/>
    </row>
    <row r="1466" spans="1:113">
      <c r="A1466" s="78"/>
      <c r="B1466" s="79"/>
      <c r="C1466" s="78"/>
      <c r="D1466" s="80"/>
      <c r="E1466" s="78"/>
      <c r="F1466" s="78"/>
      <c r="G1466" s="78"/>
      <c r="H1466" s="78"/>
      <c r="I1466" s="78"/>
      <c r="J1466" s="78"/>
      <c r="K1466" s="78"/>
      <c r="L1466" s="80"/>
      <c r="M1466" s="78"/>
      <c r="N1466" s="78"/>
      <c r="O1466" s="78"/>
      <c r="P1466" s="78"/>
      <c r="Q1466" s="78"/>
      <c r="R1466" s="78"/>
      <c r="S1466" s="78"/>
      <c r="T1466" s="78"/>
      <c r="U1466" s="78"/>
      <c r="V1466" s="78"/>
      <c r="W1466" s="78"/>
      <c r="X1466" s="78"/>
      <c r="Y1466" s="78"/>
      <c r="Z1466" s="78"/>
      <c r="AA1466" s="78"/>
      <c r="AB1466" s="78"/>
      <c r="AC1466" s="78"/>
      <c r="AD1466" s="78"/>
      <c r="AE1466" s="78"/>
      <c r="AF1466" s="78"/>
      <c r="AG1466" s="78"/>
      <c r="AH1466" s="78"/>
      <c r="AI1466" s="78"/>
      <c r="AJ1466" s="78"/>
      <c r="AK1466" s="78"/>
      <c r="AL1466" s="80"/>
      <c r="AM1466" s="78"/>
      <c r="AN1466" s="78"/>
      <c r="AO1466" s="78"/>
      <c r="AP1466" s="78"/>
      <c r="AQ1466" s="78"/>
      <c r="AR1466" s="78"/>
      <c r="AS1466" s="78"/>
      <c r="AT1466" s="78"/>
      <c r="AU1466" s="78"/>
      <c r="AV1466" s="78"/>
      <c r="AW1466" s="78"/>
      <c r="AX1466" s="78"/>
      <c r="AY1466" s="78"/>
      <c r="AZ1466" s="78"/>
      <c r="BA1466" s="78"/>
      <c r="BB1466" s="78"/>
      <c r="BC1466" s="79"/>
      <c r="BD1466" s="79"/>
      <c r="BE1466" s="79"/>
      <c r="BF1466" s="79"/>
      <c r="BG1466" s="79"/>
      <c r="BH1466" s="79"/>
      <c r="BI1466" s="79"/>
      <c r="BJ1466" s="78"/>
      <c r="BK1466" s="78"/>
      <c r="BL1466" s="80"/>
      <c r="BM1466" s="78"/>
      <c r="BN1466" s="78"/>
      <c r="BO1466" s="78"/>
      <c r="BP1466" s="78"/>
      <c r="BQ1466" s="78"/>
      <c r="BR1466" s="78"/>
      <c r="BS1466" s="78"/>
      <c r="BT1466" s="78"/>
      <c r="BU1466" s="78"/>
      <c r="BV1466" s="78"/>
      <c r="BW1466" s="78"/>
      <c r="BX1466" s="78"/>
      <c r="BY1466" s="78"/>
      <c r="BZ1466" s="72"/>
      <c r="CA1466" s="73"/>
      <c r="CB1466" s="72"/>
      <c r="CC1466" s="72"/>
      <c r="CD1466" s="74"/>
      <c r="CJ1466"/>
      <c r="CW1466" s="76"/>
      <c r="DC1466" s="69"/>
      <c r="DI1466" s="69"/>
    </row>
    <row r="1467" spans="1:113">
      <c r="A1467" s="78"/>
      <c r="B1467" s="79"/>
      <c r="C1467" s="78"/>
      <c r="D1467" s="80"/>
      <c r="E1467" s="78"/>
      <c r="F1467" s="78"/>
      <c r="G1467" s="78"/>
      <c r="H1467" s="78"/>
      <c r="I1467" s="78"/>
      <c r="J1467" s="78"/>
      <c r="K1467" s="78"/>
      <c r="L1467" s="80"/>
      <c r="M1467" s="78"/>
      <c r="N1467" s="78"/>
      <c r="O1467" s="78"/>
      <c r="P1467" s="78"/>
      <c r="Q1467" s="78"/>
      <c r="R1467" s="78"/>
      <c r="S1467" s="78"/>
      <c r="T1467" s="78"/>
      <c r="U1467" s="78"/>
      <c r="V1467" s="78"/>
      <c r="W1467" s="78"/>
      <c r="X1467" s="78"/>
      <c r="Y1467" s="78"/>
      <c r="Z1467" s="78"/>
      <c r="AA1467" s="78"/>
      <c r="AB1467" s="78"/>
      <c r="AC1467" s="78"/>
      <c r="AD1467" s="78"/>
      <c r="AE1467" s="78"/>
      <c r="AF1467" s="78"/>
      <c r="AG1467" s="78"/>
      <c r="AH1467" s="78"/>
      <c r="AI1467" s="78"/>
      <c r="AJ1467" s="78"/>
      <c r="AK1467" s="78"/>
      <c r="AL1467" s="80"/>
      <c r="AM1467" s="78"/>
      <c r="AN1467" s="78"/>
      <c r="AO1467" s="78"/>
      <c r="AP1467" s="78"/>
      <c r="AQ1467" s="78"/>
      <c r="AR1467" s="78"/>
      <c r="AS1467" s="78"/>
      <c r="AT1467" s="78"/>
      <c r="AU1467" s="78"/>
      <c r="AV1467" s="78"/>
      <c r="AW1467" s="78"/>
      <c r="AX1467" s="78"/>
      <c r="AY1467" s="78"/>
      <c r="AZ1467" s="78"/>
      <c r="BA1467" s="78"/>
      <c r="BB1467" s="78"/>
      <c r="BC1467" s="79"/>
      <c r="BD1467" s="79"/>
      <c r="BE1467" s="79"/>
      <c r="BF1467" s="79"/>
      <c r="BG1467" s="79"/>
      <c r="BH1467" s="79"/>
      <c r="BI1467" s="79"/>
      <c r="BJ1467" s="78"/>
      <c r="BK1467" s="78"/>
      <c r="BL1467" s="80"/>
      <c r="BM1467" s="78"/>
      <c r="BN1467" s="78"/>
      <c r="BO1467" s="78"/>
      <c r="BP1467" s="78"/>
      <c r="BQ1467" s="78"/>
      <c r="BR1467" s="78"/>
      <c r="BS1467" s="78"/>
      <c r="BT1467" s="78"/>
      <c r="BU1467" s="78"/>
      <c r="BV1467" s="78"/>
      <c r="BW1467" s="78"/>
      <c r="BX1467" s="78"/>
      <c r="BY1467" s="78"/>
      <c r="BZ1467" s="72"/>
      <c r="CA1467" s="73"/>
      <c r="CB1467" s="72"/>
      <c r="CC1467" s="72"/>
      <c r="CD1467" s="74"/>
      <c r="CJ1467"/>
      <c r="CW1467" s="76"/>
      <c r="DC1467" s="69"/>
      <c r="DI1467" s="69"/>
    </row>
    <row r="1468" spans="1:113">
      <c r="A1468" s="78"/>
      <c r="B1468" s="79"/>
      <c r="C1468" s="78"/>
      <c r="D1468" s="80"/>
      <c r="E1468" s="78"/>
      <c r="F1468" s="78"/>
      <c r="G1468" s="78"/>
      <c r="H1468" s="78"/>
      <c r="I1468" s="78"/>
      <c r="J1468" s="78"/>
      <c r="K1468" s="78"/>
      <c r="L1468" s="80"/>
      <c r="M1468" s="78"/>
      <c r="N1468" s="78"/>
      <c r="O1468" s="78"/>
      <c r="P1468" s="78"/>
      <c r="Q1468" s="78"/>
      <c r="R1468" s="78"/>
      <c r="S1468" s="78"/>
      <c r="T1468" s="78"/>
      <c r="U1468" s="78"/>
      <c r="V1468" s="78"/>
      <c r="W1468" s="78"/>
      <c r="X1468" s="78"/>
      <c r="Y1468" s="78"/>
      <c r="Z1468" s="78"/>
      <c r="AA1468" s="78"/>
      <c r="AB1468" s="78"/>
      <c r="AC1468" s="78"/>
      <c r="AD1468" s="78"/>
      <c r="AE1468" s="78"/>
      <c r="AF1468" s="78"/>
      <c r="AG1468" s="78"/>
      <c r="AH1468" s="78"/>
      <c r="AI1468" s="78"/>
      <c r="AJ1468" s="78"/>
      <c r="AK1468" s="78"/>
      <c r="AL1468" s="80"/>
      <c r="AM1468" s="78"/>
      <c r="AN1468" s="78"/>
      <c r="AO1468" s="78"/>
      <c r="AP1468" s="78"/>
      <c r="AQ1468" s="78"/>
      <c r="AR1468" s="78"/>
      <c r="AS1468" s="78"/>
      <c r="AT1468" s="78"/>
      <c r="AU1468" s="78"/>
      <c r="AV1468" s="78"/>
      <c r="AW1468" s="78"/>
      <c r="AX1468" s="78"/>
      <c r="AY1468" s="78"/>
      <c r="AZ1468" s="78"/>
      <c r="BA1468" s="78"/>
      <c r="BB1468" s="78"/>
      <c r="BC1468" s="79"/>
      <c r="BD1468" s="79"/>
      <c r="BE1468" s="79"/>
      <c r="BF1468" s="79"/>
      <c r="BG1468" s="79"/>
      <c r="BH1468" s="79"/>
      <c r="BI1468" s="79"/>
      <c r="BJ1468" s="78"/>
      <c r="BK1468" s="78"/>
      <c r="BL1468" s="80"/>
      <c r="BM1468" s="78"/>
      <c r="BN1468" s="78"/>
      <c r="BO1468" s="78"/>
      <c r="BP1468" s="78"/>
      <c r="BQ1468" s="78"/>
      <c r="BR1468" s="78"/>
      <c r="BS1468" s="78"/>
      <c r="BT1468" s="78"/>
      <c r="BU1468" s="78"/>
      <c r="BV1468" s="78"/>
      <c r="BW1468" s="78"/>
      <c r="BX1468" s="78"/>
      <c r="BY1468" s="78"/>
      <c r="BZ1468" s="72"/>
      <c r="CA1468" s="73"/>
      <c r="CB1468" s="72"/>
      <c r="CC1468" s="72"/>
      <c r="CD1468" s="74"/>
      <c r="CJ1468"/>
      <c r="CW1468" s="76"/>
      <c r="DC1468" s="69"/>
      <c r="DI1468" s="69"/>
    </row>
    <row r="1469" spans="1:113">
      <c r="A1469" s="78"/>
      <c r="B1469" s="79"/>
      <c r="C1469" s="78"/>
      <c r="D1469" s="80"/>
      <c r="E1469" s="78"/>
      <c r="F1469" s="78"/>
      <c r="G1469" s="78"/>
      <c r="H1469" s="78"/>
      <c r="I1469" s="78"/>
      <c r="J1469" s="78"/>
      <c r="K1469" s="78"/>
      <c r="L1469" s="80"/>
      <c r="M1469" s="78"/>
      <c r="N1469" s="78"/>
      <c r="O1469" s="78"/>
      <c r="P1469" s="78"/>
      <c r="Q1469" s="78"/>
      <c r="R1469" s="81"/>
      <c r="S1469" s="78"/>
      <c r="T1469" s="78"/>
      <c r="U1469" s="78"/>
      <c r="V1469" s="78"/>
      <c r="W1469" s="78"/>
      <c r="X1469" s="78"/>
      <c r="Y1469" s="78"/>
      <c r="Z1469" s="78"/>
      <c r="AA1469" s="78"/>
      <c r="AB1469" s="78"/>
      <c r="AC1469" s="78"/>
      <c r="AD1469" s="78"/>
      <c r="AE1469" s="78"/>
      <c r="AF1469" s="78"/>
      <c r="AG1469" s="78"/>
      <c r="AH1469" s="78"/>
      <c r="AI1469" s="78"/>
      <c r="AJ1469" s="78"/>
      <c r="AK1469" s="78"/>
      <c r="AL1469" s="80"/>
      <c r="AM1469" s="78"/>
      <c r="AN1469" s="78"/>
      <c r="AO1469" s="78"/>
      <c r="AP1469" s="78"/>
      <c r="AQ1469" s="78"/>
      <c r="AR1469" s="78"/>
      <c r="AS1469" s="78"/>
      <c r="AT1469" s="78"/>
      <c r="AU1469" s="78"/>
      <c r="AV1469" s="78"/>
      <c r="AW1469" s="78"/>
      <c r="AX1469" s="78"/>
      <c r="AY1469" s="78"/>
      <c r="AZ1469" s="78"/>
      <c r="BA1469" s="78"/>
      <c r="BB1469" s="78"/>
      <c r="BC1469" s="79"/>
      <c r="BD1469" s="79"/>
      <c r="BE1469" s="79"/>
      <c r="BF1469" s="79"/>
      <c r="BG1469" s="79"/>
      <c r="BH1469" s="79"/>
      <c r="BI1469" s="79"/>
      <c r="BJ1469" s="78"/>
      <c r="BK1469" s="78"/>
      <c r="BL1469" s="80"/>
      <c r="BM1469" s="78"/>
      <c r="BN1469" s="78"/>
      <c r="BO1469" s="78"/>
      <c r="BP1469" s="78"/>
      <c r="BQ1469" s="78"/>
      <c r="BR1469" s="78"/>
      <c r="BS1469" s="78"/>
      <c r="BT1469" s="78"/>
      <c r="BU1469" s="78"/>
      <c r="BV1469" s="78"/>
      <c r="BW1469" s="78"/>
      <c r="BX1469" s="78"/>
      <c r="BY1469" s="78"/>
      <c r="BZ1469" s="72"/>
      <c r="CA1469" s="73"/>
      <c r="CB1469" s="72"/>
      <c r="CC1469" s="72"/>
      <c r="CD1469" s="74"/>
      <c r="CJ1469"/>
      <c r="CW1469" s="76"/>
      <c r="DC1469" s="69"/>
      <c r="DI1469" s="69"/>
    </row>
    <row r="1470" spans="1:113">
      <c r="A1470" s="78"/>
      <c r="B1470" s="79"/>
      <c r="C1470" s="78"/>
      <c r="D1470" s="80"/>
      <c r="E1470" s="78"/>
      <c r="F1470" s="78"/>
      <c r="G1470" s="78"/>
      <c r="H1470" s="78"/>
      <c r="I1470" s="78"/>
      <c r="J1470" s="78"/>
      <c r="K1470" s="78"/>
      <c r="L1470" s="80"/>
      <c r="M1470" s="78"/>
      <c r="N1470" s="78"/>
      <c r="O1470" s="78"/>
      <c r="P1470" s="78"/>
      <c r="Q1470" s="78"/>
      <c r="R1470" s="78"/>
      <c r="S1470" s="78"/>
      <c r="T1470" s="78"/>
      <c r="U1470" s="78"/>
      <c r="V1470" s="78"/>
      <c r="W1470" s="78"/>
      <c r="X1470" s="78"/>
      <c r="Y1470" s="78"/>
      <c r="Z1470" s="78"/>
      <c r="AA1470" s="78"/>
      <c r="AB1470" s="78"/>
      <c r="AC1470" s="78"/>
      <c r="AD1470" s="78"/>
      <c r="AE1470" s="78"/>
      <c r="AF1470" s="78"/>
      <c r="AG1470" s="78"/>
      <c r="AH1470" s="78"/>
      <c r="AI1470" s="78"/>
      <c r="AJ1470" s="78"/>
      <c r="AK1470" s="78"/>
      <c r="AL1470" s="80"/>
      <c r="AM1470" s="78"/>
      <c r="AN1470" s="78"/>
      <c r="AO1470" s="78"/>
      <c r="AP1470" s="78"/>
      <c r="AQ1470" s="78"/>
      <c r="AR1470" s="78"/>
      <c r="AS1470" s="78"/>
      <c r="AT1470" s="78"/>
      <c r="AU1470" s="78"/>
      <c r="AV1470" s="78"/>
      <c r="AW1470" s="78"/>
      <c r="AX1470" s="78"/>
      <c r="AY1470" s="78"/>
      <c r="AZ1470" s="78"/>
      <c r="BA1470" s="78"/>
      <c r="BB1470" s="78"/>
      <c r="BC1470" s="79"/>
      <c r="BD1470" s="79"/>
      <c r="BE1470" s="79"/>
      <c r="BF1470" s="79"/>
      <c r="BG1470" s="79"/>
      <c r="BH1470" s="79"/>
      <c r="BI1470" s="79"/>
      <c r="BJ1470" s="78"/>
      <c r="BK1470" s="78"/>
      <c r="BL1470" s="80"/>
      <c r="BM1470" s="78"/>
      <c r="BN1470" s="78"/>
      <c r="BO1470" s="78"/>
      <c r="BP1470" s="78"/>
      <c r="BQ1470" s="78"/>
      <c r="BR1470" s="78"/>
      <c r="BS1470" s="78"/>
      <c r="BT1470" s="78"/>
      <c r="BU1470" s="78"/>
      <c r="BV1470" s="78"/>
      <c r="BW1470" s="78"/>
      <c r="BX1470" s="78"/>
      <c r="BY1470" s="78"/>
      <c r="BZ1470" s="72"/>
      <c r="CA1470" s="73"/>
      <c r="CB1470" s="72"/>
      <c r="CC1470" s="72"/>
      <c r="CD1470" s="74"/>
      <c r="CJ1470"/>
      <c r="CW1470" s="76"/>
      <c r="DC1470" s="69"/>
      <c r="DI1470" s="69"/>
    </row>
    <row r="1471" spans="1:113">
      <c r="A1471" s="78"/>
      <c r="B1471" s="79"/>
      <c r="C1471" s="78"/>
      <c r="D1471" s="80"/>
      <c r="E1471" s="78"/>
      <c r="F1471" s="78"/>
      <c r="G1471" s="78"/>
      <c r="H1471" s="78"/>
      <c r="I1471" s="78"/>
      <c r="J1471" s="78"/>
      <c r="K1471" s="78"/>
      <c r="L1471" s="80"/>
      <c r="M1471" s="78"/>
      <c r="N1471" s="78"/>
      <c r="O1471" s="78"/>
      <c r="P1471" s="78"/>
      <c r="Q1471" s="78"/>
      <c r="R1471" s="78"/>
      <c r="S1471" s="78"/>
      <c r="T1471" s="78"/>
      <c r="U1471" s="78"/>
      <c r="V1471" s="78"/>
      <c r="W1471" s="78"/>
      <c r="X1471" s="78"/>
      <c r="Y1471" s="78"/>
      <c r="Z1471" s="78"/>
      <c r="AA1471" s="78"/>
      <c r="AB1471" s="78"/>
      <c r="AC1471" s="78"/>
      <c r="AD1471" s="78"/>
      <c r="AE1471" s="78"/>
      <c r="AF1471" s="78"/>
      <c r="AG1471" s="78"/>
      <c r="AH1471" s="78"/>
      <c r="AI1471" s="78"/>
      <c r="AJ1471" s="78"/>
      <c r="AK1471" s="78"/>
      <c r="AL1471" s="80"/>
      <c r="AM1471" s="78"/>
      <c r="AN1471" s="78"/>
      <c r="AO1471" s="78"/>
      <c r="AP1471" s="78"/>
      <c r="AQ1471" s="78"/>
      <c r="AR1471" s="78"/>
      <c r="AS1471" s="78"/>
      <c r="AT1471" s="78"/>
      <c r="AU1471" s="78"/>
      <c r="AV1471" s="78"/>
      <c r="AW1471" s="78"/>
      <c r="AX1471" s="78"/>
      <c r="AY1471" s="78"/>
      <c r="AZ1471" s="78"/>
      <c r="BA1471" s="78"/>
      <c r="BB1471" s="78"/>
      <c r="BC1471" s="79"/>
      <c r="BD1471" s="79"/>
      <c r="BE1471" s="79"/>
      <c r="BF1471" s="79"/>
      <c r="BG1471" s="79"/>
      <c r="BH1471" s="79"/>
      <c r="BI1471" s="79"/>
      <c r="BJ1471" s="78"/>
      <c r="BK1471" s="78"/>
      <c r="BL1471" s="80"/>
      <c r="BM1471" s="78"/>
      <c r="BN1471" s="78"/>
      <c r="BO1471" s="78"/>
      <c r="BP1471" s="78"/>
      <c r="BQ1471" s="78"/>
      <c r="BR1471" s="78"/>
      <c r="BS1471" s="78"/>
      <c r="BT1471" s="78"/>
      <c r="BU1471" s="78"/>
      <c r="BV1471" s="78"/>
      <c r="BW1471" s="78"/>
      <c r="BX1471" s="78"/>
      <c r="BY1471" s="78"/>
      <c r="BZ1471" s="72"/>
      <c r="CA1471" s="73"/>
      <c r="CB1471" s="72"/>
      <c r="CC1471" s="72"/>
      <c r="CD1471" s="74"/>
      <c r="CJ1471"/>
      <c r="CW1471" s="76"/>
      <c r="DC1471" s="69"/>
      <c r="DI1471" s="69"/>
    </row>
    <row r="1472" spans="1:113">
      <c r="A1472" s="78"/>
      <c r="B1472" s="79"/>
      <c r="C1472" s="78"/>
      <c r="D1472" s="80"/>
      <c r="E1472" s="78"/>
      <c r="F1472" s="78"/>
      <c r="G1472" s="78"/>
      <c r="H1472" s="78"/>
      <c r="I1472" s="78"/>
      <c r="J1472" s="78"/>
      <c r="K1472" s="78"/>
      <c r="L1472" s="80"/>
      <c r="M1472" s="78"/>
      <c r="N1472" s="78"/>
      <c r="O1472" s="78"/>
      <c r="P1472" s="78"/>
      <c r="Q1472" s="78"/>
      <c r="R1472" s="78"/>
      <c r="S1472" s="78"/>
      <c r="T1472" s="78"/>
      <c r="U1472" s="78"/>
      <c r="V1472" s="78"/>
      <c r="W1472" s="78"/>
      <c r="X1472" s="78"/>
      <c r="Y1472" s="78"/>
      <c r="Z1472" s="78"/>
      <c r="AA1472" s="78"/>
      <c r="AB1472" s="78"/>
      <c r="AC1472" s="78"/>
      <c r="AD1472" s="78"/>
      <c r="AE1472" s="78"/>
      <c r="AF1472" s="78"/>
      <c r="AG1472" s="78"/>
      <c r="AH1472" s="78"/>
      <c r="AI1472" s="78"/>
      <c r="AJ1472" s="78"/>
      <c r="AK1472" s="78"/>
      <c r="AL1472" s="80"/>
      <c r="AM1472" s="78"/>
      <c r="AN1472" s="78"/>
      <c r="AO1472" s="78"/>
      <c r="AP1472" s="78"/>
      <c r="AQ1472" s="78"/>
      <c r="AR1472" s="78"/>
      <c r="AS1472" s="78"/>
      <c r="AT1472" s="78"/>
      <c r="AU1472" s="78"/>
      <c r="AV1472" s="78"/>
      <c r="AW1472" s="78"/>
      <c r="AX1472" s="78"/>
      <c r="AY1472" s="78"/>
      <c r="AZ1472" s="78"/>
      <c r="BA1472" s="78"/>
      <c r="BB1472" s="78"/>
      <c r="BC1472" s="79"/>
      <c r="BD1472" s="79"/>
      <c r="BE1472" s="79"/>
      <c r="BF1472" s="79"/>
      <c r="BG1472" s="79"/>
      <c r="BH1472" s="79"/>
      <c r="BI1472" s="79"/>
      <c r="BJ1472" s="78"/>
      <c r="BK1472" s="78"/>
      <c r="BL1472" s="80"/>
      <c r="BM1472" s="78"/>
      <c r="BN1472" s="78"/>
      <c r="BO1472" s="78"/>
      <c r="BP1472" s="78"/>
      <c r="BQ1472" s="78"/>
      <c r="BR1472" s="78"/>
      <c r="BS1472" s="78"/>
      <c r="BT1472" s="78"/>
      <c r="BU1472" s="78"/>
      <c r="BV1472" s="78"/>
      <c r="BW1472" s="78"/>
      <c r="BX1472" s="78"/>
      <c r="BY1472" s="78"/>
      <c r="BZ1472" s="72"/>
      <c r="CA1472" s="73"/>
      <c r="CB1472" s="72"/>
      <c r="CC1472" s="72"/>
      <c r="CD1472" s="74"/>
      <c r="CJ1472"/>
      <c r="CW1472" s="76"/>
      <c r="DC1472" s="69"/>
      <c r="DI1472" s="69"/>
    </row>
    <row r="1473" spans="1:113">
      <c r="A1473" s="78"/>
      <c r="B1473" s="79"/>
      <c r="C1473" s="78"/>
      <c r="D1473" s="80"/>
      <c r="E1473" s="78"/>
      <c r="F1473" s="78"/>
      <c r="G1473" s="78"/>
      <c r="H1473" s="78"/>
      <c r="I1473" s="78"/>
      <c r="J1473" s="78"/>
      <c r="K1473" s="78"/>
      <c r="L1473" s="80"/>
      <c r="M1473" s="78"/>
      <c r="N1473" s="78"/>
      <c r="O1473" s="78"/>
      <c r="P1473" s="78"/>
      <c r="Q1473" s="78"/>
      <c r="R1473" s="78"/>
      <c r="S1473" s="78"/>
      <c r="T1473" s="78"/>
      <c r="U1473" s="78"/>
      <c r="V1473" s="78"/>
      <c r="W1473" s="78"/>
      <c r="X1473" s="78"/>
      <c r="Y1473" s="78"/>
      <c r="Z1473" s="78"/>
      <c r="AA1473" s="78"/>
      <c r="AB1473" s="78"/>
      <c r="AC1473" s="78"/>
      <c r="AD1473" s="78"/>
      <c r="AE1473" s="78"/>
      <c r="AF1473" s="78"/>
      <c r="AG1473" s="78"/>
      <c r="AH1473" s="78"/>
      <c r="AI1473" s="78"/>
      <c r="AJ1473" s="78"/>
      <c r="AK1473" s="78"/>
      <c r="AL1473" s="80"/>
      <c r="AM1473" s="78"/>
      <c r="AN1473" s="78"/>
      <c r="AO1473" s="78"/>
      <c r="AP1473" s="78"/>
      <c r="AQ1473" s="78"/>
      <c r="AR1473" s="78"/>
      <c r="AS1473" s="78"/>
      <c r="AT1473" s="78"/>
      <c r="AU1473" s="78"/>
      <c r="AV1473" s="78"/>
      <c r="AW1473" s="78"/>
      <c r="AX1473" s="78"/>
      <c r="AY1473" s="78"/>
      <c r="AZ1473" s="78"/>
      <c r="BA1473" s="78"/>
      <c r="BB1473" s="78"/>
      <c r="BC1473" s="79"/>
      <c r="BD1473" s="79"/>
      <c r="BE1473" s="79"/>
      <c r="BF1473" s="79"/>
      <c r="BG1473" s="79"/>
      <c r="BH1473" s="79"/>
      <c r="BI1473" s="79"/>
      <c r="BJ1473" s="78"/>
      <c r="BK1473" s="78"/>
      <c r="BL1473" s="80"/>
      <c r="BM1473" s="78"/>
      <c r="BN1473" s="78"/>
      <c r="BO1473" s="78"/>
      <c r="BP1473" s="78"/>
      <c r="BQ1473" s="78"/>
      <c r="BR1473" s="78"/>
      <c r="BS1473" s="78"/>
      <c r="BT1473" s="78"/>
      <c r="BU1473" s="78"/>
      <c r="BV1473" s="78"/>
      <c r="BW1473" s="78"/>
      <c r="BX1473" s="78"/>
      <c r="BY1473" s="78"/>
      <c r="BZ1473" s="72"/>
      <c r="CA1473" s="73"/>
      <c r="CB1473" s="72"/>
      <c r="CC1473" s="72"/>
      <c r="CD1473" s="74"/>
      <c r="CJ1473"/>
      <c r="CW1473" s="76"/>
      <c r="DC1473" s="69"/>
      <c r="DI1473" s="69"/>
    </row>
    <row r="1474" spans="1:113">
      <c r="A1474" s="78"/>
      <c r="B1474" s="79"/>
      <c r="C1474" s="78"/>
      <c r="D1474" s="80"/>
      <c r="E1474" s="78"/>
      <c r="F1474" s="78"/>
      <c r="G1474" s="78"/>
      <c r="H1474" s="78"/>
      <c r="I1474" s="78"/>
      <c r="J1474" s="78"/>
      <c r="K1474" s="78"/>
      <c r="L1474" s="80"/>
      <c r="M1474" s="78"/>
      <c r="N1474" s="78"/>
      <c r="O1474" s="78"/>
      <c r="P1474" s="78"/>
      <c r="Q1474" s="78"/>
      <c r="R1474" s="78"/>
      <c r="S1474" s="78"/>
      <c r="T1474" s="78"/>
      <c r="U1474" s="78"/>
      <c r="V1474" s="78"/>
      <c r="W1474" s="78"/>
      <c r="X1474" s="78"/>
      <c r="Y1474" s="78"/>
      <c r="Z1474" s="78"/>
      <c r="AA1474" s="78"/>
      <c r="AB1474" s="78"/>
      <c r="AC1474" s="78"/>
      <c r="AD1474" s="78"/>
      <c r="AE1474" s="78"/>
      <c r="AF1474" s="78"/>
      <c r="AG1474" s="78"/>
      <c r="AH1474" s="78"/>
      <c r="AI1474" s="78"/>
      <c r="AJ1474" s="78"/>
      <c r="AK1474" s="78"/>
      <c r="AL1474" s="80"/>
      <c r="AM1474" s="78"/>
      <c r="AN1474" s="78"/>
      <c r="AO1474" s="78"/>
      <c r="AP1474" s="78"/>
      <c r="AQ1474" s="78"/>
      <c r="AR1474" s="78"/>
      <c r="AS1474" s="78"/>
      <c r="AT1474" s="78"/>
      <c r="AU1474" s="78"/>
      <c r="AV1474" s="78"/>
      <c r="AW1474" s="78"/>
      <c r="AX1474" s="78"/>
      <c r="AY1474" s="78"/>
      <c r="AZ1474" s="78"/>
      <c r="BA1474" s="78"/>
      <c r="BB1474" s="78"/>
      <c r="BC1474" s="79"/>
      <c r="BD1474" s="79"/>
      <c r="BE1474" s="79"/>
      <c r="BF1474" s="79"/>
      <c r="BG1474" s="79"/>
      <c r="BH1474" s="79"/>
      <c r="BI1474" s="79"/>
      <c r="BJ1474" s="78"/>
      <c r="BK1474" s="78"/>
      <c r="BL1474" s="80"/>
      <c r="BM1474" s="78"/>
      <c r="BN1474" s="78"/>
      <c r="BO1474" s="78"/>
      <c r="BP1474" s="78"/>
      <c r="BQ1474" s="78"/>
      <c r="BR1474" s="78"/>
      <c r="BS1474" s="78"/>
      <c r="BT1474" s="78"/>
      <c r="BU1474" s="78"/>
      <c r="BV1474" s="78"/>
      <c r="BW1474" s="78"/>
      <c r="BX1474" s="78"/>
      <c r="BY1474" s="78"/>
      <c r="BZ1474" s="72"/>
      <c r="CA1474" s="73"/>
      <c r="CB1474" s="72"/>
      <c r="CC1474" s="72"/>
      <c r="CD1474" s="74"/>
      <c r="CJ1474"/>
      <c r="CW1474" s="76"/>
      <c r="DC1474" s="69"/>
      <c r="DI1474" s="69"/>
    </row>
    <row r="1475" spans="1:113">
      <c r="A1475" s="78"/>
      <c r="B1475" s="79"/>
      <c r="C1475" s="78"/>
      <c r="D1475" s="80"/>
      <c r="E1475" s="78"/>
      <c r="F1475" s="78"/>
      <c r="G1475" s="78"/>
      <c r="H1475" s="78"/>
      <c r="I1475" s="78"/>
      <c r="J1475" s="78"/>
      <c r="K1475" s="78"/>
      <c r="L1475" s="80"/>
      <c r="M1475" s="78"/>
      <c r="N1475" s="78"/>
      <c r="O1475" s="78"/>
      <c r="P1475" s="78"/>
      <c r="Q1475" s="78"/>
      <c r="R1475" s="78"/>
      <c r="S1475" s="78"/>
      <c r="T1475" s="78"/>
      <c r="U1475" s="78"/>
      <c r="V1475" s="78"/>
      <c r="W1475" s="78"/>
      <c r="X1475" s="78"/>
      <c r="Y1475" s="78"/>
      <c r="Z1475" s="78"/>
      <c r="AA1475" s="78"/>
      <c r="AB1475" s="78"/>
      <c r="AC1475" s="78"/>
      <c r="AD1475" s="78"/>
      <c r="AE1475" s="78"/>
      <c r="AF1475" s="78"/>
      <c r="AG1475" s="78"/>
      <c r="AH1475" s="78"/>
      <c r="AI1475" s="78"/>
      <c r="AJ1475" s="78"/>
      <c r="AK1475" s="78"/>
      <c r="AL1475" s="80"/>
      <c r="AM1475" s="78"/>
      <c r="AN1475" s="78"/>
      <c r="AO1475" s="78"/>
      <c r="AP1475" s="78"/>
      <c r="AQ1475" s="78"/>
      <c r="AR1475" s="78"/>
      <c r="AS1475" s="78"/>
      <c r="AT1475" s="78"/>
      <c r="AU1475" s="78"/>
      <c r="AV1475" s="78"/>
      <c r="AW1475" s="78"/>
      <c r="AX1475" s="78"/>
      <c r="AY1475" s="78"/>
      <c r="AZ1475" s="78"/>
      <c r="BA1475" s="78"/>
      <c r="BB1475" s="78"/>
      <c r="BC1475" s="79"/>
      <c r="BD1475" s="79"/>
      <c r="BE1475" s="79"/>
      <c r="BF1475" s="79"/>
      <c r="BG1475" s="79"/>
      <c r="BH1475" s="79"/>
      <c r="BI1475" s="79"/>
      <c r="BJ1475" s="78"/>
      <c r="BK1475" s="78"/>
      <c r="BL1475" s="80"/>
      <c r="BM1475" s="78"/>
      <c r="BN1475" s="78"/>
      <c r="BO1475" s="78"/>
      <c r="BP1475" s="78"/>
      <c r="BQ1475" s="78"/>
      <c r="BR1475" s="78"/>
      <c r="BS1475" s="78"/>
      <c r="BT1475" s="78"/>
      <c r="BU1475" s="78"/>
      <c r="BV1475" s="78"/>
      <c r="BW1475" s="78"/>
      <c r="BX1475" s="78"/>
      <c r="BY1475" s="78"/>
      <c r="BZ1475" s="72"/>
      <c r="CA1475" s="73"/>
      <c r="CB1475" s="72"/>
      <c r="CC1475" s="72"/>
      <c r="CD1475" s="74"/>
      <c r="CJ1475"/>
      <c r="CW1475" s="76"/>
      <c r="DC1475" s="69"/>
      <c r="DI1475" s="69"/>
    </row>
    <row r="1476" spans="1:113">
      <c r="A1476" s="78"/>
      <c r="B1476" s="79"/>
      <c r="C1476" s="78"/>
      <c r="D1476" s="80"/>
      <c r="E1476" s="78"/>
      <c r="F1476" s="78"/>
      <c r="G1476" s="78"/>
      <c r="H1476" s="78"/>
      <c r="I1476" s="78"/>
      <c r="J1476" s="78"/>
      <c r="K1476" s="78"/>
      <c r="L1476" s="80"/>
      <c r="M1476" s="78"/>
      <c r="N1476" s="78"/>
      <c r="O1476" s="78"/>
      <c r="P1476" s="78"/>
      <c r="Q1476" s="78"/>
      <c r="R1476" s="78"/>
      <c r="S1476" s="78"/>
      <c r="T1476" s="78"/>
      <c r="U1476" s="78"/>
      <c r="V1476" s="78"/>
      <c r="W1476" s="78"/>
      <c r="X1476" s="78"/>
      <c r="Y1476" s="78"/>
      <c r="Z1476" s="78"/>
      <c r="AA1476" s="78"/>
      <c r="AB1476" s="78"/>
      <c r="AC1476" s="78"/>
      <c r="AD1476" s="78"/>
      <c r="AE1476" s="78"/>
      <c r="AF1476" s="78"/>
      <c r="AG1476" s="78"/>
      <c r="AH1476" s="78"/>
      <c r="AI1476" s="78"/>
      <c r="AJ1476" s="78"/>
      <c r="AK1476" s="78"/>
      <c r="AL1476" s="80"/>
      <c r="AM1476" s="78"/>
      <c r="AN1476" s="78"/>
      <c r="AO1476" s="78"/>
      <c r="AP1476" s="78"/>
      <c r="AQ1476" s="78"/>
      <c r="AR1476" s="78"/>
      <c r="AS1476" s="78"/>
      <c r="AT1476" s="78"/>
      <c r="AU1476" s="78"/>
      <c r="AV1476" s="78"/>
      <c r="AW1476" s="78"/>
      <c r="AX1476" s="78"/>
      <c r="AY1476" s="78"/>
      <c r="AZ1476" s="78"/>
      <c r="BA1476" s="78"/>
      <c r="BB1476" s="78"/>
      <c r="BC1476" s="79"/>
      <c r="BD1476" s="79"/>
      <c r="BE1476" s="79"/>
      <c r="BF1476" s="79"/>
      <c r="BG1476" s="79"/>
      <c r="BH1476" s="79"/>
      <c r="BI1476" s="79"/>
      <c r="BJ1476" s="78"/>
      <c r="BK1476" s="78"/>
      <c r="BL1476" s="80"/>
      <c r="BM1476" s="78"/>
      <c r="BN1476" s="78"/>
      <c r="BO1476" s="78"/>
      <c r="BP1476" s="78"/>
      <c r="BQ1476" s="78"/>
      <c r="BR1476" s="78"/>
      <c r="BS1476" s="78"/>
      <c r="BT1476" s="78"/>
      <c r="BU1476" s="78"/>
      <c r="BV1476" s="78"/>
      <c r="BW1476" s="78"/>
      <c r="BX1476" s="78"/>
      <c r="BY1476" s="78"/>
      <c r="BZ1476" s="72"/>
      <c r="CA1476" s="73"/>
      <c r="CB1476" s="72"/>
      <c r="CC1476" s="72"/>
      <c r="CD1476" s="74"/>
      <c r="CJ1476"/>
      <c r="CW1476" s="76"/>
      <c r="DC1476" s="69"/>
      <c r="DI1476" s="69"/>
    </row>
    <row r="1477" spans="1:113">
      <c r="A1477" s="78"/>
      <c r="B1477" s="79"/>
      <c r="C1477" s="78"/>
      <c r="D1477" s="80"/>
      <c r="E1477" s="78"/>
      <c r="F1477" s="78"/>
      <c r="G1477" s="78"/>
      <c r="H1477" s="78"/>
      <c r="I1477" s="78"/>
      <c r="J1477" s="78"/>
      <c r="K1477" s="78"/>
      <c r="L1477" s="80"/>
      <c r="M1477" s="78"/>
      <c r="N1477" s="78"/>
      <c r="O1477" s="78"/>
      <c r="P1477" s="78"/>
      <c r="Q1477" s="78"/>
      <c r="R1477" s="81"/>
      <c r="S1477" s="78"/>
      <c r="T1477" s="78"/>
      <c r="U1477" s="78"/>
      <c r="V1477" s="78"/>
      <c r="W1477" s="78"/>
      <c r="X1477" s="78"/>
      <c r="Y1477" s="78"/>
      <c r="Z1477" s="78"/>
      <c r="AA1477" s="78"/>
      <c r="AB1477" s="78"/>
      <c r="AC1477" s="78"/>
      <c r="AD1477" s="78"/>
      <c r="AE1477" s="78"/>
      <c r="AF1477" s="78"/>
      <c r="AG1477" s="78"/>
      <c r="AH1477" s="78"/>
      <c r="AI1477" s="78"/>
      <c r="AJ1477" s="78"/>
      <c r="AK1477" s="78"/>
      <c r="AL1477" s="80"/>
      <c r="AM1477" s="78"/>
      <c r="AN1477" s="78"/>
      <c r="AO1477" s="78"/>
      <c r="AP1477" s="78"/>
      <c r="AQ1477" s="78"/>
      <c r="AR1477" s="78"/>
      <c r="AS1477" s="78"/>
      <c r="AT1477" s="78"/>
      <c r="AU1477" s="78"/>
      <c r="AV1477" s="78"/>
      <c r="AW1477" s="78"/>
      <c r="AX1477" s="78"/>
      <c r="AY1477" s="78"/>
      <c r="AZ1477" s="78"/>
      <c r="BA1477" s="78"/>
      <c r="BB1477" s="78"/>
      <c r="BC1477" s="79"/>
      <c r="BD1477" s="79"/>
      <c r="BE1477" s="79"/>
      <c r="BF1477" s="79"/>
      <c r="BG1477" s="79"/>
      <c r="BH1477" s="79"/>
      <c r="BI1477" s="79"/>
      <c r="BJ1477" s="78"/>
      <c r="BK1477" s="78"/>
      <c r="BL1477" s="80"/>
      <c r="BM1477" s="78"/>
      <c r="BN1477" s="78"/>
      <c r="BO1477" s="78"/>
      <c r="BP1477" s="78"/>
      <c r="BQ1477" s="78"/>
      <c r="BR1477" s="78"/>
      <c r="BS1477" s="78"/>
      <c r="BT1477" s="78"/>
      <c r="BU1477" s="78"/>
      <c r="BV1477" s="78"/>
      <c r="BW1477" s="78"/>
      <c r="BX1477" s="78"/>
      <c r="BY1477" s="78"/>
      <c r="BZ1477" s="72"/>
      <c r="CA1477" s="73"/>
      <c r="CB1477" s="72"/>
      <c r="CC1477" s="72"/>
      <c r="CD1477" s="74"/>
      <c r="CJ1477"/>
      <c r="CW1477" s="76"/>
      <c r="DC1477" s="69"/>
      <c r="DI1477" s="69"/>
    </row>
    <row r="1478" spans="1:113">
      <c r="A1478" s="78"/>
      <c r="B1478" s="79"/>
      <c r="C1478" s="78"/>
      <c r="D1478" s="80"/>
      <c r="E1478" s="78"/>
      <c r="F1478" s="78"/>
      <c r="G1478" s="78"/>
      <c r="H1478" s="78"/>
      <c r="I1478" s="78"/>
      <c r="J1478" s="78"/>
      <c r="K1478" s="78"/>
      <c r="L1478" s="80"/>
      <c r="M1478" s="78"/>
      <c r="N1478" s="78"/>
      <c r="O1478" s="78"/>
      <c r="P1478" s="78"/>
      <c r="Q1478" s="78"/>
      <c r="R1478" s="78"/>
      <c r="S1478" s="78"/>
      <c r="T1478" s="78"/>
      <c r="U1478" s="78"/>
      <c r="V1478" s="78"/>
      <c r="W1478" s="78"/>
      <c r="X1478" s="78"/>
      <c r="Y1478" s="78"/>
      <c r="Z1478" s="78"/>
      <c r="AA1478" s="78"/>
      <c r="AB1478" s="78"/>
      <c r="AC1478" s="78"/>
      <c r="AD1478" s="78"/>
      <c r="AE1478" s="78"/>
      <c r="AF1478" s="78"/>
      <c r="AG1478" s="78"/>
      <c r="AH1478" s="78"/>
      <c r="AI1478" s="78"/>
      <c r="AJ1478" s="78"/>
      <c r="AK1478" s="78"/>
      <c r="AL1478" s="80"/>
      <c r="AM1478" s="78"/>
      <c r="AN1478" s="78"/>
      <c r="AO1478" s="78"/>
      <c r="AP1478" s="78"/>
      <c r="AQ1478" s="78"/>
      <c r="AR1478" s="78"/>
      <c r="AS1478" s="78"/>
      <c r="AT1478" s="78"/>
      <c r="AU1478" s="78"/>
      <c r="AV1478" s="78"/>
      <c r="AW1478" s="78"/>
      <c r="AX1478" s="78"/>
      <c r="AY1478" s="78"/>
      <c r="AZ1478" s="78"/>
      <c r="BA1478" s="78"/>
      <c r="BB1478" s="78"/>
      <c r="BC1478" s="79"/>
      <c r="BD1478" s="79"/>
      <c r="BE1478" s="79"/>
      <c r="BF1478" s="79"/>
      <c r="BG1478" s="79"/>
      <c r="BH1478" s="79"/>
      <c r="BI1478" s="79"/>
      <c r="BJ1478" s="78"/>
      <c r="BK1478" s="78"/>
      <c r="BL1478" s="80"/>
      <c r="BM1478" s="78"/>
      <c r="BN1478" s="78"/>
      <c r="BO1478" s="78"/>
      <c r="BP1478" s="78"/>
      <c r="BQ1478" s="78"/>
      <c r="BR1478" s="78"/>
      <c r="BS1478" s="78"/>
      <c r="BT1478" s="78"/>
      <c r="BU1478" s="78"/>
      <c r="BV1478" s="78"/>
      <c r="BW1478" s="78"/>
      <c r="BX1478" s="78"/>
      <c r="BY1478" s="78"/>
      <c r="BZ1478" s="72"/>
      <c r="CA1478" s="73"/>
      <c r="CB1478" s="72"/>
      <c r="CC1478" s="72"/>
      <c r="CD1478" s="74"/>
      <c r="CJ1478"/>
      <c r="CW1478" s="76"/>
      <c r="DC1478" s="69"/>
      <c r="DI1478" s="69"/>
    </row>
    <row r="1479" spans="1:113">
      <c r="A1479" s="78"/>
      <c r="B1479" s="79"/>
      <c r="C1479" s="78"/>
      <c r="D1479" s="80"/>
      <c r="E1479" s="78"/>
      <c r="F1479" s="78"/>
      <c r="G1479" s="78"/>
      <c r="H1479" s="78"/>
      <c r="I1479" s="78"/>
      <c r="J1479" s="78"/>
      <c r="K1479" s="78"/>
      <c r="L1479" s="80"/>
      <c r="M1479" s="78"/>
      <c r="N1479" s="78"/>
      <c r="O1479" s="78"/>
      <c r="P1479" s="78"/>
      <c r="Q1479" s="78"/>
      <c r="R1479" s="78"/>
      <c r="S1479" s="78"/>
      <c r="T1479" s="78"/>
      <c r="U1479" s="78"/>
      <c r="V1479" s="78"/>
      <c r="W1479" s="78"/>
      <c r="X1479" s="78"/>
      <c r="Y1479" s="78"/>
      <c r="Z1479" s="78"/>
      <c r="AA1479" s="78"/>
      <c r="AB1479" s="78"/>
      <c r="AC1479" s="78"/>
      <c r="AD1479" s="78"/>
      <c r="AE1479" s="78"/>
      <c r="AF1479" s="78"/>
      <c r="AG1479" s="78"/>
      <c r="AH1479" s="78"/>
      <c r="AI1479" s="78"/>
      <c r="AJ1479" s="78"/>
      <c r="AK1479" s="78"/>
      <c r="AL1479" s="80"/>
      <c r="AM1479" s="78"/>
      <c r="AN1479" s="78"/>
      <c r="AO1479" s="78"/>
      <c r="AP1479" s="78"/>
      <c r="AQ1479" s="78"/>
      <c r="AR1479" s="78"/>
      <c r="AS1479" s="78"/>
      <c r="AT1479" s="78"/>
      <c r="AU1479" s="78"/>
      <c r="AV1479" s="78"/>
      <c r="AW1479" s="78"/>
      <c r="AX1479" s="78"/>
      <c r="AY1479" s="78"/>
      <c r="AZ1479" s="78"/>
      <c r="BA1479" s="78"/>
      <c r="BB1479" s="78"/>
      <c r="BC1479" s="79"/>
      <c r="BD1479" s="79"/>
      <c r="BE1479" s="79"/>
      <c r="BF1479" s="79"/>
      <c r="BG1479" s="79"/>
      <c r="BH1479" s="79"/>
      <c r="BI1479" s="79"/>
      <c r="BJ1479" s="78"/>
      <c r="BK1479" s="78"/>
      <c r="BL1479" s="80"/>
      <c r="BM1479" s="78"/>
      <c r="BN1479" s="78"/>
      <c r="BO1479" s="78"/>
      <c r="BP1479" s="78"/>
      <c r="BQ1479" s="78"/>
      <c r="BR1479" s="78"/>
      <c r="BS1479" s="78"/>
      <c r="BT1479" s="78"/>
      <c r="BU1479" s="78"/>
      <c r="BV1479" s="78"/>
      <c r="BW1479" s="78"/>
      <c r="BX1479" s="78"/>
      <c r="BY1479" s="78"/>
      <c r="BZ1479" s="72"/>
      <c r="CA1479" s="73"/>
      <c r="CB1479" s="72"/>
      <c r="CC1479" s="72"/>
      <c r="CD1479" s="74"/>
      <c r="CJ1479"/>
      <c r="CW1479" s="76"/>
      <c r="DC1479" s="69"/>
      <c r="DI1479" s="69"/>
    </row>
    <row r="1480" spans="1:113">
      <c r="A1480" s="78"/>
      <c r="B1480" s="79"/>
      <c r="C1480" s="78"/>
      <c r="D1480" s="80"/>
      <c r="E1480" s="78"/>
      <c r="F1480" s="78"/>
      <c r="G1480" s="78"/>
      <c r="H1480" s="78"/>
      <c r="I1480" s="78"/>
      <c r="J1480" s="78"/>
      <c r="K1480" s="78"/>
      <c r="L1480" s="80"/>
      <c r="M1480" s="78"/>
      <c r="N1480" s="78"/>
      <c r="O1480" s="78"/>
      <c r="P1480" s="78"/>
      <c r="Q1480" s="78"/>
      <c r="R1480" s="78"/>
      <c r="S1480" s="78"/>
      <c r="T1480" s="78"/>
      <c r="U1480" s="78"/>
      <c r="V1480" s="78"/>
      <c r="W1480" s="78"/>
      <c r="X1480" s="78"/>
      <c r="Y1480" s="78"/>
      <c r="Z1480" s="78"/>
      <c r="AA1480" s="78"/>
      <c r="AB1480" s="78"/>
      <c r="AC1480" s="78"/>
      <c r="AD1480" s="78"/>
      <c r="AE1480" s="78"/>
      <c r="AF1480" s="78"/>
      <c r="AG1480" s="78"/>
      <c r="AH1480" s="78"/>
      <c r="AI1480" s="78"/>
      <c r="AJ1480" s="78"/>
      <c r="AK1480" s="78"/>
      <c r="AL1480" s="80"/>
      <c r="AM1480" s="78"/>
      <c r="AN1480" s="78"/>
      <c r="AO1480" s="78"/>
      <c r="AP1480" s="78"/>
      <c r="AQ1480" s="78"/>
      <c r="AR1480" s="78"/>
      <c r="AS1480" s="78"/>
      <c r="AT1480" s="78"/>
      <c r="AU1480" s="78"/>
      <c r="AV1480" s="78"/>
      <c r="AW1480" s="78"/>
      <c r="AX1480" s="78"/>
      <c r="AY1480" s="78"/>
      <c r="AZ1480" s="78"/>
      <c r="BA1480" s="78"/>
      <c r="BB1480" s="78"/>
      <c r="BC1480" s="79"/>
      <c r="BD1480" s="79"/>
      <c r="BE1480" s="79"/>
      <c r="BF1480" s="79"/>
      <c r="BG1480" s="79"/>
      <c r="BH1480" s="79"/>
      <c r="BI1480" s="79"/>
      <c r="BJ1480" s="78"/>
      <c r="BK1480" s="78"/>
      <c r="BL1480" s="80"/>
      <c r="BM1480" s="78"/>
      <c r="BN1480" s="78"/>
      <c r="BO1480" s="78"/>
      <c r="BP1480" s="78"/>
      <c r="BQ1480" s="78"/>
      <c r="BR1480" s="78"/>
      <c r="BS1480" s="78"/>
      <c r="BT1480" s="78"/>
      <c r="BU1480" s="78"/>
      <c r="BV1480" s="78"/>
      <c r="BW1480" s="78"/>
      <c r="BX1480" s="78"/>
      <c r="BY1480" s="78"/>
      <c r="BZ1480" s="72"/>
      <c r="CA1480" s="73"/>
      <c r="CB1480" s="72"/>
      <c r="CC1480" s="72"/>
      <c r="CD1480" s="74"/>
      <c r="CJ1480"/>
      <c r="CW1480" s="76"/>
      <c r="DC1480" s="69"/>
      <c r="DI1480" s="69"/>
    </row>
    <row r="1481" spans="1:113">
      <c r="A1481" s="78"/>
      <c r="B1481" s="79"/>
      <c r="C1481" s="78"/>
      <c r="D1481" s="80"/>
      <c r="E1481" s="78"/>
      <c r="F1481" s="78"/>
      <c r="G1481" s="78"/>
      <c r="H1481" s="78"/>
      <c r="I1481" s="78"/>
      <c r="J1481" s="78"/>
      <c r="K1481" s="78"/>
      <c r="L1481" s="80"/>
      <c r="M1481" s="78"/>
      <c r="N1481" s="78"/>
      <c r="O1481" s="78"/>
      <c r="P1481" s="78"/>
      <c r="Q1481" s="78"/>
      <c r="R1481" s="78"/>
      <c r="S1481" s="78"/>
      <c r="T1481" s="78"/>
      <c r="U1481" s="78"/>
      <c r="V1481" s="78"/>
      <c r="W1481" s="78"/>
      <c r="X1481" s="78"/>
      <c r="Y1481" s="78"/>
      <c r="Z1481" s="78"/>
      <c r="AA1481" s="78"/>
      <c r="AB1481" s="78"/>
      <c r="AC1481" s="78"/>
      <c r="AD1481" s="78"/>
      <c r="AE1481" s="78"/>
      <c r="AF1481" s="78"/>
      <c r="AG1481" s="78"/>
      <c r="AH1481" s="78"/>
      <c r="AI1481" s="78"/>
      <c r="AJ1481" s="78"/>
      <c r="AK1481" s="78"/>
      <c r="AL1481" s="80"/>
      <c r="AM1481" s="78"/>
      <c r="AN1481" s="78"/>
      <c r="AO1481" s="78"/>
      <c r="AP1481" s="78"/>
      <c r="AQ1481" s="78"/>
      <c r="AR1481" s="78"/>
      <c r="AS1481" s="78"/>
      <c r="AT1481" s="78"/>
      <c r="AU1481" s="78"/>
      <c r="AV1481" s="78"/>
      <c r="AW1481" s="78"/>
      <c r="AX1481" s="78"/>
      <c r="AY1481" s="78"/>
      <c r="AZ1481" s="78"/>
      <c r="BA1481" s="78"/>
      <c r="BB1481" s="78"/>
      <c r="BC1481" s="79"/>
      <c r="BD1481" s="79"/>
      <c r="BE1481" s="79"/>
      <c r="BF1481" s="79"/>
      <c r="BG1481" s="79"/>
      <c r="BH1481" s="79"/>
      <c r="BI1481" s="79"/>
      <c r="BJ1481" s="78"/>
      <c r="BK1481" s="78"/>
      <c r="BL1481" s="80"/>
      <c r="BM1481" s="78"/>
      <c r="BN1481" s="78"/>
      <c r="BO1481" s="78"/>
      <c r="BP1481" s="78"/>
      <c r="BQ1481" s="78"/>
      <c r="BR1481" s="78"/>
      <c r="BS1481" s="78"/>
      <c r="BT1481" s="78"/>
      <c r="BU1481" s="78"/>
      <c r="BV1481" s="78"/>
      <c r="BW1481" s="78"/>
      <c r="BX1481" s="78"/>
      <c r="BY1481" s="78"/>
      <c r="BZ1481" s="72"/>
      <c r="CA1481" s="73"/>
      <c r="CB1481" s="72"/>
      <c r="CC1481" s="72"/>
      <c r="CD1481" s="74"/>
      <c r="CJ1481"/>
      <c r="CW1481" s="76"/>
      <c r="DC1481" s="69"/>
      <c r="DI1481" s="69"/>
    </row>
    <row r="1482" spans="1:113">
      <c r="A1482" s="78"/>
      <c r="B1482" s="79"/>
      <c r="C1482" s="78"/>
      <c r="D1482" s="80"/>
      <c r="E1482" s="78"/>
      <c r="F1482" s="78"/>
      <c r="G1482" s="78"/>
      <c r="H1482" s="78"/>
      <c r="I1482" s="78"/>
      <c r="J1482" s="78"/>
      <c r="K1482" s="78"/>
      <c r="L1482" s="80"/>
      <c r="M1482" s="78"/>
      <c r="N1482" s="78"/>
      <c r="O1482" s="78"/>
      <c r="P1482" s="78"/>
      <c r="Q1482" s="78"/>
      <c r="R1482" s="78"/>
      <c r="S1482" s="78"/>
      <c r="T1482" s="78"/>
      <c r="U1482" s="78"/>
      <c r="V1482" s="78"/>
      <c r="W1482" s="78"/>
      <c r="X1482" s="78"/>
      <c r="Y1482" s="78"/>
      <c r="Z1482" s="78"/>
      <c r="AA1482" s="78"/>
      <c r="AB1482" s="78"/>
      <c r="AC1482" s="78"/>
      <c r="AD1482" s="78"/>
      <c r="AE1482" s="78"/>
      <c r="AF1482" s="78"/>
      <c r="AG1482" s="78"/>
      <c r="AH1482" s="78"/>
      <c r="AI1482" s="78"/>
      <c r="AJ1482" s="78"/>
      <c r="AK1482" s="78"/>
      <c r="AL1482" s="80"/>
      <c r="AM1482" s="78"/>
      <c r="AN1482" s="78"/>
      <c r="AO1482" s="78"/>
      <c r="AP1482" s="78"/>
      <c r="AQ1482" s="78"/>
      <c r="AR1482" s="78"/>
      <c r="AS1482" s="78"/>
      <c r="AT1482" s="78"/>
      <c r="AU1482" s="78"/>
      <c r="AV1482" s="78"/>
      <c r="AW1482" s="78"/>
      <c r="AX1482" s="78"/>
      <c r="AY1482" s="78"/>
      <c r="AZ1482" s="78"/>
      <c r="BA1482" s="78"/>
      <c r="BB1482" s="78"/>
      <c r="BC1482" s="79"/>
      <c r="BD1482" s="79"/>
      <c r="BE1482" s="79"/>
      <c r="BF1482" s="79"/>
      <c r="BG1482" s="79"/>
      <c r="BH1482" s="79"/>
      <c r="BI1482" s="79"/>
      <c r="BJ1482" s="78"/>
      <c r="BK1482" s="78"/>
      <c r="BL1482" s="80"/>
      <c r="BM1482" s="78"/>
      <c r="BN1482" s="78"/>
      <c r="BO1482" s="78"/>
      <c r="BP1482" s="78"/>
      <c r="BQ1482" s="78"/>
      <c r="BR1482" s="78"/>
      <c r="BS1482" s="78"/>
      <c r="BT1482" s="78"/>
      <c r="BU1482" s="78"/>
      <c r="BV1482" s="78"/>
      <c r="BW1482" s="78"/>
      <c r="BX1482" s="78"/>
      <c r="BY1482" s="78"/>
      <c r="BZ1482" s="72"/>
      <c r="CA1482" s="73"/>
      <c r="CB1482" s="72"/>
      <c r="CC1482" s="72"/>
      <c r="CD1482" s="74"/>
      <c r="CJ1482"/>
      <c r="CW1482" s="76"/>
      <c r="DC1482" s="69"/>
      <c r="DI1482" s="69"/>
    </row>
    <row r="1483" spans="1:113">
      <c r="A1483" s="78"/>
      <c r="B1483" s="79"/>
      <c r="C1483" s="78"/>
      <c r="D1483" s="80"/>
      <c r="E1483" s="78"/>
      <c r="F1483" s="78"/>
      <c r="G1483" s="78"/>
      <c r="H1483" s="78"/>
      <c r="I1483" s="78"/>
      <c r="J1483" s="78"/>
      <c r="K1483" s="78"/>
      <c r="L1483" s="80"/>
      <c r="M1483" s="78"/>
      <c r="N1483" s="78"/>
      <c r="O1483" s="78"/>
      <c r="P1483" s="78"/>
      <c r="Q1483" s="78"/>
      <c r="R1483" s="78"/>
      <c r="S1483" s="78"/>
      <c r="T1483" s="78"/>
      <c r="U1483" s="78"/>
      <c r="V1483" s="78"/>
      <c r="W1483" s="78"/>
      <c r="X1483" s="78"/>
      <c r="Y1483" s="78"/>
      <c r="Z1483" s="78"/>
      <c r="AA1483" s="78"/>
      <c r="AB1483" s="78"/>
      <c r="AC1483" s="78"/>
      <c r="AD1483" s="78"/>
      <c r="AE1483" s="78"/>
      <c r="AF1483" s="78"/>
      <c r="AG1483" s="78"/>
      <c r="AH1483" s="78"/>
      <c r="AI1483" s="78"/>
      <c r="AJ1483" s="78"/>
      <c r="AK1483" s="78"/>
      <c r="AL1483" s="80"/>
      <c r="AM1483" s="78"/>
      <c r="AN1483" s="78"/>
      <c r="AO1483" s="78"/>
      <c r="AP1483" s="78"/>
      <c r="AQ1483" s="78"/>
      <c r="AR1483" s="78"/>
      <c r="AS1483" s="78"/>
      <c r="AT1483" s="78"/>
      <c r="AU1483" s="78"/>
      <c r="AV1483" s="78"/>
      <c r="AW1483" s="78"/>
      <c r="AX1483" s="78"/>
      <c r="AY1483" s="78"/>
      <c r="AZ1483" s="78"/>
      <c r="BA1483" s="78"/>
      <c r="BB1483" s="78"/>
      <c r="BC1483" s="79"/>
      <c r="BD1483" s="79"/>
      <c r="BE1483" s="79"/>
      <c r="BF1483" s="79"/>
      <c r="BG1483" s="79"/>
      <c r="BH1483" s="79"/>
      <c r="BI1483" s="79"/>
      <c r="BJ1483" s="78"/>
      <c r="BK1483" s="78"/>
      <c r="BL1483" s="80"/>
      <c r="BM1483" s="78"/>
      <c r="BN1483" s="78"/>
      <c r="BO1483" s="78"/>
      <c r="BP1483" s="78"/>
      <c r="BQ1483" s="78"/>
      <c r="BR1483" s="78"/>
      <c r="BS1483" s="78"/>
      <c r="BT1483" s="78"/>
      <c r="BU1483" s="78"/>
      <c r="BV1483" s="78"/>
      <c r="BW1483" s="78"/>
      <c r="BX1483" s="78"/>
      <c r="BY1483" s="78"/>
      <c r="BZ1483" s="72"/>
      <c r="CA1483" s="73"/>
      <c r="CB1483" s="72"/>
      <c r="CC1483" s="72"/>
      <c r="CD1483" s="74"/>
      <c r="CJ1483"/>
      <c r="CW1483" s="76"/>
      <c r="DC1483" s="69"/>
      <c r="DI1483" s="69"/>
    </row>
    <row r="1484" spans="1:113">
      <c r="A1484" s="78"/>
      <c r="B1484" s="79"/>
      <c r="C1484" s="78"/>
      <c r="D1484" s="80"/>
      <c r="E1484" s="78"/>
      <c r="F1484" s="78"/>
      <c r="G1484" s="78"/>
      <c r="H1484" s="78"/>
      <c r="I1484" s="78"/>
      <c r="J1484" s="78"/>
      <c r="K1484" s="78"/>
      <c r="L1484" s="80"/>
      <c r="M1484" s="78"/>
      <c r="N1484" s="78"/>
      <c r="O1484" s="78"/>
      <c r="P1484" s="78"/>
      <c r="Q1484" s="78"/>
      <c r="R1484" s="78"/>
      <c r="S1484" s="78"/>
      <c r="T1484" s="78"/>
      <c r="U1484" s="78"/>
      <c r="V1484" s="78"/>
      <c r="W1484" s="78"/>
      <c r="X1484" s="78"/>
      <c r="Y1484" s="78"/>
      <c r="Z1484" s="78"/>
      <c r="AA1484" s="78"/>
      <c r="AB1484" s="78"/>
      <c r="AC1484" s="78"/>
      <c r="AD1484" s="78"/>
      <c r="AE1484" s="78"/>
      <c r="AF1484" s="78"/>
      <c r="AG1484" s="78"/>
      <c r="AH1484" s="78"/>
      <c r="AI1484" s="78"/>
      <c r="AJ1484" s="78"/>
      <c r="AK1484" s="78"/>
      <c r="AL1484" s="80"/>
      <c r="AM1484" s="78"/>
      <c r="AN1484" s="78"/>
      <c r="AO1484" s="78"/>
      <c r="AP1484" s="78"/>
      <c r="AQ1484" s="78"/>
      <c r="AR1484" s="78"/>
      <c r="AS1484" s="78"/>
      <c r="AT1484" s="78"/>
      <c r="AU1484" s="78"/>
      <c r="AV1484" s="78"/>
      <c r="AW1484" s="78"/>
      <c r="AX1484" s="78"/>
      <c r="AY1484" s="78"/>
      <c r="AZ1484" s="78"/>
      <c r="BA1484" s="78"/>
      <c r="BB1484" s="78"/>
      <c r="BC1484" s="79"/>
      <c r="BD1484" s="79"/>
      <c r="BE1484" s="79"/>
      <c r="BF1484" s="79"/>
      <c r="BG1484" s="79"/>
      <c r="BH1484" s="79"/>
      <c r="BI1484" s="79"/>
      <c r="BJ1484" s="78"/>
      <c r="BK1484" s="78"/>
      <c r="BL1484" s="80"/>
      <c r="BM1484" s="78"/>
      <c r="BN1484" s="78"/>
      <c r="BO1484" s="78"/>
      <c r="BP1484" s="78"/>
      <c r="BQ1484" s="78"/>
      <c r="BR1484" s="78"/>
      <c r="BS1484" s="78"/>
      <c r="BT1484" s="78"/>
      <c r="BU1484" s="78"/>
      <c r="BV1484" s="78"/>
      <c r="BW1484" s="78"/>
      <c r="BX1484" s="78"/>
      <c r="BY1484" s="78"/>
      <c r="BZ1484" s="72"/>
      <c r="CA1484" s="73"/>
      <c r="CB1484" s="72"/>
      <c r="CC1484" s="72"/>
      <c r="CD1484" s="74"/>
      <c r="CJ1484"/>
      <c r="CW1484" s="76"/>
      <c r="DC1484" s="69"/>
      <c r="DI1484" s="69"/>
    </row>
    <row r="1485" spans="1:113">
      <c r="A1485" s="78"/>
      <c r="B1485" s="79"/>
      <c r="C1485" s="78"/>
      <c r="D1485" s="80"/>
      <c r="E1485" s="78"/>
      <c r="F1485" s="78"/>
      <c r="G1485" s="78"/>
      <c r="H1485" s="78"/>
      <c r="I1485" s="78"/>
      <c r="J1485" s="78"/>
      <c r="K1485" s="78"/>
      <c r="L1485" s="80"/>
      <c r="M1485" s="78"/>
      <c r="N1485" s="78"/>
      <c r="O1485" s="78"/>
      <c r="P1485" s="78"/>
      <c r="Q1485" s="78"/>
      <c r="R1485" s="78"/>
      <c r="S1485" s="78"/>
      <c r="T1485" s="78"/>
      <c r="U1485" s="78"/>
      <c r="V1485" s="78"/>
      <c r="W1485" s="78"/>
      <c r="X1485" s="78"/>
      <c r="Y1485" s="78"/>
      <c r="Z1485" s="78"/>
      <c r="AA1485" s="78"/>
      <c r="AB1485" s="78"/>
      <c r="AC1485" s="78"/>
      <c r="AD1485" s="78"/>
      <c r="AE1485" s="78"/>
      <c r="AF1485" s="78"/>
      <c r="AG1485" s="78"/>
      <c r="AH1485" s="78"/>
      <c r="AI1485" s="78"/>
      <c r="AJ1485" s="78"/>
      <c r="AK1485" s="78"/>
      <c r="AL1485" s="80"/>
      <c r="AM1485" s="78"/>
      <c r="AN1485" s="78"/>
      <c r="AO1485" s="78"/>
      <c r="AP1485" s="78"/>
      <c r="AQ1485" s="78"/>
      <c r="AR1485" s="78"/>
      <c r="AS1485" s="78"/>
      <c r="AT1485" s="78"/>
      <c r="AU1485" s="78"/>
      <c r="AV1485" s="78"/>
      <c r="AW1485" s="78"/>
      <c r="AX1485" s="78"/>
      <c r="AY1485" s="78"/>
      <c r="AZ1485" s="78"/>
      <c r="BA1485" s="78"/>
      <c r="BB1485" s="78"/>
      <c r="BC1485" s="79"/>
      <c r="BD1485" s="79"/>
      <c r="BE1485" s="79"/>
      <c r="BF1485" s="79"/>
      <c r="BG1485" s="79"/>
      <c r="BH1485" s="79"/>
      <c r="BI1485" s="79"/>
      <c r="BJ1485" s="78"/>
      <c r="BK1485" s="78"/>
      <c r="BL1485" s="80"/>
      <c r="BM1485" s="78"/>
      <c r="BN1485" s="78"/>
      <c r="BO1485" s="78"/>
      <c r="BP1485" s="78"/>
      <c r="BQ1485" s="78"/>
      <c r="BR1485" s="78"/>
      <c r="BS1485" s="78"/>
      <c r="BT1485" s="78"/>
      <c r="BU1485" s="78"/>
      <c r="BV1485" s="78"/>
      <c r="BW1485" s="78"/>
      <c r="BX1485" s="78"/>
      <c r="BY1485" s="78"/>
      <c r="BZ1485" s="72"/>
      <c r="CA1485" s="73"/>
      <c r="CB1485" s="72"/>
      <c r="CC1485" s="72"/>
      <c r="CD1485" s="74"/>
      <c r="CJ1485"/>
      <c r="CW1485" s="76"/>
      <c r="DC1485" s="69"/>
      <c r="DI1485" s="69"/>
    </row>
    <row r="1486" spans="1:113">
      <c r="A1486" s="78"/>
      <c r="B1486" s="79"/>
      <c r="C1486" s="78"/>
      <c r="D1486" s="80"/>
      <c r="E1486" s="78"/>
      <c r="F1486" s="78"/>
      <c r="G1486" s="78"/>
      <c r="H1486" s="78"/>
      <c r="I1486" s="78"/>
      <c r="J1486" s="78"/>
      <c r="K1486" s="78"/>
      <c r="L1486" s="80"/>
      <c r="M1486" s="78"/>
      <c r="N1486" s="78"/>
      <c r="O1486" s="78"/>
      <c r="P1486" s="78"/>
      <c r="Q1486" s="78"/>
      <c r="R1486" s="81"/>
      <c r="S1486" s="78"/>
      <c r="T1486" s="78"/>
      <c r="U1486" s="78"/>
      <c r="V1486" s="78"/>
      <c r="W1486" s="78"/>
      <c r="X1486" s="78"/>
      <c r="Y1486" s="78"/>
      <c r="Z1486" s="78"/>
      <c r="AA1486" s="78"/>
      <c r="AB1486" s="78"/>
      <c r="AC1486" s="78"/>
      <c r="AD1486" s="78"/>
      <c r="AE1486" s="78"/>
      <c r="AF1486" s="78"/>
      <c r="AG1486" s="78"/>
      <c r="AH1486" s="78"/>
      <c r="AI1486" s="78"/>
      <c r="AJ1486" s="78"/>
      <c r="AK1486" s="78"/>
      <c r="AL1486" s="80"/>
      <c r="AM1486" s="78"/>
      <c r="AN1486" s="78"/>
      <c r="AO1486" s="78"/>
      <c r="AP1486" s="78"/>
      <c r="AQ1486" s="78"/>
      <c r="AR1486" s="78"/>
      <c r="AS1486" s="78"/>
      <c r="AT1486" s="78"/>
      <c r="AU1486" s="78"/>
      <c r="AV1486" s="78"/>
      <c r="AW1486" s="78"/>
      <c r="AX1486" s="78"/>
      <c r="AY1486" s="78"/>
      <c r="AZ1486" s="78"/>
      <c r="BA1486" s="78"/>
      <c r="BB1486" s="78"/>
      <c r="BC1486" s="79"/>
      <c r="BD1486" s="79"/>
      <c r="BE1486" s="79"/>
      <c r="BF1486" s="79"/>
      <c r="BG1486" s="79"/>
      <c r="BH1486" s="79"/>
      <c r="BI1486" s="79"/>
      <c r="BJ1486" s="78"/>
      <c r="BK1486" s="78"/>
      <c r="BL1486" s="80"/>
      <c r="BM1486" s="78"/>
      <c r="BN1486" s="78"/>
      <c r="BO1486" s="78"/>
      <c r="BP1486" s="78"/>
      <c r="BQ1486" s="78"/>
      <c r="BR1486" s="78"/>
      <c r="BS1486" s="78"/>
      <c r="BT1486" s="78"/>
      <c r="BU1486" s="78"/>
      <c r="BV1486" s="78"/>
      <c r="BW1486" s="78"/>
      <c r="BX1486" s="78"/>
      <c r="BY1486" s="78"/>
      <c r="BZ1486" s="72"/>
      <c r="CA1486" s="73"/>
      <c r="CB1486" s="72"/>
      <c r="CC1486" s="72"/>
      <c r="CD1486" s="74"/>
      <c r="CJ1486"/>
      <c r="CW1486" s="76"/>
      <c r="DC1486" s="69"/>
      <c r="DI1486" s="69"/>
    </row>
    <row r="1487" spans="1:113">
      <c r="A1487" s="78"/>
      <c r="B1487" s="79"/>
      <c r="C1487" s="78"/>
      <c r="D1487" s="80"/>
      <c r="E1487" s="78"/>
      <c r="F1487" s="78"/>
      <c r="G1487" s="78"/>
      <c r="H1487" s="78"/>
      <c r="I1487" s="78"/>
      <c r="J1487" s="78"/>
      <c r="K1487" s="78"/>
      <c r="L1487" s="80"/>
      <c r="M1487" s="78"/>
      <c r="N1487" s="78"/>
      <c r="O1487" s="78"/>
      <c r="P1487" s="78"/>
      <c r="Q1487" s="78"/>
      <c r="R1487" s="78"/>
      <c r="S1487" s="78"/>
      <c r="T1487" s="78"/>
      <c r="U1487" s="78"/>
      <c r="V1487" s="78"/>
      <c r="W1487" s="78"/>
      <c r="X1487" s="78"/>
      <c r="Y1487" s="78"/>
      <c r="Z1487" s="78"/>
      <c r="AA1487" s="78"/>
      <c r="AB1487" s="78"/>
      <c r="AC1487" s="78"/>
      <c r="AD1487" s="78"/>
      <c r="AE1487" s="78"/>
      <c r="AF1487" s="78"/>
      <c r="AG1487" s="78"/>
      <c r="AH1487" s="78"/>
      <c r="AI1487" s="78"/>
      <c r="AJ1487" s="78"/>
      <c r="AK1487" s="78"/>
      <c r="AL1487" s="80"/>
      <c r="AM1487" s="78"/>
      <c r="AN1487" s="78"/>
      <c r="AO1487" s="78"/>
      <c r="AP1487" s="78"/>
      <c r="AQ1487" s="78"/>
      <c r="AR1487" s="78"/>
      <c r="AS1487" s="78"/>
      <c r="AT1487" s="78"/>
      <c r="AU1487" s="78"/>
      <c r="AV1487" s="78"/>
      <c r="AW1487" s="78"/>
      <c r="AX1487" s="78"/>
      <c r="AY1487" s="78"/>
      <c r="AZ1487" s="78"/>
      <c r="BA1487" s="78"/>
      <c r="BB1487" s="78"/>
      <c r="BC1487" s="79"/>
      <c r="BD1487" s="79"/>
      <c r="BE1487" s="79"/>
      <c r="BF1487" s="79"/>
      <c r="BG1487" s="79"/>
      <c r="BH1487" s="79"/>
      <c r="BI1487" s="79"/>
      <c r="BJ1487" s="78"/>
      <c r="BK1487" s="78"/>
      <c r="BL1487" s="80"/>
      <c r="BM1487" s="78"/>
      <c r="BN1487" s="78"/>
      <c r="BO1487" s="78"/>
      <c r="BP1487" s="78"/>
      <c r="BQ1487" s="78"/>
      <c r="BR1487" s="78"/>
      <c r="BS1487" s="78"/>
      <c r="BT1487" s="78"/>
      <c r="BU1487" s="78"/>
      <c r="BV1487" s="78"/>
      <c r="BW1487" s="78"/>
      <c r="BX1487" s="78"/>
      <c r="BY1487" s="78"/>
      <c r="BZ1487" s="72"/>
      <c r="CA1487" s="73"/>
      <c r="CB1487" s="72"/>
      <c r="CC1487" s="72"/>
      <c r="CD1487" s="74"/>
      <c r="CJ1487"/>
      <c r="CW1487" s="76"/>
      <c r="DC1487" s="69"/>
      <c r="DI1487" s="69"/>
    </row>
    <row r="1488" spans="1:113">
      <c r="A1488" s="78"/>
      <c r="B1488" s="79"/>
      <c r="C1488" s="78"/>
      <c r="D1488" s="80"/>
      <c r="E1488" s="78"/>
      <c r="F1488" s="78"/>
      <c r="G1488" s="78"/>
      <c r="H1488" s="78"/>
      <c r="I1488" s="78"/>
      <c r="J1488" s="78"/>
      <c r="K1488" s="78"/>
      <c r="L1488" s="80"/>
      <c r="M1488" s="78"/>
      <c r="N1488" s="78"/>
      <c r="O1488" s="78"/>
      <c r="P1488" s="78"/>
      <c r="Q1488" s="78"/>
      <c r="R1488" s="81"/>
      <c r="S1488" s="78"/>
      <c r="T1488" s="78"/>
      <c r="U1488" s="78"/>
      <c r="V1488" s="78"/>
      <c r="W1488" s="78"/>
      <c r="X1488" s="78"/>
      <c r="Y1488" s="78"/>
      <c r="Z1488" s="78"/>
      <c r="AA1488" s="78"/>
      <c r="AB1488" s="78"/>
      <c r="AC1488" s="78"/>
      <c r="AD1488" s="78"/>
      <c r="AE1488" s="78"/>
      <c r="AF1488" s="78"/>
      <c r="AG1488" s="78"/>
      <c r="AH1488" s="78"/>
      <c r="AI1488" s="78"/>
      <c r="AJ1488" s="78"/>
      <c r="AK1488" s="78"/>
      <c r="AL1488" s="80"/>
      <c r="AM1488" s="78"/>
      <c r="AN1488" s="78"/>
      <c r="AO1488" s="78"/>
      <c r="AP1488" s="78"/>
      <c r="AQ1488" s="78"/>
      <c r="AR1488" s="78"/>
      <c r="AS1488" s="78"/>
      <c r="AT1488" s="78"/>
      <c r="AU1488" s="78"/>
      <c r="AV1488" s="78"/>
      <c r="AW1488" s="78"/>
      <c r="AX1488" s="78"/>
      <c r="AY1488" s="78"/>
      <c r="AZ1488" s="78"/>
      <c r="BA1488" s="78"/>
      <c r="BB1488" s="78"/>
      <c r="BC1488" s="79"/>
      <c r="BD1488" s="79"/>
      <c r="BE1488" s="79"/>
      <c r="BF1488" s="79"/>
      <c r="BG1488" s="79"/>
      <c r="BH1488" s="79"/>
      <c r="BI1488" s="79"/>
      <c r="BJ1488" s="78"/>
      <c r="BK1488" s="78"/>
      <c r="BL1488" s="80"/>
      <c r="BM1488" s="78"/>
      <c r="BN1488" s="78"/>
      <c r="BO1488" s="78"/>
      <c r="BP1488" s="78"/>
      <c r="BQ1488" s="78"/>
      <c r="BR1488" s="78"/>
      <c r="BS1488" s="78"/>
      <c r="BT1488" s="78"/>
      <c r="BU1488" s="78"/>
      <c r="BV1488" s="78"/>
      <c r="BW1488" s="78"/>
      <c r="BX1488" s="78"/>
      <c r="BY1488" s="78"/>
      <c r="BZ1488" s="72"/>
      <c r="CA1488" s="73"/>
      <c r="CB1488" s="72"/>
      <c r="CC1488" s="72"/>
      <c r="CD1488" s="74"/>
      <c r="CJ1488"/>
      <c r="CW1488" s="76"/>
      <c r="DC1488" s="69"/>
      <c r="DI1488" s="69"/>
    </row>
    <row r="1489" spans="1:113">
      <c r="A1489" s="78"/>
      <c r="B1489" s="79"/>
      <c r="C1489" s="78"/>
      <c r="D1489" s="80"/>
      <c r="E1489" s="78"/>
      <c r="F1489" s="78"/>
      <c r="G1489" s="78"/>
      <c r="H1489" s="78"/>
      <c r="I1489" s="78"/>
      <c r="J1489" s="78"/>
      <c r="K1489" s="78"/>
      <c r="L1489" s="80"/>
      <c r="M1489" s="78"/>
      <c r="N1489" s="78"/>
      <c r="O1489" s="78"/>
      <c r="P1489" s="78"/>
      <c r="Q1489" s="78"/>
      <c r="R1489" s="78"/>
      <c r="S1489" s="78"/>
      <c r="T1489" s="78"/>
      <c r="U1489" s="78"/>
      <c r="V1489" s="78"/>
      <c r="W1489" s="78"/>
      <c r="X1489" s="78"/>
      <c r="Y1489" s="78"/>
      <c r="Z1489" s="78"/>
      <c r="AA1489" s="78"/>
      <c r="AB1489" s="78"/>
      <c r="AC1489" s="78"/>
      <c r="AD1489" s="78"/>
      <c r="AE1489" s="78"/>
      <c r="AF1489" s="78"/>
      <c r="AG1489" s="78"/>
      <c r="AH1489" s="78"/>
      <c r="AI1489" s="78"/>
      <c r="AJ1489" s="78"/>
      <c r="AK1489" s="78"/>
      <c r="AL1489" s="80"/>
      <c r="AM1489" s="78"/>
      <c r="AN1489" s="78"/>
      <c r="AO1489" s="78"/>
      <c r="AP1489" s="78"/>
      <c r="AQ1489" s="78"/>
      <c r="AR1489" s="78"/>
      <c r="AS1489" s="78"/>
      <c r="AT1489" s="78"/>
      <c r="AU1489" s="78"/>
      <c r="AV1489" s="78"/>
      <c r="AW1489" s="78"/>
      <c r="AX1489" s="78"/>
      <c r="AY1489" s="78"/>
      <c r="AZ1489" s="78"/>
      <c r="BA1489" s="78"/>
      <c r="BB1489" s="78"/>
      <c r="BC1489" s="79"/>
      <c r="BD1489" s="79"/>
      <c r="BE1489" s="79"/>
      <c r="BF1489" s="79"/>
      <c r="BG1489" s="79"/>
      <c r="BH1489" s="79"/>
      <c r="BI1489" s="79"/>
      <c r="BJ1489" s="78"/>
      <c r="BK1489" s="78"/>
      <c r="BL1489" s="80"/>
      <c r="BM1489" s="78"/>
      <c r="BN1489" s="78"/>
      <c r="BO1489" s="78"/>
      <c r="BP1489" s="78"/>
      <c r="BQ1489" s="78"/>
      <c r="BR1489" s="78"/>
      <c r="BS1489" s="78"/>
      <c r="BT1489" s="78"/>
      <c r="BU1489" s="78"/>
      <c r="BV1489" s="78"/>
      <c r="BW1489" s="78"/>
      <c r="BX1489" s="78"/>
      <c r="BY1489" s="78"/>
      <c r="BZ1489" s="72"/>
      <c r="CA1489" s="73"/>
      <c r="CB1489" s="72"/>
      <c r="CC1489" s="72"/>
      <c r="CD1489" s="74"/>
      <c r="CJ1489"/>
      <c r="CW1489" s="76"/>
      <c r="DC1489" s="69"/>
      <c r="DI1489" s="69"/>
    </row>
    <row r="1490" spans="1:113">
      <c r="A1490" s="78"/>
      <c r="B1490" s="79"/>
      <c r="C1490" s="78"/>
      <c r="D1490" s="80"/>
      <c r="E1490" s="78"/>
      <c r="F1490" s="78"/>
      <c r="G1490" s="78"/>
      <c r="H1490" s="78"/>
      <c r="I1490" s="78"/>
      <c r="J1490" s="78"/>
      <c r="K1490" s="78"/>
      <c r="L1490" s="80"/>
      <c r="M1490" s="78"/>
      <c r="N1490" s="78"/>
      <c r="O1490" s="78"/>
      <c r="P1490" s="78"/>
      <c r="Q1490" s="78"/>
      <c r="R1490" s="81"/>
      <c r="S1490" s="78"/>
      <c r="T1490" s="78"/>
      <c r="U1490" s="78"/>
      <c r="V1490" s="78"/>
      <c r="W1490" s="78"/>
      <c r="X1490" s="78"/>
      <c r="Y1490" s="78"/>
      <c r="Z1490" s="78"/>
      <c r="AA1490" s="78"/>
      <c r="AB1490" s="78"/>
      <c r="AC1490" s="78"/>
      <c r="AD1490" s="78"/>
      <c r="AE1490" s="78"/>
      <c r="AF1490" s="78"/>
      <c r="AG1490" s="78"/>
      <c r="AH1490" s="78"/>
      <c r="AI1490" s="78"/>
      <c r="AJ1490" s="78"/>
      <c r="AK1490" s="78"/>
      <c r="AL1490" s="80"/>
      <c r="AM1490" s="78"/>
      <c r="AN1490" s="78"/>
      <c r="AO1490" s="78"/>
      <c r="AP1490" s="78"/>
      <c r="AQ1490" s="78"/>
      <c r="AR1490" s="78"/>
      <c r="AS1490" s="78"/>
      <c r="AT1490" s="78"/>
      <c r="AU1490" s="78"/>
      <c r="AV1490" s="78"/>
      <c r="AW1490" s="78"/>
      <c r="AX1490" s="78"/>
      <c r="AY1490" s="78"/>
      <c r="AZ1490" s="78"/>
      <c r="BA1490" s="78"/>
      <c r="BB1490" s="78"/>
      <c r="BC1490" s="79"/>
      <c r="BD1490" s="79"/>
      <c r="BE1490" s="79"/>
      <c r="BF1490" s="79"/>
      <c r="BG1490" s="79"/>
      <c r="BH1490" s="79"/>
      <c r="BI1490" s="79"/>
      <c r="BJ1490" s="78"/>
      <c r="BK1490" s="78"/>
      <c r="BL1490" s="80"/>
      <c r="BM1490" s="78"/>
      <c r="BN1490" s="78"/>
      <c r="BO1490" s="78"/>
      <c r="BP1490" s="78"/>
      <c r="BQ1490" s="78"/>
      <c r="BR1490" s="78"/>
      <c r="BS1490" s="78"/>
      <c r="BT1490" s="78"/>
      <c r="BU1490" s="78"/>
      <c r="BV1490" s="78"/>
      <c r="BW1490" s="78"/>
      <c r="BX1490" s="78"/>
      <c r="BY1490" s="78"/>
      <c r="BZ1490" s="72"/>
      <c r="CA1490" s="73"/>
      <c r="CB1490" s="72"/>
      <c r="CC1490" s="72"/>
      <c r="CD1490" s="74"/>
      <c r="CJ1490"/>
      <c r="CW1490" s="76"/>
      <c r="DC1490" s="69"/>
      <c r="DI1490" s="69"/>
    </row>
    <row r="1491" spans="1:113">
      <c r="A1491" s="78"/>
      <c r="B1491" s="79"/>
      <c r="C1491" s="78"/>
      <c r="D1491" s="80"/>
      <c r="E1491" s="78"/>
      <c r="F1491" s="78"/>
      <c r="G1491" s="78"/>
      <c r="H1491" s="78"/>
      <c r="I1491" s="78"/>
      <c r="J1491" s="78"/>
      <c r="K1491" s="78"/>
      <c r="L1491" s="80"/>
      <c r="M1491" s="78"/>
      <c r="N1491" s="78"/>
      <c r="O1491" s="78"/>
      <c r="P1491" s="78"/>
      <c r="Q1491" s="78"/>
      <c r="R1491" s="78"/>
      <c r="S1491" s="78"/>
      <c r="T1491" s="78"/>
      <c r="U1491" s="78"/>
      <c r="V1491" s="78"/>
      <c r="W1491" s="78"/>
      <c r="X1491" s="78"/>
      <c r="Y1491" s="78"/>
      <c r="Z1491" s="78"/>
      <c r="AA1491" s="78"/>
      <c r="AB1491" s="78"/>
      <c r="AC1491" s="78"/>
      <c r="AD1491" s="78"/>
      <c r="AE1491" s="78"/>
      <c r="AF1491" s="78"/>
      <c r="AG1491" s="78"/>
      <c r="AH1491" s="78"/>
      <c r="AI1491" s="78"/>
      <c r="AJ1491" s="78"/>
      <c r="AK1491" s="78"/>
      <c r="AL1491" s="80"/>
      <c r="AM1491" s="78"/>
      <c r="AN1491" s="78"/>
      <c r="AO1491" s="78"/>
      <c r="AP1491" s="78"/>
      <c r="AQ1491" s="78"/>
      <c r="AR1491" s="78"/>
      <c r="AS1491" s="78"/>
      <c r="AT1491" s="78"/>
      <c r="AU1491" s="78"/>
      <c r="AV1491" s="78"/>
      <c r="AW1491" s="78"/>
      <c r="AX1491" s="78"/>
      <c r="AY1491" s="78"/>
      <c r="AZ1491" s="78"/>
      <c r="BA1491" s="78"/>
      <c r="BB1491" s="78"/>
      <c r="BC1491" s="79"/>
      <c r="BD1491" s="79"/>
      <c r="BE1491" s="79"/>
      <c r="BF1491" s="79"/>
      <c r="BG1491" s="79"/>
      <c r="BH1491" s="79"/>
      <c r="BI1491" s="79"/>
      <c r="BJ1491" s="78"/>
      <c r="BK1491" s="78"/>
      <c r="BL1491" s="80"/>
      <c r="BM1491" s="78"/>
      <c r="BN1491" s="78"/>
      <c r="BO1491" s="78"/>
      <c r="BP1491" s="78"/>
      <c r="BQ1491" s="78"/>
      <c r="BR1491" s="78"/>
      <c r="BS1491" s="78"/>
      <c r="BT1491" s="78"/>
      <c r="BU1491" s="78"/>
      <c r="BV1491" s="78"/>
      <c r="BW1491" s="78"/>
      <c r="BX1491" s="78"/>
      <c r="BY1491" s="78"/>
      <c r="BZ1491" s="72"/>
      <c r="CA1491" s="73"/>
      <c r="CB1491" s="72"/>
      <c r="CC1491" s="72"/>
      <c r="CD1491" s="74"/>
      <c r="CJ1491"/>
      <c r="CW1491" s="76"/>
      <c r="DC1491" s="69"/>
      <c r="DI1491" s="69"/>
    </row>
    <row r="1492" spans="1:113">
      <c r="A1492" s="78"/>
      <c r="B1492" s="79"/>
      <c r="C1492" s="78"/>
      <c r="D1492" s="80"/>
      <c r="E1492" s="78"/>
      <c r="F1492" s="78"/>
      <c r="G1492" s="78"/>
      <c r="H1492" s="78"/>
      <c r="I1492" s="78"/>
      <c r="J1492" s="78"/>
      <c r="K1492" s="78"/>
      <c r="L1492" s="80"/>
      <c r="M1492" s="78"/>
      <c r="N1492" s="78"/>
      <c r="O1492" s="78"/>
      <c r="P1492" s="78"/>
      <c r="Q1492" s="78"/>
      <c r="R1492" s="78"/>
      <c r="S1492" s="78"/>
      <c r="T1492" s="78"/>
      <c r="U1492" s="78"/>
      <c r="V1492" s="78"/>
      <c r="W1492" s="78"/>
      <c r="X1492" s="78"/>
      <c r="Y1492" s="78"/>
      <c r="Z1492" s="78"/>
      <c r="AA1492" s="78"/>
      <c r="AB1492" s="78"/>
      <c r="AC1492" s="78"/>
      <c r="AD1492" s="78"/>
      <c r="AE1492" s="78"/>
      <c r="AF1492" s="78"/>
      <c r="AG1492" s="78"/>
      <c r="AH1492" s="78"/>
      <c r="AI1492" s="78"/>
      <c r="AJ1492" s="78"/>
      <c r="AK1492" s="78"/>
      <c r="AL1492" s="80"/>
      <c r="AM1492" s="78"/>
      <c r="AN1492" s="78"/>
      <c r="AO1492" s="78"/>
      <c r="AP1492" s="78"/>
      <c r="AQ1492" s="78"/>
      <c r="AR1492" s="78"/>
      <c r="AS1492" s="78"/>
      <c r="AT1492" s="78"/>
      <c r="AU1492" s="78"/>
      <c r="AV1492" s="78"/>
      <c r="AW1492" s="78"/>
      <c r="AX1492" s="78"/>
      <c r="AY1492" s="78"/>
      <c r="AZ1492" s="78"/>
      <c r="BA1492" s="78"/>
      <c r="BB1492" s="78"/>
      <c r="BC1492" s="79"/>
      <c r="BD1492" s="79"/>
      <c r="BE1492" s="79"/>
      <c r="BF1492" s="79"/>
      <c r="BG1492" s="79"/>
      <c r="BH1492" s="79"/>
      <c r="BI1492" s="79"/>
      <c r="BJ1492" s="78"/>
      <c r="BK1492" s="78"/>
      <c r="BL1492" s="80"/>
      <c r="BM1492" s="78"/>
      <c r="BN1492" s="78"/>
      <c r="BO1492" s="78"/>
      <c r="BP1492" s="78"/>
      <c r="BQ1492" s="78"/>
      <c r="BR1492" s="78"/>
      <c r="BS1492" s="78"/>
      <c r="BT1492" s="78"/>
      <c r="BU1492" s="78"/>
      <c r="BV1492" s="78"/>
      <c r="BW1492" s="78"/>
      <c r="BX1492" s="78"/>
      <c r="BY1492" s="78"/>
      <c r="BZ1492" s="72"/>
      <c r="CA1492" s="73"/>
      <c r="CB1492" s="72"/>
      <c r="CC1492" s="72"/>
      <c r="CD1492" s="74"/>
      <c r="CJ1492"/>
      <c r="CW1492" s="76"/>
      <c r="DC1492" s="69"/>
      <c r="DI1492" s="69"/>
    </row>
    <row r="1493" spans="1:113">
      <c r="A1493" s="78"/>
      <c r="B1493" s="79"/>
      <c r="C1493" s="78"/>
      <c r="D1493" s="80"/>
      <c r="E1493" s="78"/>
      <c r="F1493" s="78"/>
      <c r="G1493" s="78"/>
      <c r="H1493" s="78"/>
      <c r="I1493" s="78"/>
      <c r="J1493" s="78"/>
      <c r="K1493" s="78"/>
      <c r="L1493" s="80"/>
      <c r="M1493" s="78"/>
      <c r="N1493" s="78"/>
      <c r="O1493" s="78"/>
      <c r="P1493" s="78"/>
      <c r="Q1493" s="78"/>
      <c r="R1493" s="81"/>
      <c r="S1493" s="78"/>
      <c r="T1493" s="78"/>
      <c r="U1493" s="78"/>
      <c r="V1493" s="78"/>
      <c r="W1493" s="78"/>
      <c r="X1493" s="78"/>
      <c r="Y1493" s="78"/>
      <c r="Z1493" s="78"/>
      <c r="AA1493" s="78"/>
      <c r="AB1493" s="78"/>
      <c r="AC1493" s="78"/>
      <c r="AD1493" s="78"/>
      <c r="AE1493" s="78"/>
      <c r="AF1493" s="78"/>
      <c r="AG1493" s="78"/>
      <c r="AH1493" s="78"/>
      <c r="AI1493" s="78"/>
      <c r="AJ1493" s="78"/>
      <c r="AK1493" s="78"/>
      <c r="AL1493" s="80"/>
      <c r="AM1493" s="78"/>
      <c r="AN1493" s="78"/>
      <c r="AO1493" s="78"/>
      <c r="AP1493" s="78"/>
      <c r="AQ1493" s="78"/>
      <c r="AR1493" s="78"/>
      <c r="AS1493" s="78"/>
      <c r="AT1493" s="78"/>
      <c r="AU1493" s="78"/>
      <c r="AV1493" s="78"/>
      <c r="AW1493" s="78"/>
      <c r="AX1493" s="78"/>
      <c r="AY1493" s="78"/>
      <c r="AZ1493" s="78"/>
      <c r="BA1493" s="78"/>
      <c r="BB1493" s="78"/>
      <c r="BC1493" s="79"/>
      <c r="BD1493" s="79"/>
      <c r="BE1493" s="79"/>
      <c r="BF1493" s="79"/>
      <c r="BG1493" s="79"/>
      <c r="BH1493" s="79"/>
      <c r="BI1493" s="79"/>
      <c r="BJ1493" s="78"/>
      <c r="BK1493" s="78"/>
      <c r="BL1493" s="80"/>
      <c r="BM1493" s="78"/>
      <c r="BN1493" s="78"/>
      <c r="BO1493" s="78"/>
      <c r="BP1493" s="78"/>
      <c r="BQ1493" s="78"/>
      <c r="BR1493" s="78"/>
      <c r="BS1493" s="78"/>
      <c r="BT1493" s="78"/>
      <c r="BU1493" s="78"/>
      <c r="BV1493" s="78"/>
      <c r="BW1493" s="78"/>
      <c r="BX1493" s="78"/>
      <c r="BY1493" s="78"/>
      <c r="BZ1493" s="72"/>
      <c r="CA1493" s="73"/>
      <c r="CB1493" s="72"/>
      <c r="CC1493" s="72"/>
      <c r="CD1493" s="74"/>
      <c r="CJ1493"/>
      <c r="CW1493" s="76"/>
      <c r="DC1493" s="69"/>
      <c r="DI1493" s="69"/>
    </row>
    <row r="1494" spans="1:113">
      <c r="A1494" s="78"/>
      <c r="B1494" s="79"/>
      <c r="C1494" s="78"/>
      <c r="D1494" s="80"/>
      <c r="E1494" s="78"/>
      <c r="F1494" s="78"/>
      <c r="G1494" s="78"/>
      <c r="H1494" s="78"/>
      <c r="I1494" s="78"/>
      <c r="J1494" s="78"/>
      <c r="K1494" s="78"/>
      <c r="L1494" s="80"/>
      <c r="M1494" s="78"/>
      <c r="N1494" s="78"/>
      <c r="O1494" s="78"/>
      <c r="P1494" s="78"/>
      <c r="Q1494" s="78"/>
      <c r="R1494" s="78"/>
      <c r="S1494" s="78"/>
      <c r="T1494" s="78"/>
      <c r="U1494" s="78"/>
      <c r="V1494" s="78"/>
      <c r="W1494" s="78"/>
      <c r="X1494" s="78"/>
      <c r="Y1494" s="78"/>
      <c r="Z1494" s="78"/>
      <c r="AA1494" s="78"/>
      <c r="AB1494" s="78"/>
      <c r="AC1494" s="78"/>
      <c r="AD1494" s="78"/>
      <c r="AE1494" s="78"/>
      <c r="AF1494" s="78"/>
      <c r="AG1494" s="78"/>
      <c r="AH1494" s="78"/>
      <c r="AI1494" s="78"/>
      <c r="AJ1494" s="78"/>
      <c r="AK1494" s="78"/>
      <c r="AL1494" s="80"/>
      <c r="AM1494" s="78"/>
      <c r="AN1494" s="78"/>
      <c r="AO1494" s="78"/>
      <c r="AP1494" s="78"/>
      <c r="AQ1494" s="78"/>
      <c r="AR1494" s="78"/>
      <c r="AS1494" s="78"/>
      <c r="AT1494" s="78"/>
      <c r="AU1494" s="78"/>
      <c r="AV1494" s="78"/>
      <c r="AW1494" s="78"/>
      <c r="AX1494" s="78"/>
      <c r="AY1494" s="78"/>
      <c r="AZ1494" s="78"/>
      <c r="BA1494" s="78"/>
      <c r="BB1494" s="78"/>
      <c r="BC1494" s="79"/>
      <c r="BD1494" s="79"/>
      <c r="BE1494" s="79"/>
      <c r="BF1494" s="79"/>
      <c r="BG1494" s="79"/>
      <c r="BH1494" s="79"/>
      <c r="BI1494" s="79"/>
      <c r="BJ1494" s="78"/>
      <c r="BK1494" s="78"/>
      <c r="BL1494" s="80"/>
      <c r="BM1494" s="78"/>
      <c r="BN1494" s="78"/>
      <c r="BO1494" s="78"/>
      <c r="BP1494" s="78"/>
      <c r="BQ1494" s="78"/>
      <c r="BR1494" s="78"/>
      <c r="BS1494" s="78"/>
      <c r="BT1494" s="78"/>
      <c r="BU1494" s="78"/>
      <c r="BV1494" s="78"/>
      <c r="BW1494" s="78"/>
      <c r="BX1494" s="78"/>
      <c r="BY1494" s="78"/>
      <c r="BZ1494" s="72"/>
      <c r="CA1494" s="73"/>
      <c r="CB1494" s="72"/>
      <c r="CC1494" s="72"/>
      <c r="CD1494" s="74"/>
      <c r="CJ1494"/>
      <c r="CW1494" s="76"/>
      <c r="DC1494" s="69"/>
      <c r="DI1494" s="69"/>
    </row>
    <row r="1495" spans="1:113">
      <c r="A1495" s="78"/>
      <c r="B1495" s="79"/>
      <c r="C1495" s="78"/>
      <c r="D1495" s="80"/>
      <c r="E1495" s="78"/>
      <c r="F1495" s="78"/>
      <c r="G1495" s="78"/>
      <c r="H1495" s="78"/>
      <c r="I1495" s="78"/>
      <c r="J1495" s="78"/>
      <c r="K1495" s="78"/>
      <c r="L1495" s="80"/>
      <c r="M1495" s="78"/>
      <c r="N1495" s="78"/>
      <c r="O1495" s="78"/>
      <c r="P1495" s="78"/>
      <c r="Q1495" s="78"/>
      <c r="R1495" s="78"/>
      <c r="S1495" s="78"/>
      <c r="T1495" s="78"/>
      <c r="U1495" s="78"/>
      <c r="V1495" s="78"/>
      <c r="W1495" s="78"/>
      <c r="X1495" s="78"/>
      <c r="Y1495" s="78"/>
      <c r="Z1495" s="78"/>
      <c r="AA1495" s="78"/>
      <c r="AB1495" s="78"/>
      <c r="AC1495" s="78"/>
      <c r="AD1495" s="78"/>
      <c r="AE1495" s="78"/>
      <c r="AF1495" s="78"/>
      <c r="AG1495" s="78"/>
      <c r="AH1495" s="78"/>
      <c r="AI1495" s="78"/>
      <c r="AJ1495" s="78"/>
      <c r="AK1495" s="78"/>
      <c r="AL1495" s="80"/>
      <c r="AM1495" s="78"/>
      <c r="AN1495" s="78"/>
      <c r="AO1495" s="78"/>
      <c r="AP1495" s="78"/>
      <c r="AQ1495" s="78"/>
      <c r="AR1495" s="78"/>
      <c r="AS1495" s="78"/>
      <c r="AT1495" s="78"/>
      <c r="AU1495" s="78"/>
      <c r="AV1495" s="78"/>
      <c r="AW1495" s="78"/>
      <c r="AX1495" s="78"/>
      <c r="AY1495" s="78"/>
      <c r="AZ1495" s="78"/>
      <c r="BA1495" s="78"/>
      <c r="BB1495" s="78"/>
      <c r="BC1495" s="79"/>
      <c r="BD1495" s="79"/>
      <c r="BE1495" s="79"/>
      <c r="BF1495" s="79"/>
      <c r="BG1495" s="79"/>
      <c r="BH1495" s="79"/>
      <c r="BI1495" s="79"/>
      <c r="BJ1495" s="78"/>
      <c r="BK1495" s="78"/>
      <c r="BL1495" s="80"/>
      <c r="BM1495" s="78"/>
      <c r="BN1495" s="78"/>
      <c r="BO1495" s="78"/>
      <c r="BP1495" s="78"/>
      <c r="BQ1495" s="78"/>
      <c r="BR1495" s="78"/>
      <c r="BS1495" s="78"/>
      <c r="BT1495" s="78"/>
      <c r="BU1495" s="78"/>
      <c r="BV1495" s="78"/>
      <c r="BW1495" s="78"/>
      <c r="BX1495" s="78"/>
      <c r="BY1495" s="78"/>
      <c r="BZ1495" s="72"/>
      <c r="CA1495" s="73"/>
      <c r="CB1495" s="72"/>
      <c r="CC1495" s="72"/>
      <c r="CD1495" s="74"/>
      <c r="CJ1495"/>
      <c r="CW1495" s="76"/>
      <c r="DC1495" s="69"/>
      <c r="DI1495" s="69"/>
    </row>
    <row r="1496" spans="1:113">
      <c r="A1496" s="78"/>
      <c r="B1496" s="79"/>
      <c r="C1496" s="78"/>
      <c r="D1496" s="80"/>
      <c r="E1496" s="78"/>
      <c r="F1496" s="78"/>
      <c r="G1496" s="78"/>
      <c r="H1496" s="78"/>
      <c r="I1496" s="78"/>
      <c r="J1496" s="78"/>
      <c r="K1496" s="78"/>
      <c r="L1496" s="80"/>
      <c r="M1496" s="78"/>
      <c r="N1496" s="78"/>
      <c r="O1496" s="78"/>
      <c r="P1496" s="78"/>
      <c r="Q1496" s="78"/>
      <c r="R1496" s="78"/>
      <c r="S1496" s="78"/>
      <c r="T1496" s="78"/>
      <c r="U1496" s="78"/>
      <c r="V1496" s="78"/>
      <c r="W1496" s="78"/>
      <c r="X1496" s="78"/>
      <c r="Y1496" s="78"/>
      <c r="Z1496" s="78"/>
      <c r="AA1496" s="78"/>
      <c r="AB1496" s="78"/>
      <c r="AC1496" s="78"/>
      <c r="AD1496" s="78"/>
      <c r="AE1496" s="78"/>
      <c r="AF1496" s="78"/>
      <c r="AG1496" s="78"/>
      <c r="AH1496" s="78"/>
      <c r="AI1496" s="78"/>
      <c r="AJ1496" s="78"/>
      <c r="AK1496" s="78"/>
      <c r="AL1496" s="80"/>
      <c r="AM1496" s="78"/>
      <c r="AN1496" s="78"/>
      <c r="AO1496" s="78"/>
      <c r="AP1496" s="78"/>
      <c r="AQ1496" s="78"/>
      <c r="AR1496" s="78"/>
      <c r="AS1496" s="78"/>
      <c r="AT1496" s="78"/>
      <c r="AU1496" s="78"/>
      <c r="AV1496" s="78"/>
      <c r="AW1496" s="78"/>
      <c r="AX1496" s="78"/>
      <c r="AY1496" s="78"/>
      <c r="AZ1496" s="78"/>
      <c r="BA1496" s="78"/>
      <c r="BB1496" s="78"/>
      <c r="BC1496" s="79"/>
      <c r="BD1496" s="79"/>
      <c r="BE1496" s="79"/>
      <c r="BF1496" s="79"/>
      <c r="BG1496" s="79"/>
      <c r="BH1496" s="79"/>
      <c r="BI1496" s="79"/>
      <c r="BJ1496" s="78"/>
      <c r="BK1496" s="78"/>
      <c r="BL1496" s="80"/>
      <c r="BM1496" s="78"/>
      <c r="BN1496" s="78"/>
      <c r="BO1496" s="78"/>
      <c r="BP1496" s="78"/>
      <c r="BQ1496" s="78"/>
      <c r="BR1496" s="78"/>
      <c r="BS1496" s="78"/>
      <c r="BT1496" s="78"/>
      <c r="BU1496" s="78"/>
      <c r="BV1496" s="78"/>
      <c r="BW1496" s="78"/>
      <c r="BX1496" s="78"/>
      <c r="BY1496" s="78"/>
      <c r="BZ1496" s="72"/>
      <c r="CA1496" s="73"/>
      <c r="CB1496" s="72"/>
      <c r="CC1496" s="72"/>
      <c r="CD1496" s="74"/>
      <c r="CJ1496"/>
      <c r="CW1496" s="76"/>
      <c r="DC1496" s="69"/>
      <c r="DI1496" s="69"/>
    </row>
    <row r="1497" spans="1:113">
      <c r="A1497" s="78"/>
      <c r="B1497" s="79"/>
      <c r="C1497" s="78"/>
      <c r="D1497" s="80"/>
      <c r="E1497" s="78"/>
      <c r="F1497" s="78"/>
      <c r="G1497" s="78"/>
      <c r="H1497" s="78"/>
      <c r="I1497" s="78"/>
      <c r="J1497" s="78"/>
      <c r="K1497" s="78"/>
      <c r="L1497" s="80"/>
      <c r="M1497" s="78"/>
      <c r="N1497" s="78"/>
      <c r="O1497" s="78"/>
      <c r="P1497" s="78"/>
      <c r="Q1497" s="78"/>
      <c r="R1497" s="78"/>
      <c r="S1497" s="78"/>
      <c r="T1497" s="78"/>
      <c r="U1497" s="78"/>
      <c r="V1497" s="78"/>
      <c r="W1497" s="78"/>
      <c r="X1497" s="78"/>
      <c r="Y1497" s="78"/>
      <c r="Z1497" s="78"/>
      <c r="AA1497" s="78"/>
      <c r="AB1497" s="78"/>
      <c r="AC1497" s="78"/>
      <c r="AD1497" s="78"/>
      <c r="AE1497" s="78"/>
      <c r="AF1497" s="78"/>
      <c r="AG1497" s="78"/>
      <c r="AH1497" s="78"/>
      <c r="AI1497" s="78"/>
      <c r="AJ1497" s="78"/>
      <c r="AK1497" s="78"/>
      <c r="AL1497" s="80"/>
      <c r="AM1497" s="78"/>
      <c r="AN1497" s="78"/>
      <c r="AO1497" s="78"/>
      <c r="AP1497" s="78"/>
      <c r="AQ1497" s="78"/>
      <c r="AR1497" s="78"/>
      <c r="AS1497" s="78"/>
      <c r="AT1497" s="78"/>
      <c r="AU1497" s="78"/>
      <c r="AV1497" s="78"/>
      <c r="AW1497" s="78"/>
      <c r="AX1497" s="78"/>
      <c r="AY1497" s="78"/>
      <c r="AZ1497" s="78"/>
      <c r="BA1497" s="78"/>
      <c r="BB1497" s="78"/>
      <c r="BC1497" s="79"/>
      <c r="BD1497" s="79"/>
      <c r="BE1497" s="79"/>
      <c r="BF1497" s="79"/>
      <c r="BG1497" s="79"/>
      <c r="BH1497" s="79"/>
      <c r="BI1497" s="79"/>
      <c r="BJ1497" s="78"/>
      <c r="BK1497" s="78"/>
      <c r="BL1497" s="80"/>
      <c r="BM1497" s="78"/>
      <c r="BN1497" s="78"/>
      <c r="BO1497" s="78"/>
      <c r="BP1497" s="78"/>
      <c r="BQ1497" s="78"/>
      <c r="BR1497" s="78"/>
      <c r="BS1497" s="78"/>
      <c r="BT1497" s="78"/>
      <c r="BU1497" s="78"/>
      <c r="BV1497" s="78"/>
      <c r="BW1497" s="78"/>
      <c r="BX1497" s="78"/>
      <c r="BY1497" s="78"/>
      <c r="BZ1497" s="72"/>
      <c r="CA1497" s="73"/>
      <c r="CB1497" s="72"/>
      <c r="CC1497" s="72"/>
      <c r="CD1497" s="74"/>
      <c r="CJ1497"/>
      <c r="CW1497" s="76"/>
      <c r="DC1497" s="69"/>
      <c r="DI1497" s="69"/>
    </row>
    <row r="1498" spans="1:113">
      <c r="A1498" s="78"/>
      <c r="B1498" s="79"/>
      <c r="C1498" s="78"/>
      <c r="D1498" s="80"/>
      <c r="E1498" s="78"/>
      <c r="F1498" s="78"/>
      <c r="G1498" s="78"/>
      <c r="H1498" s="78"/>
      <c r="I1498" s="78"/>
      <c r="J1498" s="78"/>
      <c r="K1498" s="78"/>
      <c r="L1498" s="80"/>
      <c r="M1498" s="78"/>
      <c r="N1498" s="78"/>
      <c r="O1498" s="78"/>
      <c r="P1498" s="78"/>
      <c r="Q1498" s="78"/>
      <c r="R1498" s="78"/>
      <c r="S1498" s="78"/>
      <c r="T1498" s="78"/>
      <c r="U1498" s="78"/>
      <c r="V1498" s="78"/>
      <c r="W1498" s="78"/>
      <c r="X1498" s="78"/>
      <c r="Y1498" s="78"/>
      <c r="Z1498" s="78"/>
      <c r="AA1498" s="78"/>
      <c r="AB1498" s="78"/>
      <c r="AC1498" s="78"/>
      <c r="AD1498" s="78"/>
      <c r="AE1498" s="78"/>
      <c r="AF1498" s="78"/>
      <c r="AG1498" s="78"/>
      <c r="AH1498" s="78"/>
      <c r="AI1498" s="78"/>
      <c r="AJ1498" s="78"/>
      <c r="AK1498" s="78"/>
      <c r="AL1498" s="80"/>
      <c r="AM1498" s="78"/>
      <c r="AN1498" s="78"/>
      <c r="AO1498" s="78"/>
      <c r="AP1498" s="78"/>
      <c r="AQ1498" s="78"/>
      <c r="AR1498" s="78"/>
      <c r="AS1498" s="78"/>
      <c r="AT1498" s="78"/>
      <c r="AU1498" s="78"/>
      <c r="AV1498" s="78"/>
      <c r="AW1498" s="78"/>
      <c r="AX1498" s="78"/>
      <c r="AY1498" s="78"/>
      <c r="AZ1498" s="78"/>
      <c r="BA1498" s="78"/>
      <c r="BB1498" s="78"/>
      <c r="BC1498" s="79"/>
      <c r="BD1498" s="79"/>
      <c r="BE1498" s="79"/>
      <c r="BF1498" s="79"/>
      <c r="BG1498" s="79"/>
      <c r="BH1498" s="79"/>
      <c r="BI1498" s="79"/>
      <c r="BJ1498" s="78"/>
      <c r="BK1498" s="78"/>
      <c r="BL1498" s="80"/>
      <c r="BM1498" s="78"/>
      <c r="BN1498" s="78"/>
      <c r="BO1498" s="78"/>
      <c r="BP1498" s="78"/>
      <c r="BQ1498" s="78"/>
      <c r="BR1498" s="78"/>
      <c r="BS1498" s="78"/>
      <c r="BT1498" s="78"/>
      <c r="BU1498" s="78"/>
      <c r="BV1498" s="78"/>
      <c r="BW1498" s="78"/>
      <c r="BX1498" s="78"/>
      <c r="BY1498" s="78"/>
      <c r="BZ1498" s="72"/>
      <c r="CA1498" s="73"/>
      <c r="CB1498" s="72"/>
      <c r="CC1498" s="72"/>
      <c r="CD1498" s="74"/>
      <c r="CJ1498"/>
      <c r="CW1498" s="76"/>
      <c r="DC1498" s="69"/>
      <c r="DI1498" s="69"/>
    </row>
    <row r="1499" spans="1:113">
      <c r="A1499" s="78"/>
      <c r="B1499" s="79"/>
      <c r="C1499" s="78"/>
      <c r="D1499" s="80"/>
      <c r="E1499" s="78"/>
      <c r="F1499" s="78"/>
      <c r="G1499" s="78"/>
      <c r="H1499" s="78"/>
      <c r="I1499" s="78"/>
      <c r="J1499" s="78"/>
      <c r="K1499" s="78"/>
      <c r="L1499" s="80"/>
      <c r="M1499" s="78"/>
      <c r="N1499" s="78"/>
      <c r="O1499" s="78"/>
      <c r="P1499" s="78"/>
      <c r="Q1499" s="78"/>
      <c r="R1499" s="78"/>
      <c r="S1499" s="78"/>
      <c r="T1499" s="78"/>
      <c r="U1499" s="78"/>
      <c r="V1499" s="78"/>
      <c r="W1499" s="78"/>
      <c r="X1499" s="78"/>
      <c r="Y1499" s="78"/>
      <c r="Z1499" s="78"/>
      <c r="AA1499" s="78"/>
      <c r="AB1499" s="78"/>
      <c r="AC1499" s="78"/>
      <c r="AD1499" s="78"/>
      <c r="AE1499" s="78"/>
      <c r="AF1499" s="78"/>
      <c r="AG1499" s="78"/>
      <c r="AH1499" s="78"/>
      <c r="AI1499" s="78"/>
      <c r="AJ1499" s="78"/>
      <c r="AK1499" s="78"/>
      <c r="AL1499" s="80"/>
      <c r="AM1499" s="78"/>
      <c r="AN1499" s="78"/>
      <c r="AO1499" s="78"/>
      <c r="AP1499" s="78"/>
      <c r="AQ1499" s="78"/>
      <c r="AR1499" s="78"/>
      <c r="AS1499" s="78"/>
      <c r="AT1499" s="78"/>
      <c r="AU1499" s="78"/>
      <c r="AV1499" s="78"/>
      <c r="AW1499" s="78"/>
      <c r="AX1499" s="78"/>
      <c r="AY1499" s="78"/>
      <c r="AZ1499" s="78"/>
      <c r="BA1499" s="78"/>
      <c r="BB1499" s="78"/>
      <c r="BC1499" s="79"/>
      <c r="BD1499" s="79"/>
      <c r="BE1499" s="79"/>
      <c r="BF1499" s="79"/>
      <c r="BG1499" s="79"/>
      <c r="BH1499" s="79"/>
      <c r="BI1499" s="79"/>
      <c r="BJ1499" s="78"/>
      <c r="BK1499" s="78"/>
      <c r="BL1499" s="80"/>
      <c r="BM1499" s="78"/>
      <c r="BN1499" s="78"/>
      <c r="BO1499" s="78"/>
      <c r="BP1499" s="78"/>
      <c r="BQ1499" s="78"/>
      <c r="BR1499" s="78"/>
      <c r="BS1499" s="78"/>
      <c r="BT1499" s="78"/>
      <c r="BU1499" s="78"/>
      <c r="BV1499" s="78"/>
      <c r="BW1499" s="78"/>
      <c r="BX1499" s="78"/>
      <c r="BY1499" s="78"/>
      <c r="BZ1499" s="72"/>
      <c r="CA1499" s="73"/>
      <c r="CB1499" s="72"/>
      <c r="CC1499" s="72"/>
      <c r="CD1499" s="74"/>
      <c r="CJ1499"/>
      <c r="CW1499" s="76"/>
      <c r="DC1499" s="69"/>
      <c r="DI1499" s="69"/>
    </row>
    <row r="1500" spans="1:113">
      <c r="A1500" s="78"/>
      <c r="B1500" s="79"/>
      <c r="C1500" s="78"/>
      <c r="D1500" s="80"/>
      <c r="E1500" s="78"/>
      <c r="F1500" s="78"/>
      <c r="G1500" s="78"/>
      <c r="H1500" s="78"/>
      <c r="I1500" s="78"/>
      <c r="J1500" s="78"/>
      <c r="K1500" s="78"/>
      <c r="L1500" s="80"/>
      <c r="M1500" s="78"/>
      <c r="N1500" s="78"/>
      <c r="O1500" s="78"/>
      <c r="P1500" s="78"/>
      <c r="Q1500" s="78"/>
      <c r="R1500" s="78"/>
      <c r="S1500" s="78"/>
      <c r="T1500" s="78"/>
      <c r="U1500" s="78"/>
      <c r="V1500" s="78"/>
      <c r="W1500" s="78"/>
      <c r="X1500" s="78"/>
      <c r="Y1500" s="78"/>
      <c r="Z1500" s="78"/>
      <c r="AA1500" s="78"/>
      <c r="AB1500" s="78"/>
      <c r="AC1500" s="78"/>
      <c r="AD1500" s="78"/>
      <c r="AE1500" s="78"/>
      <c r="AF1500" s="78"/>
      <c r="AG1500" s="78"/>
      <c r="AH1500" s="78"/>
      <c r="AI1500" s="78"/>
      <c r="AJ1500" s="78"/>
      <c r="AK1500" s="78"/>
      <c r="AL1500" s="80"/>
      <c r="AM1500" s="78"/>
      <c r="AN1500" s="78"/>
      <c r="AO1500" s="78"/>
      <c r="AP1500" s="78"/>
      <c r="AQ1500" s="78"/>
      <c r="AR1500" s="78"/>
      <c r="AS1500" s="78"/>
      <c r="AT1500" s="78"/>
      <c r="AU1500" s="78"/>
      <c r="AV1500" s="78"/>
      <c r="AW1500" s="78"/>
      <c r="AX1500" s="78"/>
      <c r="AY1500" s="78"/>
      <c r="AZ1500" s="78"/>
      <c r="BA1500" s="78"/>
      <c r="BB1500" s="78"/>
      <c r="BC1500" s="79"/>
      <c r="BD1500" s="79"/>
      <c r="BE1500" s="79"/>
      <c r="BF1500" s="79"/>
      <c r="BG1500" s="79"/>
      <c r="BH1500" s="79"/>
      <c r="BI1500" s="79"/>
      <c r="BJ1500" s="78"/>
      <c r="BK1500" s="78"/>
      <c r="BL1500" s="80"/>
      <c r="BM1500" s="78"/>
      <c r="BN1500" s="78"/>
      <c r="BO1500" s="78"/>
      <c r="BP1500" s="78"/>
      <c r="BQ1500" s="78"/>
      <c r="BR1500" s="78"/>
      <c r="BS1500" s="78"/>
      <c r="BT1500" s="78"/>
      <c r="BU1500" s="78"/>
      <c r="BV1500" s="78"/>
      <c r="BW1500" s="78"/>
      <c r="BX1500" s="78"/>
      <c r="BY1500" s="78"/>
      <c r="BZ1500" s="72"/>
      <c r="CA1500" s="73"/>
      <c r="CB1500" s="72"/>
      <c r="CC1500" s="72"/>
      <c r="CD1500" s="74"/>
      <c r="CJ1500"/>
      <c r="CW1500" s="76"/>
      <c r="DC1500" s="69"/>
      <c r="DI1500" s="69"/>
    </row>
    <row r="1501" spans="1:113">
      <c r="A1501" s="78"/>
      <c r="B1501" s="79"/>
      <c r="C1501" s="78"/>
      <c r="D1501" s="80"/>
      <c r="E1501" s="78"/>
      <c r="F1501" s="78"/>
      <c r="G1501" s="78"/>
      <c r="H1501" s="78"/>
      <c r="I1501" s="78"/>
      <c r="J1501" s="78"/>
      <c r="K1501" s="78"/>
      <c r="L1501" s="80"/>
      <c r="M1501" s="78"/>
      <c r="N1501" s="78"/>
      <c r="O1501" s="78"/>
      <c r="P1501" s="78"/>
      <c r="Q1501" s="78"/>
      <c r="R1501" s="78"/>
      <c r="S1501" s="78"/>
      <c r="T1501" s="78"/>
      <c r="U1501" s="78"/>
      <c r="V1501" s="78"/>
      <c r="W1501" s="78"/>
      <c r="X1501" s="78"/>
      <c r="Y1501" s="78"/>
      <c r="Z1501" s="78"/>
      <c r="AA1501" s="78"/>
      <c r="AB1501" s="78"/>
      <c r="AC1501" s="78"/>
      <c r="AD1501" s="78"/>
      <c r="AE1501" s="78"/>
      <c r="AF1501" s="78"/>
      <c r="AG1501" s="78"/>
      <c r="AH1501" s="78"/>
      <c r="AI1501" s="78"/>
      <c r="AJ1501" s="78"/>
      <c r="AK1501" s="78"/>
      <c r="AL1501" s="80"/>
      <c r="AM1501" s="78"/>
      <c r="AN1501" s="78"/>
      <c r="AO1501" s="78"/>
      <c r="AP1501" s="78"/>
      <c r="AQ1501" s="78"/>
      <c r="AR1501" s="78"/>
      <c r="AS1501" s="78"/>
      <c r="AT1501" s="78"/>
      <c r="AU1501" s="78"/>
      <c r="AV1501" s="78"/>
      <c r="AW1501" s="78"/>
      <c r="AX1501" s="78"/>
      <c r="AY1501" s="78"/>
      <c r="AZ1501" s="78"/>
      <c r="BA1501" s="78"/>
      <c r="BB1501" s="78"/>
      <c r="BC1501" s="79"/>
      <c r="BD1501" s="79"/>
      <c r="BE1501" s="79"/>
      <c r="BF1501" s="79"/>
      <c r="BG1501" s="79"/>
      <c r="BH1501" s="79"/>
      <c r="BI1501" s="79"/>
      <c r="BJ1501" s="78"/>
      <c r="BK1501" s="78"/>
      <c r="BL1501" s="80"/>
      <c r="BM1501" s="78"/>
      <c r="BN1501" s="78"/>
      <c r="BO1501" s="78"/>
      <c r="BP1501" s="78"/>
      <c r="BQ1501" s="78"/>
      <c r="BR1501" s="78"/>
      <c r="BS1501" s="78"/>
      <c r="BT1501" s="78"/>
      <c r="BU1501" s="78"/>
      <c r="BV1501" s="78"/>
      <c r="BW1501" s="78"/>
      <c r="BX1501" s="78"/>
      <c r="BY1501" s="78"/>
      <c r="BZ1501" s="72"/>
      <c r="CA1501" s="73"/>
      <c r="CB1501" s="72"/>
      <c r="CC1501" s="72"/>
      <c r="CD1501" s="74"/>
      <c r="CJ1501"/>
      <c r="CW1501" s="76"/>
      <c r="DC1501" s="69"/>
      <c r="DI1501" s="69"/>
    </row>
    <row r="1502" spans="1:113">
      <c r="A1502" s="78"/>
      <c r="B1502" s="82"/>
      <c r="C1502" s="78"/>
      <c r="D1502" s="80"/>
      <c r="E1502" s="78"/>
      <c r="F1502" s="78"/>
      <c r="G1502" s="78"/>
      <c r="H1502" s="78"/>
      <c r="I1502" s="78"/>
      <c r="J1502" s="78"/>
      <c r="K1502" s="78"/>
      <c r="L1502" s="80"/>
      <c r="M1502" s="78"/>
      <c r="N1502" s="78"/>
      <c r="O1502" s="78"/>
      <c r="P1502" s="78"/>
      <c r="Q1502" s="78"/>
      <c r="R1502" s="78"/>
      <c r="S1502" s="78"/>
      <c r="T1502" s="78"/>
      <c r="U1502" s="78"/>
      <c r="V1502" s="78"/>
      <c r="W1502" s="78"/>
      <c r="X1502" s="78"/>
      <c r="Y1502" s="78"/>
      <c r="Z1502" s="78"/>
      <c r="AA1502" s="78"/>
      <c r="AB1502" s="78"/>
      <c r="AC1502" s="78"/>
      <c r="AD1502" s="78"/>
      <c r="AE1502" s="78"/>
      <c r="AF1502" s="78"/>
      <c r="AG1502" s="78"/>
      <c r="AH1502" s="78"/>
      <c r="AI1502" s="78"/>
      <c r="AJ1502" s="78"/>
      <c r="AK1502" s="78"/>
      <c r="AL1502" s="80"/>
      <c r="AM1502" s="78"/>
      <c r="AN1502" s="78"/>
      <c r="AO1502" s="78"/>
      <c r="AP1502" s="78"/>
      <c r="AQ1502" s="78"/>
      <c r="AR1502" s="78"/>
      <c r="AS1502" s="78"/>
      <c r="AT1502" s="78"/>
      <c r="AU1502" s="78"/>
      <c r="AV1502" s="78"/>
      <c r="AW1502" s="78"/>
      <c r="AX1502" s="78"/>
      <c r="AY1502" s="78"/>
      <c r="AZ1502" s="78"/>
      <c r="BA1502" s="78"/>
      <c r="BB1502" s="78"/>
      <c r="BC1502" s="79"/>
      <c r="BD1502" s="79"/>
      <c r="BE1502" s="82"/>
      <c r="BF1502" s="79"/>
      <c r="BG1502" s="82"/>
      <c r="BH1502" s="82"/>
      <c r="BI1502" s="82"/>
      <c r="BJ1502" s="78"/>
      <c r="BK1502" s="78"/>
      <c r="BL1502" s="80"/>
      <c r="BM1502" s="78"/>
      <c r="BN1502" s="78"/>
      <c r="BO1502" s="78"/>
      <c r="BP1502" s="78"/>
      <c r="BQ1502" s="78"/>
      <c r="BR1502" s="78"/>
      <c r="BS1502" s="78"/>
      <c r="BT1502" s="78"/>
      <c r="BU1502" s="78"/>
      <c r="BV1502" s="78"/>
      <c r="BW1502" s="78"/>
      <c r="BX1502" s="78"/>
      <c r="BY1502" s="78"/>
      <c r="BZ1502" s="72"/>
      <c r="CA1502" s="73"/>
      <c r="CB1502" s="72"/>
      <c r="CC1502" s="72"/>
      <c r="CD1502" s="74"/>
      <c r="CJ1502"/>
      <c r="CW1502" s="76"/>
      <c r="DC1502" s="69"/>
      <c r="DI1502" s="69"/>
    </row>
    <row r="1503" spans="1:113">
      <c r="A1503" s="78"/>
      <c r="B1503" s="79"/>
      <c r="C1503" s="78"/>
      <c r="D1503" s="80"/>
      <c r="E1503" s="78"/>
      <c r="F1503" s="78"/>
      <c r="G1503" s="78"/>
      <c r="H1503" s="78"/>
      <c r="I1503" s="78"/>
      <c r="J1503" s="78"/>
      <c r="K1503" s="78"/>
      <c r="L1503" s="80"/>
      <c r="M1503" s="78"/>
      <c r="N1503" s="78"/>
      <c r="O1503" s="78"/>
      <c r="P1503" s="78"/>
      <c r="Q1503" s="78"/>
      <c r="R1503" s="78"/>
      <c r="S1503" s="78"/>
      <c r="T1503" s="78"/>
      <c r="U1503" s="78"/>
      <c r="V1503" s="78"/>
      <c r="W1503" s="78"/>
      <c r="X1503" s="78"/>
      <c r="Y1503" s="78"/>
      <c r="Z1503" s="78"/>
      <c r="AA1503" s="78"/>
      <c r="AB1503" s="78"/>
      <c r="AC1503" s="78"/>
      <c r="AD1503" s="78"/>
      <c r="AE1503" s="78"/>
      <c r="AF1503" s="78"/>
      <c r="AG1503" s="78"/>
      <c r="AH1503" s="78"/>
      <c r="AI1503" s="78"/>
      <c r="AJ1503" s="78"/>
      <c r="AK1503" s="78"/>
      <c r="AL1503" s="80"/>
      <c r="AM1503" s="78"/>
      <c r="AN1503" s="78"/>
      <c r="AO1503" s="78"/>
      <c r="AP1503" s="78"/>
      <c r="AQ1503" s="78"/>
      <c r="AR1503" s="78"/>
      <c r="AS1503" s="78"/>
      <c r="AT1503" s="78"/>
      <c r="AU1503" s="78"/>
      <c r="AV1503" s="78"/>
      <c r="AW1503" s="78"/>
      <c r="AX1503" s="78"/>
      <c r="AY1503" s="78"/>
      <c r="AZ1503" s="78"/>
      <c r="BA1503" s="78"/>
      <c r="BB1503" s="78"/>
      <c r="BC1503" s="79"/>
      <c r="BD1503" s="79"/>
      <c r="BE1503" s="79"/>
      <c r="BF1503" s="79"/>
      <c r="BG1503" s="79"/>
      <c r="BH1503" s="79"/>
      <c r="BI1503" s="79"/>
      <c r="BJ1503" s="78"/>
      <c r="BK1503" s="78"/>
      <c r="BL1503" s="80"/>
      <c r="BM1503" s="78"/>
      <c r="BN1503" s="78"/>
      <c r="BO1503" s="78"/>
      <c r="BP1503" s="78"/>
      <c r="BQ1503" s="78"/>
      <c r="BR1503" s="78"/>
      <c r="BS1503" s="78"/>
      <c r="BT1503" s="78"/>
      <c r="BU1503" s="78"/>
      <c r="BV1503" s="78"/>
      <c r="BW1503" s="78"/>
      <c r="BX1503" s="78"/>
      <c r="BY1503" s="78"/>
      <c r="BZ1503" s="72"/>
      <c r="CA1503" s="73"/>
      <c r="CB1503" s="72"/>
      <c r="CC1503" s="72"/>
      <c r="CD1503" s="74"/>
      <c r="CJ1503"/>
      <c r="CW1503" s="76"/>
      <c r="DC1503" s="69"/>
      <c r="DI1503" s="69"/>
    </row>
    <row r="1504" spans="1:113">
      <c r="A1504" s="78"/>
      <c r="B1504" s="79"/>
      <c r="C1504" s="78"/>
      <c r="D1504" s="80"/>
      <c r="E1504" s="78"/>
      <c r="F1504" s="78"/>
      <c r="G1504" s="78"/>
      <c r="H1504" s="78"/>
      <c r="I1504" s="78"/>
      <c r="J1504" s="78"/>
      <c r="K1504" s="78"/>
      <c r="L1504" s="80"/>
      <c r="M1504" s="78"/>
      <c r="N1504" s="78"/>
      <c r="O1504" s="78"/>
      <c r="P1504" s="78"/>
      <c r="Q1504" s="78"/>
      <c r="R1504" s="78"/>
      <c r="S1504" s="78"/>
      <c r="T1504" s="78"/>
      <c r="U1504" s="78"/>
      <c r="V1504" s="78"/>
      <c r="W1504" s="78"/>
      <c r="X1504" s="78"/>
      <c r="Y1504" s="78"/>
      <c r="Z1504" s="78"/>
      <c r="AA1504" s="78"/>
      <c r="AB1504" s="78"/>
      <c r="AC1504" s="78"/>
      <c r="AD1504" s="78"/>
      <c r="AE1504" s="78"/>
      <c r="AF1504" s="78"/>
      <c r="AG1504" s="78"/>
      <c r="AH1504" s="78"/>
      <c r="AI1504" s="78"/>
      <c r="AJ1504" s="78"/>
      <c r="AK1504" s="78"/>
      <c r="AL1504" s="80"/>
      <c r="AM1504" s="78"/>
      <c r="AN1504" s="78"/>
      <c r="AO1504" s="78"/>
      <c r="AP1504" s="78"/>
      <c r="AQ1504" s="78"/>
      <c r="AR1504" s="78"/>
      <c r="AS1504" s="78"/>
      <c r="AT1504" s="78"/>
      <c r="AU1504" s="78"/>
      <c r="AV1504" s="78"/>
      <c r="AW1504" s="78"/>
      <c r="AX1504" s="78"/>
      <c r="AY1504" s="78"/>
      <c r="AZ1504" s="78"/>
      <c r="BA1504" s="78"/>
      <c r="BB1504" s="78"/>
      <c r="BC1504" s="79"/>
      <c r="BD1504" s="79"/>
      <c r="BE1504" s="79"/>
      <c r="BF1504" s="79"/>
      <c r="BG1504" s="79"/>
      <c r="BH1504" s="79"/>
      <c r="BI1504" s="79"/>
      <c r="BJ1504" s="78"/>
      <c r="BK1504" s="78"/>
      <c r="BL1504" s="80"/>
      <c r="BM1504" s="78"/>
      <c r="BN1504" s="78"/>
      <c r="BO1504" s="78"/>
      <c r="BP1504" s="78"/>
      <c r="BQ1504" s="78"/>
      <c r="BR1504" s="78"/>
      <c r="BS1504" s="78"/>
      <c r="BT1504" s="78"/>
      <c r="BU1504" s="78"/>
      <c r="BV1504" s="78"/>
      <c r="BW1504" s="78"/>
      <c r="BX1504" s="78"/>
      <c r="BY1504" s="78"/>
      <c r="BZ1504" s="72"/>
      <c r="CA1504" s="73"/>
      <c r="CB1504" s="72"/>
      <c r="CC1504" s="72"/>
      <c r="CD1504" s="74"/>
      <c r="CJ1504"/>
      <c r="CW1504" s="76"/>
      <c r="DC1504" s="69"/>
      <c r="DI1504" s="69"/>
    </row>
    <row r="1505" spans="1:113">
      <c r="A1505" s="78"/>
      <c r="B1505" s="82"/>
      <c r="C1505" s="78"/>
      <c r="D1505" s="80"/>
      <c r="E1505" s="78"/>
      <c r="F1505" s="78"/>
      <c r="G1505" s="78"/>
      <c r="H1505" s="78"/>
      <c r="I1505" s="78"/>
      <c r="J1505" s="78"/>
      <c r="K1505" s="78"/>
      <c r="L1505" s="80"/>
      <c r="M1505" s="78"/>
      <c r="N1505" s="78"/>
      <c r="O1505" s="78"/>
      <c r="P1505" s="78"/>
      <c r="Q1505" s="78"/>
      <c r="R1505" s="78"/>
      <c r="S1505" s="78"/>
      <c r="T1505" s="78"/>
      <c r="U1505" s="78"/>
      <c r="V1505" s="78"/>
      <c r="W1505" s="78"/>
      <c r="X1505" s="78"/>
      <c r="Y1505" s="78"/>
      <c r="Z1505" s="78"/>
      <c r="AA1505" s="78"/>
      <c r="AB1505" s="78"/>
      <c r="AC1505" s="78"/>
      <c r="AD1505" s="78"/>
      <c r="AE1505" s="78"/>
      <c r="AF1505" s="78"/>
      <c r="AG1505" s="78"/>
      <c r="AH1505" s="78"/>
      <c r="AI1505" s="78"/>
      <c r="AJ1505" s="78"/>
      <c r="AK1505" s="78"/>
      <c r="AL1505" s="80"/>
      <c r="AM1505" s="78"/>
      <c r="AN1505" s="78"/>
      <c r="AO1505" s="78"/>
      <c r="AP1505" s="78"/>
      <c r="AQ1505" s="78"/>
      <c r="AR1505" s="78"/>
      <c r="AS1505" s="78"/>
      <c r="AT1505" s="78"/>
      <c r="AU1505" s="78"/>
      <c r="AV1505" s="78"/>
      <c r="AW1505" s="78"/>
      <c r="AX1505" s="78"/>
      <c r="AY1505" s="78"/>
      <c r="AZ1505" s="78"/>
      <c r="BA1505" s="78"/>
      <c r="BB1505" s="78"/>
      <c r="BC1505" s="79"/>
      <c r="BD1505" s="79"/>
      <c r="BE1505" s="82"/>
      <c r="BF1505" s="79"/>
      <c r="BG1505" s="82"/>
      <c r="BH1505" s="82"/>
      <c r="BI1505" s="82"/>
      <c r="BJ1505" s="78"/>
      <c r="BK1505" s="78"/>
      <c r="BL1505" s="80"/>
      <c r="BM1505" s="78"/>
      <c r="BN1505" s="78"/>
      <c r="BO1505" s="78"/>
      <c r="BP1505" s="78"/>
      <c r="BQ1505" s="78"/>
      <c r="BR1505" s="78"/>
      <c r="BS1505" s="78"/>
      <c r="BT1505" s="78"/>
      <c r="BU1505" s="78"/>
      <c r="BV1505" s="78"/>
      <c r="BW1505" s="78"/>
      <c r="BX1505" s="78"/>
      <c r="BY1505" s="78"/>
      <c r="BZ1505" s="72"/>
      <c r="CA1505" s="73"/>
      <c r="CB1505" s="72"/>
      <c r="CC1505" s="72"/>
      <c r="CD1505" s="74"/>
      <c r="CJ1505"/>
      <c r="CW1505" s="76"/>
      <c r="DC1505" s="69"/>
      <c r="DI1505" s="69"/>
    </row>
    <row r="1506" spans="1:113">
      <c r="A1506" s="78"/>
      <c r="B1506" s="82"/>
      <c r="C1506" s="78"/>
      <c r="D1506" s="80"/>
      <c r="E1506" s="78"/>
      <c r="F1506" s="78"/>
      <c r="G1506" s="78"/>
      <c r="H1506" s="78"/>
      <c r="I1506" s="78"/>
      <c r="J1506" s="78"/>
      <c r="K1506" s="78"/>
      <c r="L1506" s="80"/>
      <c r="M1506" s="78"/>
      <c r="N1506" s="78"/>
      <c r="O1506" s="78"/>
      <c r="P1506" s="78"/>
      <c r="Q1506" s="78"/>
      <c r="R1506" s="78"/>
      <c r="S1506" s="78"/>
      <c r="T1506" s="78"/>
      <c r="U1506" s="78"/>
      <c r="V1506" s="78"/>
      <c r="W1506" s="78"/>
      <c r="X1506" s="78"/>
      <c r="Y1506" s="78"/>
      <c r="Z1506" s="78"/>
      <c r="AA1506" s="78"/>
      <c r="AB1506" s="78"/>
      <c r="AC1506" s="78"/>
      <c r="AD1506" s="78"/>
      <c r="AE1506" s="78"/>
      <c r="AF1506" s="78"/>
      <c r="AG1506" s="78"/>
      <c r="AH1506" s="78"/>
      <c r="AI1506" s="78"/>
      <c r="AJ1506" s="78"/>
      <c r="AK1506" s="78"/>
      <c r="AL1506" s="80"/>
      <c r="AM1506" s="78"/>
      <c r="AN1506" s="78"/>
      <c r="AO1506" s="78"/>
      <c r="AP1506" s="78"/>
      <c r="AQ1506" s="78"/>
      <c r="AR1506" s="78"/>
      <c r="AS1506" s="78"/>
      <c r="AT1506" s="78"/>
      <c r="AU1506" s="78"/>
      <c r="AV1506" s="78"/>
      <c r="AW1506" s="78"/>
      <c r="AX1506" s="78"/>
      <c r="AY1506" s="78"/>
      <c r="AZ1506" s="78"/>
      <c r="BA1506" s="78"/>
      <c r="BB1506" s="78"/>
      <c r="BC1506" s="79"/>
      <c r="BD1506" s="79"/>
      <c r="BE1506" s="82"/>
      <c r="BF1506" s="79"/>
      <c r="BG1506" s="82"/>
      <c r="BH1506" s="82"/>
      <c r="BI1506" s="82"/>
      <c r="BJ1506" s="78"/>
      <c r="BK1506" s="78"/>
      <c r="BL1506" s="80"/>
      <c r="BM1506" s="78"/>
      <c r="BN1506" s="78"/>
      <c r="BO1506" s="78"/>
      <c r="BP1506" s="78"/>
      <c r="BQ1506" s="78"/>
      <c r="BR1506" s="78"/>
      <c r="BS1506" s="78"/>
      <c r="BT1506" s="78"/>
      <c r="BU1506" s="78"/>
      <c r="BV1506" s="78"/>
      <c r="BW1506" s="78"/>
      <c r="BX1506" s="78"/>
      <c r="BY1506" s="78"/>
      <c r="BZ1506" s="72"/>
      <c r="CA1506" s="73"/>
      <c r="CB1506" s="72"/>
      <c r="CC1506" s="72"/>
      <c r="CD1506" s="74"/>
      <c r="CJ1506"/>
      <c r="CW1506" s="76"/>
      <c r="DC1506" s="69"/>
      <c r="DI1506" s="69"/>
    </row>
    <row r="1507" spans="1:113">
      <c r="A1507" s="78"/>
      <c r="B1507" s="79"/>
      <c r="C1507" s="78"/>
      <c r="D1507" s="80"/>
      <c r="E1507" s="78"/>
      <c r="F1507" s="78"/>
      <c r="G1507" s="78"/>
      <c r="H1507" s="78"/>
      <c r="I1507" s="78"/>
      <c r="J1507" s="78"/>
      <c r="K1507" s="78"/>
      <c r="L1507" s="80"/>
      <c r="M1507" s="78"/>
      <c r="N1507" s="78"/>
      <c r="O1507" s="78"/>
      <c r="P1507" s="78"/>
      <c r="Q1507" s="78"/>
      <c r="R1507" s="78"/>
      <c r="S1507" s="78"/>
      <c r="T1507" s="78"/>
      <c r="U1507" s="78"/>
      <c r="V1507" s="78"/>
      <c r="W1507" s="78"/>
      <c r="X1507" s="78"/>
      <c r="Y1507" s="78"/>
      <c r="Z1507" s="78"/>
      <c r="AA1507" s="78"/>
      <c r="AB1507" s="78"/>
      <c r="AC1507" s="78"/>
      <c r="AD1507" s="78"/>
      <c r="AE1507" s="78"/>
      <c r="AF1507" s="78"/>
      <c r="AG1507" s="78"/>
      <c r="AH1507" s="78"/>
      <c r="AI1507" s="78"/>
      <c r="AJ1507" s="78"/>
      <c r="AK1507" s="78"/>
      <c r="AL1507" s="80"/>
      <c r="AM1507" s="78"/>
      <c r="AN1507" s="78"/>
      <c r="AO1507" s="78"/>
      <c r="AP1507" s="78"/>
      <c r="AQ1507" s="78"/>
      <c r="AR1507" s="78"/>
      <c r="AS1507" s="78"/>
      <c r="AT1507" s="78"/>
      <c r="AU1507" s="78"/>
      <c r="AV1507" s="78"/>
      <c r="AW1507" s="78"/>
      <c r="AX1507" s="78"/>
      <c r="AY1507" s="78"/>
      <c r="AZ1507" s="78"/>
      <c r="BA1507" s="78"/>
      <c r="BB1507" s="78"/>
      <c r="BC1507" s="79"/>
      <c r="BD1507" s="79"/>
      <c r="BE1507" s="79"/>
      <c r="BF1507" s="79"/>
      <c r="BG1507" s="79"/>
      <c r="BH1507" s="79"/>
      <c r="BI1507" s="79"/>
      <c r="BJ1507" s="78"/>
      <c r="BK1507" s="78"/>
      <c r="BL1507" s="80"/>
      <c r="BM1507" s="78"/>
      <c r="BN1507" s="78"/>
      <c r="BO1507" s="78"/>
      <c r="BP1507" s="78"/>
      <c r="BQ1507" s="78"/>
      <c r="BR1507" s="78"/>
      <c r="BS1507" s="78"/>
      <c r="BT1507" s="78"/>
      <c r="BU1507" s="78"/>
      <c r="BV1507" s="78"/>
      <c r="BW1507" s="78"/>
      <c r="BX1507" s="78"/>
      <c r="BY1507" s="78"/>
      <c r="BZ1507" s="72"/>
      <c r="CA1507" s="73"/>
      <c r="CB1507" s="72"/>
      <c r="CC1507" s="72"/>
      <c r="CD1507" s="74"/>
      <c r="CJ1507"/>
      <c r="CW1507" s="76"/>
      <c r="DC1507" s="69"/>
      <c r="DI1507" s="69"/>
    </row>
    <row r="1508" spans="1:113">
      <c r="A1508" s="78"/>
      <c r="B1508" s="79"/>
      <c r="C1508" s="78"/>
      <c r="D1508" s="80"/>
      <c r="E1508" s="78"/>
      <c r="F1508" s="78"/>
      <c r="G1508" s="78"/>
      <c r="H1508" s="78"/>
      <c r="I1508" s="78"/>
      <c r="J1508" s="78"/>
      <c r="K1508" s="78"/>
      <c r="L1508" s="80"/>
      <c r="M1508" s="78"/>
      <c r="N1508" s="78"/>
      <c r="O1508" s="78"/>
      <c r="P1508" s="78"/>
      <c r="Q1508" s="78"/>
      <c r="R1508" s="78"/>
      <c r="S1508" s="78"/>
      <c r="T1508" s="78"/>
      <c r="U1508" s="78"/>
      <c r="V1508" s="78"/>
      <c r="W1508" s="78"/>
      <c r="X1508" s="78"/>
      <c r="Y1508" s="78"/>
      <c r="Z1508" s="78"/>
      <c r="AA1508" s="78"/>
      <c r="AB1508" s="78"/>
      <c r="AC1508" s="78"/>
      <c r="AD1508" s="78"/>
      <c r="AE1508" s="78"/>
      <c r="AF1508" s="78"/>
      <c r="AG1508" s="78"/>
      <c r="AH1508" s="78"/>
      <c r="AI1508" s="78"/>
      <c r="AJ1508" s="78"/>
      <c r="AK1508" s="78"/>
      <c r="AL1508" s="80"/>
      <c r="AM1508" s="78"/>
      <c r="AN1508" s="78"/>
      <c r="AO1508" s="78"/>
      <c r="AP1508" s="78"/>
      <c r="AQ1508" s="78"/>
      <c r="AR1508" s="78"/>
      <c r="AS1508" s="78"/>
      <c r="AT1508" s="78"/>
      <c r="AU1508" s="78"/>
      <c r="AV1508" s="78"/>
      <c r="AW1508" s="78"/>
      <c r="AX1508" s="78"/>
      <c r="AY1508" s="78"/>
      <c r="AZ1508" s="78"/>
      <c r="BA1508" s="78"/>
      <c r="BB1508" s="78"/>
      <c r="BC1508" s="79"/>
      <c r="BD1508" s="79"/>
      <c r="BE1508" s="79"/>
      <c r="BF1508" s="79"/>
      <c r="BG1508" s="79"/>
      <c r="BH1508" s="79"/>
      <c r="BI1508" s="79"/>
      <c r="BJ1508" s="78"/>
      <c r="BK1508" s="78"/>
      <c r="BL1508" s="80"/>
      <c r="BM1508" s="78"/>
      <c r="BN1508" s="78"/>
      <c r="BO1508" s="78"/>
      <c r="BP1508" s="78"/>
      <c r="BQ1508" s="78"/>
      <c r="BR1508" s="78"/>
      <c r="BS1508" s="78"/>
      <c r="BT1508" s="78"/>
      <c r="BU1508" s="78"/>
      <c r="BV1508" s="78"/>
      <c r="BW1508" s="78"/>
      <c r="BX1508" s="78"/>
      <c r="BY1508" s="78"/>
      <c r="BZ1508" s="72"/>
      <c r="CA1508" s="73"/>
      <c r="CB1508" s="72"/>
      <c r="CC1508" s="72"/>
      <c r="CD1508" s="74"/>
      <c r="CJ1508"/>
      <c r="CW1508" s="76"/>
      <c r="DC1508" s="69"/>
      <c r="DI1508" s="69"/>
    </row>
    <row r="1509" spans="1:113">
      <c r="A1509" s="78"/>
      <c r="B1509" s="79"/>
      <c r="C1509" s="78"/>
      <c r="D1509" s="80"/>
      <c r="E1509" s="78"/>
      <c r="F1509" s="78"/>
      <c r="G1509" s="78"/>
      <c r="H1509" s="78"/>
      <c r="I1509" s="78"/>
      <c r="J1509" s="78"/>
      <c r="K1509" s="78"/>
      <c r="L1509" s="80"/>
      <c r="M1509" s="78"/>
      <c r="N1509" s="78"/>
      <c r="O1509" s="78"/>
      <c r="P1509" s="78"/>
      <c r="Q1509" s="78"/>
      <c r="R1509" s="78"/>
      <c r="S1509" s="78"/>
      <c r="T1509" s="78"/>
      <c r="U1509" s="78"/>
      <c r="V1509" s="78"/>
      <c r="W1509" s="78"/>
      <c r="X1509" s="78"/>
      <c r="Y1509" s="78"/>
      <c r="Z1509" s="78"/>
      <c r="AA1509" s="78"/>
      <c r="AB1509" s="78"/>
      <c r="AC1509" s="78"/>
      <c r="AD1509" s="78"/>
      <c r="AE1509" s="78"/>
      <c r="AF1509" s="78"/>
      <c r="AG1509" s="78"/>
      <c r="AH1509" s="78"/>
      <c r="AI1509" s="78"/>
      <c r="AJ1509" s="78"/>
      <c r="AK1509" s="78"/>
      <c r="AL1509" s="80"/>
      <c r="AM1509" s="78"/>
      <c r="AN1509" s="78"/>
      <c r="AO1509" s="78"/>
      <c r="AP1509" s="78"/>
      <c r="AQ1509" s="78"/>
      <c r="AR1509" s="78"/>
      <c r="AS1509" s="78"/>
      <c r="AT1509" s="78"/>
      <c r="AU1509" s="78"/>
      <c r="AV1509" s="78"/>
      <c r="AW1509" s="78"/>
      <c r="AX1509" s="78"/>
      <c r="AY1509" s="78"/>
      <c r="AZ1509" s="78"/>
      <c r="BA1509" s="78"/>
      <c r="BB1509" s="78"/>
      <c r="BC1509" s="79"/>
      <c r="BD1509" s="79"/>
      <c r="BE1509" s="79"/>
      <c r="BF1509" s="79"/>
      <c r="BG1509" s="79"/>
      <c r="BH1509" s="79"/>
      <c r="BI1509" s="79"/>
      <c r="BJ1509" s="78"/>
      <c r="BK1509" s="78"/>
      <c r="BL1509" s="80"/>
      <c r="BM1509" s="78"/>
      <c r="BN1509" s="78"/>
      <c r="BO1509" s="78"/>
      <c r="BP1509" s="78"/>
      <c r="BQ1509" s="78"/>
      <c r="BR1509" s="78"/>
      <c r="BS1509" s="78"/>
      <c r="BT1509" s="78"/>
      <c r="BU1509" s="78"/>
      <c r="BV1509" s="78"/>
      <c r="BW1509" s="78"/>
      <c r="BX1509" s="78"/>
      <c r="BY1509" s="78"/>
      <c r="BZ1509" s="72"/>
      <c r="CA1509" s="73"/>
      <c r="CB1509" s="72"/>
      <c r="CC1509" s="72"/>
      <c r="CD1509" s="74"/>
      <c r="CJ1509"/>
      <c r="CW1509" s="76"/>
      <c r="DC1509" s="69"/>
      <c r="DI1509" s="69"/>
    </row>
    <row r="1510" spans="1:113">
      <c r="A1510" s="78"/>
      <c r="B1510" s="79"/>
      <c r="C1510" s="78"/>
      <c r="D1510" s="80"/>
      <c r="E1510" s="78"/>
      <c r="F1510" s="78"/>
      <c r="G1510" s="78"/>
      <c r="H1510" s="78"/>
      <c r="I1510" s="78"/>
      <c r="J1510" s="78"/>
      <c r="K1510" s="78"/>
      <c r="L1510" s="80"/>
      <c r="M1510" s="78"/>
      <c r="N1510" s="78"/>
      <c r="O1510" s="78"/>
      <c r="P1510" s="78"/>
      <c r="Q1510" s="78"/>
      <c r="R1510" s="78"/>
      <c r="S1510" s="78"/>
      <c r="T1510" s="78"/>
      <c r="U1510" s="78"/>
      <c r="V1510" s="78"/>
      <c r="W1510" s="78"/>
      <c r="X1510" s="78"/>
      <c r="Y1510" s="78"/>
      <c r="Z1510" s="78"/>
      <c r="AA1510" s="78"/>
      <c r="AB1510" s="78"/>
      <c r="AC1510" s="78"/>
      <c r="AD1510" s="78"/>
      <c r="AE1510" s="78"/>
      <c r="AF1510" s="78"/>
      <c r="AG1510" s="78"/>
      <c r="AH1510" s="78"/>
      <c r="AI1510" s="78"/>
      <c r="AJ1510" s="78"/>
      <c r="AK1510" s="78"/>
      <c r="AL1510" s="80"/>
      <c r="AM1510" s="78"/>
      <c r="AN1510" s="78"/>
      <c r="AO1510" s="78"/>
      <c r="AP1510" s="78"/>
      <c r="AQ1510" s="78"/>
      <c r="AR1510" s="78"/>
      <c r="AS1510" s="78"/>
      <c r="AT1510" s="78"/>
      <c r="AU1510" s="78"/>
      <c r="AV1510" s="78"/>
      <c r="AW1510" s="78"/>
      <c r="AX1510" s="78"/>
      <c r="AY1510" s="78"/>
      <c r="AZ1510" s="78"/>
      <c r="BA1510" s="78"/>
      <c r="BB1510" s="78"/>
      <c r="BC1510" s="79"/>
      <c r="BD1510" s="79"/>
      <c r="BE1510" s="79"/>
      <c r="BF1510" s="79"/>
      <c r="BG1510" s="79"/>
      <c r="BH1510" s="79"/>
      <c r="BI1510" s="79"/>
      <c r="BJ1510" s="78"/>
      <c r="BK1510" s="78"/>
      <c r="BL1510" s="80"/>
      <c r="BM1510" s="78"/>
      <c r="BN1510" s="78"/>
      <c r="BO1510" s="78"/>
      <c r="BP1510" s="78"/>
      <c r="BQ1510" s="78"/>
      <c r="BR1510" s="78"/>
      <c r="BS1510" s="78"/>
      <c r="BT1510" s="78"/>
      <c r="BU1510" s="78"/>
      <c r="BV1510" s="78"/>
      <c r="BW1510" s="78"/>
      <c r="BX1510" s="78"/>
      <c r="BY1510" s="78"/>
      <c r="BZ1510" s="72"/>
      <c r="CA1510" s="73"/>
      <c r="CB1510" s="72"/>
      <c r="CC1510" s="72"/>
      <c r="CD1510" s="74"/>
      <c r="CJ1510"/>
      <c r="CW1510" s="76"/>
      <c r="DC1510" s="69"/>
      <c r="DI1510" s="69"/>
    </row>
    <row r="1511" spans="1:113">
      <c r="A1511" s="78"/>
      <c r="B1511" s="79"/>
      <c r="C1511" s="78"/>
      <c r="D1511" s="80"/>
      <c r="E1511" s="78"/>
      <c r="F1511" s="78"/>
      <c r="G1511" s="78"/>
      <c r="H1511" s="78"/>
      <c r="I1511" s="78"/>
      <c r="J1511" s="78"/>
      <c r="K1511" s="78"/>
      <c r="L1511" s="80"/>
      <c r="M1511" s="78"/>
      <c r="N1511" s="78"/>
      <c r="O1511" s="78"/>
      <c r="P1511" s="78"/>
      <c r="Q1511" s="78"/>
      <c r="R1511" s="78"/>
      <c r="S1511" s="78"/>
      <c r="T1511" s="78"/>
      <c r="U1511" s="78"/>
      <c r="V1511" s="78"/>
      <c r="W1511" s="78"/>
      <c r="X1511" s="78"/>
      <c r="Y1511" s="78"/>
      <c r="Z1511" s="78"/>
      <c r="AA1511" s="78"/>
      <c r="AB1511" s="78"/>
      <c r="AC1511" s="78"/>
      <c r="AD1511" s="78"/>
      <c r="AE1511" s="78"/>
      <c r="AF1511" s="78"/>
      <c r="AG1511" s="78"/>
      <c r="AH1511" s="78"/>
      <c r="AI1511" s="78"/>
      <c r="AJ1511" s="78"/>
      <c r="AK1511" s="78"/>
      <c r="AL1511" s="80"/>
      <c r="AM1511" s="78"/>
      <c r="AN1511" s="78"/>
      <c r="AO1511" s="78"/>
      <c r="AP1511" s="78"/>
      <c r="AQ1511" s="78"/>
      <c r="AR1511" s="78"/>
      <c r="AS1511" s="78"/>
      <c r="AT1511" s="78"/>
      <c r="AU1511" s="78"/>
      <c r="AV1511" s="78"/>
      <c r="AW1511" s="78"/>
      <c r="AX1511" s="78"/>
      <c r="AY1511" s="78"/>
      <c r="AZ1511" s="78"/>
      <c r="BA1511" s="78"/>
      <c r="BB1511" s="78"/>
      <c r="BC1511" s="79"/>
      <c r="BD1511" s="79"/>
      <c r="BE1511" s="79"/>
      <c r="BF1511" s="79"/>
      <c r="BG1511" s="79"/>
      <c r="BH1511" s="79"/>
      <c r="BI1511" s="79"/>
      <c r="BJ1511" s="78"/>
      <c r="BK1511" s="78"/>
      <c r="BL1511" s="80"/>
      <c r="BM1511" s="78"/>
      <c r="BN1511" s="78"/>
      <c r="BO1511" s="78"/>
      <c r="BP1511" s="78"/>
      <c r="BQ1511" s="78"/>
      <c r="BR1511" s="78"/>
      <c r="BS1511" s="78"/>
      <c r="BT1511" s="78"/>
      <c r="BU1511" s="78"/>
      <c r="BV1511" s="78"/>
      <c r="BW1511" s="78"/>
      <c r="BX1511" s="78"/>
      <c r="BY1511" s="78"/>
      <c r="BZ1511" s="72"/>
      <c r="CA1511" s="73"/>
      <c r="CB1511" s="72"/>
      <c r="CC1511" s="72"/>
      <c r="CD1511" s="74"/>
      <c r="CJ1511"/>
      <c r="CW1511" s="76"/>
      <c r="DC1511" s="69"/>
      <c r="DI1511" s="69"/>
    </row>
    <row r="1512" spans="1:113">
      <c r="A1512" s="78"/>
      <c r="B1512" s="79"/>
      <c r="C1512" s="78"/>
      <c r="D1512" s="80"/>
      <c r="E1512" s="78"/>
      <c r="F1512" s="78"/>
      <c r="G1512" s="78"/>
      <c r="H1512" s="78"/>
      <c r="I1512" s="78"/>
      <c r="J1512" s="78"/>
      <c r="K1512" s="78"/>
      <c r="L1512" s="80"/>
      <c r="M1512" s="78"/>
      <c r="N1512" s="78"/>
      <c r="O1512" s="78"/>
      <c r="P1512" s="78"/>
      <c r="Q1512" s="78"/>
      <c r="R1512" s="78"/>
      <c r="S1512" s="78"/>
      <c r="T1512" s="78"/>
      <c r="U1512" s="78"/>
      <c r="V1512" s="78"/>
      <c r="W1512" s="78"/>
      <c r="X1512" s="78"/>
      <c r="Y1512" s="78"/>
      <c r="Z1512" s="78"/>
      <c r="AA1512" s="78"/>
      <c r="AB1512" s="78"/>
      <c r="AC1512" s="78"/>
      <c r="AD1512" s="78"/>
      <c r="AE1512" s="78"/>
      <c r="AF1512" s="78"/>
      <c r="AG1512" s="78"/>
      <c r="AH1512" s="78"/>
      <c r="AI1512" s="78"/>
      <c r="AJ1512" s="78"/>
      <c r="AK1512" s="78"/>
      <c r="AL1512" s="80"/>
      <c r="AM1512" s="78"/>
      <c r="AN1512" s="78"/>
      <c r="AO1512" s="78"/>
      <c r="AP1512" s="78"/>
      <c r="AQ1512" s="78"/>
      <c r="AR1512" s="78"/>
      <c r="AS1512" s="78"/>
      <c r="AT1512" s="78"/>
      <c r="AU1512" s="78"/>
      <c r="AV1512" s="78"/>
      <c r="AW1512" s="78"/>
      <c r="AX1512" s="78"/>
      <c r="AY1512" s="78"/>
      <c r="AZ1512" s="78"/>
      <c r="BA1512" s="78"/>
      <c r="BB1512" s="78"/>
      <c r="BC1512" s="79"/>
      <c r="BD1512" s="79"/>
      <c r="BE1512" s="79"/>
      <c r="BF1512" s="79"/>
      <c r="BG1512" s="79"/>
      <c r="BH1512" s="79"/>
      <c r="BI1512" s="79"/>
      <c r="BJ1512" s="78"/>
      <c r="BK1512" s="78"/>
      <c r="BL1512" s="80"/>
      <c r="BM1512" s="78"/>
      <c r="BN1512" s="78"/>
      <c r="BO1512" s="78"/>
      <c r="BP1512" s="78"/>
      <c r="BQ1512" s="78"/>
      <c r="BR1512" s="78"/>
      <c r="BS1512" s="78"/>
      <c r="BT1512" s="78"/>
      <c r="BU1512" s="78"/>
      <c r="BV1512" s="78"/>
      <c r="BW1512" s="78"/>
      <c r="BX1512" s="78"/>
      <c r="BY1512" s="78"/>
      <c r="BZ1512" s="72"/>
      <c r="CA1512" s="73"/>
      <c r="CB1512" s="72"/>
      <c r="CC1512" s="72"/>
      <c r="CD1512" s="74"/>
      <c r="CJ1512"/>
      <c r="CW1512" s="76"/>
      <c r="DC1512" s="69"/>
      <c r="DI1512" s="69"/>
    </row>
    <row r="1513" spans="1:113">
      <c r="A1513" s="78"/>
      <c r="B1513" s="79"/>
      <c r="C1513" s="78"/>
      <c r="D1513" s="80"/>
      <c r="E1513" s="78"/>
      <c r="F1513" s="78"/>
      <c r="G1513" s="78"/>
      <c r="H1513" s="78"/>
      <c r="I1513" s="78"/>
      <c r="J1513" s="78"/>
      <c r="K1513" s="78"/>
      <c r="L1513" s="80"/>
      <c r="M1513" s="78"/>
      <c r="N1513" s="78"/>
      <c r="O1513" s="78"/>
      <c r="P1513" s="78"/>
      <c r="Q1513" s="78"/>
      <c r="R1513" s="78"/>
      <c r="S1513" s="78"/>
      <c r="T1513" s="78"/>
      <c r="U1513" s="78"/>
      <c r="V1513" s="78"/>
      <c r="W1513" s="78"/>
      <c r="X1513" s="78"/>
      <c r="Y1513" s="78"/>
      <c r="Z1513" s="78"/>
      <c r="AA1513" s="78"/>
      <c r="AB1513" s="78"/>
      <c r="AC1513" s="78"/>
      <c r="AD1513" s="78"/>
      <c r="AE1513" s="78"/>
      <c r="AF1513" s="78"/>
      <c r="AG1513" s="78"/>
      <c r="AH1513" s="78"/>
      <c r="AI1513" s="78"/>
      <c r="AJ1513" s="78"/>
      <c r="AK1513" s="78"/>
      <c r="AL1513" s="80"/>
      <c r="AM1513" s="78"/>
      <c r="AN1513" s="78"/>
      <c r="AO1513" s="78"/>
      <c r="AP1513" s="78"/>
      <c r="AQ1513" s="78"/>
      <c r="AR1513" s="78"/>
      <c r="AS1513" s="78"/>
      <c r="AT1513" s="78"/>
      <c r="AU1513" s="78"/>
      <c r="AV1513" s="78"/>
      <c r="AW1513" s="78"/>
      <c r="AX1513" s="78"/>
      <c r="AY1513" s="78"/>
      <c r="AZ1513" s="78"/>
      <c r="BA1513" s="78"/>
      <c r="BB1513" s="78"/>
      <c r="BC1513" s="79"/>
      <c r="BD1513" s="79"/>
      <c r="BE1513" s="79"/>
      <c r="BF1513" s="79"/>
      <c r="BG1513" s="79"/>
      <c r="BH1513" s="79"/>
      <c r="BI1513" s="79"/>
      <c r="BJ1513" s="78"/>
      <c r="BK1513" s="78"/>
      <c r="BL1513" s="80"/>
      <c r="BM1513" s="78"/>
      <c r="BN1513" s="78"/>
      <c r="BO1513" s="78"/>
      <c r="BP1513" s="78"/>
      <c r="BQ1513" s="78"/>
      <c r="BR1513" s="78"/>
      <c r="BS1513" s="78"/>
      <c r="BT1513" s="78"/>
      <c r="BU1513" s="78"/>
      <c r="BV1513" s="78"/>
      <c r="BW1513" s="78"/>
      <c r="BX1513" s="78"/>
      <c r="BY1513" s="78"/>
      <c r="BZ1513" s="72"/>
      <c r="CA1513" s="73"/>
      <c r="CB1513" s="72"/>
      <c r="CC1513" s="72"/>
      <c r="CD1513" s="74"/>
      <c r="CJ1513"/>
      <c r="CW1513" s="76"/>
      <c r="DC1513" s="69"/>
      <c r="DI1513" s="69"/>
    </row>
    <row r="1514" spans="1:113">
      <c r="A1514" s="78"/>
      <c r="B1514" s="79"/>
      <c r="C1514" s="78"/>
      <c r="D1514" s="80"/>
      <c r="E1514" s="78"/>
      <c r="F1514" s="78"/>
      <c r="G1514" s="78"/>
      <c r="H1514" s="78"/>
      <c r="I1514" s="78"/>
      <c r="J1514" s="78"/>
      <c r="K1514" s="78"/>
      <c r="L1514" s="80"/>
      <c r="M1514" s="78"/>
      <c r="N1514" s="78"/>
      <c r="O1514" s="78"/>
      <c r="P1514" s="78"/>
      <c r="Q1514" s="78"/>
      <c r="R1514" s="78"/>
      <c r="S1514" s="78"/>
      <c r="T1514" s="78"/>
      <c r="U1514" s="78"/>
      <c r="V1514" s="78"/>
      <c r="W1514" s="78"/>
      <c r="X1514" s="78"/>
      <c r="Y1514" s="78"/>
      <c r="Z1514" s="78"/>
      <c r="AA1514" s="78"/>
      <c r="AB1514" s="78"/>
      <c r="AC1514" s="78"/>
      <c r="AD1514" s="78"/>
      <c r="AE1514" s="78"/>
      <c r="AF1514" s="78"/>
      <c r="AG1514" s="78"/>
      <c r="AH1514" s="78"/>
      <c r="AI1514" s="78"/>
      <c r="AJ1514" s="78"/>
      <c r="AK1514" s="78"/>
      <c r="AL1514" s="80"/>
      <c r="AM1514" s="78"/>
      <c r="AN1514" s="78"/>
      <c r="AO1514" s="78"/>
      <c r="AP1514" s="78"/>
      <c r="AQ1514" s="78"/>
      <c r="AR1514" s="78"/>
      <c r="AS1514" s="78"/>
      <c r="AT1514" s="78"/>
      <c r="AU1514" s="78"/>
      <c r="AV1514" s="78"/>
      <c r="AW1514" s="78"/>
      <c r="AX1514" s="78"/>
      <c r="AY1514" s="78"/>
      <c r="AZ1514" s="78"/>
      <c r="BA1514" s="78"/>
      <c r="BB1514" s="78"/>
      <c r="BC1514" s="79"/>
      <c r="BD1514" s="79"/>
      <c r="BE1514" s="79"/>
      <c r="BF1514" s="79"/>
      <c r="BG1514" s="79"/>
      <c r="BH1514" s="79"/>
      <c r="BI1514" s="79"/>
      <c r="BJ1514" s="78"/>
      <c r="BK1514" s="78"/>
      <c r="BL1514" s="80"/>
      <c r="BM1514" s="78"/>
      <c r="BN1514" s="78"/>
      <c r="BO1514" s="78"/>
      <c r="BP1514" s="78"/>
      <c r="BQ1514" s="78"/>
      <c r="BR1514" s="78"/>
      <c r="BS1514" s="78"/>
      <c r="BT1514" s="78"/>
      <c r="BU1514" s="78"/>
      <c r="BV1514" s="78"/>
      <c r="BW1514" s="78"/>
      <c r="BX1514" s="78"/>
      <c r="BY1514" s="78"/>
      <c r="BZ1514" s="72"/>
      <c r="CA1514" s="73"/>
      <c r="CB1514" s="72"/>
      <c r="CC1514" s="72"/>
      <c r="CD1514" s="74"/>
      <c r="CJ1514"/>
      <c r="CW1514" s="76"/>
      <c r="DC1514" s="69"/>
      <c r="DI1514" s="69"/>
    </row>
    <row r="1515" spans="1:113">
      <c r="A1515" s="78"/>
      <c r="B1515" s="79"/>
      <c r="C1515" s="78"/>
      <c r="D1515" s="80"/>
      <c r="E1515" s="78"/>
      <c r="F1515" s="78"/>
      <c r="G1515" s="78"/>
      <c r="H1515" s="78"/>
      <c r="I1515" s="78"/>
      <c r="J1515" s="78"/>
      <c r="K1515" s="78"/>
      <c r="L1515" s="80"/>
      <c r="M1515" s="78"/>
      <c r="N1515" s="78"/>
      <c r="O1515" s="78"/>
      <c r="P1515" s="78"/>
      <c r="Q1515" s="78"/>
      <c r="R1515" s="78"/>
      <c r="S1515" s="78"/>
      <c r="T1515" s="78"/>
      <c r="U1515" s="78"/>
      <c r="V1515" s="78"/>
      <c r="W1515" s="78"/>
      <c r="X1515" s="78"/>
      <c r="Y1515" s="78"/>
      <c r="Z1515" s="78"/>
      <c r="AA1515" s="78"/>
      <c r="AB1515" s="78"/>
      <c r="AC1515" s="78"/>
      <c r="AD1515" s="78"/>
      <c r="AE1515" s="78"/>
      <c r="AF1515" s="78"/>
      <c r="AG1515" s="78"/>
      <c r="AH1515" s="78"/>
      <c r="AI1515" s="78"/>
      <c r="AJ1515" s="78"/>
      <c r="AK1515" s="78"/>
      <c r="AL1515" s="80"/>
      <c r="AM1515" s="78"/>
      <c r="AN1515" s="78"/>
      <c r="AO1515" s="78"/>
      <c r="AP1515" s="78"/>
      <c r="AQ1515" s="78"/>
      <c r="AR1515" s="78"/>
      <c r="AS1515" s="78"/>
      <c r="AT1515" s="78"/>
      <c r="AU1515" s="78"/>
      <c r="AV1515" s="78"/>
      <c r="AW1515" s="78"/>
      <c r="AX1515" s="78"/>
      <c r="AY1515" s="78"/>
      <c r="AZ1515" s="78"/>
      <c r="BA1515" s="78"/>
      <c r="BB1515" s="78"/>
      <c r="BC1515" s="79"/>
      <c r="BD1515" s="79"/>
      <c r="BE1515" s="79"/>
      <c r="BF1515" s="79"/>
      <c r="BG1515" s="79"/>
      <c r="BH1515" s="79"/>
      <c r="BI1515" s="79"/>
      <c r="BJ1515" s="78"/>
      <c r="BK1515" s="78"/>
      <c r="BL1515" s="80"/>
      <c r="BM1515" s="78"/>
      <c r="BN1515" s="78"/>
      <c r="BO1515" s="78"/>
      <c r="BP1515" s="78"/>
      <c r="BQ1515" s="78"/>
      <c r="BR1515" s="78"/>
      <c r="BS1515" s="78"/>
      <c r="BT1515" s="78"/>
      <c r="BU1515" s="78"/>
      <c r="BV1515" s="78"/>
      <c r="BW1515" s="78"/>
      <c r="BX1515" s="78"/>
      <c r="BY1515" s="78"/>
      <c r="BZ1515" s="72"/>
      <c r="CA1515" s="73"/>
      <c r="CB1515" s="72"/>
      <c r="CC1515" s="72"/>
      <c r="CD1515" s="74"/>
      <c r="CJ1515"/>
      <c r="CW1515" s="76"/>
      <c r="DC1515" s="69"/>
      <c r="DI1515" s="69"/>
    </row>
    <row r="1516" spans="1:113">
      <c r="A1516" s="78"/>
      <c r="B1516" s="79"/>
      <c r="C1516" s="78"/>
      <c r="D1516" s="80"/>
      <c r="E1516" s="78"/>
      <c r="F1516" s="78"/>
      <c r="G1516" s="78"/>
      <c r="H1516" s="78"/>
      <c r="I1516" s="78"/>
      <c r="J1516" s="78"/>
      <c r="K1516" s="78"/>
      <c r="L1516" s="80"/>
      <c r="M1516" s="78"/>
      <c r="N1516" s="78"/>
      <c r="O1516" s="78"/>
      <c r="P1516" s="78"/>
      <c r="Q1516" s="78"/>
      <c r="R1516" s="78"/>
      <c r="S1516" s="78"/>
      <c r="T1516" s="78"/>
      <c r="U1516" s="78"/>
      <c r="V1516" s="78"/>
      <c r="W1516" s="78"/>
      <c r="X1516" s="78"/>
      <c r="Y1516" s="78"/>
      <c r="Z1516" s="78"/>
      <c r="AA1516" s="78"/>
      <c r="AB1516" s="78"/>
      <c r="AC1516" s="78"/>
      <c r="AD1516" s="78"/>
      <c r="AE1516" s="78"/>
      <c r="AF1516" s="78"/>
      <c r="AG1516" s="78"/>
      <c r="AH1516" s="78"/>
      <c r="AI1516" s="78"/>
      <c r="AJ1516" s="78"/>
      <c r="AK1516" s="78"/>
      <c r="AL1516" s="80"/>
      <c r="AM1516" s="78"/>
      <c r="AN1516" s="78"/>
      <c r="AO1516" s="78"/>
      <c r="AP1516" s="78"/>
      <c r="AQ1516" s="78"/>
      <c r="AR1516" s="78"/>
      <c r="AS1516" s="78"/>
      <c r="AT1516" s="78"/>
      <c r="AU1516" s="78"/>
      <c r="AV1516" s="78"/>
      <c r="AW1516" s="78"/>
      <c r="AX1516" s="78"/>
      <c r="AY1516" s="78"/>
      <c r="AZ1516" s="78"/>
      <c r="BA1516" s="78"/>
      <c r="BB1516" s="78"/>
      <c r="BC1516" s="79"/>
      <c r="BD1516" s="79"/>
      <c r="BE1516" s="79"/>
      <c r="BF1516" s="79"/>
      <c r="BG1516" s="79"/>
      <c r="BH1516" s="79"/>
      <c r="BI1516" s="79"/>
      <c r="BJ1516" s="78"/>
      <c r="BK1516" s="78"/>
      <c r="BL1516" s="80"/>
      <c r="BM1516" s="78"/>
      <c r="BN1516" s="78"/>
      <c r="BO1516" s="78"/>
      <c r="BP1516" s="78"/>
      <c r="BQ1516" s="78"/>
      <c r="BR1516" s="78"/>
      <c r="BS1516" s="78"/>
      <c r="BT1516" s="78"/>
      <c r="BU1516" s="78"/>
      <c r="BV1516" s="78"/>
      <c r="BW1516" s="78"/>
      <c r="BX1516" s="78"/>
      <c r="BY1516" s="78"/>
      <c r="BZ1516" s="72"/>
      <c r="CA1516" s="73"/>
      <c r="CB1516" s="72"/>
      <c r="CC1516" s="72"/>
      <c r="CD1516" s="74"/>
      <c r="CJ1516"/>
      <c r="CW1516" s="76"/>
      <c r="DC1516" s="69"/>
      <c r="DI1516" s="69"/>
    </row>
    <row r="1517" spans="1:113">
      <c r="A1517" s="78"/>
      <c r="B1517" s="82"/>
      <c r="C1517" s="78"/>
      <c r="D1517" s="80"/>
      <c r="E1517" s="78"/>
      <c r="F1517" s="78"/>
      <c r="G1517" s="78"/>
      <c r="H1517" s="78"/>
      <c r="I1517" s="78"/>
      <c r="J1517" s="78"/>
      <c r="K1517" s="78"/>
      <c r="L1517" s="80"/>
      <c r="M1517" s="78"/>
      <c r="N1517" s="78"/>
      <c r="O1517" s="78"/>
      <c r="P1517" s="78"/>
      <c r="Q1517" s="78"/>
      <c r="R1517" s="78"/>
      <c r="S1517" s="78"/>
      <c r="T1517" s="78"/>
      <c r="U1517" s="78"/>
      <c r="V1517" s="78"/>
      <c r="W1517" s="78"/>
      <c r="X1517" s="78"/>
      <c r="Y1517" s="78"/>
      <c r="Z1517" s="78"/>
      <c r="AA1517" s="78"/>
      <c r="AB1517" s="78"/>
      <c r="AC1517" s="78"/>
      <c r="AD1517" s="78"/>
      <c r="AE1517" s="78"/>
      <c r="AF1517" s="78"/>
      <c r="AG1517" s="78"/>
      <c r="AH1517" s="78"/>
      <c r="AI1517" s="78"/>
      <c r="AJ1517" s="78"/>
      <c r="AK1517" s="78"/>
      <c r="AL1517" s="80"/>
      <c r="AM1517" s="78"/>
      <c r="AN1517" s="78"/>
      <c r="AO1517" s="78"/>
      <c r="AP1517" s="78"/>
      <c r="AQ1517" s="78"/>
      <c r="AR1517" s="78"/>
      <c r="AS1517" s="78"/>
      <c r="AT1517" s="78"/>
      <c r="AU1517" s="78"/>
      <c r="AV1517" s="78"/>
      <c r="AW1517" s="78"/>
      <c r="AX1517" s="78"/>
      <c r="AY1517" s="78"/>
      <c r="AZ1517" s="78"/>
      <c r="BA1517" s="78"/>
      <c r="BB1517" s="78"/>
      <c r="BC1517" s="79"/>
      <c r="BD1517" s="79"/>
      <c r="BE1517" s="82"/>
      <c r="BF1517" s="79"/>
      <c r="BG1517" s="82"/>
      <c r="BH1517" s="82"/>
      <c r="BI1517" s="82"/>
      <c r="BJ1517" s="78"/>
      <c r="BK1517" s="78"/>
      <c r="BL1517" s="80"/>
      <c r="BM1517" s="78"/>
      <c r="BN1517" s="78"/>
      <c r="BO1517" s="78"/>
      <c r="BP1517" s="78"/>
      <c r="BQ1517" s="78"/>
      <c r="BR1517" s="78"/>
      <c r="BS1517" s="78"/>
      <c r="BT1517" s="78"/>
      <c r="BU1517" s="78"/>
      <c r="BV1517" s="78"/>
      <c r="BW1517" s="78"/>
      <c r="BX1517" s="78"/>
      <c r="BY1517" s="78"/>
      <c r="BZ1517" s="72"/>
      <c r="CA1517" s="73"/>
      <c r="CB1517" s="72"/>
      <c r="CC1517" s="72"/>
      <c r="CD1517" s="74"/>
      <c r="CJ1517"/>
      <c r="CW1517" s="76"/>
      <c r="DC1517" s="69"/>
      <c r="DI1517" s="69"/>
    </row>
    <row r="1518" spans="1:113">
      <c r="A1518" s="78"/>
      <c r="B1518" s="79"/>
      <c r="C1518" s="78"/>
      <c r="D1518" s="80"/>
      <c r="E1518" s="78"/>
      <c r="F1518" s="78"/>
      <c r="G1518" s="78"/>
      <c r="H1518" s="78"/>
      <c r="I1518" s="78"/>
      <c r="J1518" s="78"/>
      <c r="K1518" s="78"/>
      <c r="L1518" s="80"/>
      <c r="M1518" s="78"/>
      <c r="N1518" s="78"/>
      <c r="O1518" s="78"/>
      <c r="P1518" s="78"/>
      <c r="Q1518" s="78"/>
      <c r="R1518" s="78"/>
      <c r="S1518" s="78"/>
      <c r="T1518" s="78"/>
      <c r="U1518" s="78"/>
      <c r="V1518" s="78"/>
      <c r="W1518" s="78"/>
      <c r="X1518" s="78"/>
      <c r="Y1518" s="78"/>
      <c r="Z1518" s="78"/>
      <c r="AA1518" s="78"/>
      <c r="AB1518" s="78"/>
      <c r="AC1518" s="78"/>
      <c r="AD1518" s="78"/>
      <c r="AE1518" s="78"/>
      <c r="AF1518" s="78"/>
      <c r="AG1518" s="78"/>
      <c r="AH1518" s="78"/>
      <c r="AI1518" s="78"/>
      <c r="AJ1518" s="78"/>
      <c r="AK1518" s="78"/>
      <c r="AL1518" s="80"/>
      <c r="AM1518" s="78"/>
      <c r="AN1518" s="78"/>
      <c r="AO1518" s="78"/>
      <c r="AP1518" s="78"/>
      <c r="AQ1518" s="78"/>
      <c r="AR1518" s="78"/>
      <c r="AS1518" s="78"/>
      <c r="AT1518" s="78"/>
      <c r="AU1518" s="78"/>
      <c r="AV1518" s="78"/>
      <c r="AW1518" s="78"/>
      <c r="AX1518" s="78"/>
      <c r="AY1518" s="78"/>
      <c r="AZ1518" s="78"/>
      <c r="BA1518" s="78"/>
      <c r="BB1518" s="78"/>
      <c r="BC1518" s="79"/>
      <c r="BD1518" s="79"/>
      <c r="BE1518" s="79"/>
      <c r="BF1518" s="79"/>
      <c r="BG1518" s="79"/>
      <c r="BH1518" s="79"/>
      <c r="BI1518" s="79"/>
      <c r="BJ1518" s="78"/>
      <c r="BK1518" s="78"/>
      <c r="BL1518" s="80"/>
      <c r="BM1518" s="78"/>
      <c r="BN1518" s="78"/>
      <c r="BO1518" s="78"/>
      <c r="BP1518" s="78"/>
      <c r="BQ1518" s="78"/>
      <c r="BR1518" s="78"/>
      <c r="BS1518" s="78"/>
      <c r="BT1518" s="78"/>
      <c r="BU1518" s="78"/>
      <c r="BV1518" s="78"/>
      <c r="BW1518" s="78"/>
      <c r="BX1518" s="78"/>
      <c r="BY1518" s="78"/>
      <c r="BZ1518" s="72"/>
      <c r="CA1518" s="73"/>
      <c r="CB1518" s="72"/>
      <c r="CC1518" s="72"/>
      <c r="CD1518" s="74"/>
      <c r="CJ1518"/>
      <c r="CW1518" s="76"/>
      <c r="DC1518" s="69"/>
      <c r="DI1518" s="69"/>
    </row>
    <row r="1519" spans="1:113">
      <c r="A1519" s="78"/>
      <c r="B1519" s="79"/>
      <c r="C1519" s="78"/>
      <c r="D1519" s="80"/>
      <c r="E1519" s="78"/>
      <c r="F1519" s="78"/>
      <c r="G1519" s="78"/>
      <c r="H1519" s="78"/>
      <c r="I1519" s="78"/>
      <c r="J1519" s="78"/>
      <c r="K1519" s="78"/>
      <c r="L1519" s="80"/>
      <c r="M1519" s="78"/>
      <c r="N1519" s="78"/>
      <c r="O1519" s="78"/>
      <c r="P1519" s="78"/>
      <c r="Q1519" s="78"/>
      <c r="R1519" s="78"/>
      <c r="S1519" s="78"/>
      <c r="T1519" s="78"/>
      <c r="U1519" s="78"/>
      <c r="V1519" s="78"/>
      <c r="W1519" s="78"/>
      <c r="X1519" s="78"/>
      <c r="Y1519" s="78"/>
      <c r="Z1519" s="78"/>
      <c r="AA1519" s="78"/>
      <c r="AB1519" s="78"/>
      <c r="AC1519" s="78"/>
      <c r="AD1519" s="78"/>
      <c r="AE1519" s="78"/>
      <c r="AF1519" s="78"/>
      <c r="AG1519" s="78"/>
      <c r="AH1519" s="78"/>
      <c r="AI1519" s="78"/>
      <c r="AJ1519" s="78"/>
      <c r="AK1519" s="78"/>
      <c r="AL1519" s="80"/>
      <c r="AM1519" s="78"/>
      <c r="AN1519" s="78"/>
      <c r="AO1519" s="78"/>
      <c r="AP1519" s="78"/>
      <c r="AQ1519" s="78"/>
      <c r="AR1519" s="78"/>
      <c r="AS1519" s="78"/>
      <c r="AT1519" s="78"/>
      <c r="AU1519" s="78"/>
      <c r="AV1519" s="78"/>
      <c r="AW1519" s="78"/>
      <c r="AX1519" s="78"/>
      <c r="AY1519" s="78"/>
      <c r="AZ1519" s="78"/>
      <c r="BA1519" s="78"/>
      <c r="BB1519" s="78"/>
      <c r="BC1519" s="79"/>
      <c r="BD1519" s="79"/>
      <c r="BE1519" s="79"/>
      <c r="BF1519" s="79"/>
      <c r="BG1519" s="79"/>
      <c r="BH1519" s="79"/>
      <c r="BI1519" s="79"/>
      <c r="BJ1519" s="78"/>
      <c r="BK1519" s="78"/>
      <c r="BL1519" s="80"/>
      <c r="BM1519" s="78"/>
      <c r="BN1519" s="78"/>
      <c r="BO1519" s="78"/>
      <c r="BP1519" s="78"/>
      <c r="BQ1519" s="78"/>
      <c r="BR1519" s="78"/>
      <c r="BS1519" s="78"/>
      <c r="BT1519" s="78"/>
      <c r="BU1519" s="78"/>
      <c r="BV1519" s="78"/>
      <c r="BW1519" s="78"/>
      <c r="BX1519" s="78"/>
      <c r="BY1519" s="78"/>
      <c r="BZ1519" s="72"/>
      <c r="CA1519" s="73"/>
      <c r="CB1519" s="72"/>
      <c r="CC1519" s="72"/>
      <c r="CD1519" s="74"/>
      <c r="CJ1519"/>
      <c r="CW1519" s="76"/>
      <c r="DC1519" s="69"/>
      <c r="DI1519" s="69"/>
    </row>
    <row r="1520" spans="1:113">
      <c r="A1520" s="78"/>
      <c r="B1520" s="79"/>
      <c r="C1520" s="78"/>
      <c r="D1520" s="80"/>
      <c r="E1520" s="78"/>
      <c r="F1520" s="78"/>
      <c r="G1520" s="78"/>
      <c r="H1520" s="78"/>
      <c r="I1520" s="78"/>
      <c r="J1520" s="78"/>
      <c r="K1520" s="78"/>
      <c r="L1520" s="80"/>
      <c r="M1520" s="78"/>
      <c r="N1520" s="78"/>
      <c r="O1520" s="78"/>
      <c r="P1520" s="78"/>
      <c r="Q1520" s="78"/>
      <c r="R1520" s="78"/>
      <c r="S1520" s="78"/>
      <c r="T1520" s="78"/>
      <c r="U1520" s="78"/>
      <c r="V1520" s="78"/>
      <c r="W1520" s="78"/>
      <c r="X1520" s="78"/>
      <c r="Y1520" s="78"/>
      <c r="Z1520" s="78"/>
      <c r="AA1520" s="78"/>
      <c r="AB1520" s="78"/>
      <c r="AC1520" s="78"/>
      <c r="AD1520" s="78"/>
      <c r="AE1520" s="78"/>
      <c r="AF1520" s="78"/>
      <c r="AG1520" s="78"/>
      <c r="AH1520" s="78"/>
      <c r="AI1520" s="78"/>
      <c r="AJ1520" s="78"/>
      <c r="AK1520" s="78"/>
      <c r="AL1520" s="80"/>
      <c r="AM1520" s="78"/>
      <c r="AN1520" s="78"/>
      <c r="AO1520" s="78"/>
      <c r="AP1520" s="78"/>
      <c r="AQ1520" s="78"/>
      <c r="AR1520" s="78"/>
      <c r="AS1520" s="78"/>
      <c r="AT1520" s="78"/>
      <c r="AU1520" s="78"/>
      <c r="AV1520" s="78"/>
      <c r="AW1520" s="78"/>
      <c r="AX1520" s="78"/>
      <c r="AY1520" s="78"/>
      <c r="AZ1520" s="78"/>
      <c r="BA1520" s="78"/>
      <c r="BB1520" s="78"/>
      <c r="BC1520" s="79"/>
      <c r="BD1520" s="79"/>
      <c r="BE1520" s="79"/>
      <c r="BF1520" s="79"/>
      <c r="BG1520" s="79"/>
      <c r="BH1520" s="79"/>
      <c r="BI1520" s="79"/>
      <c r="BJ1520" s="78"/>
      <c r="BK1520" s="78"/>
      <c r="BL1520" s="80"/>
      <c r="BM1520" s="78"/>
      <c r="BN1520" s="78"/>
      <c r="BO1520" s="78"/>
      <c r="BP1520" s="78"/>
      <c r="BQ1520" s="78"/>
      <c r="BR1520" s="78"/>
      <c r="BS1520" s="78"/>
      <c r="BT1520" s="78"/>
      <c r="BU1520" s="78"/>
      <c r="BV1520" s="78"/>
      <c r="BW1520" s="78"/>
      <c r="BX1520" s="78"/>
      <c r="BY1520" s="78"/>
      <c r="BZ1520" s="72"/>
      <c r="CA1520" s="73"/>
      <c r="CB1520" s="72"/>
      <c r="CC1520" s="72"/>
      <c r="CD1520" s="74"/>
      <c r="CJ1520"/>
      <c r="CW1520" s="76"/>
      <c r="DC1520" s="69"/>
      <c r="DI1520" s="69"/>
    </row>
    <row r="1521" spans="1:113">
      <c r="A1521" s="78"/>
      <c r="B1521" s="79"/>
      <c r="C1521" s="78"/>
      <c r="D1521" s="80"/>
      <c r="E1521" s="78"/>
      <c r="F1521" s="78"/>
      <c r="G1521" s="78"/>
      <c r="H1521" s="78"/>
      <c r="I1521" s="78"/>
      <c r="J1521" s="78"/>
      <c r="K1521" s="78"/>
      <c r="L1521" s="80"/>
      <c r="M1521" s="78"/>
      <c r="N1521" s="78"/>
      <c r="O1521" s="78"/>
      <c r="P1521" s="78"/>
      <c r="Q1521" s="78"/>
      <c r="R1521" s="78"/>
      <c r="S1521" s="78"/>
      <c r="T1521" s="78"/>
      <c r="U1521" s="78"/>
      <c r="V1521" s="78"/>
      <c r="W1521" s="78"/>
      <c r="X1521" s="78"/>
      <c r="Y1521" s="78"/>
      <c r="Z1521" s="78"/>
      <c r="AA1521" s="78"/>
      <c r="AB1521" s="78"/>
      <c r="AC1521" s="78"/>
      <c r="AD1521" s="78"/>
      <c r="AE1521" s="78"/>
      <c r="AF1521" s="78"/>
      <c r="AG1521" s="78"/>
      <c r="AH1521" s="78"/>
      <c r="AI1521" s="78"/>
      <c r="AJ1521" s="78"/>
      <c r="AK1521" s="78"/>
      <c r="AL1521" s="80"/>
      <c r="AM1521" s="78"/>
      <c r="AN1521" s="78"/>
      <c r="AO1521" s="78"/>
      <c r="AP1521" s="78"/>
      <c r="AQ1521" s="78"/>
      <c r="AR1521" s="78"/>
      <c r="AS1521" s="78"/>
      <c r="AT1521" s="78"/>
      <c r="AU1521" s="78"/>
      <c r="AV1521" s="78"/>
      <c r="AW1521" s="78"/>
      <c r="AX1521" s="78"/>
      <c r="AY1521" s="78"/>
      <c r="AZ1521" s="78"/>
      <c r="BA1521" s="78"/>
      <c r="BB1521" s="78"/>
      <c r="BC1521" s="79"/>
      <c r="BD1521" s="79"/>
      <c r="BE1521" s="79"/>
      <c r="BF1521" s="79"/>
      <c r="BG1521" s="79"/>
      <c r="BH1521" s="79"/>
      <c r="BI1521" s="79"/>
      <c r="BJ1521" s="78"/>
      <c r="BK1521" s="78"/>
      <c r="BL1521" s="80"/>
      <c r="BM1521" s="78"/>
      <c r="BN1521" s="78"/>
      <c r="BO1521" s="78"/>
      <c r="BP1521" s="78"/>
      <c r="BQ1521" s="78"/>
      <c r="BR1521" s="78"/>
      <c r="BS1521" s="78"/>
      <c r="BT1521" s="78"/>
      <c r="BU1521" s="78"/>
      <c r="BV1521" s="78"/>
      <c r="BW1521" s="78"/>
      <c r="BX1521" s="78"/>
      <c r="BY1521" s="78"/>
      <c r="BZ1521" s="72"/>
      <c r="CA1521" s="73"/>
      <c r="CB1521" s="72"/>
      <c r="CC1521" s="72"/>
      <c r="CD1521" s="74"/>
      <c r="CJ1521"/>
      <c r="CW1521" s="76"/>
      <c r="DC1521" s="69"/>
      <c r="DI1521" s="69"/>
    </row>
    <row r="1522" spans="1:113">
      <c r="A1522" s="78"/>
      <c r="B1522" s="82"/>
      <c r="C1522" s="78"/>
      <c r="D1522" s="80"/>
      <c r="E1522" s="78"/>
      <c r="F1522" s="78"/>
      <c r="G1522" s="78"/>
      <c r="H1522" s="78"/>
      <c r="I1522" s="78"/>
      <c r="J1522" s="78"/>
      <c r="K1522" s="78"/>
      <c r="L1522" s="80"/>
      <c r="M1522" s="78"/>
      <c r="N1522" s="78"/>
      <c r="O1522" s="78"/>
      <c r="P1522" s="78"/>
      <c r="Q1522" s="78"/>
      <c r="R1522" s="78"/>
      <c r="S1522" s="78"/>
      <c r="T1522" s="78"/>
      <c r="U1522" s="78"/>
      <c r="V1522" s="78"/>
      <c r="W1522" s="78"/>
      <c r="X1522" s="78"/>
      <c r="Y1522" s="78"/>
      <c r="Z1522" s="78"/>
      <c r="AA1522" s="78"/>
      <c r="AB1522" s="78"/>
      <c r="AC1522" s="78"/>
      <c r="AD1522" s="78"/>
      <c r="AE1522" s="78"/>
      <c r="AF1522" s="78"/>
      <c r="AG1522" s="78"/>
      <c r="AH1522" s="78"/>
      <c r="AI1522" s="78"/>
      <c r="AJ1522" s="78"/>
      <c r="AK1522" s="78"/>
      <c r="AL1522" s="80"/>
      <c r="AM1522" s="78"/>
      <c r="AN1522" s="78"/>
      <c r="AO1522" s="78"/>
      <c r="AP1522" s="78"/>
      <c r="AQ1522" s="78"/>
      <c r="AR1522" s="78"/>
      <c r="AS1522" s="78"/>
      <c r="AT1522" s="78"/>
      <c r="AU1522" s="78"/>
      <c r="AV1522" s="78"/>
      <c r="AW1522" s="78"/>
      <c r="AX1522" s="78"/>
      <c r="AY1522" s="78"/>
      <c r="AZ1522" s="78"/>
      <c r="BA1522" s="78"/>
      <c r="BB1522" s="78"/>
      <c r="BC1522" s="79"/>
      <c r="BD1522" s="79"/>
      <c r="BE1522" s="82"/>
      <c r="BF1522" s="79"/>
      <c r="BG1522" s="82"/>
      <c r="BH1522" s="82"/>
      <c r="BI1522" s="82"/>
      <c r="BJ1522" s="78"/>
      <c r="BK1522" s="78"/>
      <c r="BL1522" s="80"/>
      <c r="BM1522" s="78"/>
      <c r="BN1522" s="78"/>
      <c r="BO1522" s="78"/>
      <c r="BP1522" s="78"/>
      <c r="BQ1522" s="78"/>
      <c r="BR1522" s="78"/>
      <c r="BS1522" s="78"/>
      <c r="BT1522" s="78"/>
      <c r="BU1522" s="78"/>
      <c r="BV1522" s="78"/>
      <c r="BW1522" s="78"/>
      <c r="BX1522" s="78"/>
      <c r="BY1522" s="78"/>
      <c r="BZ1522" s="72"/>
      <c r="CA1522" s="73"/>
      <c r="CB1522" s="72"/>
      <c r="CC1522" s="72"/>
      <c r="CD1522" s="74"/>
      <c r="CJ1522"/>
      <c r="CW1522" s="76"/>
      <c r="DC1522" s="69"/>
      <c r="DI1522" s="69"/>
    </row>
    <row r="1523" spans="1:113">
      <c r="A1523" s="78"/>
      <c r="B1523" s="79"/>
      <c r="C1523" s="78"/>
      <c r="D1523" s="80"/>
      <c r="E1523" s="78"/>
      <c r="F1523" s="78"/>
      <c r="G1523" s="78"/>
      <c r="H1523" s="78"/>
      <c r="I1523" s="78"/>
      <c r="J1523" s="78"/>
      <c r="K1523" s="78"/>
      <c r="L1523" s="80"/>
      <c r="M1523" s="78"/>
      <c r="N1523" s="78"/>
      <c r="O1523" s="78"/>
      <c r="P1523" s="78"/>
      <c r="Q1523" s="78"/>
      <c r="R1523" s="78"/>
      <c r="S1523" s="78"/>
      <c r="T1523" s="78"/>
      <c r="U1523" s="78"/>
      <c r="V1523" s="78"/>
      <c r="W1523" s="78"/>
      <c r="X1523" s="78"/>
      <c r="Y1523" s="78"/>
      <c r="Z1523" s="78"/>
      <c r="AA1523" s="78"/>
      <c r="AB1523" s="78"/>
      <c r="AC1523" s="78"/>
      <c r="AD1523" s="78"/>
      <c r="AE1523" s="78"/>
      <c r="AF1523" s="78"/>
      <c r="AG1523" s="78"/>
      <c r="AH1523" s="78"/>
      <c r="AI1523" s="78"/>
      <c r="AJ1523" s="78"/>
      <c r="AK1523" s="78"/>
      <c r="AL1523" s="80"/>
      <c r="AM1523" s="78"/>
      <c r="AN1523" s="78"/>
      <c r="AO1523" s="78"/>
      <c r="AP1523" s="78"/>
      <c r="AQ1523" s="78"/>
      <c r="AR1523" s="78"/>
      <c r="AS1523" s="78"/>
      <c r="AT1523" s="78"/>
      <c r="AU1523" s="78"/>
      <c r="AV1523" s="78"/>
      <c r="AW1523" s="78"/>
      <c r="AX1523" s="78"/>
      <c r="AY1523" s="78"/>
      <c r="AZ1523" s="78"/>
      <c r="BA1523" s="78"/>
      <c r="BB1523" s="78"/>
      <c r="BC1523" s="79"/>
      <c r="BD1523" s="79"/>
      <c r="BE1523" s="79"/>
      <c r="BF1523" s="79"/>
      <c r="BG1523" s="79"/>
      <c r="BH1523" s="79"/>
      <c r="BI1523" s="79"/>
      <c r="BJ1523" s="78"/>
      <c r="BK1523" s="78"/>
      <c r="BL1523" s="80"/>
      <c r="BM1523" s="78"/>
      <c r="BN1523" s="78"/>
      <c r="BO1523" s="78"/>
      <c r="BP1523" s="78"/>
      <c r="BQ1523" s="78"/>
      <c r="BR1523" s="78"/>
      <c r="BS1523" s="78"/>
      <c r="BT1523" s="78"/>
      <c r="BU1523" s="78"/>
      <c r="BV1523" s="78"/>
      <c r="BW1523" s="78"/>
      <c r="BX1523" s="78"/>
      <c r="BY1523" s="78"/>
      <c r="BZ1523" s="72"/>
      <c r="CA1523" s="73"/>
      <c r="CB1523" s="72"/>
      <c r="CC1523" s="72"/>
      <c r="CD1523" s="74"/>
      <c r="CJ1523"/>
      <c r="CW1523" s="76"/>
      <c r="DC1523" s="69"/>
      <c r="DI1523" s="69"/>
    </row>
    <row r="1524" spans="1:113">
      <c r="A1524" s="78"/>
      <c r="B1524" s="79"/>
      <c r="C1524" s="78"/>
      <c r="D1524" s="80"/>
      <c r="E1524" s="78"/>
      <c r="F1524" s="78"/>
      <c r="G1524" s="78"/>
      <c r="H1524" s="78"/>
      <c r="I1524" s="78"/>
      <c r="J1524" s="78"/>
      <c r="K1524" s="78"/>
      <c r="L1524" s="80"/>
      <c r="M1524" s="78"/>
      <c r="N1524" s="78"/>
      <c r="O1524" s="78"/>
      <c r="P1524" s="78"/>
      <c r="Q1524" s="78"/>
      <c r="R1524" s="78"/>
      <c r="S1524" s="78"/>
      <c r="T1524" s="78"/>
      <c r="U1524" s="78"/>
      <c r="V1524" s="78"/>
      <c r="W1524" s="78"/>
      <c r="X1524" s="78"/>
      <c r="Y1524" s="78"/>
      <c r="Z1524" s="78"/>
      <c r="AA1524" s="78"/>
      <c r="AB1524" s="78"/>
      <c r="AC1524" s="78"/>
      <c r="AD1524" s="78"/>
      <c r="AE1524" s="78"/>
      <c r="AF1524" s="78"/>
      <c r="AG1524" s="78"/>
      <c r="AH1524" s="78"/>
      <c r="AI1524" s="78"/>
      <c r="AJ1524" s="78"/>
      <c r="AK1524" s="78"/>
      <c r="AL1524" s="80"/>
      <c r="AM1524" s="78"/>
      <c r="AN1524" s="78"/>
      <c r="AO1524" s="78"/>
      <c r="AP1524" s="78"/>
      <c r="AQ1524" s="78"/>
      <c r="AR1524" s="78"/>
      <c r="AS1524" s="78"/>
      <c r="AT1524" s="78"/>
      <c r="AU1524" s="78"/>
      <c r="AV1524" s="78"/>
      <c r="AW1524" s="78"/>
      <c r="AX1524" s="78"/>
      <c r="AY1524" s="78"/>
      <c r="AZ1524" s="78"/>
      <c r="BA1524" s="78"/>
      <c r="BB1524" s="78"/>
      <c r="BC1524" s="79"/>
      <c r="BD1524" s="79"/>
      <c r="BE1524" s="79"/>
      <c r="BF1524" s="79"/>
      <c r="BG1524" s="79"/>
      <c r="BH1524" s="79"/>
      <c r="BI1524" s="79"/>
      <c r="BJ1524" s="78"/>
      <c r="BK1524" s="78"/>
      <c r="BL1524" s="80"/>
      <c r="BM1524" s="78"/>
      <c r="BN1524" s="78"/>
      <c r="BO1524" s="78"/>
      <c r="BP1524" s="78"/>
      <c r="BQ1524" s="78"/>
      <c r="BR1524" s="78"/>
      <c r="BS1524" s="78"/>
      <c r="BT1524" s="78"/>
      <c r="BU1524" s="78"/>
      <c r="BV1524" s="78"/>
      <c r="BW1524" s="78"/>
      <c r="BX1524" s="78"/>
      <c r="BY1524" s="78"/>
      <c r="BZ1524" s="72"/>
      <c r="CA1524" s="73"/>
      <c r="CB1524" s="72"/>
      <c r="CC1524" s="72"/>
      <c r="CD1524" s="74"/>
      <c r="CJ1524"/>
      <c r="CW1524" s="76"/>
      <c r="DC1524" s="69"/>
      <c r="DI1524" s="69"/>
    </row>
    <row r="1525" spans="1:113">
      <c r="A1525" s="78"/>
      <c r="B1525" s="79"/>
      <c r="C1525" s="78"/>
      <c r="D1525" s="80"/>
      <c r="E1525" s="78"/>
      <c r="F1525" s="78"/>
      <c r="G1525" s="78"/>
      <c r="H1525" s="78"/>
      <c r="I1525" s="78"/>
      <c r="J1525" s="78"/>
      <c r="K1525" s="78"/>
      <c r="L1525" s="80"/>
      <c r="M1525" s="78"/>
      <c r="N1525" s="78"/>
      <c r="O1525" s="78"/>
      <c r="P1525" s="78"/>
      <c r="Q1525" s="78"/>
      <c r="R1525" s="78"/>
      <c r="S1525" s="78"/>
      <c r="T1525" s="78"/>
      <c r="U1525" s="78"/>
      <c r="V1525" s="78"/>
      <c r="W1525" s="78"/>
      <c r="X1525" s="78"/>
      <c r="Y1525" s="78"/>
      <c r="Z1525" s="78"/>
      <c r="AA1525" s="78"/>
      <c r="AB1525" s="78"/>
      <c r="AC1525" s="78"/>
      <c r="AD1525" s="78"/>
      <c r="AE1525" s="78"/>
      <c r="AF1525" s="78"/>
      <c r="AG1525" s="78"/>
      <c r="AH1525" s="78"/>
      <c r="AI1525" s="78"/>
      <c r="AJ1525" s="78"/>
      <c r="AK1525" s="78"/>
      <c r="AL1525" s="80"/>
      <c r="AM1525" s="78"/>
      <c r="AN1525" s="78"/>
      <c r="AO1525" s="78"/>
      <c r="AP1525" s="78"/>
      <c r="AQ1525" s="78"/>
      <c r="AR1525" s="78"/>
      <c r="AS1525" s="78"/>
      <c r="AT1525" s="78"/>
      <c r="AU1525" s="78"/>
      <c r="AV1525" s="78"/>
      <c r="AW1525" s="78"/>
      <c r="AX1525" s="78"/>
      <c r="AY1525" s="78"/>
      <c r="AZ1525" s="78"/>
      <c r="BA1525" s="78"/>
      <c r="BB1525" s="78"/>
      <c r="BC1525" s="79"/>
      <c r="BD1525" s="79"/>
      <c r="BE1525" s="79"/>
      <c r="BF1525" s="79"/>
      <c r="BG1525" s="79"/>
      <c r="BH1525" s="79"/>
      <c r="BI1525" s="79"/>
      <c r="BJ1525" s="78"/>
      <c r="BK1525" s="78"/>
      <c r="BL1525" s="80"/>
      <c r="BM1525" s="78"/>
      <c r="BN1525" s="78"/>
      <c r="BO1525" s="78"/>
      <c r="BP1525" s="78"/>
      <c r="BQ1525" s="78"/>
      <c r="BR1525" s="78"/>
      <c r="BS1525" s="78"/>
      <c r="BT1525" s="78"/>
      <c r="BU1525" s="78"/>
      <c r="BV1525" s="78"/>
      <c r="BW1525" s="78"/>
      <c r="BX1525" s="78"/>
      <c r="BY1525" s="78"/>
      <c r="BZ1525" s="72"/>
      <c r="CA1525" s="73"/>
      <c r="CB1525" s="72"/>
      <c r="CC1525" s="72"/>
      <c r="CD1525" s="74"/>
      <c r="CJ1525"/>
      <c r="CW1525" s="76"/>
      <c r="DC1525" s="69"/>
      <c r="DI1525" s="69"/>
    </row>
    <row r="1526" spans="1:113">
      <c r="A1526" s="78"/>
      <c r="B1526" s="79"/>
      <c r="C1526" s="78"/>
      <c r="D1526" s="80"/>
      <c r="E1526" s="78"/>
      <c r="F1526" s="78"/>
      <c r="G1526" s="78"/>
      <c r="H1526" s="78"/>
      <c r="I1526" s="78"/>
      <c r="J1526" s="78"/>
      <c r="K1526" s="78"/>
      <c r="L1526" s="80"/>
      <c r="M1526" s="78"/>
      <c r="N1526" s="78"/>
      <c r="O1526" s="78"/>
      <c r="P1526" s="78"/>
      <c r="Q1526" s="78"/>
      <c r="R1526" s="78"/>
      <c r="S1526" s="78"/>
      <c r="T1526" s="78"/>
      <c r="U1526" s="78"/>
      <c r="V1526" s="78"/>
      <c r="W1526" s="78"/>
      <c r="X1526" s="78"/>
      <c r="Y1526" s="78"/>
      <c r="Z1526" s="78"/>
      <c r="AA1526" s="78"/>
      <c r="AB1526" s="78"/>
      <c r="AC1526" s="78"/>
      <c r="AD1526" s="78"/>
      <c r="AE1526" s="78"/>
      <c r="AF1526" s="78"/>
      <c r="AG1526" s="78"/>
      <c r="AH1526" s="78"/>
      <c r="AI1526" s="78"/>
      <c r="AJ1526" s="78"/>
      <c r="AK1526" s="78"/>
      <c r="AL1526" s="80"/>
      <c r="AM1526" s="78"/>
      <c r="AN1526" s="78"/>
      <c r="AO1526" s="78"/>
      <c r="AP1526" s="78"/>
      <c r="AQ1526" s="78"/>
      <c r="AR1526" s="78"/>
      <c r="AS1526" s="78"/>
      <c r="AT1526" s="78"/>
      <c r="AU1526" s="78"/>
      <c r="AV1526" s="78"/>
      <c r="AW1526" s="78"/>
      <c r="AX1526" s="78"/>
      <c r="AY1526" s="78"/>
      <c r="AZ1526" s="78"/>
      <c r="BA1526" s="78"/>
      <c r="BB1526" s="78"/>
      <c r="BC1526" s="79"/>
      <c r="BD1526" s="79"/>
      <c r="BE1526" s="79"/>
      <c r="BF1526" s="79"/>
      <c r="BG1526" s="79"/>
      <c r="BH1526" s="79"/>
      <c r="BI1526" s="79"/>
      <c r="BJ1526" s="78"/>
      <c r="BK1526" s="78"/>
      <c r="BL1526" s="80"/>
      <c r="BM1526" s="78"/>
      <c r="BN1526" s="78"/>
      <c r="BO1526" s="78"/>
      <c r="BP1526" s="78"/>
      <c r="BQ1526" s="78"/>
      <c r="BR1526" s="78"/>
      <c r="BS1526" s="78"/>
      <c r="BT1526" s="78"/>
      <c r="BU1526" s="78"/>
      <c r="BV1526" s="78"/>
      <c r="BW1526" s="78"/>
      <c r="BX1526" s="78"/>
      <c r="BY1526" s="78"/>
      <c r="BZ1526" s="72"/>
      <c r="CA1526" s="73"/>
      <c r="CB1526" s="72"/>
      <c r="CC1526" s="72"/>
      <c r="CD1526" s="74"/>
      <c r="CJ1526"/>
      <c r="CW1526" s="76"/>
      <c r="DC1526" s="69"/>
      <c r="DI1526" s="69"/>
    </row>
    <row r="1527" spans="1:113">
      <c r="A1527" s="78"/>
      <c r="B1527" s="79"/>
      <c r="C1527" s="78"/>
      <c r="D1527" s="80"/>
      <c r="E1527" s="78"/>
      <c r="F1527" s="78"/>
      <c r="G1527" s="78"/>
      <c r="H1527" s="78"/>
      <c r="I1527" s="78"/>
      <c r="J1527" s="78"/>
      <c r="K1527" s="78"/>
      <c r="L1527" s="80"/>
      <c r="M1527" s="78"/>
      <c r="N1527" s="78"/>
      <c r="O1527" s="78"/>
      <c r="P1527" s="78"/>
      <c r="Q1527" s="78"/>
      <c r="R1527" s="78"/>
      <c r="S1527" s="78"/>
      <c r="T1527" s="78"/>
      <c r="U1527" s="78"/>
      <c r="V1527" s="78"/>
      <c r="W1527" s="78"/>
      <c r="X1527" s="78"/>
      <c r="Y1527" s="78"/>
      <c r="Z1527" s="78"/>
      <c r="AA1527" s="78"/>
      <c r="AB1527" s="78"/>
      <c r="AC1527" s="78"/>
      <c r="AD1527" s="78"/>
      <c r="AE1527" s="78"/>
      <c r="AF1527" s="78"/>
      <c r="AG1527" s="78"/>
      <c r="AH1527" s="78"/>
      <c r="AI1527" s="78"/>
      <c r="AJ1527" s="78"/>
      <c r="AK1527" s="78"/>
      <c r="AL1527" s="80"/>
      <c r="AM1527" s="78"/>
      <c r="AN1527" s="78"/>
      <c r="AO1527" s="78"/>
      <c r="AP1527" s="78"/>
      <c r="AQ1527" s="78"/>
      <c r="AR1527" s="78"/>
      <c r="AS1527" s="78"/>
      <c r="AT1527" s="78"/>
      <c r="AU1527" s="78"/>
      <c r="AV1527" s="78"/>
      <c r="AW1527" s="78"/>
      <c r="AX1527" s="78"/>
      <c r="AY1527" s="78"/>
      <c r="AZ1527" s="78"/>
      <c r="BA1527" s="78"/>
      <c r="BB1527" s="78"/>
      <c r="BC1527" s="79"/>
      <c r="BD1527" s="79"/>
      <c r="BE1527" s="79"/>
      <c r="BF1527" s="79"/>
      <c r="BG1527" s="79"/>
      <c r="BH1527" s="79"/>
      <c r="BI1527" s="79"/>
      <c r="BJ1527" s="78"/>
      <c r="BK1527" s="78"/>
      <c r="BL1527" s="80"/>
      <c r="BM1527" s="78"/>
      <c r="BN1527" s="78"/>
      <c r="BO1527" s="78"/>
      <c r="BP1527" s="78"/>
      <c r="BQ1527" s="78"/>
      <c r="BR1527" s="78"/>
      <c r="BS1527" s="78"/>
      <c r="BT1527" s="78"/>
      <c r="BU1527" s="78"/>
      <c r="BV1527" s="78"/>
      <c r="BW1527" s="78"/>
      <c r="BX1527" s="78"/>
      <c r="BY1527" s="78"/>
      <c r="BZ1527" s="72"/>
      <c r="CA1527" s="73"/>
      <c r="CB1527" s="72"/>
      <c r="CC1527" s="72"/>
      <c r="CD1527" s="74"/>
      <c r="CJ1527"/>
      <c r="CW1527" s="76"/>
      <c r="DC1527" s="69"/>
      <c r="DI1527" s="69"/>
    </row>
    <row r="1528" spans="1:113">
      <c r="A1528" s="78"/>
      <c r="B1528" s="82"/>
      <c r="C1528" s="78"/>
      <c r="D1528" s="80"/>
      <c r="E1528" s="78"/>
      <c r="F1528" s="78"/>
      <c r="G1528" s="78"/>
      <c r="H1528" s="78"/>
      <c r="I1528" s="78"/>
      <c r="J1528" s="78"/>
      <c r="K1528" s="78"/>
      <c r="L1528" s="80"/>
      <c r="M1528" s="78"/>
      <c r="N1528" s="78"/>
      <c r="O1528" s="78"/>
      <c r="P1528" s="78"/>
      <c r="Q1528" s="78"/>
      <c r="R1528" s="78"/>
      <c r="S1528" s="78"/>
      <c r="T1528" s="78"/>
      <c r="U1528" s="78"/>
      <c r="V1528" s="78"/>
      <c r="W1528" s="78"/>
      <c r="X1528" s="78"/>
      <c r="Y1528" s="78"/>
      <c r="Z1528" s="78"/>
      <c r="AA1528" s="78"/>
      <c r="AB1528" s="78"/>
      <c r="AC1528" s="78"/>
      <c r="AD1528" s="78"/>
      <c r="AE1528" s="78"/>
      <c r="AF1528" s="78"/>
      <c r="AG1528" s="78"/>
      <c r="AH1528" s="78"/>
      <c r="AI1528" s="78"/>
      <c r="AJ1528" s="78"/>
      <c r="AK1528" s="78"/>
      <c r="AL1528" s="80"/>
      <c r="AM1528" s="78"/>
      <c r="AN1528" s="78"/>
      <c r="AO1528" s="78"/>
      <c r="AP1528" s="78"/>
      <c r="AQ1528" s="78"/>
      <c r="AR1528" s="78"/>
      <c r="AS1528" s="78"/>
      <c r="AT1528" s="78"/>
      <c r="AU1528" s="78"/>
      <c r="AV1528" s="78"/>
      <c r="AW1528" s="78"/>
      <c r="AX1528" s="78"/>
      <c r="AY1528" s="78"/>
      <c r="AZ1528" s="78"/>
      <c r="BA1528" s="78"/>
      <c r="BB1528" s="78"/>
      <c r="BC1528" s="79"/>
      <c r="BD1528" s="79"/>
      <c r="BE1528" s="82"/>
      <c r="BF1528" s="79"/>
      <c r="BG1528" s="82"/>
      <c r="BH1528" s="82"/>
      <c r="BI1528" s="82"/>
      <c r="BJ1528" s="78"/>
      <c r="BK1528" s="78"/>
      <c r="BL1528" s="80"/>
      <c r="BM1528" s="78"/>
      <c r="BN1528" s="78"/>
      <c r="BO1528" s="78"/>
      <c r="BP1528" s="78"/>
      <c r="BQ1528" s="78"/>
      <c r="BR1528" s="78"/>
      <c r="BS1528" s="78"/>
      <c r="BT1528" s="78"/>
      <c r="BU1528" s="78"/>
      <c r="BV1528" s="78"/>
      <c r="BW1528" s="78"/>
      <c r="BX1528" s="78"/>
      <c r="BY1528" s="78"/>
      <c r="BZ1528" s="72"/>
      <c r="CA1528" s="73"/>
      <c r="CB1528" s="72"/>
      <c r="CC1528" s="72"/>
      <c r="CD1528" s="74"/>
      <c r="CJ1528"/>
      <c r="CW1528" s="76"/>
      <c r="DC1528" s="69"/>
      <c r="DI1528" s="69"/>
    </row>
    <row r="1529" spans="1:113">
      <c r="A1529" s="78"/>
      <c r="B1529" s="79"/>
      <c r="C1529" s="78"/>
      <c r="D1529" s="80"/>
      <c r="E1529" s="78"/>
      <c r="F1529" s="78"/>
      <c r="G1529" s="78"/>
      <c r="H1529" s="78"/>
      <c r="I1529" s="78"/>
      <c r="J1529" s="78"/>
      <c r="K1529" s="78"/>
      <c r="L1529" s="80"/>
      <c r="M1529" s="78"/>
      <c r="N1529" s="78"/>
      <c r="O1529" s="78"/>
      <c r="P1529" s="78"/>
      <c r="Q1529" s="78"/>
      <c r="R1529" s="78"/>
      <c r="S1529" s="78"/>
      <c r="T1529" s="78"/>
      <c r="U1529" s="78"/>
      <c r="V1529" s="78"/>
      <c r="W1529" s="78"/>
      <c r="X1529" s="78"/>
      <c r="Y1529" s="78"/>
      <c r="Z1529" s="78"/>
      <c r="AA1529" s="78"/>
      <c r="AB1529" s="78"/>
      <c r="AC1529" s="78"/>
      <c r="AD1529" s="78"/>
      <c r="AE1529" s="78"/>
      <c r="AF1529" s="78"/>
      <c r="AG1529" s="78"/>
      <c r="AH1529" s="78"/>
      <c r="AI1529" s="78"/>
      <c r="AJ1529" s="78"/>
      <c r="AK1529" s="78"/>
      <c r="AL1529" s="80"/>
      <c r="AM1529" s="78"/>
      <c r="AN1529" s="78"/>
      <c r="AO1529" s="78"/>
      <c r="AP1529" s="78"/>
      <c r="AQ1529" s="78"/>
      <c r="AR1529" s="78"/>
      <c r="AS1529" s="78"/>
      <c r="AT1529" s="78"/>
      <c r="AU1529" s="78"/>
      <c r="AV1529" s="78"/>
      <c r="AW1529" s="78"/>
      <c r="AX1529" s="78"/>
      <c r="AY1529" s="78"/>
      <c r="AZ1529" s="78"/>
      <c r="BA1529" s="78"/>
      <c r="BB1529" s="78"/>
      <c r="BC1529" s="79"/>
      <c r="BD1529" s="79"/>
      <c r="BE1529" s="79"/>
      <c r="BF1529" s="79"/>
      <c r="BG1529" s="79"/>
      <c r="BH1529" s="79"/>
      <c r="BI1529" s="79"/>
      <c r="BJ1529" s="78"/>
      <c r="BK1529" s="78"/>
      <c r="BL1529" s="80"/>
      <c r="BM1529" s="78"/>
      <c r="BN1529" s="78"/>
      <c r="BO1529" s="78"/>
      <c r="BP1529" s="78"/>
      <c r="BQ1529" s="78"/>
      <c r="BR1529" s="78"/>
      <c r="BS1529" s="78"/>
      <c r="BT1529" s="78"/>
      <c r="BU1529" s="78"/>
      <c r="BV1529" s="78"/>
      <c r="BW1529" s="78"/>
      <c r="BX1529" s="78"/>
      <c r="BY1529" s="78"/>
      <c r="BZ1529" s="72"/>
      <c r="CA1529" s="73"/>
      <c r="CB1529" s="72"/>
      <c r="CC1529" s="72"/>
      <c r="CD1529" s="74"/>
      <c r="CJ1529"/>
      <c r="CW1529" s="76"/>
      <c r="DC1529" s="69"/>
      <c r="DI1529" s="69"/>
    </row>
    <row r="1530" spans="1:113">
      <c r="A1530" s="78"/>
      <c r="B1530" s="79"/>
      <c r="C1530" s="78"/>
      <c r="D1530" s="80"/>
      <c r="E1530" s="78"/>
      <c r="F1530" s="78"/>
      <c r="G1530" s="78"/>
      <c r="H1530" s="78"/>
      <c r="I1530" s="78"/>
      <c r="J1530" s="78"/>
      <c r="K1530" s="78"/>
      <c r="L1530" s="80"/>
      <c r="M1530" s="78"/>
      <c r="N1530" s="78"/>
      <c r="O1530" s="78"/>
      <c r="P1530" s="78"/>
      <c r="Q1530" s="78"/>
      <c r="R1530" s="81"/>
      <c r="S1530" s="78"/>
      <c r="T1530" s="78"/>
      <c r="U1530" s="78"/>
      <c r="V1530" s="78"/>
      <c r="W1530" s="78"/>
      <c r="X1530" s="78"/>
      <c r="Y1530" s="78"/>
      <c r="Z1530" s="78"/>
      <c r="AA1530" s="78"/>
      <c r="AB1530" s="78"/>
      <c r="AC1530" s="78"/>
      <c r="AD1530" s="78"/>
      <c r="AE1530" s="78"/>
      <c r="AF1530" s="78"/>
      <c r="AG1530" s="78"/>
      <c r="AH1530" s="78"/>
      <c r="AI1530" s="78"/>
      <c r="AJ1530" s="78"/>
      <c r="AK1530" s="78"/>
      <c r="AL1530" s="80"/>
      <c r="AM1530" s="78"/>
      <c r="AN1530" s="78"/>
      <c r="AO1530" s="78"/>
      <c r="AP1530" s="78"/>
      <c r="AQ1530" s="78"/>
      <c r="AR1530" s="78"/>
      <c r="AS1530" s="78"/>
      <c r="AT1530" s="78"/>
      <c r="AU1530" s="78"/>
      <c r="AV1530" s="78"/>
      <c r="AW1530" s="78"/>
      <c r="AX1530" s="78"/>
      <c r="AY1530" s="78"/>
      <c r="AZ1530" s="78"/>
      <c r="BA1530" s="78"/>
      <c r="BB1530" s="78"/>
      <c r="BC1530" s="79"/>
      <c r="BD1530" s="79"/>
      <c r="BE1530" s="79"/>
      <c r="BF1530" s="79"/>
      <c r="BG1530" s="79"/>
      <c r="BH1530" s="79"/>
      <c r="BI1530" s="79"/>
      <c r="BJ1530" s="78"/>
      <c r="BK1530" s="78"/>
      <c r="BL1530" s="80"/>
      <c r="BM1530" s="78"/>
      <c r="BN1530" s="78"/>
      <c r="BO1530" s="78"/>
      <c r="BP1530" s="78"/>
      <c r="BQ1530" s="78"/>
      <c r="BR1530" s="78"/>
      <c r="BS1530" s="78"/>
      <c r="BT1530" s="78"/>
      <c r="BU1530" s="78"/>
      <c r="BV1530" s="78"/>
      <c r="BW1530" s="78"/>
      <c r="BX1530" s="78"/>
      <c r="BY1530" s="78"/>
      <c r="BZ1530" s="72"/>
      <c r="CA1530" s="73"/>
      <c r="CB1530" s="72"/>
      <c r="CC1530" s="72"/>
      <c r="CD1530" s="74"/>
      <c r="CJ1530"/>
      <c r="CW1530" s="76"/>
      <c r="DC1530" s="69"/>
      <c r="DI1530" s="69"/>
    </row>
    <row r="1531" spans="1:113">
      <c r="A1531" s="78"/>
      <c r="B1531" s="79"/>
      <c r="C1531" s="78"/>
      <c r="D1531" s="80"/>
      <c r="E1531" s="78"/>
      <c r="F1531" s="78"/>
      <c r="G1531" s="78"/>
      <c r="H1531" s="78"/>
      <c r="I1531" s="78"/>
      <c r="J1531" s="78"/>
      <c r="K1531" s="78"/>
      <c r="L1531" s="80"/>
      <c r="M1531" s="78"/>
      <c r="N1531" s="78"/>
      <c r="O1531" s="78"/>
      <c r="P1531" s="78"/>
      <c r="Q1531" s="78"/>
      <c r="R1531" s="78"/>
      <c r="S1531" s="78"/>
      <c r="T1531" s="78"/>
      <c r="U1531" s="78"/>
      <c r="V1531" s="78"/>
      <c r="W1531" s="78"/>
      <c r="X1531" s="78"/>
      <c r="Y1531" s="78"/>
      <c r="Z1531" s="78"/>
      <c r="AA1531" s="78"/>
      <c r="AB1531" s="78"/>
      <c r="AC1531" s="78"/>
      <c r="AD1531" s="78"/>
      <c r="AE1531" s="78"/>
      <c r="AF1531" s="78"/>
      <c r="AG1531" s="78"/>
      <c r="AH1531" s="78"/>
      <c r="AI1531" s="78"/>
      <c r="AJ1531" s="78"/>
      <c r="AK1531" s="78"/>
      <c r="AL1531" s="80"/>
      <c r="AM1531" s="78"/>
      <c r="AN1531" s="78"/>
      <c r="AO1531" s="78"/>
      <c r="AP1531" s="78"/>
      <c r="AQ1531" s="78"/>
      <c r="AR1531" s="78"/>
      <c r="AS1531" s="78"/>
      <c r="AT1531" s="78"/>
      <c r="AU1531" s="78"/>
      <c r="AV1531" s="78"/>
      <c r="AW1531" s="78"/>
      <c r="AX1531" s="78"/>
      <c r="AY1531" s="78"/>
      <c r="AZ1531" s="78"/>
      <c r="BA1531" s="78"/>
      <c r="BB1531" s="78"/>
      <c r="BC1531" s="79"/>
      <c r="BD1531" s="79"/>
      <c r="BE1531" s="79"/>
      <c r="BF1531" s="79"/>
      <c r="BG1531" s="79"/>
      <c r="BH1531" s="79"/>
      <c r="BI1531" s="79"/>
      <c r="BJ1531" s="78"/>
      <c r="BK1531" s="78"/>
      <c r="BL1531" s="80"/>
      <c r="BM1531" s="78"/>
      <c r="BN1531" s="78"/>
      <c r="BO1531" s="78"/>
      <c r="BP1531" s="78"/>
      <c r="BQ1531" s="78"/>
      <c r="BR1531" s="78"/>
      <c r="BS1531" s="78"/>
      <c r="BT1531" s="78"/>
      <c r="BU1531" s="78"/>
      <c r="BV1531" s="78"/>
      <c r="BW1531" s="78"/>
      <c r="BX1531" s="78"/>
      <c r="BY1531" s="78"/>
      <c r="BZ1531" s="72"/>
      <c r="CA1531" s="73"/>
      <c r="CB1531" s="72"/>
      <c r="CC1531" s="72"/>
      <c r="CD1531" s="74"/>
      <c r="CJ1531"/>
      <c r="CW1531" s="76"/>
      <c r="DC1531" s="69"/>
      <c r="DI1531" s="69"/>
    </row>
    <row r="1532" spans="1:113">
      <c r="A1532" s="78"/>
      <c r="B1532" s="82"/>
      <c r="C1532" s="78"/>
      <c r="D1532" s="80"/>
      <c r="E1532" s="78"/>
      <c r="F1532" s="78"/>
      <c r="G1532" s="78"/>
      <c r="H1532" s="78"/>
      <c r="I1532" s="78"/>
      <c r="J1532" s="78"/>
      <c r="K1532" s="78"/>
      <c r="L1532" s="80"/>
      <c r="M1532" s="78"/>
      <c r="N1532" s="78"/>
      <c r="O1532" s="78"/>
      <c r="P1532" s="78"/>
      <c r="Q1532" s="78"/>
      <c r="R1532" s="78"/>
      <c r="S1532" s="78"/>
      <c r="T1532" s="78"/>
      <c r="U1532" s="78"/>
      <c r="V1532" s="78"/>
      <c r="W1532" s="78"/>
      <c r="X1532" s="78"/>
      <c r="Y1532" s="78"/>
      <c r="Z1532" s="78"/>
      <c r="AA1532" s="78"/>
      <c r="AB1532" s="78"/>
      <c r="AC1532" s="78"/>
      <c r="AD1532" s="78"/>
      <c r="AE1532" s="78"/>
      <c r="AF1532" s="78"/>
      <c r="AG1532" s="78"/>
      <c r="AH1532" s="78"/>
      <c r="AI1532" s="78"/>
      <c r="AJ1532" s="78"/>
      <c r="AK1532" s="78"/>
      <c r="AL1532" s="80"/>
      <c r="AM1532" s="78"/>
      <c r="AN1532" s="78"/>
      <c r="AO1532" s="78"/>
      <c r="AP1532" s="78"/>
      <c r="AQ1532" s="78"/>
      <c r="AR1532" s="78"/>
      <c r="AS1532" s="78"/>
      <c r="AT1532" s="78"/>
      <c r="AU1532" s="78"/>
      <c r="AV1532" s="78"/>
      <c r="AW1532" s="78"/>
      <c r="AX1532" s="78"/>
      <c r="AY1532" s="78"/>
      <c r="AZ1532" s="78"/>
      <c r="BA1532" s="78"/>
      <c r="BB1532" s="78"/>
      <c r="BC1532" s="79"/>
      <c r="BD1532" s="79"/>
      <c r="BE1532" s="82"/>
      <c r="BF1532" s="79"/>
      <c r="BG1532" s="82"/>
      <c r="BH1532" s="82"/>
      <c r="BI1532" s="82"/>
      <c r="BJ1532" s="78"/>
      <c r="BK1532" s="78"/>
      <c r="BL1532" s="80"/>
      <c r="BM1532" s="78"/>
      <c r="BN1532" s="78"/>
      <c r="BO1532" s="78"/>
      <c r="BP1532" s="78"/>
      <c r="BQ1532" s="78"/>
      <c r="BR1532" s="78"/>
      <c r="BS1532" s="78"/>
      <c r="BT1532" s="78"/>
      <c r="BU1532" s="78"/>
      <c r="BV1532" s="78"/>
      <c r="BW1532" s="78"/>
      <c r="BX1532" s="78"/>
      <c r="BY1532" s="78"/>
      <c r="BZ1532" s="72"/>
      <c r="CA1532" s="73"/>
      <c r="CB1532" s="72"/>
      <c r="CC1532" s="72"/>
      <c r="CD1532" s="74"/>
      <c r="CJ1532"/>
      <c r="CW1532" s="76"/>
      <c r="DC1532" s="69"/>
      <c r="DI1532" s="69"/>
    </row>
    <row r="1533" spans="1:113">
      <c r="A1533" s="78"/>
      <c r="B1533" s="82"/>
      <c r="C1533" s="78"/>
      <c r="D1533" s="80"/>
      <c r="E1533" s="78"/>
      <c r="F1533" s="78"/>
      <c r="G1533" s="78"/>
      <c r="H1533" s="78"/>
      <c r="I1533" s="78"/>
      <c r="J1533" s="78"/>
      <c r="K1533" s="78"/>
      <c r="L1533" s="80"/>
      <c r="M1533" s="78"/>
      <c r="N1533" s="78"/>
      <c r="O1533" s="78"/>
      <c r="P1533" s="78"/>
      <c r="Q1533" s="78"/>
      <c r="R1533" s="78"/>
      <c r="S1533" s="78"/>
      <c r="T1533" s="78"/>
      <c r="U1533" s="78"/>
      <c r="V1533" s="78"/>
      <c r="W1533" s="78"/>
      <c r="X1533" s="78"/>
      <c r="Y1533" s="78"/>
      <c r="Z1533" s="78"/>
      <c r="AA1533" s="78"/>
      <c r="AB1533" s="78"/>
      <c r="AC1533" s="78"/>
      <c r="AD1533" s="78"/>
      <c r="AE1533" s="78"/>
      <c r="AF1533" s="78"/>
      <c r="AG1533" s="78"/>
      <c r="AH1533" s="78"/>
      <c r="AI1533" s="78"/>
      <c r="AJ1533" s="78"/>
      <c r="AK1533" s="78"/>
      <c r="AL1533" s="80"/>
      <c r="AM1533" s="78"/>
      <c r="AN1533" s="78"/>
      <c r="AO1533" s="78"/>
      <c r="AP1533" s="78"/>
      <c r="AQ1533" s="78"/>
      <c r="AR1533" s="78"/>
      <c r="AS1533" s="78"/>
      <c r="AT1533" s="78"/>
      <c r="AU1533" s="78"/>
      <c r="AV1533" s="78"/>
      <c r="AW1533" s="78"/>
      <c r="AX1533" s="78"/>
      <c r="AY1533" s="78"/>
      <c r="AZ1533" s="78"/>
      <c r="BA1533" s="78"/>
      <c r="BB1533" s="78"/>
      <c r="BC1533" s="79"/>
      <c r="BD1533" s="79"/>
      <c r="BE1533" s="82"/>
      <c r="BF1533" s="79"/>
      <c r="BG1533" s="82"/>
      <c r="BH1533" s="82"/>
      <c r="BI1533" s="82"/>
      <c r="BJ1533" s="78"/>
      <c r="BK1533" s="78"/>
      <c r="BL1533" s="80"/>
      <c r="BM1533" s="78"/>
      <c r="BN1533" s="78"/>
      <c r="BO1533" s="78"/>
      <c r="BP1533" s="78"/>
      <c r="BQ1533" s="78"/>
      <c r="BR1533" s="78"/>
      <c r="BS1533" s="78"/>
      <c r="BT1533" s="78"/>
      <c r="BU1533" s="78"/>
      <c r="BV1533" s="78"/>
      <c r="BW1533" s="78"/>
      <c r="BX1533" s="78"/>
      <c r="BY1533" s="78"/>
      <c r="BZ1533" s="72"/>
      <c r="CA1533" s="73"/>
      <c r="CB1533" s="72"/>
      <c r="CC1533" s="72"/>
      <c r="CD1533" s="74"/>
      <c r="CJ1533"/>
      <c r="CW1533" s="76"/>
      <c r="DC1533" s="69"/>
      <c r="DI1533" s="69"/>
    </row>
    <row r="1534" spans="1:113">
      <c r="A1534" s="78"/>
      <c r="B1534" s="82"/>
      <c r="C1534" s="78"/>
      <c r="D1534" s="80"/>
      <c r="E1534" s="78"/>
      <c r="F1534" s="78"/>
      <c r="G1534" s="78"/>
      <c r="H1534" s="78"/>
      <c r="I1534" s="78"/>
      <c r="J1534" s="78"/>
      <c r="K1534" s="78"/>
      <c r="L1534" s="80"/>
      <c r="M1534" s="78"/>
      <c r="N1534" s="78"/>
      <c r="O1534" s="78"/>
      <c r="P1534" s="78"/>
      <c r="Q1534" s="78"/>
      <c r="R1534" s="78"/>
      <c r="S1534" s="78"/>
      <c r="T1534" s="78"/>
      <c r="U1534" s="78"/>
      <c r="V1534" s="78"/>
      <c r="W1534" s="78"/>
      <c r="X1534" s="78"/>
      <c r="Y1534" s="78"/>
      <c r="Z1534" s="78"/>
      <c r="AA1534" s="78"/>
      <c r="AB1534" s="78"/>
      <c r="AC1534" s="78"/>
      <c r="AD1534" s="78"/>
      <c r="AE1534" s="78"/>
      <c r="AF1534" s="78"/>
      <c r="AG1534" s="78"/>
      <c r="AH1534" s="78"/>
      <c r="AI1534" s="78"/>
      <c r="AJ1534" s="78"/>
      <c r="AK1534" s="78"/>
      <c r="AL1534" s="80"/>
      <c r="AM1534" s="78"/>
      <c r="AN1534" s="78"/>
      <c r="AO1534" s="78"/>
      <c r="AP1534" s="78"/>
      <c r="AQ1534" s="78"/>
      <c r="AR1534" s="78"/>
      <c r="AS1534" s="78"/>
      <c r="AT1534" s="78"/>
      <c r="AU1534" s="78"/>
      <c r="AV1534" s="78"/>
      <c r="AW1534" s="78"/>
      <c r="AX1534" s="78"/>
      <c r="AY1534" s="78"/>
      <c r="AZ1534" s="78"/>
      <c r="BA1534" s="78"/>
      <c r="BB1534" s="78"/>
      <c r="BC1534" s="79"/>
      <c r="BD1534" s="79"/>
      <c r="BE1534" s="82"/>
      <c r="BF1534" s="79"/>
      <c r="BG1534" s="82"/>
      <c r="BH1534" s="82"/>
      <c r="BI1534" s="82"/>
      <c r="BJ1534" s="78"/>
      <c r="BK1534" s="78"/>
      <c r="BL1534" s="80"/>
      <c r="BM1534" s="78"/>
      <c r="BN1534" s="78"/>
      <c r="BO1534" s="78"/>
      <c r="BP1534" s="78"/>
      <c r="BQ1534" s="78"/>
      <c r="BR1534" s="78"/>
      <c r="BS1534" s="78"/>
      <c r="BT1534" s="78"/>
      <c r="BU1534" s="78"/>
      <c r="BV1534" s="78"/>
      <c r="BW1534" s="78"/>
      <c r="BX1534" s="78"/>
      <c r="BY1534" s="78"/>
      <c r="BZ1534" s="72"/>
      <c r="CA1534" s="73"/>
      <c r="CB1534" s="72"/>
      <c r="CC1534" s="72"/>
      <c r="CD1534" s="74"/>
      <c r="CJ1534"/>
      <c r="CW1534" s="76"/>
      <c r="DC1534" s="69"/>
      <c r="DI1534" s="69"/>
    </row>
    <row r="1535" spans="1:113">
      <c r="A1535" s="78"/>
      <c r="B1535" s="79"/>
      <c r="C1535" s="78"/>
      <c r="D1535" s="80"/>
      <c r="E1535" s="78"/>
      <c r="F1535" s="78"/>
      <c r="G1535" s="78"/>
      <c r="H1535" s="78"/>
      <c r="I1535" s="78"/>
      <c r="J1535" s="78"/>
      <c r="K1535" s="78"/>
      <c r="L1535" s="80"/>
      <c r="M1535" s="78"/>
      <c r="N1535" s="78"/>
      <c r="O1535" s="78"/>
      <c r="P1535" s="78"/>
      <c r="Q1535" s="78"/>
      <c r="R1535" s="78"/>
      <c r="S1535" s="78"/>
      <c r="T1535" s="78"/>
      <c r="U1535" s="78"/>
      <c r="V1535" s="78"/>
      <c r="W1535" s="78"/>
      <c r="X1535" s="78"/>
      <c r="Y1535" s="78"/>
      <c r="Z1535" s="78"/>
      <c r="AA1535" s="78"/>
      <c r="AB1535" s="78"/>
      <c r="AC1535" s="78"/>
      <c r="AD1535" s="78"/>
      <c r="AE1535" s="78"/>
      <c r="AF1535" s="78"/>
      <c r="AG1535" s="78"/>
      <c r="AH1535" s="78"/>
      <c r="AI1535" s="78"/>
      <c r="AJ1535" s="78"/>
      <c r="AK1535" s="78"/>
      <c r="AL1535" s="80"/>
      <c r="AM1535" s="78"/>
      <c r="AN1535" s="78"/>
      <c r="AO1535" s="78"/>
      <c r="AP1535" s="78"/>
      <c r="AQ1535" s="78"/>
      <c r="AR1535" s="78"/>
      <c r="AS1535" s="78"/>
      <c r="AT1535" s="78"/>
      <c r="AU1535" s="78"/>
      <c r="AV1535" s="78"/>
      <c r="AW1535" s="78"/>
      <c r="AX1535" s="78"/>
      <c r="AY1535" s="78"/>
      <c r="AZ1535" s="78"/>
      <c r="BA1535" s="78"/>
      <c r="BB1535" s="78"/>
      <c r="BC1535" s="79"/>
      <c r="BD1535" s="79"/>
      <c r="BE1535" s="79"/>
      <c r="BF1535" s="79"/>
      <c r="BG1535" s="79"/>
      <c r="BH1535" s="79"/>
      <c r="BI1535" s="79"/>
      <c r="BJ1535" s="78"/>
      <c r="BK1535" s="78"/>
      <c r="BL1535" s="80"/>
      <c r="BM1535" s="78"/>
      <c r="BN1535" s="78"/>
      <c r="BO1535" s="78"/>
      <c r="BP1535" s="78"/>
      <c r="BQ1535" s="78"/>
      <c r="BR1535" s="78"/>
      <c r="BS1535" s="78"/>
      <c r="BT1535" s="78"/>
      <c r="BU1535" s="78"/>
      <c r="BV1535" s="78"/>
      <c r="BW1535" s="78"/>
      <c r="BX1535" s="78"/>
      <c r="BY1535" s="78"/>
      <c r="BZ1535" s="72"/>
      <c r="CA1535" s="73"/>
      <c r="CB1535" s="72"/>
      <c r="CC1535" s="72"/>
      <c r="CD1535" s="74"/>
      <c r="CJ1535"/>
      <c r="CW1535" s="76"/>
      <c r="DC1535" s="69"/>
      <c r="DI1535" s="69"/>
    </row>
    <row r="1536" spans="1:113">
      <c r="A1536" s="78"/>
      <c r="B1536" s="79"/>
      <c r="C1536" s="78"/>
      <c r="D1536" s="80"/>
      <c r="E1536" s="78"/>
      <c r="F1536" s="78"/>
      <c r="G1536" s="78"/>
      <c r="H1536" s="78"/>
      <c r="I1536" s="78"/>
      <c r="J1536" s="78"/>
      <c r="K1536" s="78"/>
      <c r="L1536" s="80"/>
      <c r="M1536" s="78"/>
      <c r="N1536" s="78"/>
      <c r="O1536" s="78"/>
      <c r="P1536" s="78"/>
      <c r="Q1536" s="78"/>
      <c r="R1536" s="78"/>
      <c r="S1536" s="78"/>
      <c r="T1536" s="78"/>
      <c r="U1536" s="78"/>
      <c r="V1536" s="78"/>
      <c r="W1536" s="78"/>
      <c r="X1536" s="78"/>
      <c r="Y1536" s="78"/>
      <c r="Z1536" s="78"/>
      <c r="AA1536" s="78"/>
      <c r="AB1536" s="78"/>
      <c r="AC1536" s="78"/>
      <c r="AD1536" s="78"/>
      <c r="AE1536" s="78"/>
      <c r="AF1536" s="78"/>
      <c r="AG1536" s="78"/>
      <c r="AH1536" s="78"/>
      <c r="AI1536" s="78"/>
      <c r="AJ1536" s="78"/>
      <c r="AK1536" s="78"/>
      <c r="AL1536" s="80"/>
      <c r="AM1536" s="78"/>
      <c r="AN1536" s="78"/>
      <c r="AO1536" s="78"/>
      <c r="AP1536" s="78"/>
      <c r="AQ1536" s="78"/>
      <c r="AR1536" s="78"/>
      <c r="AS1536" s="78"/>
      <c r="AT1536" s="78"/>
      <c r="AU1536" s="78"/>
      <c r="AV1536" s="78"/>
      <c r="AW1536" s="78"/>
      <c r="AX1536" s="78"/>
      <c r="AY1536" s="78"/>
      <c r="AZ1536" s="78"/>
      <c r="BA1536" s="78"/>
      <c r="BB1536" s="78"/>
      <c r="BC1536" s="79"/>
      <c r="BD1536" s="79"/>
      <c r="BE1536" s="79"/>
      <c r="BF1536" s="79"/>
      <c r="BG1536" s="79"/>
      <c r="BH1536" s="79"/>
      <c r="BI1536" s="79"/>
      <c r="BJ1536" s="78"/>
      <c r="BK1536" s="78"/>
      <c r="BL1536" s="80"/>
      <c r="BM1536" s="78"/>
      <c r="BN1536" s="78"/>
      <c r="BO1536" s="78"/>
      <c r="BP1536" s="78"/>
      <c r="BQ1536" s="78"/>
      <c r="BR1536" s="78"/>
      <c r="BS1536" s="78"/>
      <c r="BT1536" s="78"/>
      <c r="BU1536" s="78"/>
      <c r="BV1536" s="78"/>
      <c r="BW1536" s="78"/>
      <c r="BX1536" s="78"/>
      <c r="BY1536" s="78"/>
      <c r="BZ1536" s="72"/>
      <c r="CA1536" s="73"/>
      <c r="CB1536" s="72"/>
      <c r="CC1536" s="72"/>
      <c r="CD1536" s="74"/>
      <c r="CJ1536"/>
      <c r="CW1536" s="76"/>
      <c r="DC1536" s="69"/>
      <c r="DI1536" s="69"/>
    </row>
    <row r="1537" spans="1:113">
      <c r="A1537" s="78"/>
      <c r="B1537" s="79"/>
      <c r="C1537" s="78"/>
      <c r="D1537" s="80"/>
      <c r="E1537" s="78"/>
      <c r="F1537" s="78"/>
      <c r="G1537" s="78"/>
      <c r="H1537" s="78"/>
      <c r="I1537" s="78"/>
      <c r="J1537" s="78"/>
      <c r="K1537" s="78"/>
      <c r="L1537" s="80"/>
      <c r="M1537" s="78"/>
      <c r="N1537" s="78"/>
      <c r="O1537" s="78"/>
      <c r="P1537" s="78"/>
      <c r="Q1537" s="78"/>
      <c r="R1537" s="78"/>
      <c r="S1537" s="78"/>
      <c r="T1537" s="78"/>
      <c r="U1537" s="78"/>
      <c r="V1537" s="78"/>
      <c r="W1537" s="78"/>
      <c r="X1537" s="78"/>
      <c r="Y1537" s="78"/>
      <c r="Z1537" s="78"/>
      <c r="AA1537" s="78"/>
      <c r="AB1537" s="78"/>
      <c r="AC1537" s="78"/>
      <c r="AD1537" s="78"/>
      <c r="AE1537" s="78"/>
      <c r="AF1537" s="78"/>
      <c r="AG1537" s="78"/>
      <c r="AH1537" s="78"/>
      <c r="AI1537" s="78"/>
      <c r="AJ1537" s="78"/>
      <c r="AK1537" s="78"/>
      <c r="AL1537" s="80"/>
      <c r="AM1537" s="78"/>
      <c r="AN1537" s="78"/>
      <c r="AO1537" s="78"/>
      <c r="AP1537" s="78"/>
      <c r="AQ1537" s="78"/>
      <c r="AR1537" s="78"/>
      <c r="AS1537" s="78"/>
      <c r="AT1537" s="78"/>
      <c r="AU1537" s="78"/>
      <c r="AV1537" s="78"/>
      <c r="AW1537" s="78"/>
      <c r="AX1537" s="78"/>
      <c r="AY1537" s="78"/>
      <c r="AZ1537" s="78"/>
      <c r="BA1537" s="78"/>
      <c r="BB1537" s="78"/>
      <c r="BC1537" s="79"/>
      <c r="BD1537" s="79"/>
      <c r="BE1537" s="79"/>
      <c r="BF1537" s="79"/>
      <c r="BG1537" s="79"/>
      <c r="BH1537" s="79"/>
      <c r="BI1537" s="79"/>
      <c r="BJ1537" s="78"/>
      <c r="BK1537" s="78"/>
      <c r="BL1537" s="80"/>
      <c r="BM1537" s="78"/>
      <c r="BN1537" s="78"/>
      <c r="BO1537" s="78"/>
      <c r="BP1537" s="78"/>
      <c r="BQ1537" s="78"/>
      <c r="BR1537" s="78"/>
      <c r="BS1537" s="78"/>
      <c r="BT1537" s="78"/>
      <c r="BU1537" s="78"/>
      <c r="BV1537" s="78"/>
      <c r="BW1537" s="78"/>
      <c r="BX1537" s="78"/>
      <c r="BY1537" s="78"/>
      <c r="BZ1537" s="72"/>
      <c r="CA1537" s="73"/>
      <c r="CB1537" s="72"/>
      <c r="CC1537" s="72"/>
      <c r="CD1537" s="74"/>
      <c r="CJ1537"/>
      <c r="CW1537" s="76"/>
      <c r="DC1537" s="69"/>
      <c r="DI1537" s="69"/>
    </row>
    <row r="1538" spans="1:113">
      <c r="A1538" s="78"/>
      <c r="B1538" s="82"/>
      <c r="C1538" s="78"/>
      <c r="D1538" s="80"/>
      <c r="E1538" s="78"/>
      <c r="F1538" s="78"/>
      <c r="G1538" s="78"/>
      <c r="H1538" s="78"/>
      <c r="I1538" s="78"/>
      <c r="J1538" s="78"/>
      <c r="K1538" s="78"/>
      <c r="L1538" s="80"/>
      <c r="M1538" s="78"/>
      <c r="N1538" s="78"/>
      <c r="O1538" s="78"/>
      <c r="P1538" s="78"/>
      <c r="Q1538" s="78"/>
      <c r="R1538" s="78"/>
      <c r="S1538" s="78"/>
      <c r="T1538" s="78"/>
      <c r="U1538" s="78"/>
      <c r="V1538" s="78"/>
      <c r="W1538" s="78"/>
      <c r="X1538" s="78"/>
      <c r="Y1538" s="78"/>
      <c r="Z1538" s="78"/>
      <c r="AA1538" s="78"/>
      <c r="AB1538" s="78"/>
      <c r="AC1538" s="78"/>
      <c r="AD1538" s="78"/>
      <c r="AE1538" s="78"/>
      <c r="AF1538" s="78"/>
      <c r="AG1538" s="78"/>
      <c r="AH1538" s="78"/>
      <c r="AI1538" s="78"/>
      <c r="AJ1538" s="78"/>
      <c r="AK1538" s="78"/>
      <c r="AL1538" s="80"/>
      <c r="AM1538" s="78"/>
      <c r="AN1538" s="78"/>
      <c r="AO1538" s="78"/>
      <c r="AP1538" s="78"/>
      <c r="AQ1538" s="78"/>
      <c r="AR1538" s="78"/>
      <c r="AS1538" s="78"/>
      <c r="AT1538" s="78"/>
      <c r="AU1538" s="78"/>
      <c r="AV1538" s="78"/>
      <c r="AW1538" s="78"/>
      <c r="AX1538" s="78"/>
      <c r="AY1538" s="78"/>
      <c r="AZ1538" s="78"/>
      <c r="BA1538" s="78"/>
      <c r="BB1538" s="78"/>
      <c r="BC1538" s="79"/>
      <c r="BD1538" s="79"/>
      <c r="BE1538" s="82"/>
      <c r="BF1538" s="79"/>
      <c r="BG1538" s="82"/>
      <c r="BH1538" s="82"/>
      <c r="BI1538" s="82"/>
      <c r="BJ1538" s="78"/>
      <c r="BK1538" s="78"/>
      <c r="BL1538" s="80"/>
      <c r="BM1538" s="78"/>
      <c r="BN1538" s="78"/>
      <c r="BO1538" s="78"/>
      <c r="BP1538" s="78"/>
      <c r="BQ1538" s="78"/>
      <c r="BR1538" s="78"/>
      <c r="BS1538" s="78"/>
      <c r="BT1538" s="78"/>
      <c r="BU1538" s="78"/>
      <c r="BV1538" s="78"/>
      <c r="BW1538" s="78"/>
      <c r="BX1538" s="78"/>
      <c r="BY1538" s="78"/>
      <c r="BZ1538" s="72"/>
      <c r="CA1538" s="73"/>
      <c r="CB1538" s="72"/>
      <c r="CC1538" s="72"/>
      <c r="CD1538" s="74"/>
      <c r="CJ1538"/>
      <c r="CW1538" s="76"/>
      <c r="DC1538" s="69"/>
      <c r="DI1538" s="69"/>
    </row>
    <row r="1539" spans="1:113">
      <c r="A1539" s="78"/>
      <c r="B1539" s="82"/>
      <c r="C1539" s="78"/>
      <c r="D1539" s="80"/>
      <c r="E1539" s="78"/>
      <c r="F1539" s="78"/>
      <c r="G1539" s="78"/>
      <c r="H1539" s="78"/>
      <c r="I1539" s="78"/>
      <c r="J1539" s="78"/>
      <c r="K1539" s="78"/>
      <c r="L1539" s="80"/>
      <c r="M1539" s="78"/>
      <c r="N1539" s="78"/>
      <c r="O1539" s="78"/>
      <c r="P1539" s="78"/>
      <c r="Q1539" s="78"/>
      <c r="R1539" s="78"/>
      <c r="S1539" s="78"/>
      <c r="T1539" s="78"/>
      <c r="U1539" s="78"/>
      <c r="V1539" s="78"/>
      <c r="W1539" s="78"/>
      <c r="X1539" s="78"/>
      <c r="Y1539" s="78"/>
      <c r="Z1539" s="78"/>
      <c r="AA1539" s="78"/>
      <c r="AB1539" s="78"/>
      <c r="AC1539" s="78"/>
      <c r="AD1539" s="78"/>
      <c r="AE1539" s="78"/>
      <c r="AF1539" s="78"/>
      <c r="AG1539" s="78"/>
      <c r="AH1539" s="78"/>
      <c r="AI1539" s="78"/>
      <c r="AJ1539" s="78"/>
      <c r="AK1539" s="78"/>
      <c r="AL1539" s="80"/>
      <c r="AM1539" s="78"/>
      <c r="AN1539" s="78"/>
      <c r="AO1539" s="78"/>
      <c r="AP1539" s="78"/>
      <c r="AQ1539" s="78"/>
      <c r="AR1539" s="78"/>
      <c r="AS1539" s="78"/>
      <c r="AT1539" s="78"/>
      <c r="AU1539" s="78"/>
      <c r="AV1539" s="78"/>
      <c r="AW1539" s="78"/>
      <c r="AX1539" s="78"/>
      <c r="AY1539" s="78"/>
      <c r="AZ1539" s="78"/>
      <c r="BA1539" s="78"/>
      <c r="BB1539" s="78"/>
      <c r="BC1539" s="79"/>
      <c r="BD1539" s="79"/>
      <c r="BE1539" s="82"/>
      <c r="BF1539" s="79"/>
      <c r="BG1539" s="82"/>
      <c r="BH1539" s="82"/>
      <c r="BI1539" s="82"/>
      <c r="BJ1539" s="78"/>
      <c r="BK1539" s="78"/>
      <c r="BL1539" s="80"/>
      <c r="BM1539" s="78"/>
      <c r="BN1539" s="78"/>
      <c r="BO1539" s="78"/>
      <c r="BP1539" s="78"/>
      <c r="BQ1539" s="78"/>
      <c r="BR1539" s="78"/>
      <c r="BS1539" s="78"/>
      <c r="BT1539" s="78"/>
      <c r="BU1539" s="78"/>
      <c r="BV1539" s="78"/>
      <c r="BW1539" s="78"/>
      <c r="BX1539" s="78"/>
      <c r="BY1539" s="78"/>
      <c r="BZ1539" s="72"/>
      <c r="CA1539" s="73"/>
      <c r="CB1539" s="72"/>
      <c r="CC1539" s="72"/>
      <c r="CD1539" s="74"/>
      <c r="CJ1539"/>
      <c r="CW1539" s="76"/>
      <c r="DC1539" s="69"/>
      <c r="DI1539" s="69"/>
    </row>
    <row r="1540" spans="1:113">
      <c r="A1540" s="78"/>
      <c r="B1540" s="82"/>
      <c r="C1540" s="78"/>
      <c r="D1540" s="80"/>
      <c r="E1540" s="78"/>
      <c r="F1540" s="78"/>
      <c r="G1540" s="78"/>
      <c r="H1540" s="78"/>
      <c r="I1540" s="78"/>
      <c r="J1540" s="78"/>
      <c r="K1540" s="78"/>
      <c r="L1540" s="80"/>
      <c r="M1540" s="78"/>
      <c r="N1540" s="78"/>
      <c r="O1540" s="78"/>
      <c r="P1540" s="78"/>
      <c r="Q1540" s="78"/>
      <c r="R1540" s="78"/>
      <c r="S1540" s="78"/>
      <c r="T1540" s="78"/>
      <c r="U1540" s="78"/>
      <c r="V1540" s="78"/>
      <c r="W1540" s="78"/>
      <c r="X1540" s="78"/>
      <c r="Y1540" s="78"/>
      <c r="Z1540" s="78"/>
      <c r="AA1540" s="78"/>
      <c r="AB1540" s="78"/>
      <c r="AC1540" s="78"/>
      <c r="AD1540" s="78"/>
      <c r="AE1540" s="78"/>
      <c r="AF1540" s="78"/>
      <c r="AG1540" s="78"/>
      <c r="AH1540" s="78"/>
      <c r="AI1540" s="78"/>
      <c r="AJ1540" s="78"/>
      <c r="AK1540" s="78"/>
      <c r="AL1540" s="80"/>
      <c r="AM1540" s="78"/>
      <c r="AN1540" s="78"/>
      <c r="AO1540" s="78"/>
      <c r="AP1540" s="78"/>
      <c r="AQ1540" s="78"/>
      <c r="AR1540" s="78"/>
      <c r="AS1540" s="78"/>
      <c r="AT1540" s="78"/>
      <c r="AU1540" s="78"/>
      <c r="AV1540" s="78"/>
      <c r="AW1540" s="78"/>
      <c r="AX1540" s="78"/>
      <c r="AY1540" s="78"/>
      <c r="AZ1540" s="78"/>
      <c r="BA1540" s="78"/>
      <c r="BB1540" s="78"/>
      <c r="BC1540" s="79"/>
      <c r="BD1540" s="79"/>
      <c r="BE1540" s="82"/>
      <c r="BF1540" s="79"/>
      <c r="BG1540" s="82"/>
      <c r="BH1540" s="82"/>
      <c r="BI1540" s="82"/>
      <c r="BJ1540" s="78"/>
      <c r="BK1540" s="78"/>
      <c r="BL1540" s="80"/>
      <c r="BM1540" s="78"/>
      <c r="BN1540" s="78"/>
      <c r="BO1540" s="78"/>
      <c r="BP1540" s="78"/>
      <c r="BQ1540" s="78"/>
      <c r="BR1540" s="78"/>
      <c r="BS1540" s="78"/>
      <c r="BT1540" s="78"/>
      <c r="BU1540" s="78"/>
      <c r="BV1540" s="78"/>
      <c r="BW1540" s="78"/>
      <c r="BX1540" s="78"/>
      <c r="BY1540" s="78"/>
      <c r="BZ1540" s="72"/>
      <c r="CA1540" s="73"/>
      <c r="CB1540" s="72"/>
      <c r="CC1540" s="72"/>
      <c r="CD1540" s="74"/>
      <c r="CJ1540"/>
      <c r="CW1540" s="76"/>
      <c r="DC1540" s="69"/>
      <c r="DI1540" s="69"/>
    </row>
    <row r="1541" spans="1:113">
      <c r="A1541" s="78"/>
      <c r="B1541" s="82"/>
      <c r="C1541" s="78"/>
      <c r="D1541" s="80"/>
      <c r="E1541" s="78"/>
      <c r="F1541" s="78"/>
      <c r="G1541" s="78"/>
      <c r="H1541" s="78"/>
      <c r="I1541" s="78"/>
      <c r="J1541" s="78"/>
      <c r="K1541" s="78"/>
      <c r="L1541" s="80"/>
      <c r="M1541" s="78"/>
      <c r="N1541" s="78"/>
      <c r="O1541" s="78"/>
      <c r="P1541" s="78"/>
      <c r="Q1541" s="78"/>
      <c r="R1541" s="78"/>
      <c r="S1541" s="78"/>
      <c r="T1541" s="78"/>
      <c r="U1541" s="78"/>
      <c r="V1541" s="78"/>
      <c r="W1541" s="78"/>
      <c r="X1541" s="78"/>
      <c r="Y1541" s="78"/>
      <c r="Z1541" s="78"/>
      <c r="AA1541" s="78"/>
      <c r="AB1541" s="78"/>
      <c r="AC1541" s="78"/>
      <c r="AD1541" s="78"/>
      <c r="AE1541" s="78"/>
      <c r="AF1541" s="78"/>
      <c r="AG1541" s="78"/>
      <c r="AH1541" s="78"/>
      <c r="AI1541" s="78"/>
      <c r="AJ1541" s="78"/>
      <c r="AK1541" s="78"/>
      <c r="AL1541" s="80"/>
      <c r="AM1541" s="78"/>
      <c r="AN1541" s="78"/>
      <c r="AO1541" s="78"/>
      <c r="AP1541" s="78"/>
      <c r="AQ1541" s="78"/>
      <c r="AR1541" s="78"/>
      <c r="AS1541" s="78"/>
      <c r="AT1541" s="78"/>
      <c r="AU1541" s="78"/>
      <c r="AV1541" s="78"/>
      <c r="AW1541" s="78"/>
      <c r="AX1541" s="78"/>
      <c r="AY1541" s="78"/>
      <c r="AZ1541" s="78"/>
      <c r="BA1541" s="78"/>
      <c r="BB1541" s="78"/>
      <c r="BC1541" s="79"/>
      <c r="BD1541" s="79"/>
      <c r="BE1541" s="82"/>
      <c r="BF1541" s="79"/>
      <c r="BG1541" s="82"/>
      <c r="BH1541" s="82"/>
      <c r="BI1541" s="82"/>
      <c r="BJ1541" s="78"/>
      <c r="BK1541" s="78"/>
      <c r="BL1541" s="80"/>
      <c r="BM1541" s="78"/>
      <c r="BN1541" s="78"/>
      <c r="BO1541" s="78"/>
      <c r="BP1541" s="78"/>
      <c r="BQ1541" s="78"/>
      <c r="BR1541" s="78"/>
      <c r="BS1541" s="78"/>
      <c r="BT1541" s="78"/>
      <c r="BU1541" s="78"/>
      <c r="BV1541" s="78"/>
      <c r="BW1541" s="78"/>
      <c r="BX1541" s="78"/>
      <c r="BY1541" s="78"/>
      <c r="BZ1541" s="72"/>
      <c r="CA1541" s="73"/>
      <c r="CB1541" s="72"/>
      <c r="CC1541" s="72"/>
      <c r="CD1541" s="74"/>
      <c r="CJ1541"/>
      <c r="CW1541" s="76"/>
      <c r="DC1541" s="69"/>
      <c r="DI1541" s="69"/>
    </row>
    <row r="1542" spans="1:113">
      <c r="A1542" s="78"/>
      <c r="B1542" s="82"/>
      <c r="C1542" s="78"/>
      <c r="D1542" s="80"/>
      <c r="E1542" s="78"/>
      <c r="F1542" s="78"/>
      <c r="G1542" s="78"/>
      <c r="H1542" s="78"/>
      <c r="I1542" s="78"/>
      <c r="J1542" s="78"/>
      <c r="K1542" s="78"/>
      <c r="L1542" s="80"/>
      <c r="M1542" s="78"/>
      <c r="N1542" s="78"/>
      <c r="O1542" s="78"/>
      <c r="P1542" s="78"/>
      <c r="Q1542" s="78"/>
      <c r="R1542" s="78"/>
      <c r="S1542" s="78"/>
      <c r="T1542" s="78"/>
      <c r="U1542" s="78"/>
      <c r="V1542" s="78"/>
      <c r="W1542" s="78"/>
      <c r="X1542" s="78"/>
      <c r="Y1542" s="78"/>
      <c r="Z1542" s="78"/>
      <c r="AA1542" s="78"/>
      <c r="AB1542" s="78"/>
      <c r="AC1542" s="78"/>
      <c r="AD1542" s="78"/>
      <c r="AE1542" s="78"/>
      <c r="AF1542" s="78"/>
      <c r="AG1542" s="78"/>
      <c r="AH1542" s="78"/>
      <c r="AI1542" s="78"/>
      <c r="AJ1542" s="78"/>
      <c r="AK1542" s="78"/>
      <c r="AL1542" s="80"/>
      <c r="AM1542" s="78"/>
      <c r="AN1542" s="78"/>
      <c r="AO1542" s="78"/>
      <c r="AP1542" s="78"/>
      <c r="AQ1542" s="78"/>
      <c r="AR1542" s="78"/>
      <c r="AS1542" s="78"/>
      <c r="AT1542" s="78"/>
      <c r="AU1542" s="78"/>
      <c r="AV1542" s="78"/>
      <c r="AW1542" s="78"/>
      <c r="AX1542" s="78"/>
      <c r="AY1542" s="78"/>
      <c r="AZ1542" s="78"/>
      <c r="BA1542" s="78"/>
      <c r="BB1542" s="78"/>
      <c r="BC1542" s="79"/>
      <c r="BD1542" s="79"/>
      <c r="BE1542" s="82"/>
      <c r="BF1542" s="79"/>
      <c r="BG1542" s="82"/>
      <c r="BH1542" s="82"/>
      <c r="BI1542" s="82"/>
      <c r="BJ1542" s="78"/>
      <c r="BK1542" s="78"/>
      <c r="BL1542" s="80"/>
      <c r="BM1542" s="78"/>
      <c r="BN1542" s="78"/>
      <c r="BO1542" s="78"/>
      <c r="BP1542" s="78"/>
      <c r="BQ1542" s="78"/>
      <c r="BR1542" s="78"/>
      <c r="BS1542" s="78"/>
      <c r="BT1542" s="78"/>
      <c r="BU1542" s="78"/>
      <c r="BV1542" s="78"/>
      <c r="BW1542" s="78"/>
      <c r="BX1542" s="78"/>
      <c r="BY1542" s="78"/>
      <c r="BZ1542" s="72"/>
      <c r="CA1542" s="73"/>
      <c r="CB1542" s="72"/>
      <c r="CC1542" s="72"/>
      <c r="CD1542" s="74"/>
      <c r="CJ1542"/>
      <c r="CW1542" s="76"/>
      <c r="DC1542" s="69"/>
      <c r="DI1542" s="69"/>
    </row>
    <row r="1543" spans="1:113">
      <c r="A1543" s="78"/>
      <c r="B1543" s="79"/>
      <c r="C1543" s="78"/>
      <c r="D1543" s="80"/>
      <c r="E1543" s="78"/>
      <c r="F1543" s="78"/>
      <c r="G1543" s="78"/>
      <c r="H1543" s="78"/>
      <c r="I1543" s="78"/>
      <c r="J1543" s="78"/>
      <c r="K1543" s="78"/>
      <c r="L1543" s="80"/>
      <c r="M1543" s="78"/>
      <c r="N1543" s="78"/>
      <c r="O1543" s="78"/>
      <c r="P1543" s="78"/>
      <c r="Q1543" s="78"/>
      <c r="R1543" s="78"/>
      <c r="S1543" s="78"/>
      <c r="T1543" s="78"/>
      <c r="U1543" s="78"/>
      <c r="V1543" s="78"/>
      <c r="W1543" s="78"/>
      <c r="X1543" s="78"/>
      <c r="Y1543" s="78"/>
      <c r="Z1543" s="78"/>
      <c r="AA1543" s="78"/>
      <c r="AB1543" s="78"/>
      <c r="AC1543" s="78"/>
      <c r="AD1543" s="78"/>
      <c r="AE1543" s="78"/>
      <c r="AF1543" s="78"/>
      <c r="AG1543" s="78"/>
      <c r="AH1543" s="78"/>
      <c r="AI1543" s="78"/>
      <c r="AJ1543" s="78"/>
      <c r="AK1543" s="78"/>
      <c r="AL1543" s="80"/>
      <c r="AM1543" s="78"/>
      <c r="AN1543" s="78"/>
      <c r="AO1543" s="78"/>
      <c r="AP1543" s="78"/>
      <c r="AQ1543" s="78"/>
      <c r="AR1543" s="78"/>
      <c r="AS1543" s="78"/>
      <c r="AT1543" s="78"/>
      <c r="AU1543" s="78"/>
      <c r="AV1543" s="78"/>
      <c r="AW1543" s="78"/>
      <c r="AX1543" s="78"/>
      <c r="AY1543" s="78"/>
      <c r="AZ1543" s="78"/>
      <c r="BA1543" s="78"/>
      <c r="BB1543" s="78"/>
      <c r="BC1543" s="79"/>
      <c r="BD1543" s="79"/>
      <c r="BE1543" s="79"/>
      <c r="BF1543" s="79"/>
      <c r="BG1543" s="79"/>
      <c r="BH1543" s="79"/>
      <c r="BI1543" s="79"/>
      <c r="BJ1543" s="78"/>
      <c r="BK1543" s="78"/>
      <c r="BL1543" s="80"/>
      <c r="BM1543" s="78"/>
      <c r="BN1543" s="78"/>
      <c r="BO1543" s="78"/>
      <c r="BP1543" s="78"/>
      <c r="BQ1543" s="78"/>
      <c r="BR1543" s="78"/>
      <c r="BS1543" s="78"/>
      <c r="BT1543" s="78"/>
      <c r="BU1543" s="78"/>
      <c r="BV1543" s="78"/>
      <c r="BW1543" s="78"/>
      <c r="BX1543" s="78"/>
      <c r="BY1543" s="78"/>
      <c r="BZ1543" s="72"/>
      <c r="CA1543" s="73"/>
      <c r="CB1543" s="72"/>
      <c r="CC1543" s="72"/>
      <c r="CD1543" s="74"/>
      <c r="CJ1543"/>
      <c r="CW1543" s="76"/>
      <c r="DC1543" s="69"/>
      <c r="DI1543" s="69"/>
    </row>
    <row r="1544" spans="1:113">
      <c r="A1544" s="78"/>
      <c r="B1544" s="82"/>
      <c r="C1544" s="78"/>
      <c r="D1544" s="80"/>
      <c r="E1544" s="78"/>
      <c r="F1544" s="78"/>
      <c r="G1544" s="78"/>
      <c r="H1544" s="78"/>
      <c r="I1544" s="78"/>
      <c r="J1544" s="78"/>
      <c r="K1544" s="78"/>
      <c r="L1544" s="80"/>
      <c r="M1544" s="78"/>
      <c r="N1544" s="78"/>
      <c r="O1544" s="78"/>
      <c r="P1544" s="78"/>
      <c r="Q1544" s="78"/>
      <c r="R1544" s="78"/>
      <c r="S1544" s="78"/>
      <c r="T1544" s="78"/>
      <c r="U1544" s="78"/>
      <c r="V1544" s="78"/>
      <c r="W1544" s="78"/>
      <c r="X1544" s="78"/>
      <c r="Y1544" s="78"/>
      <c r="Z1544" s="78"/>
      <c r="AA1544" s="78"/>
      <c r="AB1544" s="78"/>
      <c r="AC1544" s="78"/>
      <c r="AD1544" s="78"/>
      <c r="AE1544" s="78"/>
      <c r="AF1544" s="78"/>
      <c r="AG1544" s="78"/>
      <c r="AH1544" s="78"/>
      <c r="AI1544" s="78"/>
      <c r="AJ1544" s="78"/>
      <c r="AK1544" s="78"/>
      <c r="AL1544" s="80"/>
      <c r="AM1544" s="78"/>
      <c r="AN1544" s="78"/>
      <c r="AO1544" s="78"/>
      <c r="AP1544" s="78"/>
      <c r="AQ1544" s="78"/>
      <c r="AR1544" s="78"/>
      <c r="AS1544" s="78"/>
      <c r="AT1544" s="78"/>
      <c r="AU1544" s="78"/>
      <c r="AV1544" s="78"/>
      <c r="AW1544" s="78"/>
      <c r="AX1544" s="78"/>
      <c r="AY1544" s="78"/>
      <c r="AZ1544" s="78"/>
      <c r="BA1544" s="78"/>
      <c r="BB1544" s="78"/>
      <c r="BC1544" s="79"/>
      <c r="BD1544" s="79"/>
      <c r="BE1544" s="82"/>
      <c r="BF1544" s="79"/>
      <c r="BG1544" s="82"/>
      <c r="BH1544" s="82"/>
      <c r="BI1544" s="82"/>
      <c r="BJ1544" s="78"/>
      <c r="BK1544" s="78"/>
      <c r="BL1544" s="80"/>
      <c r="BM1544" s="78"/>
      <c r="BN1544" s="78"/>
      <c r="BO1544" s="78"/>
      <c r="BP1544" s="78"/>
      <c r="BQ1544" s="78"/>
      <c r="BR1544" s="78"/>
      <c r="BS1544" s="78"/>
      <c r="BT1544" s="78"/>
      <c r="BU1544" s="78"/>
      <c r="BV1544" s="78"/>
      <c r="BW1544" s="78"/>
      <c r="BX1544" s="78"/>
      <c r="BY1544" s="78"/>
      <c r="BZ1544" s="72"/>
      <c r="CA1544" s="73"/>
      <c r="CB1544" s="72"/>
      <c r="CC1544" s="72"/>
      <c r="CD1544" s="74"/>
      <c r="CJ1544"/>
      <c r="CW1544" s="76"/>
      <c r="DC1544" s="69"/>
      <c r="DI1544" s="69"/>
    </row>
    <row r="1545" spans="1:113">
      <c r="A1545" s="78"/>
      <c r="B1545" s="79"/>
      <c r="C1545" s="78"/>
      <c r="D1545" s="80"/>
      <c r="E1545" s="78"/>
      <c r="F1545" s="78"/>
      <c r="G1545" s="78"/>
      <c r="H1545" s="78"/>
      <c r="I1545" s="78"/>
      <c r="J1545" s="78"/>
      <c r="K1545" s="78"/>
      <c r="L1545" s="80"/>
      <c r="M1545" s="78"/>
      <c r="N1545" s="78"/>
      <c r="O1545" s="78"/>
      <c r="P1545" s="78"/>
      <c r="Q1545" s="78"/>
      <c r="R1545" s="78"/>
      <c r="S1545" s="78"/>
      <c r="T1545" s="78"/>
      <c r="U1545" s="78"/>
      <c r="V1545" s="78"/>
      <c r="W1545" s="78"/>
      <c r="X1545" s="78"/>
      <c r="Y1545" s="78"/>
      <c r="Z1545" s="78"/>
      <c r="AA1545" s="78"/>
      <c r="AB1545" s="78"/>
      <c r="AC1545" s="78"/>
      <c r="AD1545" s="78"/>
      <c r="AE1545" s="78"/>
      <c r="AF1545" s="78"/>
      <c r="AG1545" s="78"/>
      <c r="AH1545" s="78"/>
      <c r="AI1545" s="78"/>
      <c r="AJ1545" s="78"/>
      <c r="AK1545" s="78"/>
      <c r="AL1545" s="80"/>
      <c r="AM1545" s="78"/>
      <c r="AN1545" s="78"/>
      <c r="AO1545" s="78"/>
      <c r="AP1545" s="78"/>
      <c r="AQ1545" s="78"/>
      <c r="AR1545" s="78"/>
      <c r="AS1545" s="78"/>
      <c r="AT1545" s="78"/>
      <c r="AU1545" s="78"/>
      <c r="AV1545" s="78"/>
      <c r="AW1545" s="78"/>
      <c r="AX1545" s="78"/>
      <c r="AY1545" s="78"/>
      <c r="AZ1545" s="78"/>
      <c r="BA1545" s="78"/>
      <c r="BB1545" s="78"/>
      <c r="BC1545" s="79"/>
      <c r="BD1545" s="79"/>
      <c r="BE1545" s="79"/>
      <c r="BF1545" s="79"/>
      <c r="BG1545" s="79"/>
      <c r="BH1545" s="79"/>
      <c r="BI1545" s="79"/>
      <c r="BJ1545" s="78"/>
      <c r="BK1545" s="78"/>
      <c r="BL1545" s="80"/>
      <c r="BM1545" s="78"/>
      <c r="BN1545" s="78"/>
      <c r="BO1545" s="78"/>
      <c r="BP1545" s="78"/>
      <c r="BQ1545" s="78"/>
      <c r="BR1545" s="78"/>
      <c r="BS1545" s="78"/>
      <c r="BT1545" s="78"/>
      <c r="BU1545" s="78"/>
      <c r="BV1545" s="78"/>
      <c r="BW1545" s="78"/>
      <c r="BX1545" s="78"/>
      <c r="BY1545" s="78"/>
      <c r="BZ1545" s="72"/>
      <c r="CA1545" s="73"/>
      <c r="CB1545" s="72"/>
      <c r="CC1545" s="72"/>
      <c r="CD1545" s="74"/>
      <c r="CJ1545"/>
      <c r="CW1545" s="76"/>
      <c r="DC1545" s="69"/>
      <c r="DI1545" s="69"/>
    </row>
    <row r="1546" spans="1:113">
      <c r="A1546" s="78"/>
      <c r="B1546" s="82"/>
      <c r="C1546" s="78"/>
      <c r="D1546" s="80"/>
      <c r="E1546" s="78"/>
      <c r="F1546" s="78"/>
      <c r="G1546" s="78"/>
      <c r="H1546" s="78"/>
      <c r="I1546" s="78"/>
      <c r="J1546" s="78"/>
      <c r="K1546" s="78"/>
      <c r="L1546" s="80"/>
      <c r="M1546" s="78"/>
      <c r="N1546" s="78"/>
      <c r="O1546" s="78"/>
      <c r="P1546" s="78"/>
      <c r="Q1546" s="78"/>
      <c r="R1546" s="78"/>
      <c r="S1546" s="78"/>
      <c r="T1546" s="78"/>
      <c r="U1546" s="78"/>
      <c r="V1546" s="78"/>
      <c r="W1546" s="78"/>
      <c r="X1546" s="78"/>
      <c r="Y1546" s="78"/>
      <c r="Z1546" s="78"/>
      <c r="AA1546" s="78"/>
      <c r="AB1546" s="78"/>
      <c r="AC1546" s="78"/>
      <c r="AD1546" s="78"/>
      <c r="AE1546" s="78"/>
      <c r="AF1546" s="78"/>
      <c r="AG1546" s="78"/>
      <c r="AH1546" s="78"/>
      <c r="AI1546" s="78"/>
      <c r="AJ1546" s="78"/>
      <c r="AK1546" s="78"/>
      <c r="AL1546" s="80"/>
      <c r="AM1546" s="78"/>
      <c r="AN1546" s="78"/>
      <c r="AO1546" s="78"/>
      <c r="AP1546" s="78"/>
      <c r="AQ1546" s="78"/>
      <c r="AR1546" s="78"/>
      <c r="AS1546" s="78"/>
      <c r="AT1546" s="78"/>
      <c r="AU1546" s="78"/>
      <c r="AV1546" s="78"/>
      <c r="AW1546" s="78"/>
      <c r="AX1546" s="78"/>
      <c r="AY1546" s="78"/>
      <c r="AZ1546" s="78"/>
      <c r="BA1546" s="78"/>
      <c r="BB1546" s="78"/>
      <c r="BC1546" s="79"/>
      <c r="BD1546" s="79"/>
      <c r="BE1546" s="82"/>
      <c r="BF1546" s="79"/>
      <c r="BG1546" s="82"/>
      <c r="BH1546" s="82"/>
      <c r="BI1546" s="82"/>
      <c r="BJ1546" s="78"/>
      <c r="BK1546" s="78"/>
      <c r="BL1546" s="80"/>
      <c r="BM1546" s="78"/>
      <c r="BN1546" s="78"/>
      <c r="BO1546" s="78"/>
      <c r="BP1546" s="78"/>
      <c r="BQ1546" s="78"/>
      <c r="BR1546" s="78"/>
      <c r="BS1546" s="78"/>
      <c r="BT1546" s="78"/>
      <c r="BU1546" s="78"/>
      <c r="BV1546" s="78"/>
      <c r="BW1546" s="78"/>
      <c r="BX1546" s="78"/>
      <c r="BY1546" s="78"/>
      <c r="BZ1546" s="72"/>
      <c r="CA1546" s="73"/>
      <c r="CB1546" s="72"/>
      <c r="CC1546" s="72"/>
      <c r="CD1546" s="74"/>
      <c r="CJ1546"/>
      <c r="CW1546" s="76"/>
      <c r="DC1546" s="69"/>
      <c r="DI1546" s="69"/>
    </row>
    <row r="1547" spans="1:113">
      <c r="A1547" s="78"/>
      <c r="B1547" s="79"/>
      <c r="C1547" s="78"/>
      <c r="D1547" s="80"/>
      <c r="E1547" s="78"/>
      <c r="F1547" s="78"/>
      <c r="G1547" s="78"/>
      <c r="H1547" s="78"/>
      <c r="I1547" s="78"/>
      <c r="J1547" s="78"/>
      <c r="K1547" s="78"/>
      <c r="L1547" s="80"/>
      <c r="M1547" s="78"/>
      <c r="N1547" s="78"/>
      <c r="O1547" s="78"/>
      <c r="P1547" s="78"/>
      <c r="Q1547" s="78"/>
      <c r="R1547" s="78"/>
      <c r="S1547" s="78"/>
      <c r="T1547" s="78"/>
      <c r="U1547" s="78"/>
      <c r="V1547" s="78"/>
      <c r="W1547" s="78"/>
      <c r="X1547" s="78"/>
      <c r="Y1547" s="78"/>
      <c r="Z1547" s="78"/>
      <c r="AA1547" s="78"/>
      <c r="AB1547" s="78"/>
      <c r="AC1547" s="78"/>
      <c r="AD1547" s="78"/>
      <c r="AE1547" s="78"/>
      <c r="AF1547" s="78"/>
      <c r="AG1547" s="78"/>
      <c r="AH1547" s="78"/>
      <c r="AI1547" s="78"/>
      <c r="AJ1547" s="78"/>
      <c r="AK1547" s="78"/>
      <c r="AL1547" s="80"/>
      <c r="AM1547" s="78"/>
      <c r="AN1547" s="78"/>
      <c r="AO1547" s="78"/>
      <c r="AP1547" s="78"/>
      <c r="AQ1547" s="78"/>
      <c r="AR1547" s="78"/>
      <c r="AS1547" s="78"/>
      <c r="AT1547" s="78"/>
      <c r="AU1547" s="78"/>
      <c r="AV1547" s="78"/>
      <c r="AW1547" s="78"/>
      <c r="AX1547" s="78"/>
      <c r="AY1547" s="78"/>
      <c r="AZ1547" s="78"/>
      <c r="BA1547" s="78"/>
      <c r="BB1547" s="78"/>
      <c r="BC1547" s="79"/>
      <c r="BD1547" s="79"/>
      <c r="BE1547" s="79"/>
      <c r="BF1547" s="79"/>
      <c r="BG1547" s="79"/>
      <c r="BH1547" s="79"/>
      <c r="BI1547" s="79"/>
      <c r="BJ1547" s="78"/>
      <c r="BK1547" s="78"/>
      <c r="BL1547" s="80"/>
      <c r="BM1547" s="78"/>
      <c r="BN1547" s="78"/>
      <c r="BO1547" s="78"/>
      <c r="BP1547" s="78"/>
      <c r="BQ1547" s="78"/>
      <c r="BR1547" s="78"/>
      <c r="BS1547" s="78"/>
      <c r="BT1547" s="78"/>
      <c r="BU1547" s="78"/>
      <c r="BV1547" s="78"/>
      <c r="BW1547" s="78"/>
      <c r="BX1547" s="78"/>
      <c r="BY1547" s="78"/>
      <c r="BZ1547" s="72"/>
      <c r="CA1547" s="73"/>
      <c r="CB1547" s="72"/>
      <c r="CC1547" s="72"/>
      <c r="CD1547" s="74"/>
      <c r="CJ1547"/>
      <c r="CW1547" s="76"/>
      <c r="DC1547" s="69"/>
      <c r="DI1547" s="69"/>
    </row>
    <row r="1548" spans="1:113">
      <c r="A1548" s="78"/>
      <c r="B1548" s="79"/>
      <c r="C1548" s="78"/>
      <c r="D1548" s="80"/>
      <c r="E1548" s="78"/>
      <c r="F1548" s="78"/>
      <c r="G1548" s="78"/>
      <c r="H1548" s="78"/>
      <c r="I1548" s="78"/>
      <c r="J1548" s="78"/>
      <c r="K1548" s="78"/>
      <c r="L1548" s="80"/>
      <c r="M1548" s="78"/>
      <c r="N1548" s="78"/>
      <c r="O1548" s="78"/>
      <c r="P1548" s="78"/>
      <c r="Q1548" s="78"/>
      <c r="R1548" s="78"/>
      <c r="S1548" s="78"/>
      <c r="T1548" s="78"/>
      <c r="U1548" s="78"/>
      <c r="V1548" s="78"/>
      <c r="W1548" s="78"/>
      <c r="X1548" s="78"/>
      <c r="Y1548" s="78"/>
      <c r="Z1548" s="78"/>
      <c r="AA1548" s="78"/>
      <c r="AB1548" s="78"/>
      <c r="AC1548" s="78"/>
      <c r="AD1548" s="78"/>
      <c r="AE1548" s="78"/>
      <c r="AF1548" s="78"/>
      <c r="AG1548" s="78"/>
      <c r="AH1548" s="78"/>
      <c r="AI1548" s="78"/>
      <c r="AJ1548" s="78"/>
      <c r="AK1548" s="78"/>
      <c r="AL1548" s="80"/>
      <c r="AM1548" s="78"/>
      <c r="AN1548" s="78"/>
      <c r="AO1548" s="78"/>
      <c r="AP1548" s="78"/>
      <c r="AQ1548" s="78"/>
      <c r="AR1548" s="78"/>
      <c r="AS1548" s="78"/>
      <c r="AT1548" s="78"/>
      <c r="AU1548" s="78"/>
      <c r="AV1548" s="78"/>
      <c r="AW1548" s="78"/>
      <c r="AX1548" s="78"/>
      <c r="AY1548" s="78"/>
      <c r="AZ1548" s="78"/>
      <c r="BA1548" s="78"/>
      <c r="BB1548" s="78"/>
      <c r="BC1548" s="79"/>
      <c r="BD1548" s="79"/>
      <c r="BE1548" s="79"/>
      <c r="BF1548" s="79"/>
      <c r="BG1548" s="79"/>
      <c r="BH1548" s="79"/>
      <c r="BI1548" s="79"/>
      <c r="BJ1548" s="78"/>
      <c r="BK1548" s="78"/>
      <c r="BL1548" s="80"/>
      <c r="BM1548" s="78"/>
      <c r="BN1548" s="78"/>
      <c r="BO1548" s="78"/>
      <c r="BP1548" s="78"/>
      <c r="BQ1548" s="78"/>
      <c r="BR1548" s="78"/>
      <c r="BS1548" s="78"/>
      <c r="BT1548" s="78"/>
      <c r="BU1548" s="78"/>
      <c r="BV1548" s="78"/>
      <c r="BW1548" s="78"/>
      <c r="BX1548" s="78"/>
      <c r="BY1548" s="78"/>
      <c r="BZ1548" s="72"/>
      <c r="CA1548" s="73"/>
      <c r="CB1548" s="72"/>
      <c r="CC1548" s="72"/>
      <c r="CD1548" s="74"/>
      <c r="CJ1548"/>
      <c r="CW1548" s="76"/>
      <c r="DC1548" s="69"/>
      <c r="DI1548" s="69"/>
    </row>
    <row r="1549" spans="1:113">
      <c r="A1549" s="78"/>
      <c r="B1549" s="79"/>
      <c r="C1549" s="78"/>
      <c r="D1549" s="80"/>
      <c r="E1549" s="78"/>
      <c r="F1549" s="78"/>
      <c r="G1549" s="78"/>
      <c r="H1549" s="78"/>
      <c r="I1549" s="78"/>
      <c r="J1549" s="78"/>
      <c r="K1549" s="78"/>
      <c r="L1549" s="80"/>
      <c r="M1549" s="78"/>
      <c r="N1549" s="78"/>
      <c r="O1549" s="78"/>
      <c r="P1549" s="78"/>
      <c r="Q1549" s="78"/>
      <c r="R1549" s="78"/>
      <c r="S1549" s="78"/>
      <c r="T1549" s="78"/>
      <c r="U1549" s="78"/>
      <c r="V1549" s="78"/>
      <c r="W1549" s="78"/>
      <c r="X1549" s="78"/>
      <c r="Y1549" s="78"/>
      <c r="Z1549" s="78"/>
      <c r="AA1549" s="78"/>
      <c r="AB1549" s="78"/>
      <c r="AC1549" s="78"/>
      <c r="AD1549" s="78"/>
      <c r="AE1549" s="78"/>
      <c r="AF1549" s="78"/>
      <c r="AG1549" s="78"/>
      <c r="AH1549" s="78"/>
      <c r="AI1549" s="78"/>
      <c r="AJ1549" s="78"/>
      <c r="AK1549" s="78"/>
      <c r="AL1549" s="80"/>
      <c r="AM1549" s="78"/>
      <c r="AN1549" s="78"/>
      <c r="AO1549" s="78"/>
      <c r="AP1549" s="78"/>
      <c r="AQ1549" s="78"/>
      <c r="AR1549" s="78"/>
      <c r="AS1549" s="78"/>
      <c r="AT1549" s="78"/>
      <c r="AU1549" s="78"/>
      <c r="AV1549" s="78"/>
      <c r="AW1549" s="78"/>
      <c r="AX1549" s="78"/>
      <c r="AY1549" s="78"/>
      <c r="AZ1549" s="78"/>
      <c r="BA1549" s="78"/>
      <c r="BB1549" s="78"/>
      <c r="BC1549" s="79"/>
      <c r="BD1549" s="79"/>
      <c r="BE1549" s="79"/>
      <c r="BF1549" s="79"/>
      <c r="BG1549" s="79"/>
      <c r="BH1549" s="79"/>
      <c r="BI1549" s="79"/>
      <c r="BJ1549" s="78"/>
      <c r="BK1549" s="78"/>
      <c r="BL1549" s="80"/>
      <c r="BM1549" s="78"/>
      <c r="BN1549" s="78"/>
      <c r="BO1549" s="78"/>
      <c r="BP1549" s="78"/>
      <c r="BQ1549" s="78"/>
      <c r="BR1549" s="78"/>
      <c r="BS1549" s="78"/>
      <c r="BT1549" s="78"/>
      <c r="BU1549" s="78"/>
      <c r="BV1549" s="78"/>
      <c r="BW1549" s="78"/>
      <c r="BX1549" s="78"/>
      <c r="BY1549" s="78"/>
      <c r="BZ1549" s="72"/>
      <c r="CA1549" s="73"/>
      <c r="CB1549" s="72"/>
      <c r="CC1549" s="72"/>
      <c r="CD1549" s="74"/>
      <c r="CJ1549"/>
      <c r="CW1549" s="76"/>
      <c r="DC1549" s="69"/>
      <c r="DI1549" s="69"/>
    </row>
    <row r="1550" spans="1:113">
      <c r="A1550" s="78"/>
      <c r="B1550" s="79"/>
      <c r="C1550" s="78"/>
      <c r="D1550" s="80"/>
      <c r="E1550" s="78"/>
      <c r="F1550" s="78"/>
      <c r="G1550" s="78"/>
      <c r="H1550" s="78"/>
      <c r="I1550" s="78"/>
      <c r="J1550" s="78"/>
      <c r="K1550" s="78"/>
      <c r="L1550" s="80"/>
      <c r="M1550" s="78"/>
      <c r="N1550" s="78"/>
      <c r="O1550" s="78"/>
      <c r="P1550" s="78"/>
      <c r="Q1550" s="78"/>
      <c r="R1550" s="78"/>
      <c r="S1550" s="78"/>
      <c r="T1550" s="78"/>
      <c r="U1550" s="78"/>
      <c r="V1550" s="78"/>
      <c r="W1550" s="78"/>
      <c r="X1550" s="78"/>
      <c r="Y1550" s="78"/>
      <c r="Z1550" s="78"/>
      <c r="AA1550" s="78"/>
      <c r="AB1550" s="78"/>
      <c r="AC1550" s="78"/>
      <c r="AD1550" s="78"/>
      <c r="AE1550" s="78"/>
      <c r="AF1550" s="78"/>
      <c r="AG1550" s="78"/>
      <c r="AH1550" s="78"/>
      <c r="AI1550" s="78"/>
      <c r="AJ1550" s="78"/>
      <c r="AK1550" s="78"/>
      <c r="AL1550" s="80"/>
      <c r="AM1550" s="78"/>
      <c r="AN1550" s="78"/>
      <c r="AO1550" s="78"/>
      <c r="AP1550" s="78"/>
      <c r="AQ1550" s="78"/>
      <c r="AR1550" s="78"/>
      <c r="AS1550" s="78"/>
      <c r="AT1550" s="78"/>
      <c r="AU1550" s="78"/>
      <c r="AV1550" s="78"/>
      <c r="AW1550" s="78"/>
      <c r="AX1550" s="78"/>
      <c r="AY1550" s="78"/>
      <c r="AZ1550" s="78"/>
      <c r="BA1550" s="78"/>
      <c r="BB1550" s="78"/>
      <c r="BC1550" s="79"/>
      <c r="BD1550" s="79"/>
      <c r="BE1550" s="79"/>
      <c r="BF1550" s="79"/>
      <c r="BG1550" s="79"/>
      <c r="BH1550" s="79"/>
      <c r="BI1550" s="79"/>
      <c r="BJ1550" s="78"/>
      <c r="BK1550" s="78"/>
      <c r="BL1550" s="80"/>
      <c r="BM1550" s="78"/>
      <c r="BN1550" s="78"/>
      <c r="BO1550" s="78"/>
      <c r="BP1550" s="78"/>
      <c r="BQ1550" s="78"/>
      <c r="BR1550" s="78"/>
      <c r="BS1550" s="78"/>
      <c r="BT1550" s="78"/>
      <c r="BU1550" s="78"/>
      <c r="BV1550" s="78"/>
      <c r="BW1550" s="78"/>
      <c r="BX1550" s="78"/>
      <c r="BY1550" s="78"/>
      <c r="BZ1550" s="72"/>
      <c r="CA1550" s="73"/>
      <c r="CB1550" s="72"/>
      <c r="CC1550" s="72"/>
      <c r="CD1550" s="74"/>
      <c r="CJ1550"/>
      <c r="CW1550" s="76"/>
      <c r="DC1550" s="69"/>
      <c r="DI1550" s="69"/>
    </row>
    <row r="1551" spans="1:113">
      <c r="A1551" s="78"/>
      <c r="B1551" s="82"/>
      <c r="C1551" s="78"/>
      <c r="D1551" s="80"/>
      <c r="E1551" s="78"/>
      <c r="F1551" s="78"/>
      <c r="G1551" s="78"/>
      <c r="H1551" s="78"/>
      <c r="I1551" s="78"/>
      <c r="J1551" s="78"/>
      <c r="K1551" s="78"/>
      <c r="L1551" s="80"/>
      <c r="M1551" s="78"/>
      <c r="N1551" s="78"/>
      <c r="O1551" s="78"/>
      <c r="P1551" s="78"/>
      <c r="Q1551" s="78"/>
      <c r="R1551" s="78"/>
      <c r="S1551" s="78"/>
      <c r="T1551" s="78"/>
      <c r="U1551" s="78"/>
      <c r="V1551" s="78"/>
      <c r="W1551" s="78"/>
      <c r="X1551" s="78"/>
      <c r="Y1551" s="78"/>
      <c r="Z1551" s="78"/>
      <c r="AA1551" s="78"/>
      <c r="AB1551" s="78"/>
      <c r="AC1551" s="78"/>
      <c r="AD1551" s="78"/>
      <c r="AE1551" s="78"/>
      <c r="AF1551" s="78"/>
      <c r="AG1551" s="78"/>
      <c r="AH1551" s="78"/>
      <c r="AI1551" s="78"/>
      <c r="AJ1551" s="78"/>
      <c r="AK1551" s="78"/>
      <c r="AL1551" s="80"/>
      <c r="AM1551" s="78"/>
      <c r="AN1551" s="78"/>
      <c r="AO1551" s="78"/>
      <c r="AP1551" s="78"/>
      <c r="AQ1551" s="78"/>
      <c r="AR1551" s="78"/>
      <c r="AS1551" s="78"/>
      <c r="AT1551" s="78"/>
      <c r="AU1551" s="78"/>
      <c r="AV1551" s="78"/>
      <c r="AW1551" s="78"/>
      <c r="AX1551" s="78"/>
      <c r="AY1551" s="78"/>
      <c r="AZ1551" s="78"/>
      <c r="BA1551" s="78"/>
      <c r="BB1551" s="78"/>
      <c r="BC1551" s="79"/>
      <c r="BD1551" s="79"/>
      <c r="BE1551" s="82"/>
      <c r="BF1551" s="79"/>
      <c r="BG1551" s="82"/>
      <c r="BH1551" s="82"/>
      <c r="BI1551" s="82"/>
      <c r="BJ1551" s="78"/>
      <c r="BK1551" s="78"/>
      <c r="BL1551" s="80"/>
      <c r="BM1551" s="78"/>
      <c r="BN1551" s="78"/>
      <c r="BO1551" s="78"/>
      <c r="BP1551" s="78"/>
      <c r="BQ1551" s="78"/>
      <c r="BR1551" s="78"/>
      <c r="BS1551" s="78"/>
      <c r="BT1551" s="78"/>
      <c r="BU1551" s="78"/>
      <c r="BV1551" s="78"/>
      <c r="BW1551" s="78"/>
      <c r="BX1551" s="78"/>
      <c r="BY1551" s="78"/>
      <c r="BZ1551" s="72"/>
      <c r="CA1551" s="73"/>
      <c r="CB1551" s="72"/>
      <c r="CC1551" s="72"/>
      <c r="CD1551" s="74"/>
      <c r="CJ1551"/>
      <c r="CW1551" s="76"/>
      <c r="DC1551" s="69"/>
      <c r="DI1551" s="69"/>
    </row>
    <row r="1552" spans="1:113">
      <c r="A1552" s="78"/>
      <c r="B1552" s="79"/>
      <c r="C1552" s="78"/>
      <c r="D1552" s="80"/>
      <c r="E1552" s="78"/>
      <c r="F1552" s="78"/>
      <c r="G1552" s="78"/>
      <c r="H1552" s="78"/>
      <c r="I1552" s="78"/>
      <c r="J1552" s="78"/>
      <c r="K1552" s="78"/>
      <c r="L1552" s="80"/>
      <c r="M1552" s="78"/>
      <c r="N1552" s="78"/>
      <c r="O1552" s="78"/>
      <c r="P1552" s="78"/>
      <c r="Q1552" s="78"/>
      <c r="R1552" s="78"/>
      <c r="S1552" s="78"/>
      <c r="T1552" s="78"/>
      <c r="U1552" s="78"/>
      <c r="V1552" s="78"/>
      <c r="W1552" s="78"/>
      <c r="X1552" s="78"/>
      <c r="Y1552" s="78"/>
      <c r="Z1552" s="78"/>
      <c r="AA1552" s="78"/>
      <c r="AB1552" s="78"/>
      <c r="AC1552" s="78"/>
      <c r="AD1552" s="78"/>
      <c r="AE1552" s="78"/>
      <c r="AF1552" s="78"/>
      <c r="AG1552" s="78"/>
      <c r="AH1552" s="78"/>
      <c r="AI1552" s="78"/>
      <c r="AJ1552" s="78"/>
      <c r="AK1552" s="78"/>
      <c r="AL1552" s="80"/>
      <c r="AM1552" s="78"/>
      <c r="AN1552" s="78"/>
      <c r="AO1552" s="78"/>
      <c r="AP1552" s="78"/>
      <c r="AQ1552" s="78"/>
      <c r="AR1552" s="78"/>
      <c r="AS1552" s="78"/>
      <c r="AT1552" s="78"/>
      <c r="AU1552" s="78"/>
      <c r="AV1552" s="78"/>
      <c r="AW1552" s="78"/>
      <c r="AX1552" s="78"/>
      <c r="AY1552" s="78"/>
      <c r="AZ1552" s="78"/>
      <c r="BA1552" s="78"/>
      <c r="BB1552" s="78"/>
      <c r="BC1552" s="79"/>
      <c r="BD1552" s="79"/>
      <c r="BE1552" s="79"/>
      <c r="BF1552" s="79"/>
      <c r="BG1552" s="79"/>
      <c r="BH1552" s="79"/>
      <c r="BI1552" s="79"/>
      <c r="BJ1552" s="78"/>
      <c r="BK1552" s="78"/>
      <c r="BL1552" s="80"/>
      <c r="BM1552" s="78"/>
      <c r="BN1552" s="78"/>
      <c r="BO1552" s="78"/>
      <c r="BP1552" s="78"/>
      <c r="BQ1552" s="78"/>
      <c r="BR1552" s="78"/>
      <c r="BS1552" s="78"/>
      <c r="BT1552" s="78"/>
      <c r="BU1552" s="78"/>
      <c r="BV1552" s="78"/>
      <c r="BW1552" s="78"/>
      <c r="BX1552" s="78"/>
      <c r="BY1552" s="78"/>
      <c r="BZ1552" s="72"/>
      <c r="CA1552" s="73"/>
      <c r="CB1552" s="72"/>
      <c r="CC1552" s="72"/>
      <c r="CD1552" s="74"/>
      <c r="CJ1552"/>
      <c r="CW1552" s="76"/>
      <c r="DC1552" s="69"/>
      <c r="DI1552" s="69"/>
    </row>
    <row r="1553" spans="1:113">
      <c r="A1553" s="78"/>
      <c r="B1553" s="79"/>
      <c r="C1553" s="78"/>
      <c r="D1553" s="80"/>
      <c r="E1553" s="78"/>
      <c r="F1553" s="78"/>
      <c r="G1553" s="78"/>
      <c r="H1553" s="78"/>
      <c r="I1553" s="78"/>
      <c r="J1553" s="78"/>
      <c r="K1553" s="78"/>
      <c r="L1553" s="80"/>
      <c r="M1553" s="78"/>
      <c r="N1553" s="78"/>
      <c r="O1553" s="78"/>
      <c r="P1553" s="78"/>
      <c r="Q1553" s="78"/>
      <c r="R1553" s="78"/>
      <c r="S1553" s="78"/>
      <c r="T1553" s="78"/>
      <c r="U1553" s="78"/>
      <c r="V1553" s="78"/>
      <c r="W1553" s="78"/>
      <c r="X1553" s="78"/>
      <c r="Y1553" s="78"/>
      <c r="Z1553" s="78"/>
      <c r="AA1553" s="78"/>
      <c r="AB1553" s="78"/>
      <c r="AC1553" s="78"/>
      <c r="AD1553" s="78"/>
      <c r="AE1553" s="78"/>
      <c r="AF1553" s="78"/>
      <c r="AG1553" s="78"/>
      <c r="AH1553" s="78"/>
      <c r="AI1553" s="78"/>
      <c r="AJ1553" s="78"/>
      <c r="AK1553" s="78"/>
      <c r="AL1553" s="80"/>
      <c r="AM1553" s="78"/>
      <c r="AN1553" s="78"/>
      <c r="AO1553" s="78"/>
      <c r="AP1553" s="78"/>
      <c r="AQ1553" s="78"/>
      <c r="AR1553" s="78"/>
      <c r="AS1553" s="78"/>
      <c r="AT1553" s="78"/>
      <c r="AU1553" s="78"/>
      <c r="AV1553" s="78"/>
      <c r="AW1553" s="78"/>
      <c r="AX1553" s="78"/>
      <c r="AY1553" s="78"/>
      <c r="AZ1553" s="78"/>
      <c r="BA1553" s="78"/>
      <c r="BB1553" s="78"/>
      <c r="BC1553" s="79"/>
      <c r="BD1553" s="79"/>
      <c r="BE1553" s="79"/>
      <c r="BF1553" s="79"/>
      <c r="BG1553" s="79"/>
      <c r="BH1553" s="79"/>
      <c r="BI1553" s="79"/>
      <c r="BJ1553" s="78"/>
      <c r="BK1553" s="78"/>
      <c r="BL1553" s="80"/>
      <c r="BM1553" s="78"/>
      <c r="BN1553" s="78"/>
      <c r="BO1553" s="78"/>
      <c r="BP1553" s="78"/>
      <c r="BQ1553" s="78"/>
      <c r="BR1553" s="78"/>
      <c r="BS1553" s="78"/>
      <c r="BT1553" s="78"/>
      <c r="BU1553" s="78"/>
      <c r="BV1553" s="78"/>
      <c r="BW1553" s="78"/>
      <c r="BX1553" s="78"/>
      <c r="BY1553" s="78"/>
      <c r="BZ1553" s="72"/>
      <c r="CA1553" s="73"/>
      <c r="CB1553" s="72"/>
      <c r="CC1553" s="72"/>
      <c r="CD1553" s="74"/>
      <c r="CJ1553"/>
      <c r="CW1553" s="76"/>
      <c r="DC1553" s="69"/>
      <c r="DI1553" s="69"/>
    </row>
    <row r="1554" spans="1:113">
      <c r="A1554" s="78"/>
      <c r="B1554" s="79"/>
      <c r="C1554" s="78"/>
      <c r="D1554" s="80"/>
      <c r="E1554" s="78"/>
      <c r="F1554" s="78"/>
      <c r="G1554" s="78"/>
      <c r="H1554" s="78"/>
      <c r="I1554" s="78"/>
      <c r="J1554" s="78"/>
      <c r="K1554" s="78"/>
      <c r="L1554" s="80"/>
      <c r="M1554" s="78"/>
      <c r="N1554" s="78"/>
      <c r="O1554" s="78"/>
      <c r="P1554" s="78"/>
      <c r="Q1554" s="78"/>
      <c r="R1554" s="78"/>
      <c r="S1554" s="78"/>
      <c r="T1554" s="78"/>
      <c r="U1554" s="78"/>
      <c r="V1554" s="78"/>
      <c r="W1554" s="78"/>
      <c r="X1554" s="78"/>
      <c r="Y1554" s="78"/>
      <c r="Z1554" s="78"/>
      <c r="AA1554" s="78"/>
      <c r="AB1554" s="78"/>
      <c r="AC1554" s="78"/>
      <c r="AD1554" s="78"/>
      <c r="AE1554" s="78"/>
      <c r="AF1554" s="78"/>
      <c r="AG1554" s="78"/>
      <c r="AH1554" s="78"/>
      <c r="AI1554" s="78"/>
      <c r="AJ1554" s="78"/>
      <c r="AK1554" s="78"/>
      <c r="AL1554" s="80"/>
      <c r="AM1554" s="78"/>
      <c r="AN1554" s="78"/>
      <c r="AO1554" s="78"/>
      <c r="AP1554" s="78"/>
      <c r="AQ1554" s="78"/>
      <c r="AR1554" s="78"/>
      <c r="AS1554" s="78"/>
      <c r="AT1554" s="78"/>
      <c r="AU1554" s="78"/>
      <c r="AV1554" s="78"/>
      <c r="AW1554" s="78"/>
      <c r="AX1554" s="78"/>
      <c r="AY1554" s="78"/>
      <c r="AZ1554" s="78"/>
      <c r="BA1554" s="78"/>
      <c r="BB1554" s="78"/>
      <c r="BC1554" s="79"/>
      <c r="BD1554" s="79"/>
      <c r="BE1554" s="79"/>
      <c r="BF1554" s="79"/>
      <c r="BG1554" s="79"/>
      <c r="BH1554" s="79"/>
      <c r="BI1554" s="79"/>
      <c r="BJ1554" s="78"/>
      <c r="BK1554" s="78"/>
      <c r="BL1554" s="80"/>
      <c r="BM1554" s="78"/>
      <c r="BN1554" s="78"/>
      <c r="BO1554" s="78"/>
      <c r="BP1554" s="78"/>
      <c r="BQ1554" s="78"/>
      <c r="BR1554" s="78"/>
      <c r="BS1554" s="78"/>
      <c r="BT1554" s="78"/>
      <c r="BU1554" s="78"/>
      <c r="BV1554" s="78"/>
      <c r="BW1554" s="78"/>
      <c r="BX1554" s="78"/>
      <c r="BY1554" s="78"/>
      <c r="BZ1554" s="72"/>
      <c r="CA1554" s="73"/>
      <c r="CB1554" s="72"/>
      <c r="CC1554" s="72"/>
      <c r="CD1554" s="74"/>
      <c r="CJ1554"/>
      <c r="CW1554" s="76"/>
      <c r="DC1554" s="69"/>
      <c r="DI1554" s="69"/>
    </row>
    <row r="1555" spans="1:113">
      <c r="A1555" s="78"/>
      <c r="B1555" s="82"/>
      <c r="C1555" s="78"/>
      <c r="D1555" s="80"/>
      <c r="E1555" s="78"/>
      <c r="F1555" s="78"/>
      <c r="G1555" s="78"/>
      <c r="H1555" s="78"/>
      <c r="I1555" s="78"/>
      <c r="J1555" s="78"/>
      <c r="K1555" s="78"/>
      <c r="L1555" s="80"/>
      <c r="M1555" s="78"/>
      <c r="N1555" s="78"/>
      <c r="O1555" s="78"/>
      <c r="P1555" s="78"/>
      <c r="Q1555" s="78"/>
      <c r="R1555" s="78"/>
      <c r="S1555" s="78"/>
      <c r="T1555" s="78"/>
      <c r="U1555" s="78"/>
      <c r="V1555" s="78"/>
      <c r="W1555" s="78"/>
      <c r="X1555" s="78"/>
      <c r="Y1555" s="78"/>
      <c r="Z1555" s="78"/>
      <c r="AA1555" s="78"/>
      <c r="AB1555" s="78"/>
      <c r="AC1555" s="78"/>
      <c r="AD1555" s="78"/>
      <c r="AE1555" s="78"/>
      <c r="AF1555" s="78"/>
      <c r="AG1555" s="78"/>
      <c r="AH1555" s="78"/>
      <c r="AI1555" s="78"/>
      <c r="AJ1555" s="78"/>
      <c r="AK1555" s="78"/>
      <c r="AL1555" s="80"/>
      <c r="AM1555" s="78"/>
      <c r="AN1555" s="78"/>
      <c r="AO1555" s="78"/>
      <c r="AP1555" s="78"/>
      <c r="AQ1555" s="78"/>
      <c r="AR1555" s="78"/>
      <c r="AS1555" s="78"/>
      <c r="AT1555" s="78"/>
      <c r="AU1555" s="78"/>
      <c r="AV1555" s="78"/>
      <c r="AW1555" s="78"/>
      <c r="AX1555" s="78"/>
      <c r="AY1555" s="78"/>
      <c r="AZ1555" s="78"/>
      <c r="BA1555" s="78"/>
      <c r="BB1555" s="78"/>
      <c r="BC1555" s="79"/>
      <c r="BD1555" s="79"/>
      <c r="BE1555" s="82"/>
      <c r="BF1555" s="79"/>
      <c r="BG1555" s="82"/>
      <c r="BH1555" s="82"/>
      <c r="BI1555" s="82"/>
      <c r="BJ1555" s="78"/>
      <c r="BK1555" s="78"/>
      <c r="BL1555" s="80"/>
      <c r="BM1555" s="78"/>
      <c r="BN1555" s="78"/>
      <c r="BO1555" s="78"/>
      <c r="BP1555" s="78"/>
      <c r="BQ1555" s="78"/>
      <c r="BR1555" s="78"/>
      <c r="BS1555" s="78"/>
      <c r="BT1555" s="78"/>
      <c r="BU1555" s="78"/>
      <c r="BV1555" s="78"/>
      <c r="BW1555" s="78"/>
      <c r="BX1555" s="78"/>
      <c r="BY1555" s="78"/>
      <c r="BZ1555" s="72"/>
      <c r="CA1555" s="73"/>
      <c r="CB1555" s="72"/>
      <c r="CC1555" s="72"/>
      <c r="CD1555" s="74"/>
      <c r="CJ1555"/>
      <c r="CW1555" s="76"/>
      <c r="DC1555" s="69"/>
      <c r="DI1555" s="69"/>
    </row>
    <row r="1556" spans="1:113">
      <c r="A1556" s="78"/>
      <c r="B1556" s="82"/>
      <c r="C1556" s="78"/>
      <c r="D1556" s="80"/>
      <c r="E1556" s="78"/>
      <c r="F1556" s="78"/>
      <c r="G1556" s="78"/>
      <c r="H1556" s="78"/>
      <c r="I1556" s="78"/>
      <c r="J1556" s="78"/>
      <c r="K1556" s="78"/>
      <c r="L1556" s="80"/>
      <c r="M1556" s="78"/>
      <c r="N1556" s="78"/>
      <c r="O1556" s="78"/>
      <c r="P1556" s="78"/>
      <c r="Q1556" s="78"/>
      <c r="R1556" s="78"/>
      <c r="S1556" s="78"/>
      <c r="T1556" s="78"/>
      <c r="U1556" s="78"/>
      <c r="V1556" s="78"/>
      <c r="W1556" s="78"/>
      <c r="X1556" s="78"/>
      <c r="Y1556" s="78"/>
      <c r="Z1556" s="78"/>
      <c r="AA1556" s="78"/>
      <c r="AB1556" s="78"/>
      <c r="AC1556" s="78"/>
      <c r="AD1556" s="78"/>
      <c r="AE1556" s="78"/>
      <c r="AF1556" s="78"/>
      <c r="AG1556" s="78"/>
      <c r="AH1556" s="78"/>
      <c r="AI1556" s="78"/>
      <c r="AJ1556" s="78"/>
      <c r="AK1556" s="78"/>
      <c r="AL1556" s="80"/>
      <c r="AM1556" s="78"/>
      <c r="AN1556" s="78"/>
      <c r="AO1556" s="78"/>
      <c r="AP1556" s="78"/>
      <c r="AQ1556" s="78"/>
      <c r="AR1556" s="78"/>
      <c r="AS1556" s="78"/>
      <c r="AT1556" s="78"/>
      <c r="AU1556" s="78"/>
      <c r="AV1556" s="78"/>
      <c r="AW1556" s="78"/>
      <c r="AX1556" s="78"/>
      <c r="AY1556" s="78"/>
      <c r="AZ1556" s="78"/>
      <c r="BA1556" s="78"/>
      <c r="BB1556" s="78"/>
      <c r="BC1556" s="79"/>
      <c r="BD1556" s="79"/>
      <c r="BE1556" s="82"/>
      <c r="BF1556" s="79"/>
      <c r="BG1556" s="82"/>
      <c r="BH1556" s="82"/>
      <c r="BI1556" s="82"/>
      <c r="BJ1556" s="78"/>
      <c r="BK1556" s="78"/>
      <c r="BL1556" s="80"/>
      <c r="BM1556" s="78"/>
      <c r="BN1556" s="78"/>
      <c r="BO1556" s="78"/>
      <c r="BP1556" s="78"/>
      <c r="BQ1556" s="78"/>
      <c r="BR1556" s="78"/>
      <c r="BS1556" s="78"/>
      <c r="BT1556" s="78"/>
      <c r="BU1556" s="78"/>
      <c r="BV1556" s="78"/>
      <c r="BW1556" s="78"/>
      <c r="BX1556" s="78"/>
      <c r="BY1556" s="78"/>
      <c r="BZ1556" s="72"/>
      <c r="CA1556" s="73"/>
      <c r="CB1556" s="72"/>
      <c r="CC1556" s="72"/>
      <c r="CD1556" s="74"/>
      <c r="CJ1556"/>
      <c r="CW1556" s="76"/>
      <c r="DC1556" s="69"/>
      <c r="DI1556" s="69"/>
    </row>
    <row r="1557" spans="1:113">
      <c r="A1557" s="78"/>
      <c r="B1557" s="79"/>
      <c r="C1557" s="78"/>
      <c r="D1557" s="80"/>
      <c r="E1557" s="78"/>
      <c r="F1557" s="78"/>
      <c r="G1557" s="78"/>
      <c r="H1557" s="78"/>
      <c r="I1557" s="78"/>
      <c r="J1557" s="78"/>
      <c r="K1557" s="78"/>
      <c r="L1557" s="80"/>
      <c r="M1557" s="78"/>
      <c r="N1557" s="78"/>
      <c r="O1557" s="78"/>
      <c r="P1557" s="78"/>
      <c r="Q1557" s="78"/>
      <c r="R1557" s="78"/>
      <c r="S1557" s="78"/>
      <c r="T1557" s="78"/>
      <c r="U1557" s="78"/>
      <c r="V1557" s="78"/>
      <c r="W1557" s="78"/>
      <c r="X1557" s="78"/>
      <c r="Y1557" s="78"/>
      <c r="Z1557" s="78"/>
      <c r="AA1557" s="78"/>
      <c r="AB1557" s="78"/>
      <c r="AC1557" s="78"/>
      <c r="AD1557" s="78"/>
      <c r="AE1557" s="78"/>
      <c r="AF1557" s="78"/>
      <c r="AG1557" s="78"/>
      <c r="AH1557" s="78"/>
      <c r="AI1557" s="78"/>
      <c r="AJ1557" s="78"/>
      <c r="AK1557" s="78"/>
      <c r="AL1557" s="80"/>
      <c r="AM1557" s="78"/>
      <c r="AN1557" s="78"/>
      <c r="AO1557" s="78"/>
      <c r="AP1557" s="78"/>
      <c r="AQ1557" s="78"/>
      <c r="AR1557" s="78"/>
      <c r="AS1557" s="78"/>
      <c r="AT1557" s="78"/>
      <c r="AU1557" s="78"/>
      <c r="AV1557" s="78"/>
      <c r="AW1557" s="78"/>
      <c r="AX1557" s="78"/>
      <c r="AY1557" s="78"/>
      <c r="AZ1557" s="78"/>
      <c r="BA1557" s="78"/>
      <c r="BB1557" s="78"/>
      <c r="BC1557" s="79"/>
      <c r="BD1557" s="79"/>
      <c r="BE1557" s="79"/>
      <c r="BF1557" s="79"/>
      <c r="BG1557" s="79"/>
      <c r="BH1557" s="79"/>
      <c r="BI1557" s="79"/>
      <c r="BJ1557" s="78"/>
      <c r="BK1557" s="78"/>
      <c r="BL1557" s="80"/>
      <c r="BM1557" s="78"/>
      <c r="BN1557" s="78"/>
      <c r="BO1557" s="78"/>
      <c r="BP1557" s="78"/>
      <c r="BQ1557" s="78"/>
      <c r="BR1557" s="78"/>
      <c r="BS1557" s="78"/>
      <c r="BT1557" s="78"/>
      <c r="BU1557" s="78"/>
      <c r="BV1557" s="78"/>
      <c r="BW1557" s="78"/>
      <c r="BX1557" s="78"/>
      <c r="BY1557" s="78"/>
      <c r="BZ1557" s="72"/>
      <c r="CA1557" s="73"/>
      <c r="CB1557" s="72"/>
      <c r="CC1557" s="72"/>
      <c r="CD1557" s="74"/>
      <c r="CJ1557"/>
      <c r="CW1557" s="76"/>
      <c r="DC1557" s="69"/>
      <c r="DI1557" s="69"/>
    </row>
    <row r="1558" spans="1:113">
      <c r="A1558" s="78"/>
      <c r="B1558" s="79"/>
      <c r="C1558" s="78"/>
      <c r="D1558" s="80"/>
      <c r="E1558" s="78"/>
      <c r="F1558" s="78"/>
      <c r="G1558" s="78"/>
      <c r="H1558" s="78"/>
      <c r="I1558" s="78"/>
      <c r="J1558" s="78"/>
      <c r="K1558" s="78"/>
      <c r="L1558" s="80"/>
      <c r="M1558" s="78"/>
      <c r="N1558" s="78"/>
      <c r="O1558" s="78"/>
      <c r="P1558" s="78"/>
      <c r="Q1558" s="78"/>
      <c r="R1558" s="78"/>
      <c r="S1558" s="78"/>
      <c r="T1558" s="78"/>
      <c r="U1558" s="78"/>
      <c r="V1558" s="78"/>
      <c r="W1558" s="78"/>
      <c r="X1558" s="78"/>
      <c r="Y1558" s="78"/>
      <c r="Z1558" s="78"/>
      <c r="AA1558" s="78"/>
      <c r="AB1558" s="78"/>
      <c r="AC1558" s="78"/>
      <c r="AD1558" s="78"/>
      <c r="AE1558" s="78"/>
      <c r="AF1558" s="78"/>
      <c r="AG1558" s="78"/>
      <c r="AH1558" s="78"/>
      <c r="AI1558" s="78"/>
      <c r="AJ1558" s="78"/>
      <c r="AK1558" s="78"/>
      <c r="AL1558" s="80"/>
      <c r="AM1558" s="78"/>
      <c r="AN1558" s="78"/>
      <c r="AO1558" s="78"/>
      <c r="AP1558" s="78"/>
      <c r="AQ1558" s="78"/>
      <c r="AR1558" s="78"/>
      <c r="AS1558" s="78"/>
      <c r="AT1558" s="78"/>
      <c r="AU1558" s="78"/>
      <c r="AV1558" s="78"/>
      <c r="AW1558" s="78"/>
      <c r="AX1558" s="78"/>
      <c r="AY1558" s="78"/>
      <c r="AZ1558" s="78"/>
      <c r="BA1558" s="78"/>
      <c r="BB1558" s="78"/>
      <c r="BC1558" s="79"/>
      <c r="BD1558" s="79"/>
      <c r="BE1558" s="79"/>
      <c r="BF1558" s="79"/>
      <c r="BG1558" s="79"/>
      <c r="BH1558" s="79"/>
      <c r="BI1558" s="79"/>
      <c r="BJ1558" s="78"/>
      <c r="BK1558" s="78"/>
      <c r="BL1558" s="80"/>
      <c r="BM1558" s="78"/>
      <c r="BN1558" s="78"/>
      <c r="BO1558" s="78"/>
      <c r="BP1558" s="78"/>
      <c r="BQ1558" s="78"/>
      <c r="BR1558" s="78"/>
      <c r="BS1558" s="78"/>
      <c r="BT1558" s="78"/>
      <c r="BU1558" s="78"/>
      <c r="BV1558" s="78"/>
      <c r="BW1558" s="78"/>
      <c r="BX1558" s="78"/>
      <c r="BY1558" s="78"/>
      <c r="BZ1558" s="72"/>
      <c r="CA1558" s="73"/>
      <c r="CB1558" s="72"/>
      <c r="CC1558" s="72"/>
      <c r="CD1558" s="74"/>
      <c r="CJ1558"/>
      <c r="CW1558" s="76"/>
      <c r="DC1558" s="69"/>
      <c r="DI1558" s="69"/>
    </row>
    <row r="1559" spans="1:113">
      <c r="A1559" s="78"/>
      <c r="B1559" s="82"/>
      <c r="C1559" s="78"/>
      <c r="D1559" s="80"/>
      <c r="E1559" s="78"/>
      <c r="F1559" s="78"/>
      <c r="G1559" s="78"/>
      <c r="H1559" s="78"/>
      <c r="I1559" s="78"/>
      <c r="J1559" s="78"/>
      <c r="K1559" s="78"/>
      <c r="L1559" s="80"/>
      <c r="M1559" s="78"/>
      <c r="N1559" s="78"/>
      <c r="O1559" s="78"/>
      <c r="P1559" s="78"/>
      <c r="Q1559" s="78"/>
      <c r="R1559" s="78"/>
      <c r="S1559" s="78"/>
      <c r="T1559" s="78"/>
      <c r="U1559" s="78"/>
      <c r="V1559" s="78"/>
      <c r="W1559" s="78"/>
      <c r="X1559" s="78"/>
      <c r="Y1559" s="78"/>
      <c r="Z1559" s="78"/>
      <c r="AA1559" s="78"/>
      <c r="AB1559" s="78"/>
      <c r="AC1559" s="78"/>
      <c r="AD1559" s="78"/>
      <c r="AE1559" s="78"/>
      <c r="AF1559" s="78"/>
      <c r="AG1559" s="78"/>
      <c r="AH1559" s="78"/>
      <c r="AI1559" s="78"/>
      <c r="AJ1559" s="78"/>
      <c r="AK1559" s="78"/>
      <c r="AL1559" s="80"/>
      <c r="AM1559" s="78"/>
      <c r="AN1559" s="78"/>
      <c r="AO1559" s="78"/>
      <c r="AP1559" s="78"/>
      <c r="AQ1559" s="78"/>
      <c r="AR1559" s="78"/>
      <c r="AS1559" s="78"/>
      <c r="AT1559" s="78"/>
      <c r="AU1559" s="78"/>
      <c r="AV1559" s="78"/>
      <c r="AW1559" s="78"/>
      <c r="AX1559" s="78"/>
      <c r="AY1559" s="78"/>
      <c r="AZ1559" s="78"/>
      <c r="BA1559" s="78"/>
      <c r="BB1559" s="78"/>
      <c r="BC1559" s="79"/>
      <c r="BD1559" s="79"/>
      <c r="BE1559" s="82"/>
      <c r="BF1559" s="79"/>
      <c r="BG1559" s="82"/>
      <c r="BH1559" s="82"/>
      <c r="BI1559" s="82"/>
      <c r="BJ1559" s="78"/>
      <c r="BK1559" s="78"/>
      <c r="BL1559" s="80"/>
      <c r="BM1559" s="78"/>
      <c r="BN1559" s="78"/>
      <c r="BO1559" s="78"/>
      <c r="BP1559" s="78"/>
      <c r="BQ1559" s="78"/>
      <c r="BR1559" s="78"/>
      <c r="BS1559" s="78"/>
      <c r="BT1559" s="78"/>
      <c r="BU1559" s="78"/>
      <c r="BV1559" s="78"/>
      <c r="BW1559" s="78"/>
      <c r="BX1559" s="78"/>
      <c r="BY1559" s="78"/>
      <c r="BZ1559" s="72"/>
      <c r="CA1559" s="73"/>
      <c r="CB1559" s="72"/>
      <c r="CC1559" s="72"/>
      <c r="CD1559" s="74"/>
      <c r="CJ1559"/>
      <c r="CW1559" s="76"/>
      <c r="DC1559" s="69"/>
      <c r="DI1559" s="69"/>
    </row>
    <row r="1560" spans="1:113">
      <c r="A1560" s="78"/>
      <c r="B1560" s="79"/>
      <c r="C1560" s="78"/>
      <c r="D1560" s="80"/>
      <c r="E1560" s="78"/>
      <c r="F1560" s="78"/>
      <c r="G1560" s="78"/>
      <c r="H1560" s="78"/>
      <c r="I1560" s="78"/>
      <c r="J1560" s="78"/>
      <c r="K1560" s="78"/>
      <c r="L1560" s="80"/>
      <c r="M1560" s="78"/>
      <c r="N1560" s="78"/>
      <c r="O1560" s="78"/>
      <c r="P1560" s="78"/>
      <c r="Q1560" s="78"/>
      <c r="R1560" s="78"/>
      <c r="S1560" s="78"/>
      <c r="T1560" s="78"/>
      <c r="U1560" s="78"/>
      <c r="V1560" s="78"/>
      <c r="W1560" s="78"/>
      <c r="X1560" s="78"/>
      <c r="Y1560" s="78"/>
      <c r="Z1560" s="78"/>
      <c r="AA1560" s="78"/>
      <c r="AB1560" s="78"/>
      <c r="AC1560" s="78"/>
      <c r="AD1560" s="78"/>
      <c r="AE1560" s="78"/>
      <c r="AF1560" s="78"/>
      <c r="AG1560" s="78"/>
      <c r="AH1560" s="78"/>
      <c r="AI1560" s="78"/>
      <c r="AJ1560" s="78"/>
      <c r="AK1560" s="78"/>
      <c r="AL1560" s="80"/>
      <c r="AM1560" s="78"/>
      <c r="AN1560" s="78"/>
      <c r="AO1560" s="78"/>
      <c r="AP1560" s="78"/>
      <c r="AQ1560" s="78"/>
      <c r="AR1560" s="78"/>
      <c r="AS1560" s="78"/>
      <c r="AT1560" s="78"/>
      <c r="AU1560" s="78"/>
      <c r="AV1560" s="78"/>
      <c r="AW1560" s="78"/>
      <c r="AX1560" s="78"/>
      <c r="AY1560" s="78"/>
      <c r="AZ1560" s="78"/>
      <c r="BA1560" s="78"/>
      <c r="BB1560" s="78"/>
      <c r="BC1560" s="79"/>
      <c r="BD1560" s="79"/>
      <c r="BE1560" s="79"/>
      <c r="BF1560" s="79"/>
      <c r="BG1560" s="79"/>
      <c r="BH1560" s="79"/>
      <c r="BI1560" s="79"/>
      <c r="BJ1560" s="78"/>
      <c r="BK1560" s="78"/>
      <c r="BL1560" s="80"/>
      <c r="BM1560" s="78"/>
      <c r="BN1560" s="78"/>
      <c r="BO1560" s="78"/>
      <c r="BP1560" s="78"/>
      <c r="BQ1560" s="78"/>
      <c r="BR1560" s="78"/>
      <c r="BS1560" s="78"/>
      <c r="BT1560" s="78"/>
      <c r="BU1560" s="78"/>
      <c r="BV1560" s="78"/>
      <c r="BW1560" s="78"/>
      <c r="BX1560" s="78"/>
      <c r="BY1560" s="78"/>
      <c r="BZ1560" s="72"/>
      <c r="CA1560" s="73"/>
      <c r="CB1560" s="72"/>
      <c r="CC1560" s="72"/>
      <c r="CD1560" s="74"/>
      <c r="CJ1560"/>
      <c r="CW1560" s="76"/>
      <c r="DC1560" s="69"/>
      <c r="DI1560" s="69"/>
    </row>
    <row r="1561" spans="1:113">
      <c r="A1561" s="78"/>
      <c r="B1561" s="79"/>
      <c r="C1561" s="78"/>
      <c r="D1561" s="80"/>
      <c r="E1561" s="78"/>
      <c r="F1561" s="78"/>
      <c r="G1561" s="78"/>
      <c r="H1561" s="78"/>
      <c r="I1561" s="78"/>
      <c r="J1561" s="78"/>
      <c r="K1561" s="78"/>
      <c r="L1561" s="80"/>
      <c r="M1561" s="78"/>
      <c r="N1561" s="78"/>
      <c r="O1561" s="78"/>
      <c r="P1561" s="78"/>
      <c r="Q1561" s="78"/>
      <c r="R1561" s="78"/>
      <c r="S1561" s="78"/>
      <c r="T1561" s="78"/>
      <c r="U1561" s="78"/>
      <c r="V1561" s="78"/>
      <c r="W1561" s="78"/>
      <c r="X1561" s="78"/>
      <c r="Y1561" s="78"/>
      <c r="Z1561" s="78"/>
      <c r="AA1561" s="78"/>
      <c r="AB1561" s="78"/>
      <c r="AC1561" s="78"/>
      <c r="AD1561" s="78"/>
      <c r="AE1561" s="78"/>
      <c r="AF1561" s="78"/>
      <c r="AG1561" s="78"/>
      <c r="AH1561" s="78"/>
      <c r="AI1561" s="78"/>
      <c r="AJ1561" s="78"/>
      <c r="AK1561" s="78"/>
      <c r="AL1561" s="80"/>
      <c r="AM1561" s="78"/>
      <c r="AN1561" s="78"/>
      <c r="AO1561" s="78"/>
      <c r="AP1561" s="78"/>
      <c r="AQ1561" s="78"/>
      <c r="AR1561" s="78"/>
      <c r="AS1561" s="78"/>
      <c r="AT1561" s="78"/>
      <c r="AU1561" s="78"/>
      <c r="AV1561" s="78"/>
      <c r="AW1561" s="78"/>
      <c r="AX1561" s="78"/>
      <c r="AY1561" s="78"/>
      <c r="AZ1561" s="78"/>
      <c r="BA1561" s="78"/>
      <c r="BB1561" s="78"/>
      <c r="BC1561" s="79"/>
      <c r="BD1561" s="79"/>
      <c r="BE1561" s="79"/>
      <c r="BF1561" s="79"/>
      <c r="BG1561" s="79"/>
      <c r="BH1561" s="79"/>
      <c r="BI1561" s="79"/>
      <c r="BJ1561" s="78"/>
      <c r="BK1561" s="78"/>
      <c r="BL1561" s="80"/>
      <c r="BM1561" s="78"/>
      <c r="BN1561" s="78"/>
      <c r="BO1561" s="78"/>
      <c r="BP1561" s="78"/>
      <c r="BQ1561" s="78"/>
      <c r="BR1561" s="78"/>
      <c r="BS1561" s="78"/>
      <c r="BT1561" s="78"/>
      <c r="BU1561" s="78"/>
      <c r="BV1561" s="78"/>
      <c r="BW1561" s="78"/>
      <c r="BX1561" s="78"/>
      <c r="BY1561" s="78"/>
      <c r="BZ1561" s="72"/>
      <c r="CA1561" s="73"/>
      <c r="CB1561" s="72"/>
      <c r="CC1561" s="72"/>
      <c r="CD1561" s="74"/>
      <c r="CJ1561"/>
      <c r="CW1561" s="76"/>
      <c r="DC1561" s="69"/>
      <c r="DI1561" s="69"/>
    </row>
    <row r="1562" spans="1:113">
      <c r="A1562" s="78"/>
      <c r="B1562" s="82"/>
      <c r="C1562" s="78"/>
      <c r="D1562" s="80"/>
      <c r="E1562" s="78"/>
      <c r="F1562" s="78"/>
      <c r="G1562" s="78"/>
      <c r="H1562" s="78"/>
      <c r="I1562" s="78"/>
      <c r="J1562" s="78"/>
      <c r="K1562" s="78"/>
      <c r="L1562" s="80"/>
      <c r="M1562" s="78"/>
      <c r="N1562" s="78"/>
      <c r="O1562" s="78"/>
      <c r="P1562" s="78"/>
      <c r="Q1562" s="78"/>
      <c r="R1562" s="78"/>
      <c r="S1562" s="78"/>
      <c r="T1562" s="78"/>
      <c r="U1562" s="78"/>
      <c r="V1562" s="78"/>
      <c r="W1562" s="78"/>
      <c r="X1562" s="78"/>
      <c r="Y1562" s="78"/>
      <c r="Z1562" s="78"/>
      <c r="AA1562" s="78"/>
      <c r="AB1562" s="78"/>
      <c r="AC1562" s="78"/>
      <c r="AD1562" s="78"/>
      <c r="AE1562" s="78"/>
      <c r="AF1562" s="78"/>
      <c r="AG1562" s="78"/>
      <c r="AH1562" s="78"/>
      <c r="AI1562" s="78"/>
      <c r="AJ1562" s="78"/>
      <c r="AK1562" s="78"/>
      <c r="AL1562" s="80"/>
      <c r="AM1562" s="78"/>
      <c r="AN1562" s="78"/>
      <c r="AO1562" s="78"/>
      <c r="AP1562" s="78"/>
      <c r="AQ1562" s="78"/>
      <c r="AR1562" s="78"/>
      <c r="AS1562" s="78"/>
      <c r="AT1562" s="78"/>
      <c r="AU1562" s="78"/>
      <c r="AV1562" s="78"/>
      <c r="AW1562" s="78"/>
      <c r="AX1562" s="78"/>
      <c r="AY1562" s="78"/>
      <c r="AZ1562" s="78"/>
      <c r="BA1562" s="78"/>
      <c r="BB1562" s="78"/>
      <c r="BC1562" s="79"/>
      <c r="BD1562" s="79"/>
      <c r="BE1562" s="82"/>
      <c r="BF1562" s="79"/>
      <c r="BG1562" s="82"/>
      <c r="BH1562" s="82"/>
      <c r="BI1562" s="82"/>
      <c r="BJ1562" s="78"/>
      <c r="BK1562" s="78"/>
      <c r="BL1562" s="80"/>
      <c r="BM1562" s="78"/>
      <c r="BN1562" s="78"/>
      <c r="BO1562" s="78"/>
      <c r="BP1562" s="78"/>
      <c r="BQ1562" s="78"/>
      <c r="BR1562" s="78"/>
      <c r="BS1562" s="78"/>
      <c r="BT1562" s="78"/>
      <c r="BU1562" s="78"/>
      <c r="BV1562" s="78"/>
      <c r="BW1562" s="78"/>
      <c r="BX1562" s="78"/>
      <c r="BY1562" s="78"/>
      <c r="BZ1562" s="72"/>
      <c r="CA1562" s="73"/>
      <c r="CB1562" s="72"/>
      <c r="CC1562" s="72"/>
      <c r="CD1562" s="74"/>
      <c r="CJ1562"/>
      <c r="CW1562" s="76"/>
      <c r="DC1562" s="69"/>
      <c r="DI1562" s="69"/>
    </row>
    <row r="1563" spans="1:113">
      <c r="A1563" s="78"/>
      <c r="B1563" s="79"/>
      <c r="C1563" s="78"/>
      <c r="D1563" s="80"/>
      <c r="E1563" s="78"/>
      <c r="F1563" s="78"/>
      <c r="G1563" s="78"/>
      <c r="H1563" s="78"/>
      <c r="I1563" s="78"/>
      <c r="J1563" s="78"/>
      <c r="K1563" s="78"/>
      <c r="L1563" s="80"/>
      <c r="M1563" s="78"/>
      <c r="N1563" s="78"/>
      <c r="O1563" s="78"/>
      <c r="P1563" s="78"/>
      <c r="Q1563" s="78"/>
      <c r="R1563" s="78"/>
      <c r="S1563" s="78"/>
      <c r="T1563" s="78"/>
      <c r="U1563" s="78"/>
      <c r="V1563" s="78"/>
      <c r="W1563" s="78"/>
      <c r="X1563" s="78"/>
      <c r="Y1563" s="78"/>
      <c r="Z1563" s="78"/>
      <c r="AA1563" s="78"/>
      <c r="AB1563" s="78"/>
      <c r="AC1563" s="78"/>
      <c r="AD1563" s="78"/>
      <c r="AE1563" s="78"/>
      <c r="AF1563" s="78"/>
      <c r="AG1563" s="78"/>
      <c r="AH1563" s="78"/>
      <c r="AI1563" s="78"/>
      <c r="AJ1563" s="78"/>
      <c r="AK1563" s="78"/>
      <c r="AL1563" s="80"/>
      <c r="AM1563" s="78"/>
      <c r="AN1563" s="78"/>
      <c r="AO1563" s="78"/>
      <c r="AP1563" s="78"/>
      <c r="AQ1563" s="78"/>
      <c r="AR1563" s="78"/>
      <c r="AS1563" s="78"/>
      <c r="AT1563" s="78"/>
      <c r="AU1563" s="78"/>
      <c r="AV1563" s="78"/>
      <c r="AW1563" s="78"/>
      <c r="AX1563" s="78"/>
      <c r="AY1563" s="78"/>
      <c r="AZ1563" s="78"/>
      <c r="BA1563" s="78"/>
      <c r="BB1563" s="78"/>
      <c r="BC1563" s="79"/>
      <c r="BD1563" s="79"/>
      <c r="BE1563" s="79"/>
      <c r="BF1563" s="79"/>
      <c r="BG1563" s="79"/>
      <c r="BH1563" s="79"/>
      <c r="BI1563" s="79"/>
      <c r="BJ1563" s="78"/>
      <c r="BK1563" s="78"/>
      <c r="BL1563" s="80"/>
      <c r="BM1563" s="78"/>
      <c r="BN1563" s="78"/>
      <c r="BO1563" s="78"/>
      <c r="BP1563" s="78"/>
      <c r="BQ1563" s="78"/>
      <c r="BR1563" s="78"/>
      <c r="BS1563" s="78"/>
      <c r="BT1563" s="78"/>
      <c r="BU1563" s="78"/>
      <c r="BV1563" s="78"/>
      <c r="BW1563" s="78"/>
      <c r="BX1563" s="78"/>
      <c r="BY1563" s="78"/>
      <c r="BZ1563" s="72"/>
      <c r="CA1563" s="73"/>
      <c r="CB1563" s="72"/>
      <c r="CC1563" s="72"/>
      <c r="CD1563" s="74"/>
      <c r="CJ1563"/>
      <c r="CW1563" s="76"/>
      <c r="DC1563" s="69"/>
      <c r="DI1563" s="69"/>
    </row>
    <row r="1564" spans="1:113">
      <c r="A1564" s="78"/>
      <c r="B1564" s="79"/>
      <c r="C1564" s="78"/>
      <c r="D1564" s="80"/>
      <c r="E1564" s="78"/>
      <c r="F1564" s="78"/>
      <c r="G1564" s="78"/>
      <c r="H1564" s="78"/>
      <c r="I1564" s="78"/>
      <c r="J1564" s="78"/>
      <c r="K1564" s="78"/>
      <c r="L1564" s="80"/>
      <c r="M1564" s="78"/>
      <c r="N1564" s="78"/>
      <c r="O1564" s="78"/>
      <c r="P1564" s="78"/>
      <c r="Q1564" s="78"/>
      <c r="R1564" s="78"/>
      <c r="S1564" s="78"/>
      <c r="T1564" s="78"/>
      <c r="U1564" s="78"/>
      <c r="V1564" s="78"/>
      <c r="W1564" s="78"/>
      <c r="X1564" s="78"/>
      <c r="Y1564" s="78"/>
      <c r="Z1564" s="78"/>
      <c r="AA1564" s="78"/>
      <c r="AB1564" s="78"/>
      <c r="AC1564" s="78"/>
      <c r="AD1564" s="78"/>
      <c r="AE1564" s="78"/>
      <c r="AF1564" s="78"/>
      <c r="AG1564" s="78"/>
      <c r="AH1564" s="78"/>
      <c r="AI1564" s="78"/>
      <c r="AJ1564" s="78"/>
      <c r="AK1564" s="78"/>
      <c r="AL1564" s="80"/>
      <c r="AM1564" s="78"/>
      <c r="AN1564" s="78"/>
      <c r="AO1564" s="78"/>
      <c r="AP1564" s="78"/>
      <c r="AQ1564" s="78"/>
      <c r="AR1564" s="78"/>
      <c r="AS1564" s="78"/>
      <c r="AT1564" s="78"/>
      <c r="AU1564" s="78"/>
      <c r="AV1564" s="78"/>
      <c r="AW1564" s="78"/>
      <c r="AX1564" s="78"/>
      <c r="AY1564" s="78"/>
      <c r="AZ1564" s="78"/>
      <c r="BA1564" s="78"/>
      <c r="BB1564" s="78"/>
      <c r="BC1564" s="79"/>
      <c r="BD1564" s="79"/>
      <c r="BE1564" s="79"/>
      <c r="BF1564" s="79"/>
      <c r="BG1564" s="79"/>
      <c r="BH1564" s="79"/>
      <c r="BI1564" s="79"/>
      <c r="BJ1564" s="78"/>
      <c r="BK1564" s="78"/>
      <c r="BL1564" s="80"/>
      <c r="BM1564" s="78"/>
      <c r="BN1564" s="78"/>
      <c r="BO1564" s="78"/>
      <c r="BP1564" s="78"/>
      <c r="BQ1564" s="78"/>
      <c r="BR1564" s="78"/>
      <c r="BS1564" s="78"/>
      <c r="BT1564" s="78"/>
      <c r="BU1564" s="78"/>
      <c r="BV1564" s="78"/>
      <c r="BW1564" s="78"/>
      <c r="BX1564" s="78"/>
      <c r="BY1564" s="78"/>
      <c r="BZ1564" s="72"/>
      <c r="CA1564" s="73"/>
      <c r="CB1564" s="72"/>
      <c r="CC1564" s="72"/>
      <c r="CD1564" s="74"/>
      <c r="CJ1564"/>
      <c r="CW1564" s="76"/>
      <c r="DC1564" s="69"/>
      <c r="DI1564" s="69"/>
    </row>
    <row r="1565" spans="1:113">
      <c r="A1565" s="78"/>
      <c r="B1565" s="79"/>
      <c r="C1565" s="78"/>
      <c r="D1565" s="80"/>
      <c r="E1565" s="78"/>
      <c r="F1565" s="78"/>
      <c r="G1565" s="78"/>
      <c r="H1565" s="78"/>
      <c r="I1565" s="78"/>
      <c r="J1565" s="78"/>
      <c r="K1565" s="78"/>
      <c r="L1565" s="80"/>
      <c r="M1565" s="78"/>
      <c r="N1565" s="78"/>
      <c r="O1565" s="78"/>
      <c r="P1565" s="78"/>
      <c r="Q1565" s="78"/>
      <c r="R1565" s="78"/>
      <c r="S1565" s="78"/>
      <c r="T1565" s="78"/>
      <c r="U1565" s="78"/>
      <c r="V1565" s="78"/>
      <c r="W1565" s="78"/>
      <c r="X1565" s="78"/>
      <c r="Y1565" s="78"/>
      <c r="Z1565" s="78"/>
      <c r="AA1565" s="78"/>
      <c r="AB1565" s="78"/>
      <c r="AC1565" s="78"/>
      <c r="AD1565" s="78"/>
      <c r="AE1565" s="78"/>
      <c r="AF1565" s="78"/>
      <c r="AG1565" s="78"/>
      <c r="AH1565" s="78"/>
      <c r="AI1565" s="78"/>
      <c r="AJ1565" s="78"/>
      <c r="AK1565" s="78"/>
      <c r="AL1565" s="80"/>
      <c r="AM1565" s="78"/>
      <c r="AN1565" s="78"/>
      <c r="AO1565" s="78"/>
      <c r="AP1565" s="78"/>
      <c r="AQ1565" s="78"/>
      <c r="AR1565" s="78"/>
      <c r="AS1565" s="78"/>
      <c r="AT1565" s="78"/>
      <c r="AU1565" s="78"/>
      <c r="AV1565" s="78"/>
      <c r="AW1565" s="78"/>
      <c r="AX1565" s="78"/>
      <c r="AY1565" s="78"/>
      <c r="AZ1565" s="78"/>
      <c r="BA1565" s="78"/>
      <c r="BB1565" s="78"/>
      <c r="BC1565" s="79"/>
      <c r="BD1565" s="79"/>
      <c r="BE1565" s="79"/>
      <c r="BF1565" s="79"/>
      <c r="BG1565" s="79"/>
      <c r="BH1565" s="79"/>
      <c r="BI1565" s="79"/>
      <c r="BJ1565" s="78"/>
      <c r="BK1565" s="78"/>
      <c r="BL1565" s="80"/>
      <c r="BM1565" s="78"/>
      <c r="BN1565" s="78"/>
      <c r="BO1565" s="78"/>
      <c r="BP1565" s="78"/>
      <c r="BQ1565" s="78"/>
      <c r="BR1565" s="78"/>
      <c r="BS1565" s="78"/>
      <c r="BT1565" s="78"/>
      <c r="BU1565" s="78"/>
      <c r="BV1565" s="78"/>
      <c r="BW1565" s="78"/>
      <c r="BX1565" s="78"/>
      <c r="BY1565" s="78"/>
      <c r="BZ1565" s="72"/>
      <c r="CA1565" s="73"/>
      <c r="CB1565" s="72"/>
      <c r="CC1565" s="72"/>
      <c r="CD1565" s="74"/>
      <c r="CJ1565"/>
      <c r="CW1565" s="76"/>
      <c r="DC1565" s="69"/>
      <c r="DI1565" s="69"/>
    </row>
    <row r="1566" spans="1:113">
      <c r="A1566" s="78"/>
      <c r="B1566" s="82"/>
      <c r="C1566" s="78"/>
      <c r="D1566" s="80"/>
      <c r="E1566" s="78"/>
      <c r="F1566" s="78"/>
      <c r="G1566" s="78"/>
      <c r="H1566" s="78"/>
      <c r="I1566" s="78"/>
      <c r="J1566" s="78"/>
      <c r="K1566" s="78"/>
      <c r="L1566" s="80"/>
      <c r="M1566" s="78"/>
      <c r="N1566" s="78"/>
      <c r="O1566" s="78"/>
      <c r="P1566" s="78"/>
      <c r="Q1566" s="78"/>
      <c r="R1566" s="78"/>
      <c r="S1566" s="78"/>
      <c r="T1566" s="78"/>
      <c r="U1566" s="78"/>
      <c r="V1566" s="78"/>
      <c r="W1566" s="78"/>
      <c r="X1566" s="78"/>
      <c r="Y1566" s="78"/>
      <c r="Z1566" s="78"/>
      <c r="AA1566" s="78"/>
      <c r="AB1566" s="78"/>
      <c r="AC1566" s="78"/>
      <c r="AD1566" s="78"/>
      <c r="AE1566" s="78"/>
      <c r="AF1566" s="78"/>
      <c r="AG1566" s="78"/>
      <c r="AH1566" s="78"/>
      <c r="AI1566" s="78"/>
      <c r="AJ1566" s="78"/>
      <c r="AK1566" s="78"/>
      <c r="AL1566" s="80"/>
      <c r="AM1566" s="78"/>
      <c r="AN1566" s="78"/>
      <c r="AO1566" s="78"/>
      <c r="AP1566" s="78"/>
      <c r="AQ1566" s="78"/>
      <c r="AR1566" s="78"/>
      <c r="AS1566" s="78"/>
      <c r="AT1566" s="78"/>
      <c r="AU1566" s="78"/>
      <c r="AV1566" s="78"/>
      <c r="AW1566" s="78"/>
      <c r="AX1566" s="78"/>
      <c r="AY1566" s="78"/>
      <c r="AZ1566" s="78"/>
      <c r="BA1566" s="78"/>
      <c r="BB1566" s="78"/>
      <c r="BC1566" s="79"/>
      <c r="BD1566" s="79"/>
      <c r="BE1566" s="82"/>
      <c r="BF1566" s="79"/>
      <c r="BG1566" s="82"/>
      <c r="BH1566" s="82"/>
      <c r="BI1566" s="82"/>
      <c r="BJ1566" s="78"/>
      <c r="BK1566" s="78"/>
      <c r="BL1566" s="80"/>
      <c r="BM1566" s="78"/>
      <c r="BN1566" s="78"/>
      <c r="BO1566" s="78"/>
      <c r="BP1566" s="78"/>
      <c r="BQ1566" s="78"/>
      <c r="BR1566" s="78"/>
      <c r="BS1566" s="78"/>
      <c r="BT1566" s="78"/>
      <c r="BU1566" s="78"/>
      <c r="BV1566" s="78"/>
      <c r="BW1566" s="78"/>
      <c r="BX1566" s="78"/>
      <c r="BY1566" s="78"/>
      <c r="BZ1566" s="72"/>
      <c r="CA1566" s="73"/>
      <c r="CB1566" s="72"/>
      <c r="CC1566" s="72"/>
      <c r="CD1566" s="74"/>
      <c r="CJ1566"/>
      <c r="CW1566" s="76"/>
      <c r="DC1566" s="69"/>
      <c r="DI1566" s="69"/>
    </row>
    <row r="1567" spans="1:113">
      <c r="A1567" s="78"/>
      <c r="B1567" s="79"/>
      <c r="C1567" s="78"/>
      <c r="D1567" s="80"/>
      <c r="E1567" s="78"/>
      <c r="F1567" s="78"/>
      <c r="G1567" s="78"/>
      <c r="H1567" s="78"/>
      <c r="I1567" s="78"/>
      <c r="J1567" s="78"/>
      <c r="K1567" s="78"/>
      <c r="L1567" s="80"/>
      <c r="M1567" s="78"/>
      <c r="N1567" s="78"/>
      <c r="O1567" s="78"/>
      <c r="P1567" s="78"/>
      <c r="Q1567" s="78"/>
      <c r="R1567" s="78"/>
      <c r="S1567" s="78"/>
      <c r="T1567" s="78"/>
      <c r="U1567" s="78"/>
      <c r="V1567" s="78"/>
      <c r="W1567" s="78"/>
      <c r="X1567" s="78"/>
      <c r="Y1567" s="78"/>
      <c r="Z1567" s="78"/>
      <c r="AA1567" s="78"/>
      <c r="AB1567" s="78"/>
      <c r="AC1567" s="78"/>
      <c r="AD1567" s="78"/>
      <c r="AE1567" s="78"/>
      <c r="AF1567" s="78"/>
      <c r="AG1567" s="78"/>
      <c r="AH1567" s="78"/>
      <c r="AI1567" s="78"/>
      <c r="AJ1567" s="78"/>
      <c r="AK1567" s="78"/>
      <c r="AL1567" s="80"/>
      <c r="AM1567" s="78"/>
      <c r="AN1567" s="78"/>
      <c r="AO1567" s="78"/>
      <c r="AP1567" s="78"/>
      <c r="AQ1567" s="78"/>
      <c r="AR1567" s="78"/>
      <c r="AS1567" s="78"/>
      <c r="AT1567" s="78"/>
      <c r="AU1567" s="78"/>
      <c r="AV1567" s="78"/>
      <c r="AW1567" s="78"/>
      <c r="AX1567" s="78"/>
      <c r="AY1567" s="78"/>
      <c r="AZ1567" s="78"/>
      <c r="BA1567" s="78"/>
      <c r="BB1567" s="78"/>
      <c r="BC1567" s="79"/>
      <c r="BD1567" s="79"/>
      <c r="BE1567" s="79"/>
      <c r="BF1567" s="79"/>
      <c r="BG1567" s="79"/>
      <c r="BH1567" s="79"/>
      <c r="BI1567" s="79"/>
      <c r="BJ1567" s="78"/>
      <c r="BK1567" s="78"/>
      <c r="BL1567" s="80"/>
      <c r="BM1567" s="78"/>
      <c r="BN1567" s="78"/>
      <c r="BO1567" s="78"/>
      <c r="BP1567" s="78"/>
      <c r="BQ1567" s="78"/>
      <c r="BR1567" s="78"/>
      <c r="BS1567" s="78"/>
      <c r="BT1567" s="78"/>
      <c r="BU1567" s="78"/>
      <c r="BV1567" s="78"/>
      <c r="BW1567" s="78"/>
      <c r="BX1567" s="78"/>
      <c r="BY1567" s="78"/>
      <c r="BZ1567" s="72"/>
      <c r="CA1567" s="73"/>
      <c r="CB1567" s="72"/>
      <c r="CC1567" s="72"/>
      <c r="CD1567" s="74"/>
      <c r="CJ1567"/>
      <c r="CW1567" s="76"/>
      <c r="DC1567" s="69"/>
      <c r="DI1567" s="69"/>
    </row>
    <row r="1568" spans="1:113">
      <c r="A1568" s="78"/>
      <c r="B1568" s="79"/>
      <c r="C1568" s="78"/>
      <c r="D1568" s="80"/>
      <c r="E1568" s="78"/>
      <c r="F1568" s="78"/>
      <c r="G1568" s="78"/>
      <c r="H1568" s="78"/>
      <c r="I1568" s="78"/>
      <c r="J1568" s="78"/>
      <c r="K1568" s="78"/>
      <c r="L1568" s="80"/>
      <c r="M1568" s="78"/>
      <c r="N1568" s="78"/>
      <c r="O1568" s="78"/>
      <c r="P1568" s="78"/>
      <c r="Q1568" s="78"/>
      <c r="R1568" s="78"/>
      <c r="S1568" s="78"/>
      <c r="T1568" s="78"/>
      <c r="U1568" s="78"/>
      <c r="V1568" s="78"/>
      <c r="W1568" s="78"/>
      <c r="X1568" s="78"/>
      <c r="Y1568" s="78"/>
      <c r="Z1568" s="78"/>
      <c r="AA1568" s="78"/>
      <c r="AB1568" s="78"/>
      <c r="AC1568" s="78"/>
      <c r="AD1568" s="78"/>
      <c r="AE1568" s="78"/>
      <c r="AF1568" s="78"/>
      <c r="AG1568" s="78"/>
      <c r="AH1568" s="78"/>
      <c r="AI1568" s="78"/>
      <c r="AJ1568" s="78"/>
      <c r="AK1568" s="78"/>
      <c r="AL1568" s="80"/>
      <c r="AM1568" s="78"/>
      <c r="AN1568" s="78"/>
      <c r="AO1568" s="78"/>
      <c r="AP1568" s="78"/>
      <c r="AQ1568" s="78"/>
      <c r="AR1568" s="78"/>
      <c r="AS1568" s="78"/>
      <c r="AT1568" s="78"/>
      <c r="AU1568" s="78"/>
      <c r="AV1568" s="78"/>
      <c r="AW1568" s="78"/>
      <c r="AX1568" s="78"/>
      <c r="AY1568" s="78"/>
      <c r="AZ1568" s="78"/>
      <c r="BA1568" s="78"/>
      <c r="BB1568" s="78"/>
      <c r="BC1568" s="79"/>
      <c r="BD1568" s="79"/>
      <c r="BE1568" s="79"/>
      <c r="BF1568" s="79"/>
      <c r="BG1568" s="79"/>
      <c r="BH1568" s="79"/>
      <c r="BI1568" s="79"/>
      <c r="BJ1568" s="78"/>
      <c r="BK1568" s="78"/>
      <c r="BL1568" s="80"/>
      <c r="BM1568" s="78"/>
      <c r="BN1568" s="78"/>
      <c r="BO1568" s="78"/>
      <c r="BP1568" s="78"/>
      <c r="BQ1568" s="78"/>
      <c r="BR1568" s="78"/>
      <c r="BS1568" s="78"/>
      <c r="BT1568" s="78"/>
      <c r="BU1568" s="78"/>
      <c r="BV1568" s="78"/>
      <c r="BW1568" s="78"/>
      <c r="BX1568" s="78"/>
      <c r="BY1568" s="78"/>
      <c r="BZ1568" s="72"/>
      <c r="CA1568" s="73"/>
      <c r="CB1568" s="72"/>
      <c r="CC1568" s="72"/>
      <c r="CD1568" s="74"/>
      <c r="CJ1568"/>
      <c r="CW1568" s="76"/>
      <c r="DC1568" s="69"/>
      <c r="DI1568" s="69"/>
    </row>
    <row r="1569" spans="1:113">
      <c r="A1569" s="78"/>
      <c r="B1569" s="82"/>
      <c r="C1569" s="78"/>
      <c r="D1569" s="80"/>
      <c r="E1569" s="78"/>
      <c r="F1569" s="78"/>
      <c r="G1569" s="78"/>
      <c r="H1569" s="78"/>
      <c r="I1569" s="78"/>
      <c r="J1569" s="78"/>
      <c r="K1569" s="78"/>
      <c r="L1569" s="80"/>
      <c r="M1569" s="78"/>
      <c r="N1569" s="78"/>
      <c r="O1569" s="78"/>
      <c r="P1569" s="78"/>
      <c r="Q1569" s="78"/>
      <c r="R1569" s="78"/>
      <c r="S1569" s="78"/>
      <c r="T1569" s="78"/>
      <c r="U1569" s="78"/>
      <c r="V1569" s="78"/>
      <c r="W1569" s="78"/>
      <c r="X1569" s="78"/>
      <c r="Y1569" s="78"/>
      <c r="Z1569" s="78"/>
      <c r="AA1569" s="78"/>
      <c r="AB1569" s="78"/>
      <c r="AC1569" s="78"/>
      <c r="AD1569" s="78"/>
      <c r="AE1569" s="78"/>
      <c r="AF1569" s="78"/>
      <c r="AG1569" s="78"/>
      <c r="AH1569" s="78"/>
      <c r="AI1569" s="78"/>
      <c r="AJ1569" s="78"/>
      <c r="AK1569" s="78"/>
      <c r="AL1569" s="80"/>
      <c r="AM1569" s="78"/>
      <c r="AN1569" s="78"/>
      <c r="AO1569" s="78"/>
      <c r="AP1569" s="78"/>
      <c r="AQ1569" s="78"/>
      <c r="AR1569" s="78"/>
      <c r="AS1569" s="78"/>
      <c r="AT1569" s="78"/>
      <c r="AU1569" s="78"/>
      <c r="AV1569" s="78"/>
      <c r="AW1569" s="78"/>
      <c r="AX1569" s="78"/>
      <c r="AY1569" s="78"/>
      <c r="AZ1569" s="78"/>
      <c r="BA1569" s="78"/>
      <c r="BB1569" s="78"/>
      <c r="BC1569" s="79"/>
      <c r="BD1569" s="79"/>
      <c r="BE1569" s="82"/>
      <c r="BF1569" s="79"/>
      <c r="BG1569" s="82"/>
      <c r="BH1569" s="82"/>
      <c r="BI1569" s="82"/>
      <c r="BJ1569" s="78"/>
      <c r="BK1569" s="78"/>
      <c r="BL1569" s="80"/>
      <c r="BM1569" s="78"/>
      <c r="BN1569" s="78"/>
      <c r="BO1569" s="78"/>
      <c r="BP1569" s="78"/>
      <c r="BQ1569" s="78"/>
      <c r="BR1569" s="78"/>
      <c r="BS1569" s="78"/>
      <c r="BT1569" s="78"/>
      <c r="BU1569" s="78"/>
      <c r="BV1569" s="78"/>
      <c r="BW1569" s="78"/>
      <c r="BX1569" s="78"/>
      <c r="BY1569" s="78"/>
      <c r="BZ1569" s="72"/>
      <c r="CA1569" s="73"/>
      <c r="CB1569" s="72"/>
      <c r="CC1569" s="72"/>
      <c r="CD1569" s="74"/>
      <c r="CJ1569"/>
      <c r="CW1569" s="76"/>
      <c r="DC1569" s="69"/>
      <c r="DI1569" s="69"/>
    </row>
    <row r="1570" spans="1:113">
      <c r="A1570" s="78"/>
      <c r="B1570" s="82"/>
      <c r="C1570" s="78"/>
      <c r="D1570" s="80"/>
      <c r="E1570" s="78"/>
      <c r="F1570" s="78"/>
      <c r="G1570" s="78"/>
      <c r="H1570" s="78"/>
      <c r="I1570" s="78"/>
      <c r="J1570" s="78"/>
      <c r="K1570" s="78"/>
      <c r="L1570" s="80"/>
      <c r="M1570" s="78"/>
      <c r="N1570" s="78"/>
      <c r="O1570" s="78"/>
      <c r="P1570" s="78"/>
      <c r="Q1570" s="78"/>
      <c r="R1570" s="78"/>
      <c r="S1570" s="78"/>
      <c r="T1570" s="78"/>
      <c r="U1570" s="78"/>
      <c r="V1570" s="78"/>
      <c r="W1570" s="78"/>
      <c r="X1570" s="78"/>
      <c r="Y1570" s="78"/>
      <c r="Z1570" s="78"/>
      <c r="AA1570" s="78"/>
      <c r="AB1570" s="78"/>
      <c r="AC1570" s="78"/>
      <c r="AD1570" s="78"/>
      <c r="AE1570" s="78"/>
      <c r="AF1570" s="78"/>
      <c r="AG1570" s="78"/>
      <c r="AH1570" s="78"/>
      <c r="AI1570" s="78"/>
      <c r="AJ1570" s="78"/>
      <c r="AK1570" s="78"/>
      <c r="AL1570" s="80"/>
      <c r="AM1570" s="78"/>
      <c r="AN1570" s="78"/>
      <c r="AO1570" s="78"/>
      <c r="AP1570" s="78"/>
      <c r="AQ1570" s="78"/>
      <c r="AR1570" s="78"/>
      <c r="AS1570" s="78"/>
      <c r="AT1570" s="78"/>
      <c r="AU1570" s="78"/>
      <c r="AV1570" s="78"/>
      <c r="AW1570" s="78"/>
      <c r="AX1570" s="78"/>
      <c r="AY1570" s="78"/>
      <c r="AZ1570" s="78"/>
      <c r="BA1570" s="78"/>
      <c r="BB1570" s="78"/>
      <c r="BC1570" s="79"/>
      <c r="BD1570" s="79"/>
      <c r="BE1570" s="82"/>
      <c r="BF1570" s="79"/>
      <c r="BG1570" s="82"/>
      <c r="BH1570" s="82"/>
      <c r="BI1570" s="82"/>
      <c r="BJ1570" s="78"/>
      <c r="BK1570" s="78"/>
      <c r="BL1570" s="80"/>
      <c r="BM1570" s="78"/>
      <c r="BN1570" s="78"/>
      <c r="BO1570" s="78"/>
      <c r="BP1570" s="78"/>
      <c r="BQ1570" s="78"/>
      <c r="BR1570" s="78"/>
      <c r="BS1570" s="78"/>
      <c r="BT1570" s="78"/>
      <c r="BU1570" s="78"/>
      <c r="BV1570" s="78"/>
      <c r="BW1570" s="78"/>
      <c r="BX1570" s="78"/>
      <c r="BY1570" s="78"/>
      <c r="BZ1570" s="72"/>
      <c r="CA1570" s="73"/>
      <c r="CB1570" s="72"/>
      <c r="CC1570" s="72"/>
      <c r="CD1570" s="74"/>
      <c r="CJ1570"/>
      <c r="CW1570" s="76"/>
      <c r="DC1570" s="69"/>
      <c r="DI1570" s="69"/>
    </row>
    <row r="1571" spans="1:113">
      <c r="A1571" s="78"/>
      <c r="B1571" s="82"/>
      <c r="C1571" s="78"/>
      <c r="D1571" s="80"/>
      <c r="E1571" s="78"/>
      <c r="F1571" s="78"/>
      <c r="G1571" s="78"/>
      <c r="H1571" s="78"/>
      <c r="I1571" s="78"/>
      <c r="J1571" s="78"/>
      <c r="K1571" s="78"/>
      <c r="L1571" s="80"/>
      <c r="M1571" s="78"/>
      <c r="N1571" s="78"/>
      <c r="O1571" s="78"/>
      <c r="P1571" s="78"/>
      <c r="Q1571" s="78"/>
      <c r="R1571" s="78"/>
      <c r="S1571" s="78"/>
      <c r="T1571" s="78"/>
      <c r="U1571" s="78"/>
      <c r="V1571" s="78"/>
      <c r="W1571" s="78"/>
      <c r="X1571" s="78"/>
      <c r="Y1571" s="78"/>
      <c r="Z1571" s="78"/>
      <c r="AA1571" s="78"/>
      <c r="AB1571" s="78"/>
      <c r="AC1571" s="78"/>
      <c r="AD1571" s="78"/>
      <c r="AE1571" s="78"/>
      <c r="AF1571" s="78"/>
      <c r="AG1571" s="78"/>
      <c r="AH1571" s="78"/>
      <c r="AI1571" s="78"/>
      <c r="AJ1571" s="78"/>
      <c r="AK1571" s="78"/>
      <c r="AL1571" s="80"/>
      <c r="AM1571" s="78"/>
      <c r="AN1571" s="78"/>
      <c r="AO1571" s="78"/>
      <c r="AP1571" s="78"/>
      <c r="AQ1571" s="78"/>
      <c r="AR1571" s="78"/>
      <c r="AS1571" s="78"/>
      <c r="AT1571" s="78"/>
      <c r="AU1571" s="78"/>
      <c r="AV1571" s="78"/>
      <c r="AW1571" s="78"/>
      <c r="AX1571" s="78"/>
      <c r="AY1571" s="78"/>
      <c r="AZ1571" s="78"/>
      <c r="BA1571" s="78"/>
      <c r="BB1571" s="78"/>
      <c r="BC1571" s="79"/>
      <c r="BD1571" s="79"/>
      <c r="BE1571" s="82"/>
      <c r="BF1571" s="79"/>
      <c r="BG1571" s="82"/>
      <c r="BH1571" s="82"/>
      <c r="BI1571" s="82"/>
      <c r="BJ1571" s="78"/>
      <c r="BK1571" s="78"/>
      <c r="BL1571" s="80"/>
      <c r="BM1571" s="78"/>
      <c r="BN1571" s="78"/>
      <c r="BO1571" s="78"/>
      <c r="BP1571" s="78"/>
      <c r="BQ1571" s="78"/>
      <c r="BR1571" s="78"/>
      <c r="BS1571" s="78"/>
      <c r="BT1571" s="78"/>
      <c r="BU1571" s="78"/>
      <c r="BV1571" s="78"/>
      <c r="BW1571" s="78"/>
      <c r="BX1571" s="78"/>
      <c r="BY1571" s="78"/>
      <c r="BZ1571" s="72"/>
      <c r="CA1571" s="73"/>
      <c r="CB1571" s="72"/>
      <c r="CC1571" s="72"/>
      <c r="CD1571" s="74"/>
      <c r="CJ1571"/>
      <c r="CW1571" s="76"/>
      <c r="DC1571" s="69"/>
      <c r="DI1571" s="69"/>
    </row>
    <row r="1572" spans="1:113">
      <c r="A1572" s="78"/>
      <c r="B1572" s="79"/>
      <c r="C1572" s="78"/>
      <c r="D1572" s="80"/>
      <c r="E1572" s="78"/>
      <c r="F1572" s="78"/>
      <c r="G1572" s="78"/>
      <c r="H1572" s="78"/>
      <c r="I1572" s="78"/>
      <c r="J1572" s="78"/>
      <c r="K1572" s="78"/>
      <c r="L1572" s="80"/>
      <c r="M1572" s="78"/>
      <c r="N1572" s="78"/>
      <c r="O1572" s="78"/>
      <c r="P1572" s="78"/>
      <c r="Q1572" s="78"/>
      <c r="R1572" s="78"/>
      <c r="S1572" s="78"/>
      <c r="T1572" s="78"/>
      <c r="U1572" s="78"/>
      <c r="V1572" s="78"/>
      <c r="W1572" s="78"/>
      <c r="X1572" s="78"/>
      <c r="Y1572" s="78"/>
      <c r="Z1572" s="78"/>
      <c r="AA1572" s="78"/>
      <c r="AB1572" s="78"/>
      <c r="AC1572" s="78"/>
      <c r="AD1572" s="78"/>
      <c r="AE1572" s="78"/>
      <c r="AF1572" s="78"/>
      <c r="AG1572" s="78"/>
      <c r="AH1572" s="78"/>
      <c r="AI1572" s="78"/>
      <c r="AJ1572" s="78"/>
      <c r="AK1572" s="78"/>
      <c r="AL1572" s="80"/>
      <c r="AM1572" s="78"/>
      <c r="AN1572" s="78"/>
      <c r="AO1572" s="78"/>
      <c r="AP1572" s="78"/>
      <c r="AQ1572" s="78"/>
      <c r="AR1572" s="78"/>
      <c r="AS1572" s="78"/>
      <c r="AT1572" s="78"/>
      <c r="AU1572" s="78"/>
      <c r="AV1572" s="78"/>
      <c r="AW1572" s="78"/>
      <c r="AX1572" s="78"/>
      <c r="AY1572" s="78"/>
      <c r="AZ1572" s="78"/>
      <c r="BA1572" s="78"/>
      <c r="BB1572" s="78"/>
      <c r="BC1572" s="79"/>
      <c r="BD1572" s="79"/>
      <c r="BE1572" s="79"/>
      <c r="BF1572" s="79"/>
      <c r="BG1572" s="79"/>
      <c r="BH1572" s="79"/>
      <c r="BI1572" s="79"/>
      <c r="BJ1572" s="78"/>
      <c r="BK1572" s="78"/>
      <c r="BL1572" s="80"/>
      <c r="BM1572" s="78"/>
      <c r="BN1572" s="78"/>
      <c r="BO1572" s="78"/>
      <c r="BP1572" s="78"/>
      <c r="BQ1572" s="78"/>
      <c r="BR1572" s="78"/>
      <c r="BS1572" s="78"/>
      <c r="BT1572" s="78"/>
      <c r="BU1572" s="78"/>
      <c r="BV1572" s="78"/>
      <c r="BW1572" s="78"/>
      <c r="BX1572" s="78"/>
      <c r="BY1572" s="78"/>
      <c r="BZ1572" s="72"/>
      <c r="CA1572" s="73"/>
      <c r="CB1572" s="72"/>
      <c r="CC1572" s="72"/>
      <c r="CD1572" s="74"/>
      <c r="CJ1572"/>
      <c r="CW1572" s="76"/>
      <c r="DC1572" s="69"/>
      <c r="DI1572" s="69"/>
    </row>
    <row r="1573" spans="1:113">
      <c r="A1573" s="78"/>
      <c r="B1573" s="79"/>
      <c r="C1573" s="78"/>
      <c r="D1573" s="80"/>
      <c r="E1573" s="78"/>
      <c r="F1573" s="78"/>
      <c r="G1573" s="78"/>
      <c r="H1573" s="78"/>
      <c r="I1573" s="78"/>
      <c r="J1573" s="78"/>
      <c r="K1573" s="78"/>
      <c r="L1573" s="80"/>
      <c r="M1573" s="78"/>
      <c r="N1573" s="78"/>
      <c r="O1573" s="78"/>
      <c r="P1573" s="78"/>
      <c r="Q1573" s="78"/>
      <c r="R1573" s="78"/>
      <c r="S1573" s="78"/>
      <c r="T1573" s="78"/>
      <c r="U1573" s="78"/>
      <c r="V1573" s="78"/>
      <c r="W1573" s="78"/>
      <c r="X1573" s="78"/>
      <c r="Y1573" s="78"/>
      <c r="Z1573" s="78"/>
      <c r="AA1573" s="78"/>
      <c r="AB1573" s="78"/>
      <c r="AC1573" s="78"/>
      <c r="AD1573" s="78"/>
      <c r="AE1573" s="78"/>
      <c r="AF1573" s="78"/>
      <c r="AG1573" s="78"/>
      <c r="AH1573" s="78"/>
      <c r="AI1573" s="78"/>
      <c r="AJ1573" s="78"/>
      <c r="AK1573" s="78"/>
      <c r="AL1573" s="80"/>
      <c r="AM1573" s="78"/>
      <c r="AN1573" s="78"/>
      <c r="AO1573" s="78"/>
      <c r="AP1573" s="78"/>
      <c r="AQ1573" s="78"/>
      <c r="AR1573" s="78"/>
      <c r="AS1573" s="78"/>
      <c r="AT1573" s="78"/>
      <c r="AU1573" s="78"/>
      <c r="AV1573" s="78"/>
      <c r="AW1573" s="78"/>
      <c r="AX1573" s="78"/>
      <c r="AY1573" s="78"/>
      <c r="AZ1573" s="78"/>
      <c r="BA1573" s="78"/>
      <c r="BB1573" s="78"/>
      <c r="BC1573" s="79"/>
      <c r="BD1573" s="79"/>
      <c r="BE1573" s="79"/>
      <c r="BF1573" s="79"/>
      <c r="BG1573" s="79"/>
      <c r="BH1573" s="79"/>
      <c r="BI1573" s="79"/>
      <c r="BJ1573" s="78"/>
      <c r="BK1573" s="78"/>
      <c r="BL1573" s="80"/>
      <c r="BM1573" s="78"/>
      <c r="BN1573" s="78"/>
      <c r="BO1573" s="78"/>
      <c r="BP1573" s="78"/>
      <c r="BQ1573" s="78"/>
      <c r="BR1573" s="78"/>
      <c r="BS1573" s="78"/>
      <c r="BT1573" s="78"/>
      <c r="BU1573" s="78"/>
      <c r="BV1573" s="78"/>
      <c r="BW1573" s="78"/>
      <c r="BX1573" s="78"/>
      <c r="BY1573" s="78"/>
      <c r="BZ1573" s="72"/>
      <c r="CA1573" s="73"/>
      <c r="CB1573" s="72"/>
      <c r="CC1573" s="72"/>
      <c r="CD1573" s="74"/>
      <c r="CJ1573"/>
      <c r="CW1573" s="76"/>
      <c r="DC1573" s="69"/>
      <c r="DI1573" s="69"/>
    </row>
    <row r="1574" spans="1:113">
      <c r="A1574" s="78"/>
      <c r="B1574" s="79"/>
      <c r="C1574" s="78"/>
      <c r="D1574" s="80"/>
      <c r="E1574" s="78"/>
      <c r="F1574" s="78"/>
      <c r="G1574" s="78"/>
      <c r="H1574" s="78"/>
      <c r="I1574" s="78"/>
      <c r="J1574" s="78"/>
      <c r="K1574" s="78"/>
      <c r="L1574" s="80"/>
      <c r="M1574" s="78"/>
      <c r="N1574" s="78"/>
      <c r="O1574" s="78"/>
      <c r="P1574" s="78"/>
      <c r="Q1574" s="78"/>
      <c r="R1574" s="78"/>
      <c r="S1574" s="78"/>
      <c r="T1574" s="78"/>
      <c r="U1574" s="78"/>
      <c r="V1574" s="78"/>
      <c r="W1574" s="78"/>
      <c r="X1574" s="78"/>
      <c r="Y1574" s="78"/>
      <c r="Z1574" s="78"/>
      <c r="AA1574" s="78"/>
      <c r="AB1574" s="78"/>
      <c r="AC1574" s="78"/>
      <c r="AD1574" s="78"/>
      <c r="AE1574" s="78"/>
      <c r="AF1574" s="78"/>
      <c r="AG1574" s="78"/>
      <c r="AH1574" s="78"/>
      <c r="AI1574" s="78"/>
      <c r="AJ1574" s="78"/>
      <c r="AK1574" s="78"/>
      <c r="AL1574" s="80"/>
      <c r="AM1574" s="78"/>
      <c r="AN1574" s="78"/>
      <c r="AO1574" s="78"/>
      <c r="AP1574" s="78"/>
      <c r="AQ1574" s="78"/>
      <c r="AR1574" s="78"/>
      <c r="AS1574" s="78"/>
      <c r="AT1574" s="78"/>
      <c r="AU1574" s="78"/>
      <c r="AV1574" s="78"/>
      <c r="AW1574" s="78"/>
      <c r="AX1574" s="78"/>
      <c r="AY1574" s="78"/>
      <c r="AZ1574" s="78"/>
      <c r="BA1574" s="78"/>
      <c r="BB1574" s="78"/>
      <c r="BC1574" s="79"/>
      <c r="BD1574" s="79"/>
      <c r="BE1574" s="79"/>
      <c r="BF1574" s="79"/>
      <c r="BG1574" s="79"/>
      <c r="BH1574" s="79"/>
      <c r="BI1574" s="79"/>
      <c r="BJ1574" s="78"/>
      <c r="BK1574" s="78"/>
      <c r="BL1574" s="80"/>
      <c r="BM1574" s="78"/>
      <c r="BN1574" s="78"/>
      <c r="BO1574" s="78"/>
      <c r="BP1574" s="78"/>
      <c r="BQ1574" s="78"/>
      <c r="BR1574" s="78"/>
      <c r="BS1574" s="78"/>
      <c r="BT1574" s="78"/>
      <c r="BU1574" s="78"/>
      <c r="BV1574" s="78"/>
      <c r="BW1574" s="78"/>
      <c r="BX1574" s="78"/>
      <c r="BY1574" s="78"/>
      <c r="BZ1574" s="72"/>
      <c r="CA1574" s="73"/>
      <c r="CB1574" s="72"/>
      <c r="CC1574" s="72"/>
      <c r="CD1574" s="74"/>
      <c r="CJ1574"/>
      <c r="CW1574" s="76"/>
      <c r="DC1574" s="69"/>
      <c r="DI1574" s="69"/>
    </row>
    <row r="1575" spans="1:113">
      <c r="A1575" s="78"/>
      <c r="B1575" s="82"/>
      <c r="C1575" s="78"/>
      <c r="D1575" s="80"/>
      <c r="E1575" s="78"/>
      <c r="F1575" s="78"/>
      <c r="G1575" s="78"/>
      <c r="H1575" s="78"/>
      <c r="I1575" s="78"/>
      <c r="J1575" s="78"/>
      <c r="K1575" s="78"/>
      <c r="L1575" s="80"/>
      <c r="M1575" s="78"/>
      <c r="N1575" s="78"/>
      <c r="O1575" s="78"/>
      <c r="P1575" s="78"/>
      <c r="Q1575" s="78"/>
      <c r="R1575" s="78"/>
      <c r="S1575" s="78"/>
      <c r="T1575" s="78"/>
      <c r="U1575" s="78"/>
      <c r="V1575" s="78"/>
      <c r="W1575" s="78"/>
      <c r="X1575" s="78"/>
      <c r="Y1575" s="78"/>
      <c r="Z1575" s="78"/>
      <c r="AA1575" s="78"/>
      <c r="AB1575" s="78"/>
      <c r="AC1575" s="78"/>
      <c r="AD1575" s="78"/>
      <c r="AE1575" s="78"/>
      <c r="AF1575" s="78"/>
      <c r="AG1575" s="78"/>
      <c r="AH1575" s="78"/>
      <c r="AI1575" s="78"/>
      <c r="AJ1575" s="78"/>
      <c r="AK1575" s="78"/>
      <c r="AL1575" s="80"/>
      <c r="AM1575" s="78"/>
      <c r="AN1575" s="78"/>
      <c r="AO1575" s="78"/>
      <c r="AP1575" s="78"/>
      <c r="AQ1575" s="78"/>
      <c r="AR1575" s="78"/>
      <c r="AS1575" s="78"/>
      <c r="AT1575" s="78"/>
      <c r="AU1575" s="78"/>
      <c r="AV1575" s="78"/>
      <c r="AW1575" s="78"/>
      <c r="AX1575" s="78"/>
      <c r="AY1575" s="78"/>
      <c r="AZ1575" s="78"/>
      <c r="BA1575" s="78"/>
      <c r="BB1575" s="78"/>
      <c r="BC1575" s="79"/>
      <c r="BD1575" s="79"/>
      <c r="BE1575" s="82"/>
      <c r="BF1575" s="79"/>
      <c r="BG1575" s="82"/>
      <c r="BH1575" s="82"/>
      <c r="BI1575" s="82"/>
      <c r="BJ1575" s="78"/>
      <c r="BK1575" s="78"/>
      <c r="BL1575" s="80"/>
      <c r="BM1575" s="78"/>
      <c r="BN1575" s="78"/>
      <c r="BO1575" s="78"/>
      <c r="BP1575" s="78"/>
      <c r="BQ1575" s="78"/>
      <c r="BR1575" s="78"/>
      <c r="BS1575" s="78"/>
      <c r="BT1575" s="78"/>
      <c r="BU1575" s="78"/>
      <c r="BV1575" s="78"/>
      <c r="BW1575" s="78"/>
      <c r="BX1575" s="78"/>
      <c r="BY1575" s="78"/>
      <c r="BZ1575" s="72"/>
      <c r="CA1575" s="73"/>
      <c r="CB1575" s="72"/>
      <c r="CC1575" s="72"/>
      <c r="CD1575" s="74"/>
      <c r="CJ1575"/>
      <c r="CW1575" s="76"/>
      <c r="DC1575" s="69"/>
      <c r="DI1575" s="69"/>
    </row>
    <row r="1576" spans="1:113">
      <c r="A1576" s="78"/>
      <c r="B1576" s="82"/>
      <c r="C1576" s="78"/>
      <c r="D1576" s="80"/>
      <c r="E1576" s="78"/>
      <c r="F1576" s="78"/>
      <c r="G1576" s="78"/>
      <c r="H1576" s="78"/>
      <c r="I1576" s="78"/>
      <c r="J1576" s="78"/>
      <c r="K1576" s="78"/>
      <c r="L1576" s="80"/>
      <c r="M1576" s="78"/>
      <c r="N1576" s="78"/>
      <c r="O1576" s="78"/>
      <c r="P1576" s="78"/>
      <c r="Q1576" s="78"/>
      <c r="R1576" s="78"/>
      <c r="S1576" s="78"/>
      <c r="T1576" s="78"/>
      <c r="U1576" s="78"/>
      <c r="V1576" s="78"/>
      <c r="W1576" s="78"/>
      <c r="X1576" s="78"/>
      <c r="Y1576" s="78"/>
      <c r="Z1576" s="78"/>
      <c r="AA1576" s="78"/>
      <c r="AB1576" s="78"/>
      <c r="AC1576" s="78"/>
      <c r="AD1576" s="78"/>
      <c r="AE1576" s="78"/>
      <c r="AF1576" s="78"/>
      <c r="AG1576" s="78"/>
      <c r="AH1576" s="78"/>
      <c r="AI1576" s="78"/>
      <c r="AJ1576" s="78"/>
      <c r="AK1576" s="78"/>
      <c r="AL1576" s="80"/>
      <c r="AM1576" s="78"/>
      <c r="AN1576" s="78"/>
      <c r="AO1576" s="78"/>
      <c r="AP1576" s="78"/>
      <c r="AQ1576" s="78"/>
      <c r="AR1576" s="78"/>
      <c r="AS1576" s="78"/>
      <c r="AT1576" s="78"/>
      <c r="AU1576" s="78"/>
      <c r="AV1576" s="78"/>
      <c r="AW1576" s="78"/>
      <c r="AX1576" s="78"/>
      <c r="AY1576" s="78"/>
      <c r="AZ1576" s="78"/>
      <c r="BA1576" s="78"/>
      <c r="BB1576" s="78"/>
      <c r="BC1576" s="79"/>
      <c r="BD1576" s="79"/>
      <c r="BE1576" s="82"/>
      <c r="BF1576" s="79"/>
      <c r="BG1576" s="82"/>
      <c r="BH1576" s="82"/>
      <c r="BI1576" s="82"/>
      <c r="BJ1576" s="78"/>
      <c r="BK1576" s="78"/>
      <c r="BL1576" s="80"/>
      <c r="BM1576" s="78"/>
      <c r="BN1576" s="78"/>
      <c r="BO1576" s="78"/>
      <c r="BP1576" s="78"/>
      <c r="BQ1576" s="78"/>
      <c r="BR1576" s="78"/>
      <c r="BS1576" s="78"/>
      <c r="BT1576" s="78"/>
      <c r="BU1576" s="78"/>
      <c r="BV1576" s="78"/>
      <c r="BW1576" s="78"/>
      <c r="BX1576" s="78"/>
      <c r="BY1576" s="78"/>
      <c r="BZ1576" s="72"/>
      <c r="CA1576" s="73"/>
      <c r="CB1576" s="72"/>
      <c r="CC1576" s="72"/>
      <c r="CD1576" s="74"/>
      <c r="CJ1576"/>
      <c r="CW1576" s="76"/>
      <c r="DC1576" s="69"/>
      <c r="DI1576" s="69"/>
    </row>
    <row r="1577" spans="1:113">
      <c r="A1577" s="78"/>
      <c r="B1577" s="79"/>
      <c r="C1577" s="78"/>
      <c r="D1577" s="80"/>
      <c r="E1577" s="78"/>
      <c r="F1577" s="78"/>
      <c r="G1577" s="78"/>
      <c r="H1577" s="78"/>
      <c r="I1577" s="78"/>
      <c r="J1577" s="78"/>
      <c r="K1577" s="78"/>
      <c r="L1577" s="80"/>
      <c r="M1577" s="78"/>
      <c r="N1577" s="78"/>
      <c r="O1577" s="78"/>
      <c r="P1577" s="78"/>
      <c r="Q1577" s="78"/>
      <c r="R1577" s="81"/>
      <c r="S1577" s="78"/>
      <c r="T1577" s="78"/>
      <c r="U1577" s="78"/>
      <c r="V1577" s="78"/>
      <c r="W1577" s="78"/>
      <c r="X1577" s="78"/>
      <c r="Y1577" s="78"/>
      <c r="Z1577" s="78"/>
      <c r="AA1577" s="78"/>
      <c r="AB1577" s="78"/>
      <c r="AC1577" s="78"/>
      <c r="AD1577" s="78"/>
      <c r="AE1577" s="78"/>
      <c r="AF1577" s="78"/>
      <c r="AG1577" s="78"/>
      <c r="AH1577" s="78"/>
      <c r="AI1577" s="78"/>
      <c r="AJ1577" s="78"/>
      <c r="AK1577" s="78"/>
      <c r="AL1577" s="80"/>
      <c r="AM1577" s="78"/>
      <c r="AN1577" s="78"/>
      <c r="AO1577" s="78"/>
      <c r="AP1577" s="78"/>
      <c r="AQ1577" s="78"/>
      <c r="AR1577" s="78"/>
      <c r="AS1577" s="78"/>
      <c r="AT1577" s="78"/>
      <c r="AU1577" s="78"/>
      <c r="AV1577" s="78"/>
      <c r="AW1577" s="78"/>
      <c r="AX1577" s="78"/>
      <c r="AY1577" s="78"/>
      <c r="AZ1577" s="78"/>
      <c r="BA1577" s="78"/>
      <c r="BB1577" s="78"/>
      <c r="BC1577" s="79"/>
      <c r="BD1577" s="79"/>
      <c r="BE1577" s="79"/>
      <c r="BF1577" s="79"/>
      <c r="BG1577" s="79"/>
      <c r="BH1577" s="79"/>
      <c r="BI1577" s="79"/>
      <c r="BJ1577" s="78"/>
      <c r="BK1577" s="78"/>
      <c r="BL1577" s="80"/>
      <c r="BM1577" s="78"/>
      <c r="BN1577" s="78"/>
      <c r="BO1577" s="78"/>
      <c r="BP1577" s="78"/>
      <c r="BQ1577" s="78"/>
      <c r="BR1577" s="78"/>
      <c r="BS1577" s="78"/>
      <c r="BT1577" s="78"/>
      <c r="BU1577" s="78"/>
      <c r="BV1577" s="78"/>
      <c r="BW1577" s="78"/>
      <c r="BX1577" s="78"/>
      <c r="BY1577" s="78"/>
      <c r="BZ1577" s="72"/>
      <c r="CA1577" s="73"/>
      <c r="CB1577" s="72"/>
      <c r="CC1577" s="72"/>
      <c r="CD1577" s="74"/>
      <c r="CJ1577"/>
      <c r="CW1577" s="76"/>
      <c r="DC1577" s="69"/>
      <c r="DI1577" s="69"/>
    </row>
    <row r="1578" spans="1:113">
      <c r="A1578" s="78"/>
      <c r="B1578" s="79"/>
      <c r="C1578" s="78"/>
      <c r="D1578" s="80"/>
      <c r="E1578" s="78"/>
      <c r="F1578" s="78"/>
      <c r="G1578" s="78"/>
      <c r="H1578" s="78"/>
      <c r="I1578" s="78"/>
      <c r="J1578" s="78"/>
      <c r="K1578" s="78"/>
      <c r="L1578" s="80"/>
      <c r="M1578" s="78"/>
      <c r="N1578" s="78"/>
      <c r="O1578" s="78"/>
      <c r="P1578" s="78"/>
      <c r="Q1578" s="78"/>
      <c r="R1578" s="81"/>
      <c r="S1578" s="78"/>
      <c r="T1578" s="78"/>
      <c r="U1578" s="78"/>
      <c r="V1578" s="78"/>
      <c r="W1578" s="78"/>
      <c r="X1578" s="78"/>
      <c r="Y1578" s="78"/>
      <c r="Z1578" s="78"/>
      <c r="AA1578" s="78"/>
      <c r="AB1578" s="78"/>
      <c r="AC1578" s="78"/>
      <c r="AD1578" s="78"/>
      <c r="AE1578" s="78"/>
      <c r="AF1578" s="78"/>
      <c r="AG1578" s="78"/>
      <c r="AH1578" s="78"/>
      <c r="AI1578" s="78"/>
      <c r="AJ1578" s="78"/>
      <c r="AK1578" s="78"/>
      <c r="AL1578" s="80"/>
      <c r="AM1578" s="78"/>
      <c r="AN1578" s="78"/>
      <c r="AO1578" s="78"/>
      <c r="AP1578" s="78"/>
      <c r="AQ1578" s="78"/>
      <c r="AR1578" s="78"/>
      <c r="AS1578" s="78"/>
      <c r="AT1578" s="78"/>
      <c r="AU1578" s="78"/>
      <c r="AV1578" s="78"/>
      <c r="AW1578" s="78"/>
      <c r="AX1578" s="78"/>
      <c r="AY1578" s="78"/>
      <c r="AZ1578" s="78"/>
      <c r="BA1578" s="78"/>
      <c r="BB1578" s="78"/>
      <c r="BC1578" s="79"/>
      <c r="BD1578" s="79"/>
      <c r="BE1578" s="79"/>
      <c r="BF1578" s="79"/>
      <c r="BG1578" s="79"/>
      <c r="BH1578" s="79"/>
      <c r="BI1578" s="79"/>
      <c r="BJ1578" s="78"/>
      <c r="BK1578" s="78"/>
      <c r="BL1578" s="80"/>
      <c r="BM1578" s="78"/>
      <c r="BN1578" s="78"/>
      <c r="BO1578" s="78"/>
      <c r="BP1578" s="78"/>
      <c r="BQ1578" s="78"/>
      <c r="BR1578" s="78"/>
      <c r="BS1578" s="78"/>
      <c r="BT1578" s="78"/>
      <c r="BU1578" s="78"/>
      <c r="BV1578" s="78"/>
      <c r="BW1578" s="78"/>
      <c r="BX1578" s="78"/>
      <c r="BY1578" s="78"/>
      <c r="BZ1578" s="72"/>
      <c r="CA1578" s="73"/>
      <c r="CB1578" s="72"/>
      <c r="CC1578" s="72"/>
      <c r="CD1578" s="74"/>
      <c r="CJ1578"/>
      <c r="CW1578" s="76"/>
      <c r="DC1578" s="69"/>
      <c r="DI1578" s="69"/>
    </row>
    <row r="1579" spans="1:113">
      <c r="A1579" s="78"/>
      <c r="B1579" s="82"/>
      <c r="C1579" s="78"/>
      <c r="D1579" s="80"/>
      <c r="E1579" s="78"/>
      <c r="F1579" s="78"/>
      <c r="G1579" s="78"/>
      <c r="H1579" s="78"/>
      <c r="I1579" s="78"/>
      <c r="J1579" s="78"/>
      <c r="K1579" s="78"/>
      <c r="L1579" s="80"/>
      <c r="M1579" s="78"/>
      <c r="N1579" s="78"/>
      <c r="O1579" s="78"/>
      <c r="P1579" s="78"/>
      <c r="Q1579" s="78"/>
      <c r="R1579" s="78"/>
      <c r="S1579" s="78"/>
      <c r="T1579" s="78"/>
      <c r="U1579" s="78"/>
      <c r="V1579" s="78"/>
      <c r="W1579" s="78"/>
      <c r="X1579" s="78"/>
      <c r="Y1579" s="78"/>
      <c r="Z1579" s="78"/>
      <c r="AA1579" s="78"/>
      <c r="AB1579" s="78"/>
      <c r="AC1579" s="78"/>
      <c r="AD1579" s="78"/>
      <c r="AE1579" s="78"/>
      <c r="AF1579" s="78"/>
      <c r="AG1579" s="78"/>
      <c r="AH1579" s="78"/>
      <c r="AI1579" s="78"/>
      <c r="AJ1579" s="78"/>
      <c r="AK1579" s="78"/>
      <c r="AL1579" s="80"/>
      <c r="AM1579" s="78"/>
      <c r="AN1579" s="78"/>
      <c r="AO1579" s="78"/>
      <c r="AP1579" s="78"/>
      <c r="AQ1579" s="78"/>
      <c r="AR1579" s="78"/>
      <c r="AS1579" s="78"/>
      <c r="AT1579" s="78"/>
      <c r="AU1579" s="78"/>
      <c r="AV1579" s="78"/>
      <c r="AW1579" s="78"/>
      <c r="AX1579" s="78"/>
      <c r="AY1579" s="78"/>
      <c r="AZ1579" s="78"/>
      <c r="BA1579" s="78"/>
      <c r="BB1579" s="78"/>
      <c r="BC1579" s="79"/>
      <c r="BD1579" s="79"/>
      <c r="BE1579" s="82"/>
      <c r="BF1579" s="79"/>
      <c r="BG1579" s="82"/>
      <c r="BH1579" s="82"/>
      <c r="BI1579" s="82"/>
      <c r="BJ1579" s="78"/>
      <c r="BK1579" s="78"/>
      <c r="BL1579" s="80"/>
      <c r="BM1579" s="78"/>
      <c r="BN1579" s="78"/>
      <c r="BO1579" s="78"/>
      <c r="BP1579" s="78"/>
      <c r="BQ1579" s="78"/>
      <c r="BR1579" s="78"/>
      <c r="BS1579" s="78"/>
      <c r="BT1579" s="78"/>
      <c r="BU1579" s="78"/>
      <c r="BV1579" s="78"/>
      <c r="BW1579" s="78"/>
      <c r="BX1579" s="78"/>
      <c r="BY1579" s="78"/>
      <c r="BZ1579" s="72"/>
      <c r="CA1579" s="73"/>
      <c r="CB1579" s="72"/>
      <c r="CC1579" s="72"/>
      <c r="CD1579" s="74"/>
      <c r="CJ1579"/>
      <c r="CW1579" s="76"/>
      <c r="DC1579" s="69"/>
      <c r="DI1579" s="69"/>
    </row>
    <row r="1580" spans="1:113">
      <c r="A1580" s="78"/>
      <c r="B1580" s="79"/>
      <c r="C1580" s="78"/>
      <c r="D1580" s="80"/>
      <c r="E1580" s="78"/>
      <c r="F1580" s="78"/>
      <c r="G1580" s="78"/>
      <c r="H1580" s="78"/>
      <c r="I1580" s="78"/>
      <c r="J1580" s="78"/>
      <c r="K1580" s="78"/>
      <c r="L1580" s="80"/>
      <c r="M1580" s="78"/>
      <c r="N1580" s="78"/>
      <c r="O1580" s="78"/>
      <c r="P1580" s="78"/>
      <c r="Q1580" s="78"/>
      <c r="R1580" s="78"/>
      <c r="S1580" s="78"/>
      <c r="T1580" s="78"/>
      <c r="U1580" s="78"/>
      <c r="V1580" s="78"/>
      <c r="W1580" s="78"/>
      <c r="X1580" s="78"/>
      <c r="Y1580" s="78"/>
      <c r="Z1580" s="78"/>
      <c r="AA1580" s="78"/>
      <c r="AB1580" s="78"/>
      <c r="AC1580" s="78"/>
      <c r="AD1580" s="78"/>
      <c r="AE1580" s="78"/>
      <c r="AF1580" s="78"/>
      <c r="AG1580" s="78"/>
      <c r="AH1580" s="78"/>
      <c r="AI1580" s="78"/>
      <c r="AJ1580" s="78"/>
      <c r="AK1580" s="78"/>
      <c r="AL1580" s="80"/>
      <c r="AM1580" s="78"/>
      <c r="AN1580" s="78"/>
      <c r="AO1580" s="78"/>
      <c r="AP1580" s="78"/>
      <c r="AQ1580" s="78"/>
      <c r="AR1580" s="78"/>
      <c r="AS1580" s="78"/>
      <c r="AT1580" s="78"/>
      <c r="AU1580" s="78"/>
      <c r="AV1580" s="78"/>
      <c r="AW1580" s="78"/>
      <c r="AX1580" s="78"/>
      <c r="AY1580" s="78"/>
      <c r="AZ1580" s="78"/>
      <c r="BA1580" s="78"/>
      <c r="BB1580" s="78"/>
      <c r="BC1580" s="79"/>
      <c r="BD1580" s="79"/>
      <c r="BE1580" s="79"/>
      <c r="BF1580" s="79"/>
      <c r="BG1580" s="79"/>
      <c r="BH1580" s="79"/>
      <c r="BI1580" s="79"/>
      <c r="BJ1580" s="78"/>
      <c r="BK1580" s="78"/>
      <c r="BL1580" s="80"/>
      <c r="BM1580" s="78"/>
      <c r="BN1580" s="78"/>
      <c r="BO1580" s="78"/>
      <c r="BP1580" s="78"/>
      <c r="BQ1580" s="78"/>
      <c r="BR1580" s="78"/>
      <c r="BS1580" s="78"/>
      <c r="BT1580" s="78"/>
      <c r="BU1580" s="78"/>
      <c r="BV1580" s="78"/>
      <c r="BW1580" s="78"/>
      <c r="BX1580" s="78"/>
      <c r="BY1580" s="78"/>
      <c r="BZ1580" s="72"/>
      <c r="CA1580" s="73"/>
      <c r="CB1580" s="72"/>
      <c r="CC1580" s="72"/>
      <c r="CD1580" s="74"/>
      <c r="CJ1580"/>
      <c r="CW1580" s="76"/>
      <c r="DC1580" s="69"/>
      <c r="DI1580" s="69"/>
    </row>
    <row r="1581" spans="1:113">
      <c r="A1581" s="78"/>
      <c r="B1581" s="82"/>
      <c r="C1581" s="78"/>
      <c r="D1581" s="80"/>
      <c r="E1581" s="78"/>
      <c r="F1581" s="78"/>
      <c r="G1581" s="78"/>
      <c r="H1581" s="78"/>
      <c r="I1581" s="78"/>
      <c r="J1581" s="78"/>
      <c r="K1581" s="78"/>
      <c r="L1581" s="80"/>
      <c r="M1581" s="78"/>
      <c r="N1581" s="78"/>
      <c r="O1581" s="78"/>
      <c r="P1581" s="78"/>
      <c r="Q1581" s="78"/>
      <c r="R1581" s="78"/>
      <c r="S1581" s="78"/>
      <c r="T1581" s="78"/>
      <c r="U1581" s="78"/>
      <c r="V1581" s="78"/>
      <c r="W1581" s="78"/>
      <c r="X1581" s="78"/>
      <c r="Y1581" s="78"/>
      <c r="Z1581" s="78"/>
      <c r="AA1581" s="78"/>
      <c r="AB1581" s="78"/>
      <c r="AC1581" s="78"/>
      <c r="AD1581" s="78"/>
      <c r="AE1581" s="78"/>
      <c r="AF1581" s="78"/>
      <c r="AG1581" s="78"/>
      <c r="AH1581" s="78"/>
      <c r="AI1581" s="78"/>
      <c r="AJ1581" s="78"/>
      <c r="AK1581" s="78"/>
      <c r="AL1581" s="80"/>
      <c r="AM1581" s="78"/>
      <c r="AN1581" s="78"/>
      <c r="AO1581" s="78"/>
      <c r="AP1581" s="78"/>
      <c r="AQ1581" s="78"/>
      <c r="AR1581" s="78"/>
      <c r="AS1581" s="78"/>
      <c r="AT1581" s="78"/>
      <c r="AU1581" s="78"/>
      <c r="AV1581" s="78"/>
      <c r="AW1581" s="78"/>
      <c r="AX1581" s="78"/>
      <c r="AY1581" s="78"/>
      <c r="AZ1581" s="78"/>
      <c r="BA1581" s="78"/>
      <c r="BB1581" s="78"/>
      <c r="BC1581" s="79"/>
      <c r="BD1581" s="79"/>
      <c r="BE1581" s="82"/>
      <c r="BF1581" s="79"/>
      <c r="BG1581" s="82"/>
      <c r="BH1581" s="82"/>
      <c r="BI1581" s="82"/>
      <c r="BJ1581" s="78"/>
      <c r="BK1581" s="78"/>
      <c r="BL1581" s="80"/>
      <c r="BM1581" s="78"/>
      <c r="BN1581" s="78"/>
      <c r="BO1581" s="78"/>
      <c r="BP1581" s="78"/>
      <c r="BQ1581" s="78"/>
      <c r="BR1581" s="78"/>
      <c r="BS1581" s="78"/>
      <c r="BT1581" s="78"/>
      <c r="BU1581" s="78"/>
      <c r="BV1581" s="78"/>
      <c r="BW1581" s="78"/>
      <c r="BX1581" s="78"/>
      <c r="BY1581" s="78"/>
      <c r="BZ1581" s="72"/>
      <c r="CA1581" s="73"/>
      <c r="CB1581" s="72"/>
      <c r="CC1581" s="72"/>
      <c r="CD1581" s="74"/>
      <c r="CJ1581"/>
      <c r="CW1581" s="76"/>
      <c r="DC1581" s="69"/>
      <c r="DI1581" s="69"/>
    </row>
    <row r="1582" spans="1:113">
      <c r="A1582" s="78"/>
      <c r="B1582" s="79"/>
      <c r="C1582" s="78"/>
      <c r="D1582" s="80"/>
      <c r="E1582" s="78"/>
      <c r="F1582" s="78"/>
      <c r="G1582" s="78"/>
      <c r="H1582" s="78"/>
      <c r="I1582" s="78"/>
      <c r="J1582" s="78"/>
      <c r="K1582" s="78"/>
      <c r="L1582" s="80"/>
      <c r="M1582" s="78"/>
      <c r="N1582" s="78"/>
      <c r="O1582" s="78"/>
      <c r="P1582" s="78"/>
      <c r="Q1582" s="78"/>
      <c r="R1582" s="78"/>
      <c r="S1582" s="78"/>
      <c r="T1582" s="78"/>
      <c r="U1582" s="78"/>
      <c r="V1582" s="78"/>
      <c r="W1582" s="78"/>
      <c r="X1582" s="78"/>
      <c r="Y1582" s="78"/>
      <c r="Z1582" s="78"/>
      <c r="AA1582" s="78"/>
      <c r="AB1582" s="78"/>
      <c r="AC1582" s="78"/>
      <c r="AD1582" s="78"/>
      <c r="AE1582" s="78"/>
      <c r="AF1582" s="78"/>
      <c r="AG1582" s="78"/>
      <c r="AH1582" s="78"/>
      <c r="AI1582" s="78"/>
      <c r="AJ1582" s="78"/>
      <c r="AK1582" s="78"/>
      <c r="AL1582" s="80"/>
      <c r="AM1582" s="78"/>
      <c r="AN1582" s="78"/>
      <c r="AO1582" s="78"/>
      <c r="AP1582" s="78"/>
      <c r="AQ1582" s="78"/>
      <c r="AR1582" s="78"/>
      <c r="AS1582" s="78"/>
      <c r="AT1582" s="78"/>
      <c r="AU1582" s="78"/>
      <c r="AV1582" s="78"/>
      <c r="AW1582" s="78"/>
      <c r="AX1582" s="78"/>
      <c r="AY1582" s="78"/>
      <c r="AZ1582" s="78"/>
      <c r="BA1582" s="78"/>
      <c r="BB1582" s="78"/>
      <c r="BC1582" s="79"/>
      <c r="BD1582" s="79"/>
      <c r="BE1582" s="79"/>
      <c r="BF1582" s="79"/>
      <c r="BG1582" s="79"/>
      <c r="BH1582" s="79"/>
      <c r="BI1582" s="79"/>
      <c r="BJ1582" s="78"/>
      <c r="BK1582" s="78"/>
      <c r="BL1582" s="80"/>
      <c r="BM1582" s="78"/>
      <c r="BN1582" s="78"/>
      <c r="BO1582" s="78"/>
      <c r="BP1582" s="78"/>
      <c r="BQ1582" s="78"/>
      <c r="BR1582" s="78"/>
      <c r="BS1582" s="78"/>
      <c r="BT1582" s="78"/>
      <c r="BU1582" s="78"/>
      <c r="BV1582" s="78"/>
      <c r="BW1582" s="78"/>
      <c r="BX1582" s="78"/>
      <c r="BY1582" s="78"/>
      <c r="BZ1582" s="72"/>
      <c r="CA1582" s="73"/>
      <c r="CB1582" s="72"/>
      <c r="CC1582" s="72"/>
      <c r="CD1582" s="74"/>
      <c r="CJ1582"/>
      <c r="CW1582" s="76"/>
      <c r="DC1582" s="69"/>
      <c r="DI1582" s="69"/>
    </row>
    <row r="1583" spans="1:113">
      <c r="A1583" s="78"/>
      <c r="B1583" s="82"/>
      <c r="C1583" s="78"/>
      <c r="D1583" s="80"/>
      <c r="E1583" s="78"/>
      <c r="F1583" s="78"/>
      <c r="G1583" s="78"/>
      <c r="H1583" s="78"/>
      <c r="I1583" s="78"/>
      <c r="J1583" s="78"/>
      <c r="K1583" s="78"/>
      <c r="L1583" s="80"/>
      <c r="M1583" s="78"/>
      <c r="N1583" s="78"/>
      <c r="O1583" s="78"/>
      <c r="P1583" s="78"/>
      <c r="Q1583" s="78"/>
      <c r="R1583" s="78"/>
      <c r="S1583" s="78"/>
      <c r="T1583" s="78"/>
      <c r="U1583" s="78"/>
      <c r="V1583" s="78"/>
      <c r="W1583" s="78"/>
      <c r="X1583" s="78"/>
      <c r="Y1583" s="78"/>
      <c r="Z1583" s="78"/>
      <c r="AA1583" s="78"/>
      <c r="AB1583" s="78"/>
      <c r="AC1583" s="78"/>
      <c r="AD1583" s="78"/>
      <c r="AE1583" s="78"/>
      <c r="AF1583" s="78"/>
      <c r="AG1583" s="78"/>
      <c r="AH1583" s="78"/>
      <c r="AI1583" s="78"/>
      <c r="AJ1583" s="78"/>
      <c r="AK1583" s="78"/>
      <c r="AL1583" s="80"/>
      <c r="AM1583" s="78"/>
      <c r="AN1583" s="78"/>
      <c r="AO1583" s="78"/>
      <c r="AP1583" s="78"/>
      <c r="AQ1583" s="78"/>
      <c r="AR1583" s="78"/>
      <c r="AS1583" s="78"/>
      <c r="AT1583" s="78"/>
      <c r="AU1583" s="78"/>
      <c r="AV1583" s="78"/>
      <c r="AW1583" s="78"/>
      <c r="AX1583" s="78"/>
      <c r="AY1583" s="78"/>
      <c r="AZ1583" s="78"/>
      <c r="BA1583" s="78"/>
      <c r="BB1583" s="78"/>
      <c r="BC1583" s="79"/>
      <c r="BD1583" s="79"/>
      <c r="BE1583" s="82"/>
      <c r="BF1583" s="79"/>
      <c r="BG1583" s="82"/>
      <c r="BH1583" s="82"/>
      <c r="BI1583" s="82"/>
      <c r="BJ1583" s="78"/>
      <c r="BK1583" s="78"/>
      <c r="BL1583" s="80"/>
      <c r="BM1583" s="78"/>
      <c r="BN1583" s="78"/>
      <c r="BO1583" s="78"/>
      <c r="BP1583" s="78"/>
      <c r="BQ1583" s="78"/>
      <c r="BR1583" s="78"/>
      <c r="BS1583" s="78"/>
      <c r="BT1583" s="78"/>
      <c r="BU1583" s="78"/>
      <c r="BV1583" s="78"/>
      <c r="BW1583" s="78"/>
      <c r="BX1583" s="78"/>
      <c r="BY1583" s="78"/>
      <c r="BZ1583" s="72"/>
      <c r="CA1583" s="73"/>
      <c r="CB1583" s="72"/>
      <c r="CC1583" s="72"/>
      <c r="CD1583" s="74"/>
      <c r="CJ1583"/>
      <c r="CW1583" s="76"/>
      <c r="DC1583" s="69"/>
      <c r="DI1583" s="69"/>
    </row>
    <row r="1584" spans="1:113">
      <c r="A1584" s="78"/>
      <c r="B1584" s="79"/>
      <c r="C1584" s="78"/>
      <c r="D1584" s="80"/>
      <c r="E1584" s="78"/>
      <c r="F1584" s="78"/>
      <c r="G1584" s="78"/>
      <c r="H1584" s="78"/>
      <c r="I1584" s="78"/>
      <c r="J1584" s="78"/>
      <c r="K1584" s="78"/>
      <c r="L1584" s="80"/>
      <c r="M1584" s="78"/>
      <c r="N1584" s="78"/>
      <c r="O1584" s="78"/>
      <c r="P1584" s="78"/>
      <c r="Q1584" s="78"/>
      <c r="R1584" s="78"/>
      <c r="S1584" s="78"/>
      <c r="T1584" s="78"/>
      <c r="U1584" s="78"/>
      <c r="V1584" s="78"/>
      <c r="W1584" s="78"/>
      <c r="X1584" s="78"/>
      <c r="Y1584" s="78"/>
      <c r="Z1584" s="78"/>
      <c r="AA1584" s="78"/>
      <c r="AB1584" s="78"/>
      <c r="AC1584" s="78"/>
      <c r="AD1584" s="78"/>
      <c r="AE1584" s="78"/>
      <c r="AF1584" s="78"/>
      <c r="AG1584" s="78"/>
      <c r="AH1584" s="78"/>
      <c r="AI1584" s="78"/>
      <c r="AJ1584" s="78"/>
      <c r="AK1584" s="78"/>
      <c r="AL1584" s="80"/>
      <c r="AM1584" s="78"/>
      <c r="AN1584" s="78"/>
      <c r="AO1584" s="78"/>
      <c r="AP1584" s="78"/>
      <c r="AQ1584" s="78"/>
      <c r="AR1584" s="78"/>
      <c r="AS1584" s="78"/>
      <c r="AT1584" s="78"/>
      <c r="AU1584" s="78"/>
      <c r="AV1584" s="78"/>
      <c r="AW1584" s="78"/>
      <c r="AX1584" s="78"/>
      <c r="AY1584" s="78"/>
      <c r="AZ1584" s="78"/>
      <c r="BA1584" s="78"/>
      <c r="BB1584" s="78"/>
      <c r="BC1584" s="79"/>
      <c r="BD1584" s="79"/>
      <c r="BE1584" s="79"/>
      <c r="BF1584" s="79"/>
      <c r="BG1584" s="79"/>
      <c r="BH1584" s="79"/>
      <c r="BI1584" s="79"/>
      <c r="BJ1584" s="78"/>
      <c r="BK1584" s="78"/>
      <c r="BL1584" s="80"/>
      <c r="BM1584" s="78"/>
      <c r="BN1584" s="78"/>
      <c r="BO1584" s="78"/>
      <c r="BP1584" s="78"/>
      <c r="BQ1584" s="78"/>
      <c r="BR1584" s="78"/>
      <c r="BS1584" s="78"/>
      <c r="BT1584" s="78"/>
      <c r="BU1584" s="78"/>
      <c r="BV1584" s="78"/>
      <c r="BW1584" s="78"/>
      <c r="BX1584" s="78"/>
      <c r="BY1584" s="78"/>
      <c r="BZ1584" s="72"/>
      <c r="CA1584" s="73"/>
      <c r="CB1584" s="72"/>
      <c r="CC1584" s="72"/>
      <c r="CD1584" s="74"/>
      <c r="CJ1584"/>
      <c r="CW1584" s="76"/>
      <c r="DC1584" s="69"/>
      <c r="DI1584" s="69"/>
    </row>
    <row r="1585" spans="1:113">
      <c r="A1585" s="78"/>
      <c r="B1585" s="82"/>
      <c r="C1585" s="78"/>
      <c r="D1585" s="80"/>
      <c r="E1585" s="78"/>
      <c r="F1585" s="78"/>
      <c r="G1585" s="78"/>
      <c r="H1585" s="78"/>
      <c r="I1585" s="78"/>
      <c r="J1585" s="78"/>
      <c r="K1585" s="78"/>
      <c r="L1585" s="80"/>
      <c r="M1585" s="78"/>
      <c r="N1585" s="78"/>
      <c r="O1585" s="78"/>
      <c r="P1585" s="78"/>
      <c r="Q1585" s="78"/>
      <c r="R1585" s="78"/>
      <c r="S1585" s="78"/>
      <c r="T1585" s="78"/>
      <c r="U1585" s="78"/>
      <c r="V1585" s="78"/>
      <c r="W1585" s="78"/>
      <c r="X1585" s="78"/>
      <c r="Y1585" s="78"/>
      <c r="Z1585" s="78"/>
      <c r="AA1585" s="78"/>
      <c r="AB1585" s="78"/>
      <c r="AC1585" s="78"/>
      <c r="AD1585" s="78"/>
      <c r="AE1585" s="78"/>
      <c r="AF1585" s="78"/>
      <c r="AG1585" s="78"/>
      <c r="AH1585" s="78"/>
      <c r="AI1585" s="78"/>
      <c r="AJ1585" s="78"/>
      <c r="AK1585" s="78"/>
      <c r="AL1585" s="80"/>
      <c r="AM1585" s="78"/>
      <c r="AN1585" s="78"/>
      <c r="AO1585" s="78"/>
      <c r="AP1585" s="78"/>
      <c r="AQ1585" s="78"/>
      <c r="AR1585" s="78"/>
      <c r="AS1585" s="78"/>
      <c r="AT1585" s="78"/>
      <c r="AU1585" s="78"/>
      <c r="AV1585" s="78"/>
      <c r="AW1585" s="78"/>
      <c r="AX1585" s="78"/>
      <c r="AY1585" s="78"/>
      <c r="AZ1585" s="78"/>
      <c r="BA1585" s="78"/>
      <c r="BB1585" s="78"/>
      <c r="BC1585" s="79"/>
      <c r="BD1585" s="79"/>
      <c r="BE1585" s="82"/>
      <c r="BF1585" s="79"/>
      <c r="BG1585" s="82"/>
      <c r="BH1585" s="82"/>
      <c r="BI1585" s="82"/>
      <c r="BJ1585" s="78"/>
      <c r="BK1585" s="78"/>
      <c r="BL1585" s="80"/>
      <c r="BM1585" s="78"/>
      <c r="BN1585" s="78"/>
      <c r="BO1585" s="78"/>
      <c r="BP1585" s="78"/>
      <c r="BQ1585" s="78"/>
      <c r="BR1585" s="78"/>
      <c r="BS1585" s="78"/>
      <c r="BT1585" s="78"/>
      <c r="BU1585" s="78"/>
      <c r="BV1585" s="78"/>
      <c r="BW1585" s="78"/>
      <c r="BX1585" s="78"/>
      <c r="BY1585" s="78"/>
      <c r="BZ1585" s="72"/>
      <c r="CA1585" s="73"/>
      <c r="CB1585" s="72"/>
      <c r="CC1585" s="72"/>
      <c r="CD1585" s="74"/>
      <c r="CJ1585"/>
      <c r="CW1585" s="76"/>
      <c r="DC1585" s="69"/>
      <c r="DI1585" s="69"/>
    </row>
    <row r="1586" spans="1:113">
      <c r="A1586" s="78"/>
      <c r="B1586" s="82"/>
      <c r="C1586" s="78"/>
      <c r="D1586" s="80"/>
      <c r="E1586" s="78"/>
      <c r="F1586" s="78"/>
      <c r="G1586" s="78"/>
      <c r="H1586" s="78"/>
      <c r="I1586" s="78"/>
      <c r="J1586" s="78"/>
      <c r="K1586" s="78"/>
      <c r="L1586" s="80"/>
      <c r="M1586" s="78"/>
      <c r="N1586" s="78"/>
      <c r="O1586" s="78"/>
      <c r="P1586" s="78"/>
      <c r="Q1586" s="78"/>
      <c r="R1586" s="78"/>
      <c r="S1586" s="78"/>
      <c r="T1586" s="78"/>
      <c r="U1586" s="78"/>
      <c r="V1586" s="78"/>
      <c r="W1586" s="78"/>
      <c r="X1586" s="78"/>
      <c r="Y1586" s="78"/>
      <c r="Z1586" s="78"/>
      <c r="AA1586" s="78"/>
      <c r="AB1586" s="78"/>
      <c r="AC1586" s="78"/>
      <c r="AD1586" s="78"/>
      <c r="AE1586" s="78"/>
      <c r="AF1586" s="78"/>
      <c r="AG1586" s="78"/>
      <c r="AH1586" s="78"/>
      <c r="AI1586" s="78"/>
      <c r="AJ1586" s="78"/>
      <c r="AK1586" s="78"/>
      <c r="AL1586" s="80"/>
      <c r="AM1586" s="78"/>
      <c r="AN1586" s="78"/>
      <c r="AO1586" s="78"/>
      <c r="AP1586" s="78"/>
      <c r="AQ1586" s="78"/>
      <c r="AR1586" s="78"/>
      <c r="AS1586" s="78"/>
      <c r="AT1586" s="78"/>
      <c r="AU1586" s="78"/>
      <c r="AV1586" s="78"/>
      <c r="AW1586" s="78"/>
      <c r="AX1586" s="78"/>
      <c r="AY1586" s="78"/>
      <c r="AZ1586" s="78"/>
      <c r="BA1586" s="78"/>
      <c r="BB1586" s="78"/>
      <c r="BC1586" s="79"/>
      <c r="BD1586" s="79"/>
      <c r="BE1586" s="82"/>
      <c r="BF1586" s="79"/>
      <c r="BG1586" s="82"/>
      <c r="BH1586" s="82"/>
      <c r="BI1586" s="82"/>
      <c r="BJ1586" s="78"/>
      <c r="BK1586" s="78"/>
      <c r="BL1586" s="80"/>
      <c r="BM1586" s="78"/>
      <c r="BN1586" s="78"/>
      <c r="BO1586" s="78"/>
      <c r="BP1586" s="78"/>
      <c r="BQ1586" s="78"/>
      <c r="BR1586" s="78"/>
      <c r="BS1586" s="78"/>
      <c r="BT1586" s="78"/>
      <c r="BU1586" s="78"/>
      <c r="BV1586" s="78"/>
      <c r="BW1586" s="78"/>
      <c r="BX1586" s="78"/>
      <c r="BY1586" s="78"/>
      <c r="BZ1586" s="72"/>
      <c r="CA1586" s="73"/>
      <c r="CB1586" s="72"/>
      <c r="CC1586" s="72"/>
      <c r="CD1586" s="74"/>
      <c r="CJ1586"/>
      <c r="CW1586" s="76"/>
      <c r="DC1586" s="69"/>
      <c r="DI1586" s="69"/>
    </row>
    <row r="1587" spans="1:113">
      <c r="A1587" s="78"/>
      <c r="B1587" s="79"/>
      <c r="C1587" s="78"/>
      <c r="D1587" s="80"/>
      <c r="E1587" s="78"/>
      <c r="F1587" s="78"/>
      <c r="G1587" s="78"/>
      <c r="H1587" s="78"/>
      <c r="I1587" s="78"/>
      <c r="J1587" s="78"/>
      <c r="K1587" s="78"/>
      <c r="L1587" s="80"/>
      <c r="M1587" s="78"/>
      <c r="N1587" s="78"/>
      <c r="O1587" s="78"/>
      <c r="P1587" s="78"/>
      <c r="Q1587" s="78"/>
      <c r="R1587" s="78"/>
      <c r="S1587" s="78"/>
      <c r="T1587" s="78"/>
      <c r="U1587" s="78"/>
      <c r="V1587" s="78"/>
      <c r="W1587" s="78"/>
      <c r="X1587" s="78"/>
      <c r="Y1587" s="78"/>
      <c r="Z1587" s="78"/>
      <c r="AA1587" s="78"/>
      <c r="AB1587" s="78"/>
      <c r="AC1587" s="78"/>
      <c r="AD1587" s="78"/>
      <c r="AE1587" s="78"/>
      <c r="AF1587" s="78"/>
      <c r="AG1587" s="78"/>
      <c r="AH1587" s="78"/>
      <c r="AI1587" s="78"/>
      <c r="AJ1587" s="78"/>
      <c r="AK1587" s="78"/>
      <c r="AL1587" s="80"/>
      <c r="AM1587" s="78"/>
      <c r="AN1587" s="78"/>
      <c r="AO1587" s="78"/>
      <c r="AP1587" s="78"/>
      <c r="AQ1587" s="78"/>
      <c r="AR1587" s="78"/>
      <c r="AS1587" s="78"/>
      <c r="AT1587" s="78"/>
      <c r="AU1587" s="78"/>
      <c r="AV1587" s="78"/>
      <c r="AW1587" s="78"/>
      <c r="AX1587" s="78"/>
      <c r="AY1587" s="78"/>
      <c r="AZ1587" s="78"/>
      <c r="BA1587" s="78"/>
      <c r="BB1587" s="78"/>
      <c r="BC1587" s="79"/>
      <c r="BD1587" s="79"/>
      <c r="BE1587" s="79"/>
      <c r="BF1587" s="79"/>
      <c r="BG1587" s="79"/>
      <c r="BH1587" s="79"/>
      <c r="BI1587" s="79"/>
      <c r="BJ1587" s="78"/>
      <c r="BK1587" s="78"/>
      <c r="BL1587" s="80"/>
      <c r="BM1587" s="78"/>
      <c r="BN1587" s="78"/>
      <c r="BO1587" s="78"/>
      <c r="BP1587" s="78"/>
      <c r="BQ1587" s="78"/>
      <c r="BR1587" s="78"/>
      <c r="BS1587" s="78"/>
      <c r="BT1587" s="78"/>
      <c r="BU1587" s="78"/>
      <c r="BV1587" s="78"/>
      <c r="BW1587" s="78"/>
      <c r="BX1587" s="78"/>
      <c r="BY1587" s="78"/>
      <c r="BZ1587" s="72"/>
      <c r="CA1587" s="73"/>
      <c r="CB1587" s="72"/>
      <c r="CC1587" s="72"/>
      <c r="CD1587" s="74"/>
      <c r="CJ1587"/>
      <c r="CW1587" s="76"/>
      <c r="DC1587" s="69"/>
      <c r="DI1587" s="69"/>
    </row>
    <row r="1588" spans="1:113">
      <c r="A1588" s="78"/>
      <c r="B1588" s="82"/>
      <c r="C1588" s="78"/>
      <c r="D1588" s="80"/>
      <c r="E1588" s="78"/>
      <c r="F1588" s="78"/>
      <c r="G1588" s="78"/>
      <c r="H1588" s="78"/>
      <c r="I1588" s="78"/>
      <c r="J1588" s="78"/>
      <c r="K1588" s="78"/>
      <c r="L1588" s="80"/>
      <c r="M1588" s="78"/>
      <c r="N1588" s="78"/>
      <c r="O1588" s="78"/>
      <c r="P1588" s="78"/>
      <c r="Q1588" s="78"/>
      <c r="R1588" s="78"/>
      <c r="S1588" s="78"/>
      <c r="T1588" s="78"/>
      <c r="U1588" s="78"/>
      <c r="V1588" s="78"/>
      <c r="W1588" s="78"/>
      <c r="X1588" s="78"/>
      <c r="Y1588" s="78"/>
      <c r="Z1588" s="78"/>
      <c r="AA1588" s="78"/>
      <c r="AB1588" s="78"/>
      <c r="AC1588" s="78"/>
      <c r="AD1588" s="78"/>
      <c r="AE1588" s="78"/>
      <c r="AF1588" s="78"/>
      <c r="AG1588" s="78"/>
      <c r="AH1588" s="78"/>
      <c r="AI1588" s="78"/>
      <c r="AJ1588" s="78"/>
      <c r="AK1588" s="78"/>
      <c r="AL1588" s="80"/>
      <c r="AM1588" s="78"/>
      <c r="AN1588" s="78"/>
      <c r="AO1588" s="78"/>
      <c r="AP1588" s="78"/>
      <c r="AQ1588" s="78"/>
      <c r="AR1588" s="78"/>
      <c r="AS1588" s="78"/>
      <c r="AT1588" s="78"/>
      <c r="AU1588" s="78"/>
      <c r="AV1588" s="78"/>
      <c r="AW1588" s="78"/>
      <c r="AX1588" s="78"/>
      <c r="AY1588" s="78"/>
      <c r="AZ1588" s="78"/>
      <c r="BA1588" s="78"/>
      <c r="BB1588" s="78"/>
      <c r="BC1588" s="79"/>
      <c r="BD1588" s="79"/>
      <c r="BE1588" s="82"/>
      <c r="BF1588" s="79"/>
      <c r="BG1588" s="82"/>
      <c r="BH1588" s="82"/>
      <c r="BI1588" s="82"/>
      <c r="BJ1588" s="78"/>
      <c r="BK1588" s="78"/>
      <c r="BL1588" s="80"/>
      <c r="BM1588" s="78"/>
      <c r="BN1588" s="78"/>
      <c r="BO1588" s="78"/>
      <c r="BP1588" s="78"/>
      <c r="BQ1588" s="78"/>
      <c r="BR1588" s="78"/>
      <c r="BS1588" s="78"/>
      <c r="BT1588" s="78"/>
      <c r="BU1588" s="78"/>
      <c r="BV1588" s="78"/>
      <c r="BW1588" s="78"/>
      <c r="BX1588" s="78"/>
      <c r="BY1588" s="78"/>
      <c r="BZ1588" s="72"/>
      <c r="CA1588" s="73"/>
      <c r="CB1588" s="72"/>
      <c r="CC1588" s="72"/>
      <c r="CD1588" s="74"/>
      <c r="CJ1588"/>
      <c r="CW1588" s="76"/>
      <c r="DC1588" s="69"/>
      <c r="DI1588" s="69"/>
    </row>
    <row r="1589" spans="1:113">
      <c r="A1589" s="78"/>
      <c r="B1589" s="79"/>
      <c r="C1589" s="78"/>
      <c r="D1589" s="80"/>
      <c r="E1589" s="78"/>
      <c r="F1589" s="78"/>
      <c r="G1589" s="78"/>
      <c r="H1589" s="78"/>
      <c r="I1589" s="78"/>
      <c r="J1589" s="78"/>
      <c r="K1589" s="78"/>
      <c r="L1589" s="80"/>
      <c r="M1589" s="78"/>
      <c r="N1589" s="78"/>
      <c r="O1589" s="78"/>
      <c r="P1589" s="78"/>
      <c r="Q1589" s="78"/>
      <c r="R1589" s="78"/>
      <c r="S1589" s="78"/>
      <c r="T1589" s="78"/>
      <c r="U1589" s="78"/>
      <c r="V1589" s="78"/>
      <c r="W1589" s="78"/>
      <c r="X1589" s="78"/>
      <c r="Y1589" s="78"/>
      <c r="Z1589" s="78"/>
      <c r="AA1589" s="78"/>
      <c r="AB1589" s="78"/>
      <c r="AC1589" s="78"/>
      <c r="AD1589" s="78"/>
      <c r="AE1589" s="78"/>
      <c r="AF1589" s="78"/>
      <c r="AG1589" s="78"/>
      <c r="AH1589" s="78"/>
      <c r="AI1589" s="78"/>
      <c r="AJ1589" s="78"/>
      <c r="AK1589" s="78"/>
      <c r="AL1589" s="80"/>
      <c r="AM1589" s="78"/>
      <c r="AN1589" s="78"/>
      <c r="AO1589" s="78"/>
      <c r="AP1589" s="78"/>
      <c r="AQ1589" s="78"/>
      <c r="AR1589" s="78"/>
      <c r="AS1589" s="78"/>
      <c r="AT1589" s="78"/>
      <c r="AU1589" s="78"/>
      <c r="AV1589" s="78"/>
      <c r="AW1589" s="78"/>
      <c r="AX1589" s="78"/>
      <c r="AY1589" s="78"/>
      <c r="AZ1589" s="78"/>
      <c r="BA1589" s="78"/>
      <c r="BB1589" s="78"/>
      <c r="BC1589" s="79"/>
      <c r="BD1589" s="79"/>
      <c r="BE1589" s="79"/>
      <c r="BF1589" s="79"/>
      <c r="BG1589" s="79"/>
      <c r="BH1589" s="79"/>
      <c r="BI1589" s="79"/>
      <c r="BJ1589" s="78"/>
      <c r="BK1589" s="78"/>
      <c r="BL1589" s="80"/>
      <c r="BM1589" s="78"/>
      <c r="BN1589" s="78"/>
      <c r="BO1589" s="78"/>
      <c r="BP1589" s="78"/>
      <c r="BQ1589" s="78"/>
      <c r="BR1589" s="78"/>
      <c r="BS1589" s="78"/>
      <c r="BT1589" s="78"/>
      <c r="BU1589" s="78"/>
      <c r="BV1589" s="78"/>
      <c r="BW1589" s="78"/>
      <c r="BX1589" s="78"/>
      <c r="BY1589" s="78"/>
      <c r="BZ1589" s="72"/>
      <c r="CA1589" s="73"/>
      <c r="CB1589" s="72"/>
      <c r="CC1589" s="72"/>
      <c r="CD1589" s="74"/>
      <c r="CJ1589"/>
      <c r="CW1589" s="76"/>
      <c r="DC1589" s="69"/>
      <c r="DI1589" s="69"/>
    </row>
    <row r="1590" spans="1:113">
      <c r="A1590" s="78"/>
      <c r="B1590" s="79"/>
      <c r="C1590" s="78"/>
      <c r="D1590" s="80"/>
      <c r="E1590" s="78"/>
      <c r="F1590" s="78"/>
      <c r="G1590" s="78"/>
      <c r="H1590" s="78"/>
      <c r="I1590" s="78"/>
      <c r="J1590" s="78"/>
      <c r="K1590" s="78"/>
      <c r="L1590" s="80"/>
      <c r="M1590" s="78"/>
      <c r="N1590" s="78"/>
      <c r="O1590" s="78"/>
      <c r="P1590" s="78"/>
      <c r="Q1590" s="78"/>
      <c r="R1590" s="78"/>
      <c r="S1590" s="78"/>
      <c r="T1590" s="78"/>
      <c r="U1590" s="78"/>
      <c r="V1590" s="78"/>
      <c r="W1590" s="78"/>
      <c r="X1590" s="78"/>
      <c r="Y1590" s="78"/>
      <c r="Z1590" s="78"/>
      <c r="AA1590" s="78"/>
      <c r="AB1590" s="78"/>
      <c r="AC1590" s="78"/>
      <c r="AD1590" s="78"/>
      <c r="AE1590" s="78"/>
      <c r="AF1590" s="78"/>
      <c r="AG1590" s="78"/>
      <c r="AH1590" s="78"/>
      <c r="AI1590" s="78"/>
      <c r="AJ1590" s="78"/>
      <c r="AK1590" s="78"/>
      <c r="AL1590" s="80"/>
      <c r="AM1590" s="78"/>
      <c r="AN1590" s="78"/>
      <c r="AO1590" s="78"/>
      <c r="AP1590" s="78"/>
      <c r="AQ1590" s="78"/>
      <c r="AR1590" s="78"/>
      <c r="AS1590" s="78"/>
      <c r="AT1590" s="78"/>
      <c r="AU1590" s="78"/>
      <c r="AV1590" s="78"/>
      <c r="AW1590" s="78"/>
      <c r="AX1590" s="78"/>
      <c r="AY1590" s="78"/>
      <c r="AZ1590" s="78"/>
      <c r="BA1590" s="78"/>
      <c r="BB1590" s="78"/>
      <c r="BC1590" s="79"/>
      <c r="BD1590" s="79"/>
      <c r="BE1590" s="79"/>
      <c r="BF1590" s="79"/>
      <c r="BG1590" s="79"/>
      <c r="BH1590" s="79"/>
      <c r="BI1590" s="79"/>
      <c r="BJ1590" s="78"/>
      <c r="BK1590" s="78"/>
      <c r="BL1590" s="80"/>
      <c r="BM1590" s="78"/>
      <c r="BN1590" s="78"/>
      <c r="BO1590" s="78"/>
      <c r="BP1590" s="78"/>
      <c r="BQ1590" s="78"/>
      <c r="BR1590" s="78"/>
      <c r="BS1590" s="78"/>
      <c r="BT1590" s="78"/>
      <c r="BU1590" s="78"/>
      <c r="BV1590" s="78"/>
      <c r="BW1590" s="78"/>
      <c r="BX1590" s="78"/>
      <c r="BY1590" s="78"/>
      <c r="BZ1590" s="72"/>
      <c r="CA1590" s="73"/>
      <c r="CB1590" s="72"/>
      <c r="CC1590" s="72"/>
      <c r="CD1590" s="74"/>
      <c r="CJ1590"/>
      <c r="CW1590" s="76"/>
      <c r="DC1590" s="69"/>
      <c r="DI1590" s="69"/>
    </row>
    <row r="1591" spans="1:113">
      <c r="A1591" s="78"/>
      <c r="B1591" s="79"/>
      <c r="C1591" s="78"/>
      <c r="D1591" s="80"/>
      <c r="E1591" s="78"/>
      <c r="F1591" s="78"/>
      <c r="G1591" s="78"/>
      <c r="H1591" s="78"/>
      <c r="I1591" s="78"/>
      <c r="J1591" s="78"/>
      <c r="K1591" s="78"/>
      <c r="L1591" s="80"/>
      <c r="M1591" s="78"/>
      <c r="N1591" s="78"/>
      <c r="O1591" s="78"/>
      <c r="P1591" s="78"/>
      <c r="Q1591" s="78"/>
      <c r="R1591" s="78"/>
      <c r="S1591" s="78"/>
      <c r="T1591" s="78"/>
      <c r="U1591" s="78"/>
      <c r="V1591" s="78"/>
      <c r="W1591" s="78"/>
      <c r="X1591" s="78"/>
      <c r="Y1591" s="78"/>
      <c r="Z1591" s="78"/>
      <c r="AA1591" s="78"/>
      <c r="AB1591" s="78"/>
      <c r="AC1591" s="78"/>
      <c r="AD1591" s="78"/>
      <c r="AE1591" s="78"/>
      <c r="AF1591" s="78"/>
      <c r="AG1591" s="78"/>
      <c r="AH1591" s="78"/>
      <c r="AI1591" s="78"/>
      <c r="AJ1591" s="78"/>
      <c r="AK1591" s="78"/>
      <c r="AL1591" s="80"/>
      <c r="AM1591" s="78"/>
      <c r="AN1591" s="78"/>
      <c r="AO1591" s="78"/>
      <c r="AP1591" s="78"/>
      <c r="AQ1591" s="78"/>
      <c r="AR1591" s="78"/>
      <c r="AS1591" s="78"/>
      <c r="AT1591" s="78"/>
      <c r="AU1591" s="78"/>
      <c r="AV1591" s="78"/>
      <c r="AW1591" s="78"/>
      <c r="AX1591" s="78"/>
      <c r="AY1591" s="78"/>
      <c r="AZ1591" s="78"/>
      <c r="BA1591" s="78"/>
      <c r="BB1591" s="78"/>
      <c r="BC1591" s="79"/>
      <c r="BD1591" s="79"/>
      <c r="BE1591" s="79"/>
      <c r="BF1591" s="79"/>
      <c r="BG1591" s="79"/>
      <c r="BH1591" s="79"/>
      <c r="BI1591" s="79"/>
      <c r="BJ1591" s="78"/>
      <c r="BK1591" s="78"/>
      <c r="BL1591" s="80"/>
      <c r="BM1591" s="78"/>
      <c r="BN1591" s="78"/>
      <c r="BO1591" s="78"/>
      <c r="BP1591" s="78"/>
      <c r="BQ1591" s="78"/>
      <c r="BR1591" s="78"/>
      <c r="BS1591" s="78"/>
      <c r="BT1591" s="78"/>
      <c r="BU1591" s="78"/>
      <c r="BV1591" s="78"/>
      <c r="BW1591" s="78"/>
      <c r="BX1591" s="78"/>
      <c r="BY1591" s="78"/>
      <c r="BZ1591" s="72"/>
      <c r="CA1591" s="73"/>
      <c r="CB1591" s="72"/>
      <c r="CC1591" s="72"/>
      <c r="CD1591" s="74"/>
      <c r="CJ1591"/>
      <c r="CW1591" s="76"/>
      <c r="DC1591" s="69"/>
      <c r="DI1591" s="69"/>
    </row>
    <row r="1592" spans="1:113">
      <c r="A1592" s="78"/>
      <c r="B1592" s="79"/>
      <c r="C1592" s="78"/>
      <c r="D1592" s="80"/>
      <c r="E1592" s="78"/>
      <c r="F1592" s="78"/>
      <c r="G1592" s="78"/>
      <c r="H1592" s="78"/>
      <c r="I1592" s="78"/>
      <c r="J1592" s="78"/>
      <c r="K1592" s="78"/>
      <c r="L1592" s="80"/>
      <c r="M1592" s="78"/>
      <c r="N1592" s="78"/>
      <c r="O1592" s="78"/>
      <c r="P1592" s="78"/>
      <c r="Q1592" s="78"/>
      <c r="R1592" s="78"/>
      <c r="S1592" s="78"/>
      <c r="T1592" s="78"/>
      <c r="U1592" s="78"/>
      <c r="V1592" s="78"/>
      <c r="W1592" s="78"/>
      <c r="X1592" s="78"/>
      <c r="Y1592" s="78"/>
      <c r="Z1592" s="78"/>
      <c r="AA1592" s="78"/>
      <c r="AB1592" s="78"/>
      <c r="AC1592" s="78"/>
      <c r="AD1592" s="78"/>
      <c r="AE1592" s="78"/>
      <c r="AF1592" s="78"/>
      <c r="AG1592" s="78"/>
      <c r="AH1592" s="78"/>
      <c r="AI1592" s="78"/>
      <c r="AJ1592" s="78"/>
      <c r="AK1592" s="78"/>
      <c r="AL1592" s="80"/>
      <c r="AM1592" s="78"/>
      <c r="AN1592" s="78"/>
      <c r="AO1592" s="78"/>
      <c r="AP1592" s="78"/>
      <c r="AQ1592" s="78"/>
      <c r="AR1592" s="78"/>
      <c r="AS1592" s="78"/>
      <c r="AT1592" s="78"/>
      <c r="AU1592" s="78"/>
      <c r="AV1592" s="78"/>
      <c r="AW1592" s="78"/>
      <c r="AX1592" s="78"/>
      <c r="AY1592" s="78"/>
      <c r="AZ1592" s="78"/>
      <c r="BA1592" s="78"/>
      <c r="BB1592" s="78"/>
      <c r="BC1592" s="79"/>
      <c r="BD1592" s="79"/>
      <c r="BE1592" s="79"/>
      <c r="BF1592" s="79"/>
      <c r="BG1592" s="79"/>
      <c r="BH1592" s="79"/>
      <c r="BI1592" s="79"/>
      <c r="BJ1592" s="78"/>
      <c r="BK1592" s="78"/>
      <c r="BL1592" s="80"/>
      <c r="BM1592" s="78"/>
      <c r="BN1592" s="78"/>
      <c r="BO1592" s="78"/>
      <c r="BP1592" s="78"/>
      <c r="BQ1592" s="78"/>
      <c r="BR1592" s="78"/>
      <c r="BS1592" s="78"/>
      <c r="BT1592" s="78"/>
      <c r="BU1592" s="78"/>
      <c r="BV1592" s="78"/>
      <c r="BW1592" s="78"/>
      <c r="BX1592" s="78"/>
      <c r="BY1592" s="78"/>
      <c r="BZ1592" s="72"/>
      <c r="CA1592" s="73"/>
      <c r="CB1592" s="72"/>
      <c r="CC1592" s="72"/>
      <c r="CD1592" s="74"/>
      <c r="CJ1592"/>
      <c r="CW1592" s="76"/>
      <c r="DC1592" s="69"/>
      <c r="DI1592" s="69"/>
    </row>
    <row r="1593" spans="1:113">
      <c r="A1593" s="78"/>
      <c r="B1593" s="79"/>
      <c r="C1593" s="78"/>
      <c r="D1593" s="80"/>
      <c r="E1593" s="78"/>
      <c r="F1593" s="78"/>
      <c r="G1593" s="78"/>
      <c r="H1593" s="78"/>
      <c r="I1593" s="78"/>
      <c r="J1593" s="78"/>
      <c r="K1593" s="78"/>
      <c r="L1593" s="80"/>
      <c r="M1593" s="78"/>
      <c r="N1593" s="78"/>
      <c r="O1593" s="78"/>
      <c r="P1593" s="78"/>
      <c r="Q1593" s="78"/>
      <c r="R1593" s="81"/>
      <c r="S1593" s="78"/>
      <c r="T1593" s="78"/>
      <c r="U1593" s="78"/>
      <c r="V1593" s="78"/>
      <c r="W1593" s="78"/>
      <c r="X1593" s="78"/>
      <c r="Y1593" s="78"/>
      <c r="Z1593" s="78"/>
      <c r="AA1593" s="78"/>
      <c r="AB1593" s="78"/>
      <c r="AC1593" s="78"/>
      <c r="AD1593" s="78"/>
      <c r="AE1593" s="78"/>
      <c r="AF1593" s="78"/>
      <c r="AG1593" s="78"/>
      <c r="AH1593" s="78"/>
      <c r="AI1593" s="78"/>
      <c r="AJ1593" s="78"/>
      <c r="AK1593" s="78"/>
      <c r="AL1593" s="80"/>
      <c r="AM1593" s="78"/>
      <c r="AN1593" s="78"/>
      <c r="AO1593" s="78"/>
      <c r="AP1593" s="78"/>
      <c r="AQ1593" s="78"/>
      <c r="AR1593" s="78"/>
      <c r="AS1593" s="78"/>
      <c r="AT1593" s="78"/>
      <c r="AU1593" s="78"/>
      <c r="AV1593" s="78"/>
      <c r="AW1593" s="78"/>
      <c r="AX1593" s="78"/>
      <c r="AY1593" s="78"/>
      <c r="AZ1593" s="78"/>
      <c r="BA1593" s="78"/>
      <c r="BB1593" s="78"/>
      <c r="BC1593" s="79"/>
      <c r="BD1593" s="79"/>
      <c r="BE1593" s="79"/>
      <c r="BF1593" s="79"/>
      <c r="BG1593" s="79"/>
      <c r="BH1593" s="79"/>
      <c r="BI1593" s="79"/>
      <c r="BJ1593" s="78"/>
      <c r="BK1593" s="78"/>
      <c r="BL1593" s="80"/>
      <c r="BM1593" s="78"/>
      <c r="BN1593" s="78"/>
      <c r="BO1593" s="78"/>
      <c r="BP1593" s="78"/>
      <c r="BQ1593" s="78"/>
      <c r="BR1593" s="78"/>
      <c r="BS1593" s="78"/>
      <c r="BT1593" s="78"/>
      <c r="BU1593" s="78"/>
      <c r="BV1593" s="78"/>
      <c r="BW1593" s="78"/>
      <c r="BX1593" s="78"/>
      <c r="BY1593" s="78"/>
      <c r="BZ1593" s="72"/>
      <c r="CA1593" s="73"/>
      <c r="CB1593" s="72"/>
      <c r="CC1593" s="72"/>
      <c r="CD1593" s="74"/>
      <c r="CJ1593"/>
      <c r="CW1593" s="76"/>
      <c r="DC1593" s="69"/>
      <c r="DI1593" s="69"/>
    </row>
    <row r="1594" spans="1:113">
      <c r="A1594" s="78"/>
      <c r="B1594" s="82"/>
      <c r="C1594" s="78"/>
      <c r="D1594" s="80"/>
      <c r="E1594" s="78"/>
      <c r="F1594" s="78"/>
      <c r="G1594" s="78"/>
      <c r="H1594" s="78"/>
      <c r="I1594" s="78"/>
      <c r="J1594" s="78"/>
      <c r="K1594" s="78"/>
      <c r="L1594" s="80"/>
      <c r="M1594" s="78"/>
      <c r="N1594" s="78"/>
      <c r="O1594" s="78"/>
      <c r="P1594" s="78"/>
      <c r="Q1594" s="78"/>
      <c r="R1594" s="78"/>
      <c r="S1594" s="78"/>
      <c r="T1594" s="78"/>
      <c r="U1594" s="78"/>
      <c r="V1594" s="78"/>
      <c r="W1594" s="78"/>
      <c r="X1594" s="78"/>
      <c r="Y1594" s="78"/>
      <c r="Z1594" s="78"/>
      <c r="AA1594" s="78"/>
      <c r="AB1594" s="78"/>
      <c r="AC1594" s="78"/>
      <c r="AD1594" s="78"/>
      <c r="AE1594" s="78"/>
      <c r="AF1594" s="78"/>
      <c r="AG1594" s="78"/>
      <c r="AH1594" s="78"/>
      <c r="AI1594" s="78"/>
      <c r="AJ1594" s="78"/>
      <c r="AK1594" s="78"/>
      <c r="AL1594" s="80"/>
      <c r="AM1594" s="78"/>
      <c r="AN1594" s="78"/>
      <c r="AO1594" s="78"/>
      <c r="AP1594" s="78"/>
      <c r="AQ1594" s="78"/>
      <c r="AR1594" s="78"/>
      <c r="AS1594" s="78"/>
      <c r="AT1594" s="78"/>
      <c r="AU1594" s="78"/>
      <c r="AV1594" s="78"/>
      <c r="AW1594" s="78"/>
      <c r="AX1594" s="78"/>
      <c r="AY1594" s="78"/>
      <c r="AZ1594" s="78"/>
      <c r="BA1594" s="78"/>
      <c r="BB1594" s="78"/>
      <c r="BC1594" s="79"/>
      <c r="BD1594" s="79"/>
      <c r="BE1594" s="82"/>
      <c r="BF1594" s="79"/>
      <c r="BG1594" s="82"/>
      <c r="BH1594" s="82"/>
      <c r="BI1594" s="82"/>
      <c r="BJ1594" s="78"/>
      <c r="BK1594" s="78"/>
      <c r="BL1594" s="80"/>
      <c r="BM1594" s="78"/>
      <c r="BN1594" s="78"/>
      <c r="BO1594" s="78"/>
      <c r="BP1594" s="78"/>
      <c r="BQ1594" s="78"/>
      <c r="BR1594" s="78"/>
      <c r="BS1594" s="78"/>
      <c r="BT1594" s="78"/>
      <c r="BU1594" s="78"/>
      <c r="BV1594" s="78"/>
      <c r="BW1594" s="78"/>
      <c r="BX1594" s="78"/>
      <c r="BY1594" s="78"/>
      <c r="BZ1594" s="72"/>
      <c r="CA1594" s="73"/>
      <c r="CB1594" s="72"/>
      <c r="CC1594" s="72"/>
      <c r="CD1594" s="74"/>
      <c r="CJ1594"/>
      <c r="CW1594" s="76"/>
      <c r="DC1594" s="69"/>
      <c r="DI1594" s="69"/>
    </row>
    <row r="1595" spans="1:113">
      <c r="A1595" s="78"/>
      <c r="B1595" s="79"/>
      <c r="C1595" s="78"/>
      <c r="D1595" s="80"/>
      <c r="E1595" s="78"/>
      <c r="F1595" s="78"/>
      <c r="G1595" s="78"/>
      <c r="H1595" s="78"/>
      <c r="I1595" s="78"/>
      <c r="J1595" s="78"/>
      <c r="K1595" s="78"/>
      <c r="L1595" s="80"/>
      <c r="M1595" s="78"/>
      <c r="N1595" s="78"/>
      <c r="O1595" s="78"/>
      <c r="P1595" s="78"/>
      <c r="Q1595" s="78"/>
      <c r="R1595" s="78"/>
      <c r="S1595" s="78"/>
      <c r="T1595" s="78"/>
      <c r="U1595" s="78"/>
      <c r="V1595" s="78"/>
      <c r="W1595" s="78"/>
      <c r="X1595" s="78"/>
      <c r="Y1595" s="78"/>
      <c r="Z1595" s="78"/>
      <c r="AA1595" s="78"/>
      <c r="AB1595" s="78"/>
      <c r="AC1595" s="78"/>
      <c r="AD1595" s="78"/>
      <c r="AE1595" s="78"/>
      <c r="AF1595" s="78"/>
      <c r="AG1595" s="78"/>
      <c r="AH1595" s="78"/>
      <c r="AI1595" s="78"/>
      <c r="AJ1595" s="78"/>
      <c r="AK1595" s="78"/>
      <c r="AL1595" s="80"/>
      <c r="AM1595" s="78"/>
      <c r="AN1595" s="78"/>
      <c r="AO1595" s="78"/>
      <c r="AP1595" s="78"/>
      <c r="AQ1595" s="78"/>
      <c r="AR1595" s="78"/>
      <c r="AS1595" s="78"/>
      <c r="AT1595" s="78"/>
      <c r="AU1595" s="78"/>
      <c r="AV1595" s="78"/>
      <c r="AW1595" s="78"/>
      <c r="AX1595" s="78"/>
      <c r="AY1595" s="78"/>
      <c r="AZ1595" s="78"/>
      <c r="BA1595" s="78"/>
      <c r="BB1595" s="78"/>
      <c r="BC1595" s="79"/>
      <c r="BD1595" s="79"/>
      <c r="BE1595" s="79"/>
      <c r="BF1595" s="79"/>
      <c r="BG1595" s="79"/>
      <c r="BH1595" s="79"/>
      <c r="BI1595" s="79"/>
      <c r="BJ1595" s="78"/>
      <c r="BK1595" s="78"/>
      <c r="BL1595" s="80"/>
      <c r="BM1595" s="78"/>
      <c r="BN1595" s="78"/>
      <c r="BO1595" s="78"/>
      <c r="BP1595" s="78"/>
      <c r="BQ1595" s="78"/>
      <c r="BR1595" s="78"/>
      <c r="BS1595" s="78"/>
      <c r="BT1595" s="78"/>
      <c r="BU1595" s="78"/>
      <c r="BV1595" s="78"/>
      <c r="BW1595" s="78"/>
      <c r="BX1595" s="78"/>
      <c r="BY1595" s="78"/>
      <c r="BZ1595" s="72"/>
      <c r="CA1595" s="73"/>
      <c r="CB1595" s="72"/>
      <c r="CC1595" s="72"/>
      <c r="CD1595" s="74"/>
      <c r="CJ1595"/>
      <c r="CW1595" s="76"/>
      <c r="DC1595" s="69"/>
      <c r="DI1595" s="69"/>
    </row>
    <row r="1596" spans="1:113">
      <c r="A1596" s="78"/>
      <c r="B1596" s="82"/>
      <c r="C1596" s="78"/>
      <c r="D1596" s="80"/>
      <c r="E1596" s="78"/>
      <c r="F1596" s="78"/>
      <c r="G1596" s="78"/>
      <c r="H1596" s="78"/>
      <c r="I1596" s="78"/>
      <c r="J1596" s="78"/>
      <c r="K1596" s="78"/>
      <c r="L1596" s="80"/>
      <c r="M1596" s="78"/>
      <c r="N1596" s="78"/>
      <c r="O1596" s="78"/>
      <c r="P1596" s="78"/>
      <c r="Q1596" s="78"/>
      <c r="R1596" s="78"/>
      <c r="S1596" s="78"/>
      <c r="T1596" s="78"/>
      <c r="U1596" s="78"/>
      <c r="V1596" s="78"/>
      <c r="W1596" s="78"/>
      <c r="X1596" s="78"/>
      <c r="Y1596" s="78"/>
      <c r="Z1596" s="78"/>
      <c r="AA1596" s="78"/>
      <c r="AB1596" s="78"/>
      <c r="AC1596" s="78"/>
      <c r="AD1596" s="78"/>
      <c r="AE1596" s="78"/>
      <c r="AF1596" s="78"/>
      <c r="AG1596" s="78"/>
      <c r="AH1596" s="78"/>
      <c r="AI1596" s="78"/>
      <c r="AJ1596" s="78"/>
      <c r="AK1596" s="78"/>
      <c r="AL1596" s="80"/>
      <c r="AM1596" s="78"/>
      <c r="AN1596" s="78"/>
      <c r="AO1596" s="78"/>
      <c r="AP1596" s="78"/>
      <c r="AQ1596" s="78"/>
      <c r="AR1596" s="78"/>
      <c r="AS1596" s="78"/>
      <c r="AT1596" s="78"/>
      <c r="AU1596" s="78"/>
      <c r="AV1596" s="78"/>
      <c r="AW1596" s="78"/>
      <c r="AX1596" s="78"/>
      <c r="AY1596" s="78"/>
      <c r="AZ1596" s="78"/>
      <c r="BA1596" s="78"/>
      <c r="BB1596" s="78"/>
      <c r="BC1596" s="79"/>
      <c r="BD1596" s="79"/>
      <c r="BE1596" s="82"/>
      <c r="BF1596" s="79"/>
      <c r="BG1596" s="82"/>
      <c r="BH1596" s="82"/>
      <c r="BI1596" s="82"/>
      <c r="BJ1596" s="78"/>
      <c r="BK1596" s="78"/>
      <c r="BL1596" s="80"/>
      <c r="BM1596" s="78"/>
      <c r="BN1596" s="78"/>
      <c r="BO1596" s="78"/>
      <c r="BP1596" s="78"/>
      <c r="BQ1596" s="78"/>
      <c r="BR1596" s="78"/>
      <c r="BS1596" s="78"/>
      <c r="BT1596" s="78"/>
      <c r="BU1596" s="78"/>
      <c r="BV1596" s="78"/>
      <c r="BW1596" s="78"/>
      <c r="BX1596" s="78"/>
      <c r="BY1596" s="78"/>
      <c r="BZ1596" s="72"/>
      <c r="CA1596" s="73"/>
      <c r="CB1596" s="72"/>
      <c r="CC1596" s="72"/>
      <c r="CD1596" s="74"/>
      <c r="CJ1596"/>
      <c r="CW1596" s="76"/>
      <c r="DC1596" s="69"/>
      <c r="DI1596" s="69"/>
    </row>
    <row r="1597" spans="1:113">
      <c r="A1597" s="78"/>
      <c r="B1597" s="79"/>
      <c r="C1597" s="78"/>
      <c r="D1597" s="80"/>
      <c r="E1597" s="78"/>
      <c r="F1597" s="78"/>
      <c r="G1597" s="78"/>
      <c r="H1597" s="78"/>
      <c r="I1597" s="78"/>
      <c r="J1597" s="78"/>
      <c r="K1597" s="78"/>
      <c r="L1597" s="80"/>
      <c r="M1597" s="78"/>
      <c r="N1597" s="78"/>
      <c r="O1597" s="78"/>
      <c r="P1597" s="78"/>
      <c r="Q1597" s="78"/>
      <c r="R1597" s="78"/>
      <c r="S1597" s="78"/>
      <c r="T1597" s="78"/>
      <c r="U1597" s="78"/>
      <c r="V1597" s="78"/>
      <c r="W1597" s="78"/>
      <c r="X1597" s="78"/>
      <c r="Y1597" s="78"/>
      <c r="Z1597" s="78"/>
      <c r="AA1597" s="78"/>
      <c r="AB1597" s="78"/>
      <c r="AC1597" s="78"/>
      <c r="AD1597" s="78"/>
      <c r="AE1597" s="78"/>
      <c r="AF1597" s="78"/>
      <c r="AG1597" s="78"/>
      <c r="AH1597" s="78"/>
      <c r="AI1597" s="78"/>
      <c r="AJ1597" s="78"/>
      <c r="AK1597" s="78"/>
      <c r="AL1597" s="80"/>
      <c r="AM1597" s="78"/>
      <c r="AN1597" s="78"/>
      <c r="AO1597" s="78"/>
      <c r="AP1597" s="78"/>
      <c r="AQ1597" s="78"/>
      <c r="AR1597" s="78"/>
      <c r="AS1597" s="78"/>
      <c r="AT1597" s="78"/>
      <c r="AU1597" s="78"/>
      <c r="AV1597" s="78"/>
      <c r="AW1597" s="78"/>
      <c r="AX1597" s="78"/>
      <c r="AY1597" s="78"/>
      <c r="AZ1597" s="78"/>
      <c r="BA1597" s="78"/>
      <c r="BB1597" s="78"/>
      <c r="BC1597" s="79"/>
      <c r="BD1597" s="79"/>
      <c r="BE1597" s="79"/>
      <c r="BF1597" s="79"/>
      <c r="BG1597" s="79"/>
      <c r="BH1597" s="79"/>
      <c r="BI1597" s="79"/>
      <c r="BJ1597" s="78"/>
      <c r="BK1597" s="78"/>
      <c r="BL1597" s="80"/>
      <c r="BM1597" s="78"/>
      <c r="BN1597" s="78"/>
      <c r="BO1597" s="78"/>
      <c r="BP1597" s="78"/>
      <c r="BQ1597" s="78"/>
      <c r="BR1597" s="78"/>
      <c r="BS1597" s="78"/>
      <c r="BT1597" s="78"/>
      <c r="BU1597" s="78"/>
      <c r="BV1597" s="78"/>
      <c r="BW1597" s="78"/>
      <c r="BX1597" s="78"/>
      <c r="BY1597" s="78"/>
      <c r="BZ1597" s="72"/>
      <c r="CA1597" s="73"/>
      <c r="CB1597" s="72"/>
      <c r="CC1597" s="72"/>
      <c r="CD1597" s="74"/>
      <c r="CJ1597"/>
      <c r="CW1597" s="76"/>
      <c r="DC1597" s="69"/>
      <c r="DI1597" s="69"/>
    </row>
    <row r="1598" spans="1:113">
      <c r="A1598" s="78"/>
      <c r="B1598" s="82"/>
      <c r="C1598" s="78"/>
      <c r="D1598" s="80"/>
      <c r="E1598" s="78"/>
      <c r="F1598" s="78"/>
      <c r="G1598" s="78"/>
      <c r="H1598" s="78"/>
      <c r="I1598" s="78"/>
      <c r="J1598" s="78"/>
      <c r="K1598" s="78"/>
      <c r="L1598" s="80"/>
      <c r="M1598" s="78"/>
      <c r="N1598" s="78"/>
      <c r="O1598" s="78"/>
      <c r="P1598" s="78"/>
      <c r="Q1598" s="78"/>
      <c r="R1598" s="78"/>
      <c r="S1598" s="78"/>
      <c r="T1598" s="78"/>
      <c r="U1598" s="78"/>
      <c r="V1598" s="78"/>
      <c r="W1598" s="78"/>
      <c r="X1598" s="78"/>
      <c r="Y1598" s="78"/>
      <c r="Z1598" s="78"/>
      <c r="AA1598" s="78"/>
      <c r="AB1598" s="78"/>
      <c r="AC1598" s="78"/>
      <c r="AD1598" s="78"/>
      <c r="AE1598" s="78"/>
      <c r="AF1598" s="78"/>
      <c r="AG1598" s="78"/>
      <c r="AH1598" s="78"/>
      <c r="AI1598" s="78"/>
      <c r="AJ1598" s="78"/>
      <c r="AK1598" s="78"/>
      <c r="AL1598" s="80"/>
      <c r="AM1598" s="78"/>
      <c r="AN1598" s="78"/>
      <c r="AO1598" s="78"/>
      <c r="AP1598" s="78"/>
      <c r="AQ1598" s="78"/>
      <c r="AR1598" s="78"/>
      <c r="AS1598" s="78"/>
      <c r="AT1598" s="78"/>
      <c r="AU1598" s="78"/>
      <c r="AV1598" s="78"/>
      <c r="AW1598" s="78"/>
      <c r="AX1598" s="78"/>
      <c r="AY1598" s="78"/>
      <c r="AZ1598" s="78"/>
      <c r="BA1598" s="78"/>
      <c r="BB1598" s="78"/>
      <c r="BC1598" s="79"/>
      <c r="BD1598" s="79"/>
      <c r="BE1598" s="82"/>
      <c r="BF1598" s="79"/>
      <c r="BG1598" s="82"/>
      <c r="BH1598" s="82"/>
      <c r="BI1598" s="82"/>
      <c r="BJ1598" s="78"/>
      <c r="BK1598" s="78"/>
      <c r="BL1598" s="80"/>
      <c r="BM1598" s="78"/>
      <c r="BN1598" s="78"/>
      <c r="BO1598" s="78"/>
      <c r="BP1598" s="78"/>
      <c r="BQ1598" s="78"/>
      <c r="BR1598" s="78"/>
      <c r="BS1598" s="78"/>
      <c r="BT1598" s="78"/>
      <c r="BU1598" s="78"/>
      <c r="BV1598" s="78"/>
      <c r="BW1598" s="78"/>
      <c r="BX1598" s="78"/>
      <c r="BY1598" s="78"/>
      <c r="BZ1598" s="72"/>
      <c r="CA1598" s="73"/>
      <c r="CB1598" s="72"/>
      <c r="CC1598" s="72"/>
      <c r="CD1598" s="74"/>
      <c r="CJ1598"/>
      <c r="CW1598" s="76"/>
      <c r="DC1598" s="69"/>
      <c r="DI1598" s="69"/>
    </row>
    <row r="1599" spans="1:113">
      <c r="A1599" s="78"/>
      <c r="B1599" s="82"/>
      <c r="C1599" s="78"/>
      <c r="D1599" s="80"/>
      <c r="E1599" s="78"/>
      <c r="F1599" s="78"/>
      <c r="G1599" s="78"/>
      <c r="H1599" s="78"/>
      <c r="I1599" s="78"/>
      <c r="J1599" s="78"/>
      <c r="K1599" s="78"/>
      <c r="L1599" s="80"/>
      <c r="M1599" s="78"/>
      <c r="N1599" s="78"/>
      <c r="O1599" s="78"/>
      <c r="P1599" s="78"/>
      <c r="Q1599" s="78"/>
      <c r="R1599" s="78"/>
      <c r="S1599" s="78"/>
      <c r="T1599" s="78"/>
      <c r="U1599" s="78"/>
      <c r="V1599" s="78"/>
      <c r="W1599" s="78"/>
      <c r="X1599" s="78"/>
      <c r="Y1599" s="78"/>
      <c r="Z1599" s="78"/>
      <c r="AA1599" s="78"/>
      <c r="AB1599" s="78"/>
      <c r="AC1599" s="78"/>
      <c r="AD1599" s="78"/>
      <c r="AE1599" s="78"/>
      <c r="AF1599" s="78"/>
      <c r="AG1599" s="78"/>
      <c r="AH1599" s="78"/>
      <c r="AI1599" s="78"/>
      <c r="AJ1599" s="78"/>
      <c r="AK1599" s="78"/>
      <c r="AL1599" s="80"/>
      <c r="AM1599" s="78"/>
      <c r="AN1599" s="78"/>
      <c r="AO1599" s="78"/>
      <c r="AP1599" s="78"/>
      <c r="AQ1599" s="78"/>
      <c r="AR1599" s="78"/>
      <c r="AS1599" s="78"/>
      <c r="AT1599" s="78"/>
      <c r="AU1599" s="78"/>
      <c r="AV1599" s="78"/>
      <c r="AW1599" s="78"/>
      <c r="AX1599" s="78"/>
      <c r="AY1599" s="78"/>
      <c r="AZ1599" s="78"/>
      <c r="BA1599" s="78"/>
      <c r="BB1599" s="78"/>
      <c r="BC1599" s="79"/>
      <c r="BD1599" s="79"/>
      <c r="BE1599" s="82"/>
      <c r="BF1599" s="79"/>
      <c r="BG1599" s="82"/>
      <c r="BH1599" s="82"/>
      <c r="BI1599" s="82"/>
      <c r="BJ1599" s="78"/>
      <c r="BK1599" s="78"/>
      <c r="BL1599" s="80"/>
      <c r="BM1599" s="78"/>
      <c r="BN1599" s="78"/>
      <c r="BO1599" s="78"/>
      <c r="BP1599" s="78"/>
      <c r="BQ1599" s="78"/>
      <c r="BR1599" s="78"/>
      <c r="BS1599" s="78"/>
      <c r="BT1599" s="78"/>
      <c r="BU1599" s="78"/>
      <c r="BV1599" s="78"/>
      <c r="BW1599" s="78"/>
      <c r="BX1599" s="78"/>
      <c r="BY1599" s="78"/>
      <c r="BZ1599" s="72"/>
      <c r="CA1599" s="73"/>
      <c r="CB1599" s="72"/>
      <c r="CC1599" s="72"/>
      <c r="CD1599" s="74"/>
      <c r="CJ1599"/>
      <c r="CW1599" s="76"/>
      <c r="DC1599" s="69"/>
      <c r="DI1599" s="69"/>
    </row>
    <row r="1600" spans="1:113">
      <c r="A1600" s="78"/>
      <c r="B1600" s="82"/>
      <c r="C1600" s="78"/>
      <c r="D1600" s="80"/>
      <c r="E1600" s="78"/>
      <c r="F1600" s="78"/>
      <c r="G1600" s="78"/>
      <c r="H1600" s="78"/>
      <c r="I1600" s="78"/>
      <c r="J1600" s="78"/>
      <c r="K1600" s="78"/>
      <c r="L1600" s="80"/>
      <c r="M1600" s="78"/>
      <c r="N1600" s="78"/>
      <c r="O1600" s="78"/>
      <c r="P1600" s="78"/>
      <c r="Q1600" s="78"/>
      <c r="R1600" s="78"/>
      <c r="S1600" s="78"/>
      <c r="T1600" s="78"/>
      <c r="U1600" s="78"/>
      <c r="V1600" s="78"/>
      <c r="W1600" s="78"/>
      <c r="X1600" s="78"/>
      <c r="Y1600" s="78"/>
      <c r="Z1600" s="78"/>
      <c r="AA1600" s="78"/>
      <c r="AB1600" s="78"/>
      <c r="AC1600" s="78"/>
      <c r="AD1600" s="78"/>
      <c r="AE1600" s="78"/>
      <c r="AF1600" s="78"/>
      <c r="AG1600" s="78"/>
      <c r="AH1600" s="78"/>
      <c r="AI1600" s="78"/>
      <c r="AJ1600" s="78"/>
      <c r="AK1600" s="78"/>
      <c r="AL1600" s="80"/>
      <c r="AM1600" s="78"/>
      <c r="AN1600" s="78"/>
      <c r="AO1600" s="78"/>
      <c r="AP1600" s="78"/>
      <c r="AQ1600" s="78"/>
      <c r="AR1600" s="78"/>
      <c r="AS1600" s="78"/>
      <c r="AT1600" s="78"/>
      <c r="AU1600" s="78"/>
      <c r="AV1600" s="78"/>
      <c r="AW1600" s="78"/>
      <c r="AX1600" s="78"/>
      <c r="AY1600" s="78"/>
      <c r="AZ1600" s="78"/>
      <c r="BA1600" s="78"/>
      <c r="BB1600" s="78"/>
      <c r="BC1600" s="79"/>
      <c r="BD1600" s="79"/>
      <c r="BE1600" s="82"/>
      <c r="BF1600" s="79"/>
      <c r="BG1600" s="82"/>
      <c r="BH1600" s="82"/>
      <c r="BI1600" s="82"/>
      <c r="BJ1600" s="78"/>
      <c r="BK1600" s="78"/>
      <c r="BL1600" s="80"/>
      <c r="BM1600" s="78"/>
      <c r="BN1600" s="78"/>
      <c r="BO1600" s="78"/>
      <c r="BP1600" s="78"/>
      <c r="BQ1600" s="78"/>
      <c r="BR1600" s="78"/>
      <c r="BS1600" s="78"/>
      <c r="BT1600" s="78"/>
      <c r="BU1600" s="78"/>
      <c r="BV1600" s="78"/>
      <c r="BW1600" s="78"/>
      <c r="BX1600" s="78"/>
      <c r="BY1600" s="78"/>
      <c r="BZ1600" s="72"/>
      <c r="CA1600" s="73"/>
      <c r="CB1600" s="72"/>
      <c r="CC1600" s="72"/>
      <c r="CD1600" s="74"/>
      <c r="CJ1600"/>
      <c r="CW1600" s="76"/>
      <c r="DC1600" s="69"/>
      <c r="DI1600" s="69"/>
    </row>
    <row r="1601" spans="1:113">
      <c r="A1601" s="78"/>
      <c r="B1601" s="79"/>
      <c r="C1601" s="78"/>
      <c r="D1601" s="80"/>
      <c r="E1601" s="78"/>
      <c r="F1601" s="78"/>
      <c r="G1601" s="78"/>
      <c r="H1601" s="78"/>
      <c r="I1601" s="78"/>
      <c r="J1601" s="78"/>
      <c r="K1601" s="78"/>
      <c r="L1601" s="80"/>
      <c r="M1601" s="78"/>
      <c r="N1601" s="78"/>
      <c r="O1601" s="78"/>
      <c r="P1601" s="78"/>
      <c r="Q1601" s="78"/>
      <c r="R1601" s="78"/>
      <c r="S1601" s="78"/>
      <c r="T1601" s="78"/>
      <c r="U1601" s="78"/>
      <c r="V1601" s="78"/>
      <c r="W1601" s="78"/>
      <c r="X1601" s="78"/>
      <c r="Y1601" s="78"/>
      <c r="Z1601" s="78"/>
      <c r="AA1601" s="78"/>
      <c r="AB1601" s="78"/>
      <c r="AC1601" s="78"/>
      <c r="AD1601" s="78"/>
      <c r="AE1601" s="78"/>
      <c r="AF1601" s="78"/>
      <c r="AG1601" s="78"/>
      <c r="AH1601" s="78"/>
      <c r="AI1601" s="78"/>
      <c r="AJ1601" s="78"/>
      <c r="AK1601" s="78"/>
      <c r="AL1601" s="80"/>
      <c r="AM1601" s="78"/>
      <c r="AN1601" s="78"/>
      <c r="AO1601" s="78"/>
      <c r="AP1601" s="78"/>
      <c r="AQ1601" s="78"/>
      <c r="AR1601" s="78"/>
      <c r="AS1601" s="78"/>
      <c r="AT1601" s="78"/>
      <c r="AU1601" s="78"/>
      <c r="AV1601" s="78"/>
      <c r="AW1601" s="78"/>
      <c r="AX1601" s="78"/>
      <c r="AY1601" s="78"/>
      <c r="AZ1601" s="78"/>
      <c r="BA1601" s="78"/>
      <c r="BB1601" s="78"/>
      <c r="BC1601" s="79"/>
      <c r="BD1601" s="79"/>
      <c r="BE1601" s="79"/>
      <c r="BF1601" s="79"/>
      <c r="BG1601" s="79"/>
      <c r="BH1601" s="79"/>
      <c r="BI1601" s="79"/>
      <c r="BJ1601" s="78"/>
      <c r="BK1601" s="78"/>
      <c r="BL1601" s="80"/>
      <c r="BM1601" s="78"/>
      <c r="BN1601" s="78"/>
      <c r="BO1601" s="78"/>
      <c r="BP1601" s="78"/>
      <c r="BQ1601" s="78"/>
      <c r="BR1601" s="78"/>
      <c r="BS1601" s="78"/>
      <c r="BT1601" s="78"/>
      <c r="BU1601" s="78"/>
      <c r="BV1601" s="78"/>
      <c r="BW1601" s="78"/>
      <c r="BX1601" s="78"/>
      <c r="BY1601" s="78"/>
      <c r="BZ1601" s="72"/>
      <c r="CA1601" s="73"/>
      <c r="CB1601" s="72"/>
      <c r="CC1601" s="72"/>
      <c r="CD1601" s="74"/>
      <c r="CJ1601"/>
      <c r="CW1601" s="76"/>
      <c r="DC1601" s="69"/>
      <c r="DI1601" s="69"/>
    </row>
    <row r="1602" spans="1:113">
      <c r="A1602" s="78"/>
      <c r="B1602" s="82"/>
      <c r="C1602" s="78"/>
      <c r="D1602" s="80"/>
      <c r="E1602" s="78"/>
      <c r="F1602" s="78"/>
      <c r="G1602" s="78"/>
      <c r="H1602" s="78"/>
      <c r="I1602" s="78"/>
      <c r="J1602" s="78"/>
      <c r="K1602" s="78"/>
      <c r="L1602" s="80"/>
      <c r="M1602" s="78"/>
      <c r="N1602" s="78"/>
      <c r="O1602" s="78"/>
      <c r="P1602" s="78"/>
      <c r="Q1602" s="78"/>
      <c r="R1602" s="78"/>
      <c r="S1602" s="78"/>
      <c r="T1602" s="78"/>
      <c r="U1602" s="78"/>
      <c r="V1602" s="78"/>
      <c r="W1602" s="78"/>
      <c r="X1602" s="78"/>
      <c r="Y1602" s="78"/>
      <c r="Z1602" s="78"/>
      <c r="AA1602" s="78"/>
      <c r="AB1602" s="78"/>
      <c r="AC1602" s="78"/>
      <c r="AD1602" s="78"/>
      <c r="AE1602" s="78"/>
      <c r="AF1602" s="78"/>
      <c r="AG1602" s="78"/>
      <c r="AH1602" s="78"/>
      <c r="AI1602" s="78"/>
      <c r="AJ1602" s="78"/>
      <c r="AK1602" s="78"/>
      <c r="AL1602" s="80"/>
      <c r="AM1602" s="78"/>
      <c r="AN1602" s="78"/>
      <c r="AO1602" s="78"/>
      <c r="AP1602" s="78"/>
      <c r="AQ1602" s="78"/>
      <c r="AR1602" s="78"/>
      <c r="AS1602" s="78"/>
      <c r="AT1602" s="78"/>
      <c r="AU1602" s="78"/>
      <c r="AV1602" s="78"/>
      <c r="AW1602" s="78"/>
      <c r="AX1602" s="78"/>
      <c r="AY1602" s="78"/>
      <c r="AZ1602" s="78"/>
      <c r="BA1602" s="78"/>
      <c r="BB1602" s="78"/>
      <c r="BC1602" s="79"/>
      <c r="BD1602" s="79"/>
      <c r="BE1602" s="82"/>
      <c r="BF1602" s="79"/>
      <c r="BG1602" s="82"/>
      <c r="BH1602" s="82"/>
      <c r="BI1602" s="82"/>
      <c r="BJ1602" s="78"/>
      <c r="BK1602" s="78"/>
      <c r="BL1602" s="80"/>
      <c r="BM1602" s="78"/>
      <c r="BN1602" s="78"/>
      <c r="BO1602" s="78"/>
      <c r="BP1602" s="78"/>
      <c r="BQ1602" s="78"/>
      <c r="BR1602" s="78"/>
      <c r="BS1602" s="78"/>
      <c r="BT1602" s="78"/>
      <c r="BU1602" s="78"/>
      <c r="BV1602" s="78"/>
      <c r="BW1602" s="78"/>
      <c r="BX1602" s="78"/>
      <c r="BY1602" s="78"/>
      <c r="BZ1602" s="72"/>
      <c r="CA1602" s="73"/>
      <c r="CB1602" s="72"/>
      <c r="CC1602" s="72"/>
      <c r="CD1602" s="74"/>
      <c r="CJ1602"/>
      <c r="CW1602" s="76"/>
      <c r="DC1602" s="69"/>
      <c r="DI1602" s="69"/>
    </row>
    <row r="1603" spans="1:113">
      <c r="A1603" s="78"/>
      <c r="B1603" s="82"/>
      <c r="C1603" s="78"/>
      <c r="D1603" s="80"/>
      <c r="E1603" s="78"/>
      <c r="F1603" s="78"/>
      <c r="G1603" s="78"/>
      <c r="H1603" s="78"/>
      <c r="I1603" s="78"/>
      <c r="J1603" s="78"/>
      <c r="K1603" s="78"/>
      <c r="L1603" s="80"/>
      <c r="M1603" s="78"/>
      <c r="N1603" s="78"/>
      <c r="O1603" s="78"/>
      <c r="P1603" s="78"/>
      <c r="Q1603" s="78"/>
      <c r="R1603" s="78"/>
      <c r="S1603" s="78"/>
      <c r="T1603" s="78"/>
      <c r="U1603" s="78"/>
      <c r="V1603" s="78"/>
      <c r="W1603" s="78"/>
      <c r="X1603" s="78"/>
      <c r="Y1603" s="78"/>
      <c r="Z1603" s="78"/>
      <c r="AA1603" s="78"/>
      <c r="AB1603" s="78"/>
      <c r="AC1603" s="78"/>
      <c r="AD1603" s="78"/>
      <c r="AE1603" s="78"/>
      <c r="AF1603" s="78"/>
      <c r="AG1603" s="78"/>
      <c r="AH1603" s="78"/>
      <c r="AI1603" s="78"/>
      <c r="AJ1603" s="78"/>
      <c r="AK1603" s="78"/>
      <c r="AL1603" s="80"/>
      <c r="AM1603" s="78"/>
      <c r="AN1603" s="78"/>
      <c r="AO1603" s="78"/>
      <c r="AP1603" s="78"/>
      <c r="AQ1603" s="78"/>
      <c r="AR1603" s="78"/>
      <c r="AS1603" s="78"/>
      <c r="AT1603" s="78"/>
      <c r="AU1603" s="78"/>
      <c r="AV1603" s="78"/>
      <c r="AW1603" s="78"/>
      <c r="AX1603" s="78"/>
      <c r="AY1603" s="78"/>
      <c r="AZ1603" s="78"/>
      <c r="BA1603" s="78"/>
      <c r="BB1603" s="78"/>
      <c r="BC1603" s="79"/>
      <c r="BD1603" s="79"/>
      <c r="BE1603" s="82"/>
      <c r="BF1603" s="79"/>
      <c r="BG1603" s="82"/>
      <c r="BH1603" s="82"/>
      <c r="BI1603" s="82"/>
      <c r="BJ1603" s="78"/>
      <c r="BK1603" s="78"/>
      <c r="BL1603" s="80"/>
      <c r="BM1603" s="78"/>
      <c r="BN1603" s="78"/>
      <c r="BO1603" s="78"/>
      <c r="BP1603" s="78"/>
      <c r="BQ1603" s="78"/>
      <c r="BR1603" s="78"/>
      <c r="BS1603" s="78"/>
      <c r="BT1603" s="78"/>
      <c r="BU1603" s="78"/>
      <c r="BV1603" s="78"/>
      <c r="BW1603" s="78"/>
      <c r="BX1603" s="78"/>
      <c r="BY1603" s="78"/>
      <c r="BZ1603" s="72"/>
      <c r="CA1603" s="73"/>
      <c r="CB1603" s="72"/>
      <c r="CC1603" s="72"/>
      <c r="CD1603" s="74"/>
      <c r="CJ1603"/>
      <c r="CW1603" s="76"/>
      <c r="DC1603" s="69"/>
      <c r="DI1603" s="69"/>
    </row>
    <row r="1604" spans="1:113">
      <c r="A1604" s="78"/>
      <c r="B1604" s="82"/>
      <c r="C1604" s="78"/>
      <c r="D1604" s="80"/>
      <c r="E1604" s="78"/>
      <c r="F1604" s="78"/>
      <c r="G1604" s="78"/>
      <c r="H1604" s="78"/>
      <c r="I1604" s="78"/>
      <c r="J1604" s="78"/>
      <c r="K1604" s="78"/>
      <c r="L1604" s="80"/>
      <c r="M1604" s="78"/>
      <c r="N1604" s="78"/>
      <c r="O1604" s="78"/>
      <c r="P1604" s="78"/>
      <c r="Q1604" s="78"/>
      <c r="R1604" s="78"/>
      <c r="S1604" s="78"/>
      <c r="T1604" s="78"/>
      <c r="U1604" s="78"/>
      <c r="V1604" s="78"/>
      <c r="W1604" s="78"/>
      <c r="X1604" s="78"/>
      <c r="Y1604" s="78"/>
      <c r="Z1604" s="78"/>
      <c r="AA1604" s="78"/>
      <c r="AB1604" s="78"/>
      <c r="AC1604" s="78"/>
      <c r="AD1604" s="78"/>
      <c r="AE1604" s="78"/>
      <c r="AF1604" s="78"/>
      <c r="AG1604" s="78"/>
      <c r="AH1604" s="78"/>
      <c r="AI1604" s="78"/>
      <c r="AJ1604" s="78"/>
      <c r="AK1604" s="78"/>
      <c r="AL1604" s="80"/>
      <c r="AM1604" s="78"/>
      <c r="AN1604" s="78"/>
      <c r="AO1604" s="78"/>
      <c r="AP1604" s="78"/>
      <c r="AQ1604" s="78"/>
      <c r="AR1604" s="78"/>
      <c r="AS1604" s="78"/>
      <c r="AT1604" s="78"/>
      <c r="AU1604" s="78"/>
      <c r="AV1604" s="78"/>
      <c r="AW1604" s="78"/>
      <c r="AX1604" s="78"/>
      <c r="AY1604" s="78"/>
      <c r="AZ1604" s="78"/>
      <c r="BA1604" s="78"/>
      <c r="BB1604" s="78"/>
      <c r="BC1604" s="79"/>
      <c r="BD1604" s="79"/>
      <c r="BE1604" s="82"/>
      <c r="BF1604" s="79"/>
      <c r="BG1604" s="82"/>
      <c r="BH1604" s="82"/>
      <c r="BI1604" s="82"/>
      <c r="BJ1604" s="78"/>
      <c r="BK1604" s="78"/>
      <c r="BL1604" s="80"/>
      <c r="BM1604" s="78"/>
      <c r="BN1604" s="78"/>
      <c r="BO1604" s="78"/>
      <c r="BP1604" s="78"/>
      <c r="BQ1604" s="78"/>
      <c r="BR1604" s="78"/>
      <c r="BS1604" s="78"/>
      <c r="BT1604" s="78"/>
      <c r="BU1604" s="78"/>
      <c r="BV1604" s="78"/>
      <c r="BW1604" s="78"/>
      <c r="BX1604" s="78"/>
      <c r="BY1604" s="78"/>
      <c r="BZ1604" s="72"/>
      <c r="CA1604" s="73"/>
      <c r="CB1604" s="72"/>
      <c r="CC1604" s="72"/>
      <c r="CD1604" s="74"/>
      <c r="CJ1604"/>
      <c r="CW1604" s="76"/>
      <c r="DC1604" s="69"/>
      <c r="DI1604" s="69"/>
    </row>
    <row r="1605" spans="1:113">
      <c r="A1605" s="78"/>
      <c r="B1605" s="82"/>
      <c r="C1605" s="78"/>
      <c r="D1605" s="80"/>
      <c r="E1605" s="78"/>
      <c r="F1605" s="78"/>
      <c r="G1605" s="78"/>
      <c r="H1605" s="78"/>
      <c r="I1605" s="78"/>
      <c r="J1605" s="78"/>
      <c r="K1605" s="78"/>
      <c r="L1605" s="80"/>
      <c r="M1605" s="78"/>
      <c r="N1605" s="78"/>
      <c r="O1605" s="78"/>
      <c r="P1605" s="78"/>
      <c r="Q1605" s="78"/>
      <c r="R1605" s="78"/>
      <c r="S1605" s="78"/>
      <c r="T1605" s="78"/>
      <c r="U1605" s="78"/>
      <c r="V1605" s="78"/>
      <c r="W1605" s="78"/>
      <c r="X1605" s="78"/>
      <c r="Y1605" s="78"/>
      <c r="Z1605" s="78"/>
      <c r="AA1605" s="78"/>
      <c r="AB1605" s="78"/>
      <c r="AC1605" s="78"/>
      <c r="AD1605" s="78"/>
      <c r="AE1605" s="78"/>
      <c r="AF1605" s="78"/>
      <c r="AG1605" s="78"/>
      <c r="AH1605" s="78"/>
      <c r="AI1605" s="78"/>
      <c r="AJ1605" s="78"/>
      <c r="AK1605" s="78"/>
      <c r="AL1605" s="80"/>
      <c r="AM1605" s="78"/>
      <c r="AN1605" s="78"/>
      <c r="AO1605" s="78"/>
      <c r="AP1605" s="78"/>
      <c r="AQ1605" s="78"/>
      <c r="AR1605" s="78"/>
      <c r="AS1605" s="78"/>
      <c r="AT1605" s="78"/>
      <c r="AU1605" s="78"/>
      <c r="AV1605" s="78"/>
      <c r="AW1605" s="78"/>
      <c r="AX1605" s="78"/>
      <c r="AY1605" s="78"/>
      <c r="AZ1605" s="78"/>
      <c r="BA1605" s="78"/>
      <c r="BB1605" s="78"/>
      <c r="BC1605" s="79"/>
      <c r="BD1605" s="79"/>
      <c r="BE1605" s="82"/>
      <c r="BF1605" s="79"/>
      <c r="BG1605" s="82"/>
      <c r="BH1605" s="82"/>
      <c r="BI1605" s="82"/>
      <c r="BJ1605" s="78"/>
      <c r="BK1605" s="78"/>
      <c r="BL1605" s="80"/>
      <c r="BM1605" s="78"/>
      <c r="BN1605" s="78"/>
      <c r="BO1605" s="78"/>
      <c r="BP1605" s="78"/>
      <c r="BQ1605" s="78"/>
      <c r="BR1605" s="78"/>
      <c r="BS1605" s="78"/>
      <c r="BT1605" s="78"/>
      <c r="BU1605" s="78"/>
      <c r="BV1605" s="78"/>
      <c r="BW1605" s="78"/>
      <c r="BX1605" s="78"/>
      <c r="BY1605" s="78"/>
      <c r="BZ1605" s="72"/>
      <c r="CA1605" s="73"/>
      <c r="CB1605" s="72"/>
      <c r="CC1605" s="72"/>
      <c r="CD1605" s="74"/>
      <c r="CJ1605"/>
      <c r="CW1605" s="76"/>
      <c r="DC1605" s="69"/>
      <c r="DI1605" s="69"/>
    </row>
    <row r="1606" spans="1:113">
      <c r="A1606" s="78"/>
      <c r="B1606" s="79"/>
      <c r="C1606" s="78"/>
      <c r="D1606" s="80"/>
      <c r="E1606" s="78"/>
      <c r="F1606" s="78"/>
      <c r="G1606" s="78"/>
      <c r="H1606" s="78"/>
      <c r="I1606" s="78"/>
      <c r="J1606" s="78"/>
      <c r="K1606" s="78"/>
      <c r="L1606" s="80"/>
      <c r="M1606" s="78"/>
      <c r="N1606" s="78"/>
      <c r="O1606" s="78"/>
      <c r="P1606" s="78"/>
      <c r="Q1606" s="78"/>
      <c r="R1606" s="78"/>
      <c r="S1606" s="78"/>
      <c r="T1606" s="78"/>
      <c r="U1606" s="78"/>
      <c r="V1606" s="78"/>
      <c r="W1606" s="78"/>
      <c r="X1606" s="78"/>
      <c r="Y1606" s="78"/>
      <c r="Z1606" s="78"/>
      <c r="AA1606" s="78"/>
      <c r="AB1606" s="78"/>
      <c r="AC1606" s="78"/>
      <c r="AD1606" s="78"/>
      <c r="AE1606" s="78"/>
      <c r="AF1606" s="78"/>
      <c r="AG1606" s="78"/>
      <c r="AH1606" s="78"/>
      <c r="AI1606" s="78"/>
      <c r="AJ1606" s="78"/>
      <c r="AK1606" s="78"/>
      <c r="AL1606" s="80"/>
      <c r="AM1606" s="78"/>
      <c r="AN1606" s="78"/>
      <c r="AO1606" s="78"/>
      <c r="AP1606" s="78"/>
      <c r="AQ1606" s="78"/>
      <c r="AR1606" s="78"/>
      <c r="AS1606" s="78"/>
      <c r="AT1606" s="78"/>
      <c r="AU1606" s="78"/>
      <c r="AV1606" s="78"/>
      <c r="AW1606" s="78"/>
      <c r="AX1606" s="78"/>
      <c r="AY1606" s="78"/>
      <c r="AZ1606" s="78"/>
      <c r="BA1606" s="78"/>
      <c r="BB1606" s="78"/>
      <c r="BC1606" s="79"/>
      <c r="BD1606" s="79"/>
      <c r="BE1606" s="79"/>
      <c r="BF1606" s="79"/>
      <c r="BG1606" s="79"/>
      <c r="BH1606" s="79"/>
      <c r="BI1606" s="79"/>
      <c r="BJ1606" s="78"/>
      <c r="BK1606" s="78"/>
      <c r="BL1606" s="80"/>
      <c r="BM1606" s="78"/>
      <c r="BN1606" s="78"/>
      <c r="BO1606" s="78"/>
      <c r="BP1606" s="78"/>
      <c r="BQ1606" s="78"/>
      <c r="BR1606" s="78"/>
      <c r="BS1606" s="78"/>
      <c r="BT1606" s="78"/>
      <c r="BU1606" s="78"/>
      <c r="BV1606" s="78"/>
      <c r="BW1606" s="78"/>
      <c r="BX1606" s="78"/>
      <c r="BY1606" s="78"/>
      <c r="BZ1606" s="72"/>
      <c r="CA1606" s="73"/>
      <c r="CB1606" s="72"/>
      <c r="CC1606" s="72"/>
      <c r="CD1606" s="74"/>
      <c r="CJ1606"/>
      <c r="CW1606" s="76"/>
      <c r="DC1606" s="69"/>
      <c r="DI1606" s="69"/>
    </row>
    <row r="1607" spans="1:113">
      <c r="A1607" s="78"/>
      <c r="B1607" s="79"/>
      <c r="C1607" s="78"/>
      <c r="D1607" s="80"/>
      <c r="E1607" s="78"/>
      <c r="F1607" s="78"/>
      <c r="G1607" s="78"/>
      <c r="H1607" s="78"/>
      <c r="I1607" s="78"/>
      <c r="J1607" s="78"/>
      <c r="K1607" s="78"/>
      <c r="L1607" s="80"/>
      <c r="M1607" s="78"/>
      <c r="N1607" s="78"/>
      <c r="O1607" s="78"/>
      <c r="P1607" s="78"/>
      <c r="Q1607" s="78"/>
      <c r="R1607" s="78"/>
      <c r="S1607" s="78"/>
      <c r="T1607" s="78"/>
      <c r="U1607" s="78"/>
      <c r="V1607" s="78"/>
      <c r="W1607" s="78"/>
      <c r="X1607" s="78"/>
      <c r="Y1607" s="78"/>
      <c r="Z1607" s="78"/>
      <c r="AA1607" s="78"/>
      <c r="AB1607" s="78"/>
      <c r="AC1607" s="78"/>
      <c r="AD1607" s="78"/>
      <c r="AE1607" s="78"/>
      <c r="AF1607" s="78"/>
      <c r="AG1607" s="78"/>
      <c r="AH1607" s="78"/>
      <c r="AI1607" s="78"/>
      <c r="AJ1607" s="78"/>
      <c r="AK1607" s="78"/>
      <c r="AL1607" s="80"/>
      <c r="AM1607" s="78"/>
      <c r="AN1607" s="78"/>
      <c r="AO1607" s="78"/>
      <c r="AP1607" s="78"/>
      <c r="AQ1607" s="78"/>
      <c r="AR1607" s="78"/>
      <c r="AS1607" s="78"/>
      <c r="AT1607" s="78"/>
      <c r="AU1607" s="78"/>
      <c r="AV1607" s="78"/>
      <c r="AW1607" s="78"/>
      <c r="AX1607" s="78"/>
      <c r="AY1607" s="78"/>
      <c r="AZ1607" s="78"/>
      <c r="BA1607" s="78"/>
      <c r="BB1607" s="78"/>
      <c r="BC1607" s="79"/>
      <c r="BD1607" s="79"/>
      <c r="BE1607" s="79"/>
      <c r="BF1607" s="79"/>
      <c r="BG1607" s="79"/>
      <c r="BH1607" s="79"/>
      <c r="BI1607" s="79"/>
      <c r="BJ1607" s="78"/>
      <c r="BK1607" s="78"/>
      <c r="BL1607" s="80"/>
      <c r="BM1607" s="78"/>
      <c r="BN1607" s="78"/>
      <c r="BO1607" s="78"/>
      <c r="BP1607" s="78"/>
      <c r="BQ1607" s="78"/>
      <c r="BR1607" s="78"/>
      <c r="BS1607" s="78"/>
      <c r="BT1607" s="78"/>
      <c r="BU1607" s="78"/>
      <c r="BV1607" s="78"/>
      <c r="BW1607" s="78"/>
      <c r="BX1607" s="78"/>
      <c r="BY1607" s="78"/>
      <c r="BZ1607" s="72"/>
      <c r="CA1607" s="73"/>
      <c r="CB1607" s="72"/>
      <c r="CC1607" s="72"/>
      <c r="CD1607" s="74"/>
      <c r="CJ1607"/>
      <c r="CW1607" s="76"/>
      <c r="DC1607" s="69"/>
      <c r="DI1607" s="69"/>
    </row>
    <row r="1608" spans="1:113">
      <c r="A1608" s="78"/>
      <c r="B1608" s="82"/>
      <c r="C1608" s="78"/>
      <c r="D1608" s="80"/>
      <c r="E1608" s="78"/>
      <c r="F1608" s="78"/>
      <c r="G1608" s="78"/>
      <c r="H1608" s="78"/>
      <c r="I1608" s="78"/>
      <c r="J1608" s="78"/>
      <c r="K1608" s="78"/>
      <c r="L1608" s="80"/>
      <c r="M1608" s="78"/>
      <c r="N1608" s="78"/>
      <c r="O1608" s="78"/>
      <c r="P1608" s="78"/>
      <c r="Q1608" s="78"/>
      <c r="R1608" s="78"/>
      <c r="S1608" s="78"/>
      <c r="T1608" s="78"/>
      <c r="U1608" s="78"/>
      <c r="V1608" s="78"/>
      <c r="W1608" s="78"/>
      <c r="X1608" s="78"/>
      <c r="Y1608" s="78"/>
      <c r="Z1608" s="78"/>
      <c r="AA1608" s="78"/>
      <c r="AB1608" s="78"/>
      <c r="AC1608" s="78"/>
      <c r="AD1608" s="78"/>
      <c r="AE1608" s="78"/>
      <c r="AF1608" s="78"/>
      <c r="AG1608" s="78"/>
      <c r="AH1608" s="78"/>
      <c r="AI1608" s="78"/>
      <c r="AJ1608" s="78"/>
      <c r="AK1608" s="78"/>
      <c r="AL1608" s="80"/>
      <c r="AM1608" s="78"/>
      <c r="AN1608" s="78"/>
      <c r="AO1608" s="78"/>
      <c r="AP1608" s="78"/>
      <c r="AQ1608" s="78"/>
      <c r="AR1608" s="78"/>
      <c r="AS1608" s="78"/>
      <c r="AT1608" s="78"/>
      <c r="AU1608" s="78"/>
      <c r="AV1608" s="78"/>
      <c r="AW1608" s="78"/>
      <c r="AX1608" s="78"/>
      <c r="AY1608" s="78"/>
      <c r="AZ1608" s="78"/>
      <c r="BA1608" s="78"/>
      <c r="BB1608" s="78"/>
      <c r="BC1608" s="79"/>
      <c r="BD1608" s="79"/>
      <c r="BE1608" s="82"/>
      <c r="BF1608" s="79"/>
      <c r="BG1608" s="82"/>
      <c r="BH1608" s="82"/>
      <c r="BI1608" s="82"/>
      <c r="BJ1608" s="78"/>
      <c r="BK1608" s="78"/>
      <c r="BL1608" s="80"/>
      <c r="BM1608" s="78"/>
      <c r="BN1608" s="78"/>
      <c r="BO1608" s="78"/>
      <c r="BP1608" s="78"/>
      <c r="BQ1608" s="78"/>
      <c r="BR1608" s="78"/>
      <c r="BS1608" s="78"/>
      <c r="BT1608" s="78"/>
      <c r="BU1608" s="78"/>
      <c r="BV1608" s="78"/>
      <c r="BW1608" s="78"/>
      <c r="BX1608" s="78"/>
      <c r="BY1608" s="78"/>
      <c r="BZ1608" s="72"/>
      <c r="CA1608" s="73"/>
      <c r="CB1608" s="72"/>
      <c r="CC1608" s="72"/>
      <c r="CD1608" s="74"/>
      <c r="CJ1608"/>
      <c r="CW1608" s="76"/>
      <c r="DC1608" s="69"/>
      <c r="DI1608" s="69"/>
    </row>
    <row r="1609" spans="1:113">
      <c r="A1609" s="78"/>
      <c r="B1609" s="79"/>
      <c r="C1609" s="78"/>
      <c r="D1609" s="80"/>
      <c r="E1609" s="78"/>
      <c r="F1609" s="78"/>
      <c r="G1609" s="78"/>
      <c r="H1609" s="78"/>
      <c r="I1609" s="78"/>
      <c r="J1609" s="78"/>
      <c r="K1609" s="78"/>
      <c r="L1609" s="80"/>
      <c r="M1609" s="78"/>
      <c r="N1609" s="78"/>
      <c r="O1609" s="78"/>
      <c r="P1609" s="78"/>
      <c r="Q1609" s="78"/>
      <c r="R1609" s="78"/>
      <c r="S1609" s="78"/>
      <c r="T1609" s="78"/>
      <c r="U1609" s="78"/>
      <c r="V1609" s="78"/>
      <c r="W1609" s="78"/>
      <c r="X1609" s="78"/>
      <c r="Y1609" s="78"/>
      <c r="Z1609" s="78"/>
      <c r="AA1609" s="78"/>
      <c r="AB1609" s="78"/>
      <c r="AC1609" s="78"/>
      <c r="AD1609" s="78"/>
      <c r="AE1609" s="78"/>
      <c r="AF1609" s="78"/>
      <c r="AG1609" s="78"/>
      <c r="AH1609" s="78"/>
      <c r="AI1609" s="78"/>
      <c r="AJ1609" s="78"/>
      <c r="AK1609" s="78"/>
      <c r="AL1609" s="80"/>
      <c r="AM1609" s="78"/>
      <c r="AN1609" s="78"/>
      <c r="AO1609" s="78"/>
      <c r="AP1609" s="78"/>
      <c r="AQ1609" s="78"/>
      <c r="AR1609" s="78"/>
      <c r="AS1609" s="78"/>
      <c r="AT1609" s="78"/>
      <c r="AU1609" s="78"/>
      <c r="AV1609" s="78"/>
      <c r="AW1609" s="78"/>
      <c r="AX1609" s="78"/>
      <c r="AY1609" s="78"/>
      <c r="AZ1609" s="78"/>
      <c r="BA1609" s="78"/>
      <c r="BB1609" s="78"/>
      <c r="BC1609" s="79"/>
      <c r="BD1609" s="79"/>
      <c r="BE1609" s="79"/>
      <c r="BF1609" s="79"/>
      <c r="BG1609" s="79"/>
      <c r="BH1609" s="79"/>
      <c r="BI1609" s="79"/>
      <c r="BJ1609" s="78"/>
      <c r="BK1609" s="78"/>
      <c r="BL1609" s="80"/>
      <c r="BM1609" s="78"/>
      <c r="BN1609" s="78"/>
      <c r="BO1609" s="78"/>
      <c r="BP1609" s="78"/>
      <c r="BQ1609" s="78"/>
      <c r="BR1609" s="78"/>
      <c r="BS1609" s="78"/>
      <c r="BT1609" s="78"/>
      <c r="BU1609" s="78"/>
      <c r="BV1609" s="78"/>
      <c r="BW1609" s="78"/>
      <c r="BX1609" s="78"/>
      <c r="BY1609" s="78"/>
      <c r="BZ1609" s="72"/>
      <c r="CA1609" s="73"/>
      <c r="CB1609" s="72"/>
      <c r="CC1609" s="72"/>
      <c r="CD1609" s="74"/>
      <c r="CJ1609"/>
      <c r="CW1609" s="76"/>
      <c r="DC1609" s="69"/>
      <c r="DI1609" s="69"/>
    </row>
    <row r="1610" spans="1:113">
      <c r="A1610" s="78"/>
      <c r="B1610" s="82"/>
      <c r="C1610" s="78"/>
      <c r="D1610" s="80"/>
      <c r="E1610" s="78"/>
      <c r="F1610" s="78"/>
      <c r="G1610" s="78"/>
      <c r="H1610" s="78"/>
      <c r="I1610" s="78"/>
      <c r="J1610" s="78"/>
      <c r="K1610" s="78"/>
      <c r="L1610" s="80"/>
      <c r="M1610" s="78"/>
      <c r="N1610" s="78"/>
      <c r="O1610" s="78"/>
      <c r="P1610" s="78"/>
      <c r="Q1610" s="78"/>
      <c r="R1610" s="78"/>
      <c r="S1610" s="78"/>
      <c r="T1610" s="78"/>
      <c r="U1610" s="78"/>
      <c r="V1610" s="78"/>
      <c r="W1610" s="78"/>
      <c r="X1610" s="78"/>
      <c r="Y1610" s="78"/>
      <c r="Z1610" s="78"/>
      <c r="AA1610" s="78"/>
      <c r="AB1610" s="78"/>
      <c r="AC1610" s="78"/>
      <c r="AD1610" s="78"/>
      <c r="AE1610" s="78"/>
      <c r="AF1610" s="78"/>
      <c r="AG1610" s="78"/>
      <c r="AH1610" s="78"/>
      <c r="AI1610" s="78"/>
      <c r="AJ1610" s="78"/>
      <c r="AK1610" s="78"/>
      <c r="AL1610" s="80"/>
      <c r="AM1610" s="78"/>
      <c r="AN1610" s="78"/>
      <c r="AO1610" s="78"/>
      <c r="AP1610" s="78"/>
      <c r="AQ1610" s="78"/>
      <c r="AR1610" s="78"/>
      <c r="AS1610" s="78"/>
      <c r="AT1610" s="78"/>
      <c r="AU1610" s="78"/>
      <c r="AV1610" s="78"/>
      <c r="AW1610" s="78"/>
      <c r="AX1610" s="78"/>
      <c r="AY1610" s="78"/>
      <c r="AZ1610" s="78"/>
      <c r="BA1610" s="78"/>
      <c r="BB1610" s="78"/>
      <c r="BC1610" s="79"/>
      <c r="BD1610" s="79"/>
      <c r="BE1610" s="82"/>
      <c r="BF1610" s="79"/>
      <c r="BG1610" s="82"/>
      <c r="BH1610" s="82"/>
      <c r="BI1610" s="82"/>
      <c r="BJ1610" s="78"/>
      <c r="BK1610" s="78"/>
      <c r="BL1610" s="80"/>
      <c r="BM1610" s="78"/>
      <c r="BN1610" s="78"/>
      <c r="BO1610" s="78"/>
      <c r="BP1610" s="78"/>
      <c r="BQ1610" s="78"/>
      <c r="BR1610" s="78"/>
      <c r="BS1610" s="78"/>
      <c r="BT1610" s="78"/>
      <c r="BU1610" s="78"/>
      <c r="BV1610" s="78"/>
      <c r="BW1610" s="78"/>
      <c r="BX1610" s="78"/>
      <c r="BY1610" s="78"/>
      <c r="BZ1610" s="72"/>
      <c r="CA1610" s="73"/>
      <c r="CB1610" s="72"/>
      <c r="CC1610" s="72"/>
      <c r="CD1610" s="74"/>
      <c r="CJ1610"/>
      <c r="CW1610" s="76"/>
      <c r="DC1610" s="69"/>
      <c r="DI1610" s="69"/>
    </row>
    <row r="1611" spans="1:113">
      <c r="A1611" s="78"/>
      <c r="B1611" s="79"/>
      <c r="C1611" s="78"/>
      <c r="D1611" s="80"/>
      <c r="E1611" s="78"/>
      <c r="F1611" s="78"/>
      <c r="G1611" s="78"/>
      <c r="H1611" s="78"/>
      <c r="I1611" s="78"/>
      <c r="J1611" s="78"/>
      <c r="K1611" s="78"/>
      <c r="L1611" s="80"/>
      <c r="M1611" s="78"/>
      <c r="N1611" s="78"/>
      <c r="O1611" s="78"/>
      <c r="P1611" s="78"/>
      <c r="Q1611" s="78"/>
      <c r="R1611" s="78"/>
      <c r="S1611" s="78"/>
      <c r="T1611" s="78"/>
      <c r="U1611" s="78"/>
      <c r="V1611" s="78"/>
      <c r="W1611" s="78"/>
      <c r="X1611" s="78"/>
      <c r="Y1611" s="78"/>
      <c r="Z1611" s="78"/>
      <c r="AA1611" s="78"/>
      <c r="AB1611" s="78"/>
      <c r="AC1611" s="78"/>
      <c r="AD1611" s="78"/>
      <c r="AE1611" s="78"/>
      <c r="AF1611" s="78"/>
      <c r="AG1611" s="78"/>
      <c r="AH1611" s="78"/>
      <c r="AI1611" s="78"/>
      <c r="AJ1611" s="78"/>
      <c r="AK1611" s="78"/>
      <c r="AL1611" s="80"/>
      <c r="AM1611" s="78"/>
      <c r="AN1611" s="78"/>
      <c r="AO1611" s="78"/>
      <c r="AP1611" s="78"/>
      <c r="AQ1611" s="78"/>
      <c r="AR1611" s="78"/>
      <c r="AS1611" s="78"/>
      <c r="AT1611" s="78"/>
      <c r="AU1611" s="78"/>
      <c r="AV1611" s="78"/>
      <c r="AW1611" s="78"/>
      <c r="AX1611" s="78"/>
      <c r="AY1611" s="78"/>
      <c r="AZ1611" s="78"/>
      <c r="BA1611" s="78"/>
      <c r="BB1611" s="78"/>
      <c r="BC1611" s="79"/>
      <c r="BD1611" s="79"/>
      <c r="BE1611" s="79"/>
      <c r="BF1611" s="79"/>
      <c r="BG1611" s="79"/>
      <c r="BH1611" s="79"/>
      <c r="BI1611" s="79"/>
      <c r="BJ1611" s="78"/>
      <c r="BK1611" s="78"/>
      <c r="BL1611" s="80"/>
      <c r="BM1611" s="78"/>
      <c r="BN1611" s="78"/>
      <c r="BO1611" s="78"/>
      <c r="BP1611" s="78"/>
      <c r="BQ1611" s="78"/>
      <c r="BR1611" s="78"/>
      <c r="BS1611" s="78"/>
      <c r="BT1611" s="78"/>
      <c r="BU1611" s="78"/>
      <c r="BV1611" s="78"/>
      <c r="BW1611" s="78"/>
      <c r="BX1611" s="78"/>
      <c r="BY1611" s="78"/>
      <c r="BZ1611" s="72"/>
      <c r="CA1611" s="73"/>
      <c r="CB1611" s="72"/>
      <c r="CC1611" s="72"/>
      <c r="CD1611" s="74"/>
      <c r="CJ1611"/>
      <c r="CW1611" s="76"/>
      <c r="DC1611" s="69"/>
      <c r="DI1611" s="69"/>
    </row>
    <row r="1612" spans="1:113">
      <c r="A1612" s="78"/>
      <c r="B1612" s="79"/>
      <c r="C1612" s="78"/>
      <c r="D1612" s="80"/>
      <c r="E1612" s="78"/>
      <c r="F1612" s="78"/>
      <c r="G1612" s="78"/>
      <c r="H1612" s="78"/>
      <c r="I1612" s="78"/>
      <c r="J1612" s="78"/>
      <c r="K1612" s="78"/>
      <c r="L1612" s="80"/>
      <c r="M1612" s="78"/>
      <c r="N1612" s="78"/>
      <c r="O1612" s="78"/>
      <c r="P1612" s="78"/>
      <c r="Q1612" s="78"/>
      <c r="R1612" s="78"/>
      <c r="S1612" s="78"/>
      <c r="T1612" s="78"/>
      <c r="U1612" s="78"/>
      <c r="V1612" s="78"/>
      <c r="W1612" s="78"/>
      <c r="X1612" s="78"/>
      <c r="Y1612" s="78"/>
      <c r="Z1612" s="78"/>
      <c r="AA1612" s="78"/>
      <c r="AB1612" s="78"/>
      <c r="AC1612" s="78"/>
      <c r="AD1612" s="78"/>
      <c r="AE1612" s="78"/>
      <c r="AF1612" s="78"/>
      <c r="AG1612" s="78"/>
      <c r="AH1612" s="78"/>
      <c r="AI1612" s="78"/>
      <c r="AJ1612" s="78"/>
      <c r="AK1612" s="78"/>
      <c r="AL1612" s="80"/>
      <c r="AM1612" s="78"/>
      <c r="AN1612" s="78"/>
      <c r="AO1612" s="78"/>
      <c r="AP1612" s="78"/>
      <c r="AQ1612" s="78"/>
      <c r="AR1612" s="78"/>
      <c r="AS1612" s="78"/>
      <c r="AT1612" s="78"/>
      <c r="AU1612" s="78"/>
      <c r="AV1612" s="78"/>
      <c r="AW1612" s="78"/>
      <c r="AX1612" s="78"/>
      <c r="AY1612" s="78"/>
      <c r="AZ1612" s="78"/>
      <c r="BA1612" s="78"/>
      <c r="BB1612" s="78"/>
      <c r="BC1612" s="79"/>
      <c r="BD1612" s="79"/>
      <c r="BE1612" s="79"/>
      <c r="BF1612" s="79"/>
      <c r="BG1612" s="79"/>
      <c r="BH1612" s="79"/>
      <c r="BI1612" s="79"/>
      <c r="BJ1612" s="78"/>
      <c r="BK1612" s="78"/>
      <c r="BL1612" s="80"/>
      <c r="BM1612" s="78"/>
      <c r="BN1612" s="78"/>
      <c r="BO1612" s="78"/>
      <c r="BP1612" s="78"/>
      <c r="BQ1612" s="78"/>
      <c r="BR1612" s="78"/>
      <c r="BS1612" s="78"/>
      <c r="BT1612" s="78"/>
      <c r="BU1612" s="78"/>
      <c r="BV1612" s="78"/>
      <c r="BW1612" s="78"/>
      <c r="BX1612" s="78"/>
      <c r="BY1612" s="78"/>
      <c r="BZ1612" s="72"/>
      <c r="CA1612" s="73"/>
      <c r="CB1612" s="72"/>
      <c r="CC1612" s="72"/>
      <c r="CD1612" s="74"/>
      <c r="CJ1612"/>
      <c r="CW1612" s="76"/>
      <c r="DC1612" s="69"/>
      <c r="DI1612" s="69"/>
    </row>
    <row r="1613" spans="1:113">
      <c r="A1613" s="78"/>
      <c r="B1613" s="79"/>
      <c r="C1613" s="78"/>
      <c r="D1613" s="80"/>
      <c r="E1613" s="78"/>
      <c r="F1613" s="78"/>
      <c r="G1613" s="78"/>
      <c r="H1613" s="78"/>
      <c r="I1613" s="78"/>
      <c r="J1613" s="78"/>
      <c r="K1613" s="78"/>
      <c r="L1613" s="80"/>
      <c r="M1613" s="78"/>
      <c r="N1613" s="78"/>
      <c r="O1613" s="78"/>
      <c r="P1613" s="78"/>
      <c r="Q1613" s="78"/>
      <c r="R1613" s="78"/>
      <c r="S1613" s="78"/>
      <c r="T1613" s="78"/>
      <c r="U1613" s="78"/>
      <c r="V1613" s="78"/>
      <c r="W1613" s="78"/>
      <c r="X1613" s="78"/>
      <c r="Y1613" s="78"/>
      <c r="Z1613" s="78"/>
      <c r="AA1613" s="78"/>
      <c r="AB1613" s="78"/>
      <c r="AC1613" s="78"/>
      <c r="AD1613" s="78"/>
      <c r="AE1613" s="78"/>
      <c r="AF1613" s="78"/>
      <c r="AG1613" s="78"/>
      <c r="AH1613" s="78"/>
      <c r="AI1613" s="78"/>
      <c r="AJ1613" s="78"/>
      <c r="AK1613" s="78"/>
      <c r="AL1613" s="80"/>
      <c r="AM1613" s="78"/>
      <c r="AN1613" s="78"/>
      <c r="AO1613" s="78"/>
      <c r="AP1613" s="78"/>
      <c r="AQ1613" s="78"/>
      <c r="AR1613" s="78"/>
      <c r="AS1613" s="78"/>
      <c r="AT1613" s="78"/>
      <c r="AU1613" s="78"/>
      <c r="AV1613" s="78"/>
      <c r="AW1613" s="78"/>
      <c r="AX1613" s="78"/>
      <c r="AY1613" s="78"/>
      <c r="AZ1613" s="78"/>
      <c r="BA1613" s="78"/>
      <c r="BB1613" s="78"/>
      <c r="BC1613" s="79"/>
      <c r="BD1613" s="79"/>
      <c r="BE1613" s="79"/>
      <c r="BF1613" s="79"/>
      <c r="BG1613" s="79"/>
      <c r="BH1613" s="79"/>
      <c r="BI1613" s="79"/>
      <c r="BJ1613" s="78"/>
      <c r="BK1613" s="78"/>
      <c r="BL1613" s="80"/>
      <c r="BM1613" s="78"/>
      <c r="BN1613" s="78"/>
      <c r="BO1613" s="78"/>
      <c r="BP1613" s="78"/>
      <c r="BQ1613" s="78"/>
      <c r="BR1613" s="78"/>
      <c r="BS1613" s="78"/>
      <c r="BT1613" s="78"/>
      <c r="BU1613" s="78"/>
      <c r="BV1613" s="78"/>
      <c r="BW1613" s="78"/>
      <c r="BX1613" s="78"/>
      <c r="BY1613" s="78"/>
      <c r="BZ1613" s="72"/>
      <c r="CA1613" s="73"/>
      <c r="CB1613" s="72"/>
      <c r="CC1613" s="72"/>
      <c r="CD1613" s="74"/>
      <c r="CJ1613"/>
      <c r="CW1613" s="76"/>
      <c r="DC1613" s="69"/>
      <c r="DI1613" s="69"/>
    </row>
    <row r="1614" spans="1:113">
      <c r="A1614" s="78"/>
      <c r="B1614" s="79"/>
      <c r="C1614" s="78"/>
      <c r="D1614" s="80"/>
      <c r="E1614" s="78"/>
      <c r="F1614" s="78"/>
      <c r="G1614" s="78"/>
      <c r="H1614" s="78"/>
      <c r="I1614" s="78"/>
      <c r="J1614" s="78"/>
      <c r="K1614" s="78"/>
      <c r="L1614" s="80"/>
      <c r="M1614" s="78"/>
      <c r="N1614" s="78"/>
      <c r="O1614" s="78"/>
      <c r="P1614" s="78"/>
      <c r="Q1614" s="78"/>
      <c r="R1614" s="78"/>
      <c r="S1614" s="78"/>
      <c r="T1614" s="78"/>
      <c r="U1614" s="78"/>
      <c r="V1614" s="78"/>
      <c r="W1614" s="78"/>
      <c r="X1614" s="78"/>
      <c r="Y1614" s="78"/>
      <c r="Z1614" s="78"/>
      <c r="AA1614" s="78"/>
      <c r="AB1614" s="78"/>
      <c r="AC1614" s="78"/>
      <c r="AD1614" s="78"/>
      <c r="AE1614" s="78"/>
      <c r="AF1614" s="78"/>
      <c r="AG1614" s="78"/>
      <c r="AH1614" s="78"/>
      <c r="AI1614" s="78"/>
      <c r="AJ1614" s="78"/>
      <c r="AK1614" s="78"/>
      <c r="AL1614" s="80"/>
      <c r="AM1614" s="78"/>
      <c r="AN1614" s="78"/>
      <c r="AO1614" s="78"/>
      <c r="AP1614" s="78"/>
      <c r="AQ1614" s="78"/>
      <c r="AR1614" s="78"/>
      <c r="AS1614" s="78"/>
      <c r="AT1614" s="78"/>
      <c r="AU1614" s="78"/>
      <c r="AV1614" s="78"/>
      <c r="AW1614" s="78"/>
      <c r="AX1614" s="78"/>
      <c r="AY1614" s="78"/>
      <c r="AZ1614" s="78"/>
      <c r="BA1614" s="78"/>
      <c r="BB1614" s="78"/>
      <c r="BC1614" s="79"/>
      <c r="BD1614" s="79"/>
      <c r="BE1614" s="79"/>
      <c r="BF1614" s="79"/>
      <c r="BG1614" s="79"/>
      <c r="BH1614" s="79"/>
      <c r="BI1614" s="79"/>
      <c r="BJ1614" s="78"/>
      <c r="BK1614" s="78"/>
      <c r="BL1614" s="80"/>
      <c r="BM1614" s="78"/>
      <c r="BN1614" s="78"/>
      <c r="BO1614" s="78"/>
      <c r="BP1614" s="78"/>
      <c r="BQ1614" s="78"/>
      <c r="BR1614" s="78"/>
      <c r="BS1614" s="78"/>
      <c r="BT1614" s="78"/>
      <c r="BU1614" s="78"/>
      <c r="BV1614" s="78"/>
      <c r="BW1614" s="78"/>
      <c r="BX1614" s="78"/>
      <c r="BY1614" s="78"/>
      <c r="BZ1614" s="72"/>
      <c r="CA1614" s="73"/>
      <c r="CB1614" s="72"/>
      <c r="CC1614" s="72"/>
      <c r="CD1614" s="74"/>
      <c r="CJ1614"/>
      <c r="CW1614" s="76"/>
      <c r="DC1614" s="69"/>
      <c r="DI1614" s="69"/>
    </row>
    <row r="1615" spans="1:113">
      <c r="A1615" s="78"/>
      <c r="B1615" s="79"/>
      <c r="C1615" s="78"/>
      <c r="D1615" s="80"/>
      <c r="E1615" s="78"/>
      <c r="F1615" s="78"/>
      <c r="G1615" s="78"/>
      <c r="H1615" s="78"/>
      <c r="I1615" s="78"/>
      <c r="J1615" s="78"/>
      <c r="K1615" s="78"/>
      <c r="L1615" s="80"/>
      <c r="M1615" s="78"/>
      <c r="N1615" s="78"/>
      <c r="O1615" s="78"/>
      <c r="P1615" s="78"/>
      <c r="Q1615" s="78"/>
      <c r="R1615" s="78"/>
      <c r="S1615" s="78"/>
      <c r="T1615" s="78"/>
      <c r="U1615" s="78"/>
      <c r="V1615" s="78"/>
      <c r="W1615" s="78"/>
      <c r="X1615" s="78"/>
      <c r="Y1615" s="78"/>
      <c r="Z1615" s="78"/>
      <c r="AA1615" s="78"/>
      <c r="AB1615" s="78"/>
      <c r="AC1615" s="78"/>
      <c r="AD1615" s="78"/>
      <c r="AE1615" s="78"/>
      <c r="AF1615" s="78"/>
      <c r="AG1615" s="78"/>
      <c r="AH1615" s="78"/>
      <c r="AI1615" s="78"/>
      <c r="AJ1615" s="78"/>
      <c r="AK1615" s="78"/>
      <c r="AL1615" s="80"/>
      <c r="AM1615" s="78"/>
      <c r="AN1615" s="78"/>
      <c r="AO1615" s="78"/>
      <c r="AP1615" s="78"/>
      <c r="AQ1615" s="78"/>
      <c r="AR1615" s="78"/>
      <c r="AS1615" s="78"/>
      <c r="AT1615" s="78"/>
      <c r="AU1615" s="78"/>
      <c r="AV1615" s="78"/>
      <c r="AW1615" s="78"/>
      <c r="AX1615" s="78"/>
      <c r="AY1615" s="78"/>
      <c r="AZ1615" s="78"/>
      <c r="BA1615" s="78"/>
      <c r="BB1615" s="78"/>
      <c r="BC1615" s="79"/>
      <c r="BD1615" s="79"/>
      <c r="BE1615" s="79"/>
      <c r="BF1615" s="79"/>
      <c r="BG1615" s="79"/>
      <c r="BH1615" s="79"/>
      <c r="BI1615" s="79"/>
      <c r="BJ1615" s="78"/>
      <c r="BK1615" s="78"/>
      <c r="BL1615" s="80"/>
      <c r="BM1615" s="78"/>
      <c r="BN1615" s="78"/>
      <c r="BO1615" s="78"/>
      <c r="BP1615" s="78"/>
      <c r="BQ1615" s="78"/>
      <c r="BR1615" s="78"/>
      <c r="BS1615" s="78"/>
      <c r="BT1615" s="78"/>
      <c r="BU1615" s="78"/>
      <c r="BV1615" s="78"/>
      <c r="BW1615" s="78"/>
      <c r="BX1615" s="78"/>
      <c r="BY1615" s="78"/>
      <c r="BZ1615" s="72"/>
      <c r="CA1615" s="73"/>
      <c r="CB1615" s="72"/>
      <c r="CC1615" s="72"/>
      <c r="CD1615" s="74"/>
      <c r="CJ1615"/>
      <c r="CW1615" s="76"/>
      <c r="DC1615" s="69"/>
      <c r="DI1615" s="69"/>
    </row>
    <row r="1616" spans="1:113">
      <c r="A1616" s="78"/>
      <c r="B1616" s="79"/>
      <c r="C1616" s="78"/>
      <c r="D1616" s="80"/>
      <c r="E1616" s="78"/>
      <c r="F1616" s="78"/>
      <c r="G1616" s="78"/>
      <c r="H1616" s="78"/>
      <c r="I1616" s="78"/>
      <c r="J1616" s="78"/>
      <c r="K1616" s="78"/>
      <c r="L1616" s="80"/>
      <c r="M1616" s="78"/>
      <c r="N1616" s="78"/>
      <c r="O1616" s="78"/>
      <c r="P1616" s="78"/>
      <c r="Q1616" s="78"/>
      <c r="R1616" s="81"/>
      <c r="S1616" s="78"/>
      <c r="T1616" s="78"/>
      <c r="U1616" s="78"/>
      <c r="V1616" s="78"/>
      <c r="W1616" s="78"/>
      <c r="X1616" s="78"/>
      <c r="Y1616" s="78"/>
      <c r="Z1616" s="78"/>
      <c r="AA1616" s="78"/>
      <c r="AB1616" s="78"/>
      <c r="AC1616" s="78"/>
      <c r="AD1616" s="78"/>
      <c r="AE1616" s="78"/>
      <c r="AF1616" s="78"/>
      <c r="AG1616" s="78"/>
      <c r="AH1616" s="78"/>
      <c r="AI1616" s="78"/>
      <c r="AJ1616" s="78"/>
      <c r="AK1616" s="78"/>
      <c r="AL1616" s="80"/>
      <c r="AM1616" s="78"/>
      <c r="AN1616" s="78"/>
      <c r="AO1616" s="78"/>
      <c r="AP1616" s="78"/>
      <c r="AQ1616" s="78"/>
      <c r="AR1616" s="78"/>
      <c r="AS1616" s="78"/>
      <c r="AT1616" s="78"/>
      <c r="AU1616" s="78"/>
      <c r="AV1616" s="78"/>
      <c r="AW1616" s="78"/>
      <c r="AX1616" s="78"/>
      <c r="AY1616" s="78"/>
      <c r="AZ1616" s="78"/>
      <c r="BA1616" s="78"/>
      <c r="BB1616" s="78"/>
      <c r="BC1616" s="79"/>
      <c r="BD1616" s="79"/>
      <c r="BE1616" s="79"/>
      <c r="BF1616" s="79"/>
      <c r="BG1616" s="79"/>
      <c r="BH1616" s="79"/>
      <c r="BI1616" s="79"/>
      <c r="BJ1616" s="78"/>
      <c r="BK1616" s="78"/>
      <c r="BL1616" s="80"/>
      <c r="BM1616" s="78"/>
      <c r="BN1616" s="78"/>
      <c r="BO1616" s="78"/>
      <c r="BP1616" s="78"/>
      <c r="BQ1616" s="78"/>
      <c r="BR1616" s="78"/>
      <c r="BS1616" s="78"/>
      <c r="BT1616" s="78"/>
      <c r="BU1616" s="78"/>
      <c r="BV1616" s="78"/>
      <c r="BW1616" s="78"/>
      <c r="BX1616" s="78"/>
      <c r="BY1616" s="78"/>
      <c r="BZ1616" s="72"/>
      <c r="CA1616" s="73"/>
      <c r="CB1616" s="72"/>
      <c r="CC1616" s="72"/>
      <c r="CD1616" s="74"/>
      <c r="CJ1616"/>
      <c r="CW1616" s="76"/>
      <c r="DC1616" s="69"/>
      <c r="DI1616" s="69"/>
    </row>
    <row r="1617" spans="1:113">
      <c r="A1617" s="78"/>
      <c r="B1617" s="79"/>
      <c r="C1617" s="78"/>
      <c r="D1617" s="80"/>
      <c r="E1617" s="78"/>
      <c r="F1617" s="78"/>
      <c r="G1617" s="78"/>
      <c r="H1617" s="78"/>
      <c r="I1617" s="78"/>
      <c r="J1617" s="78"/>
      <c r="K1617" s="78"/>
      <c r="L1617" s="80"/>
      <c r="M1617" s="78"/>
      <c r="N1617" s="78"/>
      <c r="O1617" s="78"/>
      <c r="P1617" s="78"/>
      <c r="Q1617" s="78"/>
      <c r="R1617" s="80"/>
      <c r="S1617" s="78"/>
      <c r="T1617" s="78"/>
      <c r="U1617" s="78"/>
      <c r="V1617" s="78"/>
      <c r="W1617" s="78"/>
      <c r="X1617" s="78"/>
      <c r="Y1617" s="78"/>
      <c r="Z1617" s="78"/>
      <c r="AA1617" s="78"/>
      <c r="AB1617" s="78"/>
      <c r="AC1617" s="78"/>
      <c r="AD1617" s="78"/>
      <c r="AE1617" s="78"/>
      <c r="AF1617" s="78"/>
      <c r="AG1617" s="78"/>
      <c r="AH1617" s="78"/>
      <c r="AI1617" s="78"/>
      <c r="AJ1617" s="78"/>
      <c r="AK1617" s="78"/>
      <c r="AL1617" s="80"/>
      <c r="AM1617" s="78"/>
      <c r="AN1617" s="78"/>
      <c r="AO1617" s="78"/>
      <c r="AP1617" s="78"/>
      <c r="AQ1617" s="78"/>
      <c r="AR1617" s="78"/>
      <c r="AS1617" s="78"/>
      <c r="AT1617" s="78"/>
      <c r="AU1617" s="78"/>
      <c r="AV1617" s="78"/>
      <c r="AW1617" s="78"/>
      <c r="AX1617" s="78"/>
      <c r="AY1617" s="78"/>
      <c r="AZ1617" s="78"/>
      <c r="BA1617" s="78"/>
      <c r="BB1617" s="78"/>
      <c r="BC1617" s="79"/>
      <c r="BD1617" s="79"/>
      <c r="BE1617" s="79"/>
      <c r="BF1617" s="79"/>
      <c r="BG1617" s="79"/>
      <c r="BH1617" s="79"/>
      <c r="BI1617" s="79"/>
      <c r="BJ1617" s="78"/>
      <c r="BK1617" s="78"/>
      <c r="BL1617" s="80"/>
      <c r="BM1617" s="78"/>
      <c r="BN1617" s="78"/>
      <c r="BO1617" s="78"/>
      <c r="BP1617" s="78"/>
      <c r="BQ1617" s="78"/>
      <c r="BR1617" s="78"/>
      <c r="BS1617" s="78"/>
      <c r="BT1617" s="78"/>
      <c r="BU1617" s="78"/>
      <c r="BV1617" s="78"/>
      <c r="BW1617" s="78"/>
      <c r="BX1617" s="78"/>
      <c r="BY1617" s="78"/>
      <c r="BZ1617" s="72"/>
      <c r="CA1617" s="73"/>
      <c r="CB1617" s="72"/>
      <c r="CC1617" s="72"/>
      <c r="CD1617" s="74"/>
      <c r="CJ1617"/>
      <c r="CW1617" s="76"/>
      <c r="DC1617" s="69"/>
      <c r="DI1617" s="69"/>
    </row>
    <row r="1618" spans="1:113">
      <c r="A1618" s="78"/>
      <c r="B1618" s="82"/>
      <c r="C1618" s="78"/>
      <c r="D1618" s="80"/>
      <c r="E1618" s="78"/>
      <c r="F1618" s="78"/>
      <c r="G1618" s="78"/>
      <c r="H1618" s="78"/>
      <c r="I1618" s="78"/>
      <c r="J1618" s="78"/>
      <c r="K1618" s="78"/>
      <c r="L1618" s="80"/>
      <c r="M1618" s="78"/>
      <c r="N1618" s="78"/>
      <c r="O1618" s="78"/>
      <c r="P1618" s="78"/>
      <c r="Q1618" s="78"/>
      <c r="R1618" s="78"/>
      <c r="S1618" s="78"/>
      <c r="T1618" s="78"/>
      <c r="U1618" s="78"/>
      <c r="V1618" s="78"/>
      <c r="W1618" s="78"/>
      <c r="X1618" s="78"/>
      <c r="Y1618" s="78"/>
      <c r="Z1618" s="78"/>
      <c r="AA1618" s="78"/>
      <c r="AB1618" s="78"/>
      <c r="AC1618" s="78"/>
      <c r="AD1618" s="78"/>
      <c r="AE1618" s="78"/>
      <c r="AF1618" s="78"/>
      <c r="AG1618" s="78"/>
      <c r="AH1618" s="78"/>
      <c r="AI1618" s="78"/>
      <c r="AJ1618" s="78"/>
      <c r="AK1618" s="78"/>
      <c r="AL1618" s="80"/>
      <c r="AM1618" s="78"/>
      <c r="AN1618" s="78"/>
      <c r="AO1618" s="78"/>
      <c r="AP1618" s="78"/>
      <c r="AQ1618" s="78"/>
      <c r="AR1618" s="78"/>
      <c r="AS1618" s="78"/>
      <c r="AT1618" s="78"/>
      <c r="AU1618" s="78"/>
      <c r="AV1618" s="78"/>
      <c r="AW1618" s="78"/>
      <c r="AX1618" s="78"/>
      <c r="AY1618" s="78"/>
      <c r="AZ1618" s="78"/>
      <c r="BA1618" s="78"/>
      <c r="BB1618" s="78"/>
      <c r="BC1618" s="79"/>
      <c r="BD1618" s="79"/>
      <c r="BE1618" s="82"/>
      <c r="BF1618" s="79"/>
      <c r="BG1618" s="82"/>
      <c r="BH1618" s="82"/>
      <c r="BI1618" s="82"/>
      <c r="BJ1618" s="78"/>
      <c r="BK1618" s="78"/>
      <c r="BL1618" s="80"/>
      <c r="BM1618" s="78"/>
      <c r="BN1618" s="78"/>
      <c r="BO1618" s="78"/>
      <c r="BP1618" s="78"/>
      <c r="BQ1618" s="78"/>
      <c r="BR1618" s="78"/>
      <c r="BS1618" s="78"/>
      <c r="BT1618" s="78"/>
      <c r="BU1618" s="78"/>
      <c r="BV1618" s="78"/>
      <c r="BW1618" s="78"/>
      <c r="BX1618" s="78"/>
      <c r="BY1618" s="78"/>
      <c r="BZ1618" s="72"/>
      <c r="CA1618" s="73"/>
      <c r="CB1618" s="72"/>
      <c r="CC1618" s="72"/>
      <c r="CD1618" s="74"/>
      <c r="CJ1618"/>
      <c r="CW1618" s="76"/>
      <c r="DC1618" s="69"/>
      <c r="DI1618" s="69"/>
    </row>
    <row r="1619" spans="1:113">
      <c r="A1619" s="78"/>
      <c r="B1619" s="79"/>
      <c r="C1619" s="78"/>
      <c r="D1619" s="80"/>
      <c r="E1619" s="78"/>
      <c r="F1619" s="78"/>
      <c r="G1619" s="78"/>
      <c r="H1619" s="78"/>
      <c r="I1619" s="78"/>
      <c r="J1619" s="78"/>
      <c r="K1619" s="78"/>
      <c r="L1619" s="80"/>
      <c r="M1619" s="78"/>
      <c r="N1619" s="78"/>
      <c r="O1619" s="78"/>
      <c r="P1619" s="78"/>
      <c r="Q1619" s="78"/>
      <c r="R1619" s="78"/>
      <c r="S1619" s="78"/>
      <c r="T1619" s="78"/>
      <c r="U1619" s="78"/>
      <c r="V1619" s="78"/>
      <c r="W1619" s="78"/>
      <c r="X1619" s="78"/>
      <c r="Y1619" s="78"/>
      <c r="Z1619" s="78"/>
      <c r="AA1619" s="78"/>
      <c r="AB1619" s="78"/>
      <c r="AC1619" s="78"/>
      <c r="AD1619" s="78"/>
      <c r="AE1619" s="78"/>
      <c r="AF1619" s="78"/>
      <c r="AG1619" s="78"/>
      <c r="AH1619" s="78"/>
      <c r="AI1619" s="78"/>
      <c r="AJ1619" s="78"/>
      <c r="AK1619" s="78"/>
      <c r="AL1619" s="80"/>
      <c r="AM1619" s="78"/>
      <c r="AN1619" s="78"/>
      <c r="AO1619" s="78"/>
      <c r="AP1619" s="78"/>
      <c r="AQ1619" s="78"/>
      <c r="AR1619" s="78"/>
      <c r="AS1619" s="78"/>
      <c r="AT1619" s="78"/>
      <c r="AU1619" s="78"/>
      <c r="AV1619" s="78"/>
      <c r="AW1619" s="78"/>
      <c r="AX1619" s="78"/>
      <c r="AY1619" s="78"/>
      <c r="AZ1619" s="78"/>
      <c r="BA1619" s="78"/>
      <c r="BB1619" s="78"/>
      <c r="BC1619" s="79"/>
      <c r="BD1619" s="79"/>
      <c r="BE1619" s="79"/>
      <c r="BF1619" s="79"/>
      <c r="BG1619" s="79"/>
      <c r="BH1619" s="79"/>
      <c r="BI1619" s="79"/>
      <c r="BJ1619" s="78"/>
      <c r="BK1619" s="78"/>
      <c r="BL1619" s="80"/>
      <c r="BM1619" s="78"/>
      <c r="BN1619" s="78"/>
      <c r="BO1619" s="78"/>
      <c r="BP1619" s="78"/>
      <c r="BQ1619" s="78"/>
      <c r="BR1619" s="78"/>
      <c r="BS1619" s="78"/>
      <c r="BT1619" s="78"/>
      <c r="BU1619" s="78"/>
      <c r="BV1619" s="78"/>
      <c r="BW1619" s="78"/>
      <c r="BX1619" s="78"/>
      <c r="BY1619" s="78"/>
      <c r="BZ1619" s="72"/>
      <c r="CA1619" s="73"/>
      <c r="CB1619" s="72"/>
      <c r="CC1619" s="72"/>
      <c r="CD1619" s="74"/>
      <c r="CJ1619"/>
      <c r="CW1619" s="76"/>
      <c r="DC1619" s="69"/>
      <c r="DI1619" s="69"/>
    </row>
    <row r="1620" spans="1:113">
      <c r="A1620" s="78"/>
      <c r="B1620" s="79"/>
      <c r="C1620" s="78"/>
      <c r="D1620" s="80"/>
      <c r="E1620" s="78"/>
      <c r="F1620" s="78"/>
      <c r="G1620" s="78"/>
      <c r="H1620" s="78"/>
      <c r="I1620" s="78"/>
      <c r="J1620" s="78"/>
      <c r="K1620" s="78"/>
      <c r="L1620" s="80"/>
      <c r="M1620" s="78"/>
      <c r="N1620" s="78"/>
      <c r="O1620" s="78"/>
      <c r="P1620" s="78"/>
      <c r="Q1620" s="78"/>
      <c r="R1620" s="78"/>
      <c r="S1620" s="78"/>
      <c r="T1620" s="78"/>
      <c r="U1620" s="78"/>
      <c r="V1620" s="78"/>
      <c r="W1620" s="78"/>
      <c r="X1620" s="78"/>
      <c r="Y1620" s="78"/>
      <c r="Z1620" s="78"/>
      <c r="AA1620" s="78"/>
      <c r="AB1620" s="78"/>
      <c r="AC1620" s="78"/>
      <c r="AD1620" s="78"/>
      <c r="AE1620" s="78"/>
      <c r="AF1620" s="78"/>
      <c r="AG1620" s="78"/>
      <c r="AH1620" s="78"/>
      <c r="AI1620" s="78"/>
      <c r="AJ1620" s="78"/>
      <c r="AK1620" s="78"/>
      <c r="AL1620" s="80"/>
      <c r="AM1620" s="78"/>
      <c r="AN1620" s="78"/>
      <c r="AO1620" s="78"/>
      <c r="AP1620" s="78"/>
      <c r="AQ1620" s="78"/>
      <c r="AR1620" s="78"/>
      <c r="AS1620" s="78"/>
      <c r="AT1620" s="78"/>
      <c r="AU1620" s="78"/>
      <c r="AV1620" s="78"/>
      <c r="AW1620" s="78"/>
      <c r="AX1620" s="78"/>
      <c r="AY1620" s="78"/>
      <c r="AZ1620" s="78"/>
      <c r="BA1620" s="78"/>
      <c r="BB1620" s="78"/>
      <c r="BC1620" s="79"/>
      <c r="BD1620" s="79"/>
      <c r="BE1620" s="79"/>
      <c r="BF1620" s="79"/>
      <c r="BG1620" s="79"/>
      <c r="BH1620" s="79"/>
      <c r="BI1620" s="79"/>
      <c r="BJ1620" s="78"/>
      <c r="BK1620" s="78"/>
      <c r="BL1620" s="80"/>
      <c r="BM1620" s="78"/>
      <c r="BN1620" s="78"/>
      <c r="BO1620" s="78"/>
      <c r="BP1620" s="78"/>
      <c r="BQ1620" s="78"/>
      <c r="BR1620" s="78"/>
      <c r="BS1620" s="78"/>
      <c r="BT1620" s="78"/>
      <c r="BU1620" s="78"/>
      <c r="BV1620" s="78"/>
      <c r="BW1620" s="78"/>
      <c r="BX1620" s="78"/>
      <c r="BY1620" s="78"/>
      <c r="BZ1620" s="72"/>
      <c r="CA1620" s="73"/>
      <c r="CB1620" s="72"/>
      <c r="CC1620" s="72"/>
      <c r="CD1620" s="74"/>
      <c r="CJ1620"/>
      <c r="CW1620" s="76"/>
      <c r="DC1620" s="69"/>
      <c r="DI1620" s="69"/>
    </row>
    <row r="1621" spans="1:113">
      <c r="A1621" s="78"/>
      <c r="B1621" s="79"/>
      <c r="C1621" s="78"/>
      <c r="D1621" s="80"/>
      <c r="E1621" s="78"/>
      <c r="F1621" s="78"/>
      <c r="G1621" s="78"/>
      <c r="H1621" s="78"/>
      <c r="I1621" s="78"/>
      <c r="J1621" s="78"/>
      <c r="K1621" s="78"/>
      <c r="L1621" s="80"/>
      <c r="M1621" s="78"/>
      <c r="N1621" s="78"/>
      <c r="O1621" s="78"/>
      <c r="P1621" s="78"/>
      <c r="Q1621" s="78"/>
      <c r="R1621" s="78"/>
      <c r="S1621" s="78"/>
      <c r="T1621" s="78"/>
      <c r="U1621" s="78"/>
      <c r="V1621" s="78"/>
      <c r="W1621" s="78"/>
      <c r="X1621" s="78"/>
      <c r="Y1621" s="78"/>
      <c r="Z1621" s="78"/>
      <c r="AA1621" s="78"/>
      <c r="AB1621" s="78"/>
      <c r="AC1621" s="78"/>
      <c r="AD1621" s="78"/>
      <c r="AE1621" s="78"/>
      <c r="AF1621" s="78"/>
      <c r="AG1621" s="78"/>
      <c r="AH1621" s="78"/>
      <c r="AI1621" s="78"/>
      <c r="AJ1621" s="78"/>
      <c r="AK1621" s="78"/>
      <c r="AL1621" s="80"/>
      <c r="AM1621" s="78"/>
      <c r="AN1621" s="78"/>
      <c r="AO1621" s="78"/>
      <c r="AP1621" s="78"/>
      <c r="AQ1621" s="78"/>
      <c r="AR1621" s="78"/>
      <c r="AS1621" s="78"/>
      <c r="AT1621" s="78"/>
      <c r="AU1621" s="78"/>
      <c r="AV1621" s="78"/>
      <c r="AW1621" s="78"/>
      <c r="AX1621" s="78"/>
      <c r="AY1621" s="78"/>
      <c r="AZ1621" s="78"/>
      <c r="BA1621" s="78"/>
      <c r="BB1621" s="78"/>
      <c r="BC1621" s="79"/>
      <c r="BD1621" s="79"/>
      <c r="BE1621" s="79"/>
      <c r="BF1621" s="79"/>
      <c r="BG1621" s="79"/>
      <c r="BH1621" s="79"/>
      <c r="BI1621" s="79"/>
      <c r="BJ1621" s="78"/>
      <c r="BK1621" s="78"/>
      <c r="BL1621" s="80"/>
      <c r="BM1621" s="78"/>
      <c r="BN1621" s="78"/>
      <c r="BO1621" s="78"/>
      <c r="BP1621" s="78"/>
      <c r="BQ1621" s="78"/>
      <c r="BR1621" s="78"/>
      <c r="BS1621" s="78"/>
      <c r="BT1621" s="78"/>
      <c r="BU1621" s="78"/>
      <c r="BV1621" s="78"/>
      <c r="BW1621" s="78"/>
      <c r="BX1621" s="78"/>
      <c r="BY1621" s="78"/>
      <c r="BZ1621" s="72"/>
      <c r="CA1621" s="73"/>
      <c r="CB1621" s="72"/>
      <c r="CC1621" s="72"/>
      <c r="CD1621" s="74"/>
      <c r="CJ1621"/>
      <c r="CW1621" s="76"/>
      <c r="DC1621" s="69"/>
      <c r="DI1621" s="69"/>
    </row>
    <row r="1622" spans="1:113">
      <c r="A1622" s="78"/>
      <c r="B1622" s="79"/>
      <c r="C1622" s="78"/>
      <c r="D1622" s="80"/>
      <c r="E1622" s="78"/>
      <c r="F1622" s="78"/>
      <c r="G1622" s="78"/>
      <c r="H1622" s="78"/>
      <c r="I1622" s="78"/>
      <c r="J1622" s="78"/>
      <c r="K1622" s="78"/>
      <c r="L1622" s="80"/>
      <c r="M1622" s="78"/>
      <c r="N1622" s="78"/>
      <c r="O1622" s="78"/>
      <c r="P1622" s="78"/>
      <c r="Q1622" s="78"/>
      <c r="R1622" s="78"/>
      <c r="S1622" s="78"/>
      <c r="T1622" s="78"/>
      <c r="U1622" s="78"/>
      <c r="V1622" s="78"/>
      <c r="W1622" s="78"/>
      <c r="X1622" s="78"/>
      <c r="Y1622" s="78"/>
      <c r="Z1622" s="78"/>
      <c r="AA1622" s="78"/>
      <c r="AB1622" s="78"/>
      <c r="AC1622" s="78"/>
      <c r="AD1622" s="78"/>
      <c r="AE1622" s="78"/>
      <c r="AF1622" s="78"/>
      <c r="AG1622" s="78"/>
      <c r="AH1622" s="78"/>
      <c r="AI1622" s="78"/>
      <c r="AJ1622" s="78"/>
      <c r="AK1622" s="78"/>
      <c r="AL1622" s="80"/>
      <c r="AM1622" s="78"/>
      <c r="AN1622" s="78"/>
      <c r="AO1622" s="78"/>
      <c r="AP1622" s="78"/>
      <c r="AQ1622" s="78"/>
      <c r="AR1622" s="78"/>
      <c r="AS1622" s="78"/>
      <c r="AT1622" s="78"/>
      <c r="AU1622" s="78"/>
      <c r="AV1622" s="78"/>
      <c r="AW1622" s="78"/>
      <c r="AX1622" s="78"/>
      <c r="AY1622" s="78"/>
      <c r="AZ1622" s="78"/>
      <c r="BA1622" s="78"/>
      <c r="BB1622" s="78"/>
      <c r="BC1622" s="79"/>
      <c r="BD1622" s="79"/>
      <c r="BE1622" s="79"/>
      <c r="BF1622" s="79"/>
      <c r="BG1622" s="79"/>
      <c r="BH1622" s="79"/>
      <c r="BI1622" s="79"/>
      <c r="BJ1622" s="78"/>
      <c r="BK1622" s="78"/>
      <c r="BL1622" s="80"/>
      <c r="BM1622" s="78"/>
      <c r="BN1622" s="78"/>
      <c r="BO1622" s="78"/>
      <c r="BP1622" s="78"/>
      <c r="BQ1622" s="78"/>
      <c r="BR1622" s="78"/>
      <c r="BS1622" s="78"/>
      <c r="BT1622" s="78"/>
      <c r="BU1622" s="78"/>
      <c r="BV1622" s="78"/>
      <c r="BW1622" s="78"/>
      <c r="BX1622" s="78"/>
      <c r="BY1622" s="78"/>
      <c r="BZ1622" s="72"/>
      <c r="CA1622" s="73"/>
      <c r="CB1622" s="72"/>
      <c r="CC1622" s="72"/>
      <c r="CD1622" s="74"/>
      <c r="CJ1622"/>
      <c r="CW1622" s="76"/>
      <c r="DC1622" s="69"/>
      <c r="DI1622" s="69"/>
    </row>
    <row r="1623" spans="1:113">
      <c r="A1623" s="78"/>
      <c r="B1623" s="79"/>
      <c r="C1623" s="78"/>
      <c r="D1623" s="80"/>
      <c r="E1623" s="78"/>
      <c r="F1623" s="78"/>
      <c r="G1623" s="78"/>
      <c r="H1623" s="78"/>
      <c r="I1623" s="78"/>
      <c r="J1623" s="78"/>
      <c r="K1623" s="78"/>
      <c r="L1623" s="80"/>
      <c r="M1623" s="78"/>
      <c r="N1623" s="78"/>
      <c r="O1623" s="78"/>
      <c r="P1623" s="78"/>
      <c r="Q1623" s="78"/>
      <c r="R1623" s="78"/>
      <c r="S1623" s="78"/>
      <c r="T1623" s="78"/>
      <c r="U1623" s="78"/>
      <c r="V1623" s="78"/>
      <c r="W1623" s="78"/>
      <c r="X1623" s="78"/>
      <c r="Y1623" s="78"/>
      <c r="Z1623" s="78"/>
      <c r="AA1623" s="78"/>
      <c r="AB1623" s="78"/>
      <c r="AC1623" s="78"/>
      <c r="AD1623" s="78"/>
      <c r="AE1623" s="78"/>
      <c r="AF1623" s="78"/>
      <c r="AG1623" s="78"/>
      <c r="AH1623" s="78"/>
      <c r="AI1623" s="78"/>
      <c r="AJ1623" s="78"/>
      <c r="AK1623" s="78"/>
      <c r="AL1623" s="80"/>
      <c r="AM1623" s="78"/>
      <c r="AN1623" s="78"/>
      <c r="AO1623" s="78"/>
      <c r="AP1623" s="78"/>
      <c r="AQ1623" s="78"/>
      <c r="AR1623" s="78"/>
      <c r="AS1623" s="78"/>
      <c r="AT1623" s="78"/>
      <c r="AU1623" s="78"/>
      <c r="AV1623" s="78"/>
      <c r="AW1623" s="78"/>
      <c r="AX1623" s="78"/>
      <c r="AY1623" s="78"/>
      <c r="AZ1623" s="78"/>
      <c r="BA1623" s="78"/>
      <c r="BB1623" s="78"/>
      <c r="BC1623" s="79"/>
      <c r="BD1623" s="79"/>
      <c r="BE1623" s="79"/>
      <c r="BF1623" s="79"/>
      <c r="BG1623" s="79"/>
      <c r="BH1623" s="79"/>
      <c r="BI1623" s="79"/>
      <c r="BJ1623" s="78"/>
      <c r="BK1623" s="78"/>
      <c r="BL1623" s="80"/>
      <c r="BM1623" s="78"/>
      <c r="BN1623" s="78"/>
      <c r="BO1623" s="78"/>
      <c r="BP1623" s="78"/>
      <c r="BQ1623" s="78"/>
      <c r="BR1623" s="78"/>
      <c r="BS1623" s="78"/>
      <c r="BT1623" s="78"/>
      <c r="BU1623" s="78"/>
      <c r="BV1623" s="78"/>
      <c r="BW1623" s="78"/>
      <c r="BX1623" s="78"/>
      <c r="BY1623" s="78"/>
      <c r="BZ1623" s="72"/>
      <c r="CA1623" s="73"/>
      <c r="CB1623" s="72"/>
      <c r="CC1623" s="72"/>
      <c r="CD1623" s="74"/>
      <c r="CJ1623"/>
      <c r="CW1623" s="76"/>
      <c r="DC1623" s="69"/>
      <c r="DI1623" s="69"/>
    </row>
    <row r="1624" spans="1:113">
      <c r="A1624" s="78"/>
      <c r="B1624" s="79"/>
      <c r="C1624" s="78"/>
      <c r="D1624" s="80"/>
      <c r="E1624" s="78"/>
      <c r="F1624" s="78"/>
      <c r="G1624" s="78"/>
      <c r="H1624" s="78"/>
      <c r="I1624" s="78"/>
      <c r="J1624" s="78"/>
      <c r="K1624" s="78"/>
      <c r="L1624" s="80"/>
      <c r="M1624" s="78"/>
      <c r="N1624" s="78"/>
      <c r="O1624" s="78"/>
      <c r="P1624" s="78"/>
      <c r="Q1624" s="78"/>
      <c r="R1624" s="78"/>
      <c r="S1624" s="78"/>
      <c r="T1624" s="78"/>
      <c r="U1624" s="78"/>
      <c r="V1624" s="78"/>
      <c r="W1624" s="78"/>
      <c r="X1624" s="78"/>
      <c r="Y1624" s="78"/>
      <c r="Z1624" s="78"/>
      <c r="AA1624" s="78"/>
      <c r="AB1624" s="78"/>
      <c r="AC1624" s="78"/>
      <c r="AD1624" s="78"/>
      <c r="AE1624" s="78"/>
      <c r="AF1624" s="78"/>
      <c r="AG1624" s="78"/>
      <c r="AH1624" s="78"/>
      <c r="AI1624" s="78"/>
      <c r="AJ1624" s="78"/>
      <c r="AK1624" s="78"/>
      <c r="AL1624" s="80"/>
      <c r="AM1624" s="78"/>
      <c r="AN1624" s="78"/>
      <c r="AO1624" s="78"/>
      <c r="AP1624" s="78"/>
      <c r="AQ1624" s="78"/>
      <c r="AR1624" s="78"/>
      <c r="AS1624" s="78"/>
      <c r="AT1624" s="78"/>
      <c r="AU1624" s="78"/>
      <c r="AV1624" s="78"/>
      <c r="AW1624" s="78"/>
      <c r="AX1624" s="78"/>
      <c r="AY1624" s="78"/>
      <c r="AZ1624" s="78"/>
      <c r="BA1624" s="78"/>
      <c r="BB1624" s="78"/>
      <c r="BC1624" s="79"/>
      <c r="BD1624" s="79"/>
      <c r="BE1624" s="79"/>
      <c r="BF1624" s="79"/>
      <c r="BG1624" s="79"/>
      <c r="BH1624" s="79"/>
      <c r="BI1624" s="79"/>
      <c r="BJ1624" s="78"/>
      <c r="BK1624" s="78"/>
      <c r="BL1624" s="80"/>
      <c r="BM1624" s="78"/>
      <c r="BN1624" s="78"/>
      <c r="BO1624" s="78"/>
      <c r="BP1624" s="78"/>
      <c r="BQ1624" s="78"/>
      <c r="BR1624" s="78"/>
      <c r="BS1624" s="78"/>
      <c r="BT1624" s="78"/>
      <c r="BU1624" s="78"/>
      <c r="BV1624" s="78"/>
      <c r="BW1624" s="78"/>
      <c r="BX1624" s="78"/>
      <c r="BY1624" s="78"/>
      <c r="BZ1624" s="72"/>
      <c r="CA1624" s="73"/>
      <c r="CB1624" s="72"/>
      <c r="CC1624" s="72"/>
      <c r="CD1624" s="74"/>
      <c r="CJ1624"/>
      <c r="CW1624" s="76"/>
      <c r="DC1624" s="69"/>
      <c r="DI1624" s="69"/>
    </row>
    <row r="1625" spans="1:113">
      <c r="A1625" s="78"/>
      <c r="B1625" s="79"/>
      <c r="C1625" s="78"/>
      <c r="D1625" s="80"/>
      <c r="E1625" s="78"/>
      <c r="F1625" s="78"/>
      <c r="G1625" s="78"/>
      <c r="H1625" s="78"/>
      <c r="I1625" s="78"/>
      <c r="J1625" s="78"/>
      <c r="K1625" s="78"/>
      <c r="L1625" s="80"/>
      <c r="M1625" s="78"/>
      <c r="N1625" s="78"/>
      <c r="O1625" s="78"/>
      <c r="P1625" s="78"/>
      <c r="Q1625" s="78"/>
      <c r="R1625" s="78"/>
      <c r="S1625" s="78"/>
      <c r="T1625" s="78"/>
      <c r="U1625" s="78"/>
      <c r="V1625" s="78"/>
      <c r="W1625" s="78"/>
      <c r="X1625" s="78"/>
      <c r="Y1625" s="78"/>
      <c r="Z1625" s="78"/>
      <c r="AA1625" s="78"/>
      <c r="AB1625" s="78"/>
      <c r="AC1625" s="78"/>
      <c r="AD1625" s="78"/>
      <c r="AE1625" s="78"/>
      <c r="AF1625" s="78"/>
      <c r="AG1625" s="78"/>
      <c r="AH1625" s="78"/>
      <c r="AI1625" s="78"/>
      <c r="AJ1625" s="78"/>
      <c r="AK1625" s="78"/>
      <c r="AL1625" s="80"/>
      <c r="AM1625" s="78"/>
      <c r="AN1625" s="78"/>
      <c r="AO1625" s="78"/>
      <c r="AP1625" s="78"/>
      <c r="AQ1625" s="78"/>
      <c r="AR1625" s="78"/>
      <c r="AS1625" s="78"/>
      <c r="AT1625" s="78"/>
      <c r="AU1625" s="78"/>
      <c r="AV1625" s="78"/>
      <c r="AW1625" s="78"/>
      <c r="AX1625" s="78"/>
      <c r="AY1625" s="78"/>
      <c r="AZ1625" s="78"/>
      <c r="BA1625" s="78"/>
      <c r="BB1625" s="78"/>
      <c r="BC1625" s="79"/>
      <c r="BD1625" s="79"/>
      <c r="BE1625" s="79"/>
      <c r="BF1625" s="79"/>
      <c r="BG1625" s="79"/>
      <c r="BH1625" s="79"/>
      <c r="BI1625" s="79"/>
      <c r="BJ1625" s="78"/>
      <c r="BK1625" s="78"/>
      <c r="BL1625" s="80"/>
      <c r="BM1625" s="78"/>
      <c r="BN1625" s="78"/>
      <c r="BO1625" s="78"/>
      <c r="BP1625" s="78"/>
      <c r="BQ1625" s="78"/>
      <c r="BR1625" s="78"/>
      <c r="BS1625" s="78"/>
      <c r="BT1625" s="78"/>
      <c r="BU1625" s="78"/>
      <c r="BV1625" s="78"/>
      <c r="BW1625" s="78"/>
      <c r="BX1625" s="78"/>
      <c r="BY1625" s="78"/>
      <c r="BZ1625" s="72"/>
      <c r="CA1625" s="73"/>
      <c r="CB1625" s="72"/>
      <c r="CC1625" s="72"/>
      <c r="CD1625" s="74"/>
      <c r="CJ1625"/>
      <c r="CW1625" s="76"/>
      <c r="DC1625" s="69"/>
      <c r="DI1625" s="69"/>
    </row>
    <row r="1626" spans="1:113">
      <c r="A1626" s="78"/>
      <c r="B1626" s="82"/>
      <c r="C1626" s="78"/>
      <c r="D1626" s="80"/>
      <c r="E1626" s="78"/>
      <c r="F1626" s="78"/>
      <c r="G1626" s="78"/>
      <c r="H1626" s="78"/>
      <c r="I1626" s="78"/>
      <c r="J1626" s="78"/>
      <c r="K1626" s="78"/>
      <c r="L1626" s="80"/>
      <c r="M1626" s="78"/>
      <c r="N1626" s="78"/>
      <c r="O1626" s="78"/>
      <c r="P1626" s="78"/>
      <c r="Q1626" s="78"/>
      <c r="R1626" s="78"/>
      <c r="S1626" s="78"/>
      <c r="T1626" s="78"/>
      <c r="U1626" s="78"/>
      <c r="V1626" s="78"/>
      <c r="W1626" s="78"/>
      <c r="X1626" s="78"/>
      <c r="Y1626" s="78"/>
      <c r="Z1626" s="78"/>
      <c r="AA1626" s="78"/>
      <c r="AB1626" s="78"/>
      <c r="AC1626" s="78"/>
      <c r="AD1626" s="78"/>
      <c r="AE1626" s="78"/>
      <c r="AF1626" s="78"/>
      <c r="AG1626" s="78"/>
      <c r="AH1626" s="78"/>
      <c r="AI1626" s="78"/>
      <c r="AJ1626" s="78"/>
      <c r="AK1626" s="78"/>
      <c r="AL1626" s="80"/>
      <c r="AM1626" s="78"/>
      <c r="AN1626" s="78"/>
      <c r="AO1626" s="78"/>
      <c r="AP1626" s="78"/>
      <c r="AQ1626" s="78"/>
      <c r="AR1626" s="78"/>
      <c r="AS1626" s="78"/>
      <c r="AT1626" s="78"/>
      <c r="AU1626" s="78"/>
      <c r="AV1626" s="78"/>
      <c r="AW1626" s="78"/>
      <c r="AX1626" s="78"/>
      <c r="AY1626" s="78"/>
      <c r="AZ1626" s="78"/>
      <c r="BA1626" s="78"/>
      <c r="BB1626" s="78"/>
      <c r="BC1626" s="79"/>
      <c r="BD1626" s="79"/>
      <c r="BE1626" s="82"/>
      <c r="BF1626" s="79"/>
      <c r="BG1626" s="82"/>
      <c r="BH1626" s="82"/>
      <c r="BI1626" s="82"/>
      <c r="BJ1626" s="78"/>
      <c r="BK1626" s="78"/>
      <c r="BL1626" s="80"/>
      <c r="BM1626" s="78"/>
      <c r="BN1626" s="78"/>
      <c r="BO1626" s="78"/>
      <c r="BP1626" s="78"/>
      <c r="BQ1626" s="78"/>
      <c r="BR1626" s="78"/>
      <c r="BS1626" s="78"/>
      <c r="BT1626" s="78"/>
      <c r="BU1626" s="78"/>
      <c r="BV1626" s="78"/>
      <c r="BW1626" s="78"/>
      <c r="BX1626" s="78"/>
      <c r="BY1626" s="78"/>
      <c r="BZ1626" s="72"/>
      <c r="CA1626" s="73"/>
      <c r="CB1626" s="72"/>
      <c r="CC1626" s="72"/>
      <c r="CD1626" s="74"/>
      <c r="CJ1626"/>
      <c r="CW1626" s="76"/>
      <c r="DC1626" s="69"/>
      <c r="DI1626" s="69"/>
    </row>
    <row r="1627" spans="1:113">
      <c r="A1627" s="78"/>
      <c r="B1627" s="79"/>
      <c r="C1627" s="78"/>
      <c r="D1627" s="80"/>
      <c r="E1627" s="78"/>
      <c r="F1627" s="78"/>
      <c r="G1627" s="78"/>
      <c r="H1627" s="78"/>
      <c r="I1627" s="78"/>
      <c r="J1627" s="78"/>
      <c r="K1627" s="78"/>
      <c r="L1627" s="80"/>
      <c r="M1627" s="78"/>
      <c r="N1627" s="78"/>
      <c r="O1627" s="78"/>
      <c r="P1627" s="78"/>
      <c r="Q1627" s="78"/>
      <c r="R1627" s="81"/>
      <c r="S1627" s="78"/>
      <c r="T1627" s="78"/>
      <c r="U1627" s="78"/>
      <c r="V1627" s="78"/>
      <c r="W1627" s="78"/>
      <c r="X1627" s="78"/>
      <c r="Y1627" s="78"/>
      <c r="Z1627" s="78"/>
      <c r="AA1627" s="78"/>
      <c r="AB1627" s="78"/>
      <c r="AC1627" s="78"/>
      <c r="AD1627" s="78"/>
      <c r="AE1627" s="78"/>
      <c r="AF1627" s="78"/>
      <c r="AG1627" s="78"/>
      <c r="AH1627" s="78"/>
      <c r="AI1627" s="78"/>
      <c r="AJ1627" s="78"/>
      <c r="AK1627" s="78"/>
      <c r="AL1627" s="80"/>
      <c r="AM1627" s="78"/>
      <c r="AN1627" s="78"/>
      <c r="AO1627" s="78"/>
      <c r="AP1627" s="78"/>
      <c r="AQ1627" s="78"/>
      <c r="AR1627" s="78"/>
      <c r="AS1627" s="78"/>
      <c r="AT1627" s="78"/>
      <c r="AU1627" s="78"/>
      <c r="AV1627" s="78"/>
      <c r="AW1627" s="78"/>
      <c r="AX1627" s="78"/>
      <c r="AY1627" s="78"/>
      <c r="AZ1627" s="78"/>
      <c r="BA1627" s="78"/>
      <c r="BB1627" s="78"/>
      <c r="BC1627" s="79"/>
      <c r="BD1627" s="79"/>
      <c r="BE1627" s="79"/>
      <c r="BF1627" s="79"/>
      <c r="BG1627" s="79"/>
      <c r="BH1627" s="79"/>
      <c r="BI1627" s="79"/>
      <c r="BJ1627" s="78"/>
      <c r="BK1627" s="78"/>
      <c r="BL1627" s="80"/>
      <c r="BM1627" s="78"/>
      <c r="BN1627" s="78"/>
      <c r="BO1627" s="78"/>
      <c r="BP1627" s="78"/>
      <c r="BQ1627" s="78"/>
      <c r="BR1627" s="78"/>
      <c r="BS1627" s="78"/>
      <c r="BT1627" s="78"/>
      <c r="BU1627" s="78"/>
      <c r="BV1627" s="78"/>
      <c r="BW1627" s="78"/>
      <c r="BX1627" s="78"/>
      <c r="BY1627" s="78"/>
      <c r="BZ1627" s="72"/>
      <c r="CA1627" s="73"/>
      <c r="CB1627" s="72"/>
      <c r="CC1627" s="72"/>
      <c r="CD1627" s="74"/>
      <c r="CJ1627"/>
      <c r="CW1627" s="76"/>
      <c r="DC1627" s="69"/>
      <c r="DI1627" s="69"/>
    </row>
    <row r="1628" spans="1:113">
      <c r="A1628" s="78"/>
      <c r="B1628" s="82"/>
      <c r="C1628" s="78"/>
      <c r="D1628" s="80"/>
      <c r="E1628" s="78"/>
      <c r="F1628" s="78"/>
      <c r="G1628" s="78"/>
      <c r="H1628" s="78"/>
      <c r="I1628" s="78"/>
      <c r="J1628" s="78"/>
      <c r="K1628" s="78"/>
      <c r="L1628" s="80"/>
      <c r="M1628" s="78"/>
      <c r="N1628" s="78"/>
      <c r="O1628" s="78"/>
      <c r="P1628" s="78"/>
      <c r="Q1628" s="78"/>
      <c r="R1628" s="78"/>
      <c r="S1628" s="78"/>
      <c r="T1628" s="78"/>
      <c r="U1628" s="78"/>
      <c r="V1628" s="78"/>
      <c r="W1628" s="78"/>
      <c r="X1628" s="78"/>
      <c r="Y1628" s="78"/>
      <c r="Z1628" s="78"/>
      <c r="AA1628" s="78"/>
      <c r="AB1628" s="78"/>
      <c r="AC1628" s="78"/>
      <c r="AD1628" s="78"/>
      <c r="AE1628" s="78"/>
      <c r="AF1628" s="78"/>
      <c r="AG1628" s="78"/>
      <c r="AH1628" s="78"/>
      <c r="AI1628" s="78"/>
      <c r="AJ1628" s="78"/>
      <c r="AK1628" s="78"/>
      <c r="AL1628" s="80"/>
      <c r="AM1628" s="78"/>
      <c r="AN1628" s="78"/>
      <c r="AO1628" s="78"/>
      <c r="AP1628" s="78"/>
      <c r="AQ1628" s="78"/>
      <c r="AR1628" s="78"/>
      <c r="AS1628" s="78"/>
      <c r="AT1628" s="78"/>
      <c r="AU1628" s="78"/>
      <c r="AV1628" s="78"/>
      <c r="AW1628" s="78"/>
      <c r="AX1628" s="78"/>
      <c r="AY1628" s="78"/>
      <c r="AZ1628" s="78"/>
      <c r="BA1628" s="78"/>
      <c r="BB1628" s="78"/>
      <c r="BC1628" s="79"/>
      <c r="BD1628" s="79"/>
      <c r="BE1628" s="82"/>
      <c r="BF1628" s="79"/>
      <c r="BG1628" s="82"/>
      <c r="BH1628" s="82"/>
      <c r="BI1628" s="82"/>
      <c r="BJ1628" s="78"/>
      <c r="BK1628" s="78"/>
      <c r="BL1628" s="80"/>
      <c r="BM1628" s="78"/>
      <c r="BN1628" s="78"/>
      <c r="BO1628" s="78"/>
      <c r="BP1628" s="78"/>
      <c r="BQ1628" s="78"/>
      <c r="BR1628" s="78"/>
      <c r="BS1628" s="78"/>
      <c r="BT1628" s="78"/>
      <c r="BU1628" s="78"/>
      <c r="BV1628" s="78"/>
      <c r="BW1628" s="78"/>
      <c r="BX1628" s="78"/>
      <c r="BY1628" s="78"/>
      <c r="BZ1628" s="72"/>
      <c r="CA1628" s="73"/>
      <c r="CB1628" s="72"/>
      <c r="CC1628" s="72"/>
      <c r="CD1628" s="74"/>
      <c r="CJ1628"/>
      <c r="CW1628" s="76"/>
      <c r="DC1628" s="69"/>
      <c r="DI1628" s="69"/>
    </row>
    <row r="1629" spans="1:113">
      <c r="A1629" s="78"/>
      <c r="B1629" s="82"/>
      <c r="C1629" s="78"/>
      <c r="D1629" s="80"/>
      <c r="E1629" s="78"/>
      <c r="F1629" s="78"/>
      <c r="G1629" s="78"/>
      <c r="H1629" s="78"/>
      <c r="I1629" s="78"/>
      <c r="J1629" s="78"/>
      <c r="K1629" s="78"/>
      <c r="L1629" s="80"/>
      <c r="M1629" s="78"/>
      <c r="N1629" s="78"/>
      <c r="O1629" s="78"/>
      <c r="P1629" s="78"/>
      <c r="Q1629" s="78"/>
      <c r="R1629" s="78"/>
      <c r="S1629" s="78"/>
      <c r="T1629" s="78"/>
      <c r="U1629" s="78"/>
      <c r="V1629" s="78"/>
      <c r="W1629" s="78"/>
      <c r="X1629" s="78"/>
      <c r="Y1629" s="78"/>
      <c r="Z1629" s="78"/>
      <c r="AA1629" s="78"/>
      <c r="AB1629" s="78"/>
      <c r="AC1629" s="78"/>
      <c r="AD1629" s="78"/>
      <c r="AE1629" s="78"/>
      <c r="AF1629" s="78"/>
      <c r="AG1629" s="78"/>
      <c r="AH1629" s="78"/>
      <c r="AI1629" s="78"/>
      <c r="AJ1629" s="78"/>
      <c r="AK1629" s="78"/>
      <c r="AL1629" s="80"/>
      <c r="AM1629" s="78"/>
      <c r="AN1629" s="78"/>
      <c r="AO1629" s="78"/>
      <c r="AP1629" s="78"/>
      <c r="AQ1629" s="78"/>
      <c r="AR1629" s="78"/>
      <c r="AS1629" s="78"/>
      <c r="AT1629" s="78"/>
      <c r="AU1629" s="78"/>
      <c r="AV1629" s="78"/>
      <c r="AW1629" s="78"/>
      <c r="AX1629" s="78"/>
      <c r="AY1629" s="78"/>
      <c r="AZ1629" s="78"/>
      <c r="BA1629" s="78"/>
      <c r="BB1629" s="78"/>
      <c r="BC1629" s="79"/>
      <c r="BD1629" s="79"/>
      <c r="BE1629" s="82"/>
      <c r="BF1629" s="79"/>
      <c r="BG1629" s="82"/>
      <c r="BH1629" s="82"/>
      <c r="BI1629" s="82"/>
      <c r="BJ1629" s="78"/>
      <c r="BK1629" s="78"/>
      <c r="BL1629" s="80"/>
      <c r="BM1629" s="78"/>
      <c r="BN1629" s="78"/>
      <c r="BO1629" s="78"/>
      <c r="BP1629" s="78"/>
      <c r="BQ1629" s="78"/>
      <c r="BR1629" s="78"/>
      <c r="BS1629" s="78"/>
      <c r="BT1629" s="78"/>
      <c r="BU1629" s="78"/>
      <c r="BV1629" s="78"/>
      <c r="BW1629" s="78"/>
      <c r="BX1629" s="78"/>
      <c r="BY1629" s="78"/>
      <c r="BZ1629" s="72"/>
      <c r="CA1629" s="73"/>
      <c r="CB1629" s="72"/>
      <c r="CC1629" s="72"/>
      <c r="CD1629" s="74"/>
      <c r="CJ1629"/>
      <c r="CW1629" s="76"/>
      <c r="DC1629" s="69"/>
      <c r="DI1629" s="69"/>
    </row>
    <row r="1630" spans="1:113">
      <c r="A1630" s="78"/>
      <c r="B1630" s="82"/>
      <c r="C1630" s="78"/>
      <c r="D1630" s="80"/>
      <c r="E1630" s="78"/>
      <c r="F1630" s="78"/>
      <c r="G1630" s="78"/>
      <c r="H1630" s="78"/>
      <c r="I1630" s="78"/>
      <c r="J1630" s="78"/>
      <c r="K1630" s="78"/>
      <c r="L1630" s="80"/>
      <c r="M1630" s="78"/>
      <c r="N1630" s="78"/>
      <c r="O1630" s="78"/>
      <c r="P1630" s="78"/>
      <c r="Q1630" s="78"/>
      <c r="R1630" s="78"/>
      <c r="S1630" s="78"/>
      <c r="T1630" s="78"/>
      <c r="U1630" s="78"/>
      <c r="V1630" s="78"/>
      <c r="W1630" s="78"/>
      <c r="X1630" s="78"/>
      <c r="Y1630" s="78"/>
      <c r="Z1630" s="78"/>
      <c r="AA1630" s="78"/>
      <c r="AB1630" s="78"/>
      <c r="AC1630" s="78"/>
      <c r="AD1630" s="78"/>
      <c r="AE1630" s="78"/>
      <c r="AF1630" s="78"/>
      <c r="AG1630" s="78"/>
      <c r="AH1630" s="78"/>
      <c r="AI1630" s="78"/>
      <c r="AJ1630" s="78"/>
      <c r="AK1630" s="78"/>
      <c r="AL1630" s="80"/>
      <c r="AM1630" s="78"/>
      <c r="AN1630" s="78"/>
      <c r="AO1630" s="78"/>
      <c r="AP1630" s="78"/>
      <c r="AQ1630" s="78"/>
      <c r="AR1630" s="78"/>
      <c r="AS1630" s="78"/>
      <c r="AT1630" s="78"/>
      <c r="AU1630" s="78"/>
      <c r="AV1630" s="78"/>
      <c r="AW1630" s="78"/>
      <c r="AX1630" s="78"/>
      <c r="AY1630" s="78"/>
      <c r="AZ1630" s="78"/>
      <c r="BA1630" s="78"/>
      <c r="BB1630" s="78"/>
      <c r="BC1630" s="79"/>
      <c r="BD1630" s="79"/>
      <c r="BE1630" s="82"/>
      <c r="BF1630" s="79"/>
      <c r="BG1630" s="82"/>
      <c r="BH1630" s="82"/>
      <c r="BI1630" s="82"/>
      <c r="BJ1630" s="78"/>
      <c r="BK1630" s="78"/>
      <c r="BL1630" s="80"/>
      <c r="BM1630" s="78"/>
      <c r="BN1630" s="78"/>
      <c r="BO1630" s="78"/>
      <c r="BP1630" s="78"/>
      <c r="BQ1630" s="78"/>
      <c r="BR1630" s="78"/>
      <c r="BS1630" s="78"/>
      <c r="BT1630" s="78"/>
      <c r="BU1630" s="78"/>
      <c r="BV1630" s="78"/>
      <c r="BW1630" s="78"/>
      <c r="BX1630" s="78"/>
      <c r="BY1630" s="78"/>
      <c r="BZ1630" s="72"/>
      <c r="CA1630" s="73"/>
      <c r="CB1630" s="72"/>
      <c r="CC1630" s="72"/>
      <c r="CD1630" s="74"/>
      <c r="CJ1630"/>
      <c r="CW1630" s="76"/>
      <c r="DC1630" s="69"/>
      <c r="DI1630" s="69"/>
    </row>
    <row r="1631" spans="1:113">
      <c r="A1631" s="78"/>
      <c r="B1631" s="82"/>
      <c r="C1631" s="78"/>
      <c r="D1631" s="80"/>
      <c r="E1631" s="78"/>
      <c r="F1631" s="78"/>
      <c r="G1631" s="78"/>
      <c r="H1631" s="78"/>
      <c r="I1631" s="78"/>
      <c r="J1631" s="78"/>
      <c r="K1631" s="78"/>
      <c r="L1631" s="80"/>
      <c r="M1631" s="78"/>
      <c r="N1631" s="78"/>
      <c r="O1631" s="78"/>
      <c r="P1631" s="78"/>
      <c r="Q1631" s="78"/>
      <c r="R1631" s="78"/>
      <c r="S1631" s="78"/>
      <c r="T1631" s="78"/>
      <c r="U1631" s="78"/>
      <c r="V1631" s="78"/>
      <c r="W1631" s="78"/>
      <c r="X1631" s="78"/>
      <c r="Y1631" s="78"/>
      <c r="Z1631" s="78"/>
      <c r="AA1631" s="78"/>
      <c r="AB1631" s="78"/>
      <c r="AC1631" s="78"/>
      <c r="AD1631" s="78"/>
      <c r="AE1631" s="78"/>
      <c r="AF1631" s="78"/>
      <c r="AG1631" s="78"/>
      <c r="AH1631" s="78"/>
      <c r="AI1631" s="78"/>
      <c r="AJ1631" s="78"/>
      <c r="AK1631" s="78"/>
      <c r="AL1631" s="80"/>
      <c r="AM1631" s="78"/>
      <c r="AN1631" s="78"/>
      <c r="AO1631" s="78"/>
      <c r="AP1631" s="78"/>
      <c r="AQ1631" s="78"/>
      <c r="AR1631" s="78"/>
      <c r="AS1631" s="78"/>
      <c r="AT1631" s="78"/>
      <c r="AU1631" s="78"/>
      <c r="AV1631" s="78"/>
      <c r="AW1631" s="78"/>
      <c r="AX1631" s="78"/>
      <c r="AY1631" s="78"/>
      <c r="AZ1631" s="78"/>
      <c r="BA1631" s="78"/>
      <c r="BB1631" s="78"/>
      <c r="BC1631" s="79"/>
      <c r="BD1631" s="79"/>
      <c r="BE1631" s="82"/>
      <c r="BF1631" s="79"/>
      <c r="BG1631" s="82"/>
      <c r="BH1631" s="82"/>
      <c r="BI1631" s="82"/>
      <c r="BJ1631" s="78"/>
      <c r="BK1631" s="78"/>
      <c r="BL1631" s="80"/>
      <c r="BM1631" s="78"/>
      <c r="BN1631" s="78"/>
      <c r="BO1631" s="78"/>
      <c r="BP1631" s="78"/>
      <c r="BQ1631" s="78"/>
      <c r="BR1631" s="78"/>
      <c r="BS1631" s="78"/>
      <c r="BT1631" s="78"/>
      <c r="BU1631" s="78"/>
      <c r="BV1631" s="78"/>
      <c r="BW1631" s="78"/>
      <c r="BX1631" s="78"/>
      <c r="BY1631" s="78"/>
      <c r="BZ1631" s="72"/>
      <c r="CA1631" s="73"/>
      <c r="CB1631" s="72"/>
      <c r="CC1631" s="72"/>
      <c r="CD1631" s="74"/>
      <c r="CJ1631"/>
      <c r="CW1631" s="76"/>
      <c r="DC1631" s="69"/>
      <c r="DI1631" s="69"/>
    </row>
    <row r="1632" spans="1:113">
      <c r="A1632" s="78"/>
      <c r="B1632" s="82"/>
      <c r="C1632" s="78"/>
      <c r="D1632" s="80"/>
      <c r="E1632" s="78"/>
      <c r="F1632" s="78"/>
      <c r="G1632" s="78"/>
      <c r="H1632" s="78"/>
      <c r="I1632" s="78"/>
      <c r="J1632" s="78"/>
      <c r="K1632" s="78"/>
      <c r="L1632" s="80"/>
      <c r="M1632" s="78"/>
      <c r="N1632" s="78"/>
      <c r="O1632" s="78"/>
      <c r="P1632" s="78"/>
      <c r="Q1632" s="78"/>
      <c r="R1632" s="78"/>
      <c r="S1632" s="78"/>
      <c r="T1632" s="78"/>
      <c r="U1632" s="78"/>
      <c r="V1632" s="78"/>
      <c r="W1632" s="78"/>
      <c r="X1632" s="78"/>
      <c r="Y1632" s="78"/>
      <c r="Z1632" s="78"/>
      <c r="AA1632" s="78"/>
      <c r="AB1632" s="78"/>
      <c r="AC1632" s="78"/>
      <c r="AD1632" s="78"/>
      <c r="AE1632" s="78"/>
      <c r="AF1632" s="78"/>
      <c r="AG1632" s="78"/>
      <c r="AH1632" s="78"/>
      <c r="AI1632" s="78"/>
      <c r="AJ1632" s="78"/>
      <c r="AK1632" s="78"/>
      <c r="AL1632" s="80"/>
      <c r="AM1632" s="78"/>
      <c r="AN1632" s="78"/>
      <c r="AO1632" s="78"/>
      <c r="AP1632" s="78"/>
      <c r="AQ1632" s="78"/>
      <c r="AR1632" s="78"/>
      <c r="AS1632" s="78"/>
      <c r="AT1632" s="78"/>
      <c r="AU1632" s="78"/>
      <c r="AV1632" s="78"/>
      <c r="AW1632" s="78"/>
      <c r="AX1632" s="78"/>
      <c r="AY1632" s="78"/>
      <c r="AZ1632" s="78"/>
      <c r="BA1632" s="78"/>
      <c r="BB1632" s="78"/>
      <c r="BC1632" s="79"/>
      <c r="BD1632" s="79"/>
      <c r="BE1632" s="82"/>
      <c r="BF1632" s="79"/>
      <c r="BG1632" s="82"/>
      <c r="BH1632" s="82"/>
      <c r="BI1632" s="82"/>
      <c r="BJ1632" s="78"/>
      <c r="BK1632" s="78"/>
      <c r="BL1632" s="80"/>
      <c r="BM1632" s="78"/>
      <c r="BN1632" s="78"/>
      <c r="BO1632" s="78"/>
      <c r="BP1632" s="78"/>
      <c r="BQ1632" s="78"/>
      <c r="BR1632" s="78"/>
      <c r="BS1632" s="78"/>
      <c r="BT1632" s="78"/>
      <c r="BU1632" s="78"/>
      <c r="BV1632" s="78"/>
      <c r="BW1632" s="78"/>
      <c r="BX1632" s="78"/>
      <c r="BY1632" s="78"/>
      <c r="BZ1632" s="72"/>
      <c r="CA1632" s="73"/>
      <c r="CB1632" s="72"/>
      <c r="CC1632" s="72"/>
      <c r="CD1632" s="74"/>
      <c r="CJ1632"/>
      <c r="CW1632" s="76"/>
      <c r="DC1632" s="69"/>
      <c r="DI1632" s="69"/>
    </row>
    <row r="1633" spans="1:113">
      <c r="A1633" s="78"/>
      <c r="B1633" s="82"/>
      <c r="C1633" s="78"/>
      <c r="D1633" s="80"/>
      <c r="E1633" s="78"/>
      <c r="F1633" s="78"/>
      <c r="G1633" s="78"/>
      <c r="H1633" s="78"/>
      <c r="I1633" s="78"/>
      <c r="J1633" s="78"/>
      <c r="K1633" s="78"/>
      <c r="L1633" s="80"/>
      <c r="M1633" s="78"/>
      <c r="N1633" s="78"/>
      <c r="O1633" s="78"/>
      <c r="P1633" s="78"/>
      <c r="Q1633" s="78"/>
      <c r="R1633" s="78"/>
      <c r="S1633" s="78"/>
      <c r="T1633" s="78"/>
      <c r="U1633" s="78"/>
      <c r="V1633" s="78"/>
      <c r="W1633" s="78"/>
      <c r="X1633" s="78"/>
      <c r="Y1633" s="78"/>
      <c r="Z1633" s="78"/>
      <c r="AA1633" s="78"/>
      <c r="AB1633" s="78"/>
      <c r="AC1633" s="78"/>
      <c r="AD1633" s="78"/>
      <c r="AE1633" s="78"/>
      <c r="AF1633" s="78"/>
      <c r="AG1633" s="78"/>
      <c r="AH1633" s="78"/>
      <c r="AI1633" s="78"/>
      <c r="AJ1633" s="78"/>
      <c r="AK1633" s="78"/>
      <c r="AL1633" s="80"/>
      <c r="AM1633" s="78"/>
      <c r="AN1633" s="78"/>
      <c r="AO1633" s="78"/>
      <c r="AP1633" s="78"/>
      <c r="AQ1633" s="78"/>
      <c r="AR1633" s="78"/>
      <c r="AS1633" s="78"/>
      <c r="AT1633" s="78"/>
      <c r="AU1633" s="78"/>
      <c r="AV1633" s="78"/>
      <c r="AW1633" s="78"/>
      <c r="AX1633" s="78"/>
      <c r="AY1633" s="78"/>
      <c r="AZ1633" s="78"/>
      <c r="BA1633" s="78"/>
      <c r="BB1633" s="78"/>
      <c r="BC1633" s="79"/>
      <c r="BD1633" s="79"/>
      <c r="BE1633" s="82"/>
      <c r="BF1633" s="79"/>
      <c r="BG1633" s="82"/>
      <c r="BH1633" s="82"/>
      <c r="BI1633" s="82"/>
      <c r="BJ1633" s="78"/>
      <c r="BK1633" s="78"/>
      <c r="BL1633" s="80"/>
      <c r="BM1633" s="78"/>
      <c r="BN1633" s="78"/>
      <c r="BO1633" s="78"/>
      <c r="BP1633" s="78"/>
      <c r="BQ1633" s="78"/>
      <c r="BR1633" s="78"/>
      <c r="BS1633" s="78"/>
      <c r="BT1633" s="78"/>
      <c r="BU1633" s="78"/>
      <c r="BV1633" s="78"/>
      <c r="BW1633" s="78"/>
      <c r="BX1633" s="78"/>
      <c r="BY1633" s="78"/>
      <c r="BZ1633" s="72"/>
      <c r="CA1633" s="73"/>
      <c r="CB1633" s="72"/>
      <c r="CC1633" s="72"/>
      <c r="CD1633" s="74"/>
      <c r="CJ1633"/>
      <c r="CW1633" s="76"/>
      <c r="DC1633" s="69"/>
      <c r="DI1633" s="69"/>
    </row>
    <row r="1634" spans="1:113">
      <c r="A1634" s="78"/>
      <c r="B1634" s="82"/>
      <c r="C1634" s="78"/>
      <c r="D1634" s="80"/>
      <c r="E1634" s="78"/>
      <c r="F1634" s="78"/>
      <c r="G1634" s="78"/>
      <c r="H1634" s="78"/>
      <c r="I1634" s="78"/>
      <c r="J1634" s="78"/>
      <c r="K1634" s="78"/>
      <c r="L1634" s="80"/>
      <c r="M1634" s="78"/>
      <c r="N1634" s="78"/>
      <c r="O1634" s="78"/>
      <c r="P1634" s="78"/>
      <c r="Q1634" s="78"/>
      <c r="R1634" s="78"/>
      <c r="S1634" s="78"/>
      <c r="T1634" s="78"/>
      <c r="U1634" s="78"/>
      <c r="V1634" s="78"/>
      <c r="W1634" s="78"/>
      <c r="X1634" s="78"/>
      <c r="Y1634" s="78"/>
      <c r="Z1634" s="78"/>
      <c r="AA1634" s="78"/>
      <c r="AB1634" s="78"/>
      <c r="AC1634" s="78"/>
      <c r="AD1634" s="78"/>
      <c r="AE1634" s="78"/>
      <c r="AF1634" s="78"/>
      <c r="AG1634" s="78"/>
      <c r="AH1634" s="78"/>
      <c r="AI1634" s="78"/>
      <c r="AJ1634" s="78"/>
      <c r="AK1634" s="78"/>
      <c r="AL1634" s="80"/>
      <c r="AM1634" s="78"/>
      <c r="AN1634" s="78"/>
      <c r="AO1634" s="78"/>
      <c r="AP1634" s="78"/>
      <c r="AQ1634" s="78"/>
      <c r="AR1634" s="78"/>
      <c r="AS1634" s="78"/>
      <c r="AT1634" s="78"/>
      <c r="AU1634" s="78"/>
      <c r="AV1634" s="78"/>
      <c r="AW1634" s="78"/>
      <c r="AX1634" s="78"/>
      <c r="AY1634" s="78"/>
      <c r="AZ1634" s="78"/>
      <c r="BA1634" s="78"/>
      <c r="BB1634" s="78"/>
      <c r="BC1634" s="79"/>
      <c r="BD1634" s="79"/>
      <c r="BE1634" s="82"/>
      <c r="BF1634" s="79"/>
      <c r="BG1634" s="82"/>
      <c r="BH1634" s="82"/>
      <c r="BI1634" s="82"/>
      <c r="BJ1634" s="78"/>
      <c r="BK1634" s="78"/>
      <c r="BL1634" s="80"/>
      <c r="BM1634" s="78"/>
      <c r="BN1634" s="78"/>
      <c r="BO1634" s="78"/>
      <c r="BP1634" s="78"/>
      <c r="BQ1634" s="78"/>
      <c r="BR1634" s="78"/>
      <c r="BS1634" s="78"/>
      <c r="BT1634" s="78"/>
      <c r="BU1634" s="78"/>
      <c r="BV1634" s="78"/>
      <c r="BW1634" s="78"/>
      <c r="BX1634" s="78"/>
      <c r="BY1634" s="78"/>
      <c r="BZ1634" s="72"/>
      <c r="CA1634" s="73"/>
      <c r="CB1634" s="72"/>
      <c r="CC1634" s="72"/>
      <c r="CD1634" s="74"/>
      <c r="CJ1634"/>
      <c r="CW1634" s="76"/>
      <c r="DC1634" s="69"/>
      <c r="DI1634" s="69"/>
    </row>
    <row r="1635" spans="1:113">
      <c r="A1635" s="78"/>
      <c r="B1635" s="79"/>
      <c r="C1635" s="78"/>
      <c r="D1635" s="80"/>
      <c r="E1635" s="78"/>
      <c r="F1635" s="78"/>
      <c r="G1635" s="78"/>
      <c r="H1635" s="78"/>
      <c r="I1635" s="78"/>
      <c r="J1635" s="78"/>
      <c r="K1635" s="78"/>
      <c r="L1635" s="80"/>
      <c r="M1635" s="78"/>
      <c r="N1635" s="78"/>
      <c r="O1635" s="78"/>
      <c r="P1635" s="78"/>
      <c r="Q1635" s="78"/>
      <c r="R1635" s="78"/>
      <c r="S1635" s="78"/>
      <c r="T1635" s="78"/>
      <c r="U1635" s="78"/>
      <c r="V1635" s="78"/>
      <c r="W1635" s="78"/>
      <c r="X1635" s="78"/>
      <c r="Y1635" s="78"/>
      <c r="Z1635" s="78"/>
      <c r="AA1635" s="78"/>
      <c r="AB1635" s="78"/>
      <c r="AC1635" s="78"/>
      <c r="AD1635" s="78"/>
      <c r="AE1635" s="78"/>
      <c r="AF1635" s="78"/>
      <c r="AG1635" s="78"/>
      <c r="AH1635" s="78"/>
      <c r="AI1635" s="78"/>
      <c r="AJ1635" s="78"/>
      <c r="AK1635" s="78"/>
      <c r="AL1635" s="80"/>
      <c r="AM1635" s="78"/>
      <c r="AN1635" s="78"/>
      <c r="AO1635" s="78"/>
      <c r="AP1635" s="78"/>
      <c r="AQ1635" s="78"/>
      <c r="AR1635" s="78"/>
      <c r="AS1635" s="78"/>
      <c r="AT1635" s="78"/>
      <c r="AU1635" s="78"/>
      <c r="AV1635" s="78"/>
      <c r="AW1635" s="78"/>
      <c r="AX1635" s="78"/>
      <c r="AY1635" s="78"/>
      <c r="AZ1635" s="78"/>
      <c r="BA1635" s="78"/>
      <c r="BB1635" s="78"/>
      <c r="BC1635" s="79"/>
      <c r="BD1635" s="79"/>
      <c r="BE1635" s="79"/>
      <c r="BF1635" s="79"/>
      <c r="BG1635" s="79"/>
      <c r="BH1635" s="79"/>
      <c r="BI1635" s="79"/>
      <c r="BJ1635" s="78"/>
      <c r="BK1635" s="78"/>
      <c r="BL1635" s="80"/>
      <c r="BM1635" s="78"/>
      <c r="BN1635" s="78"/>
      <c r="BO1635" s="78"/>
      <c r="BP1635" s="78"/>
      <c r="BQ1635" s="78"/>
      <c r="BR1635" s="78"/>
      <c r="BS1635" s="78"/>
      <c r="BT1635" s="78"/>
      <c r="BU1635" s="78"/>
      <c r="BV1635" s="78"/>
      <c r="BW1635" s="78"/>
      <c r="BX1635" s="78"/>
      <c r="BY1635" s="78"/>
      <c r="BZ1635" s="72"/>
      <c r="CA1635" s="73"/>
      <c r="CB1635" s="72"/>
      <c r="CC1635" s="72"/>
      <c r="CD1635" s="74"/>
      <c r="CJ1635"/>
      <c r="CW1635" s="76"/>
      <c r="DC1635" s="69"/>
      <c r="DI1635" s="69"/>
    </row>
    <row r="1636" spans="1:113">
      <c r="A1636" s="78"/>
      <c r="B1636" s="79"/>
      <c r="C1636" s="78"/>
      <c r="D1636" s="80"/>
      <c r="E1636" s="78"/>
      <c r="F1636" s="78"/>
      <c r="G1636" s="78"/>
      <c r="H1636" s="78"/>
      <c r="I1636" s="78"/>
      <c r="J1636" s="78"/>
      <c r="K1636" s="78"/>
      <c r="L1636" s="80"/>
      <c r="M1636" s="78"/>
      <c r="N1636" s="78"/>
      <c r="O1636" s="78"/>
      <c r="P1636" s="78"/>
      <c r="Q1636" s="78"/>
      <c r="R1636" s="81"/>
      <c r="S1636" s="78"/>
      <c r="T1636" s="78"/>
      <c r="U1636" s="78"/>
      <c r="V1636" s="78"/>
      <c r="W1636" s="78"/>
      <c r="X1636" s="78"/>
      <c r="Y1636" s="78"/>
      <c r="Z1636" s="78"/>
      <c r="AA1636" s="78"/>
      <c r="AB1636" s="78"/>
      <c r="AC1636" s="78"/>
      <c r="AD1636" s="78"/>
      <c r="AE1636" s="78"/>
      <c r="AF1636" s="78"/>
      <c r="AG1636" s="78"/>
      <c r="AH1636" s="78"/>
      <c r="AI1636" s="78"/>
      <c r="AJ1636" s="78"/>
      <c r="AK1636" s="78"/>
      <c r="AL1636" s="80"/>
      <c r="AM1636" s="78"/>
      <c r="AN1636" s="78"/>
      <c r="AO1636" s="78"/>
      <c r="AP1636" s="78"/>
      <c r="AQ1636" s="78"/>
      <c r="AR1636" s="78"/>
      <c r="AS1636" s="78"/>
      <c r="AT1636" s="78"/>
      <c r="AU1636" s="78"/>
      <c r="AV1636" s="78"/>
      <c r="AW1636" s="78"/>
      <c r="AX1636" s="78"/>
      <c r="AY1636" s="78"/>
      <c r="AZ1636" s="78"/>
      <c r="BA1636" s="78"/>
      <c r="BB1636" s="78"/>
      <c r="BC1636" s="79"/>
      <c r="BD1636" s="79"/>
      <c r="BE1636" s="79"/>
      <c r="BF1636" s="79"/>
      <c r="BG1636" s="79"/>
      <c r="BH1636" s="79"/>
      <c r="BI1636" s="79"/>
      <c r="BJ1636" s="78"/>
      <c r="BK1636" s="78"/>
      <c r="BL1636" s="80"/>
      <c r="BM1636" s="78"/>
      <c r="BN1636" s="78"/>
      <c r="BO1636" s="78"/>
      <c r="BP1636" s="78"/>
      <c r="BQ1636" s="78"/>
      <c r="BR1636" s="78"/>
      <c r="BS1636" s="78"/>
      <c r="BT1636" s="78"/>
      <c r="BU1636" s="78"/>
      <c r="BV1636" s="78"/>
      <c r="BW1636" s="78"/>
      <c r="BX1636" s="78"/>
      <c r="BY1636" s="78"/>
      <c r="BZ1636" s="72"/>
      <c r="CA1636" s="73"/>
      <c r="CB1636" s="72"/>
      <c r="CC1636" s="72"/>
      <c r="CD1636" s="74"/>
      <c r="CJ1636"/>
      <c r="CW1636" s="76"/>
      <c r="DC1636" s="69"/>
      <c r="DI1636" s="69"/>
    </row>
    <row r="1637" spans="1:113">
      <c r="A1637" s="78"/>
      <c r="B1637" s="82"/>
      <c r="C1637" s="78"/>
      <c r="D1637" s="80"/>
      <c r="E1637" s="78"/>
      <c r="F1637" s="78"/>
      <c r="G1637" s="78"/>
      <c r="H1637" s="78"/>
      <c r="I1637" s="78"/>
      <c r="J1637" s="78"/>
      <c r="K1637" s="78"/>
      <c r="L1637" s="80"/>
      <c r="M1637" s="78"/>
      <c r="N1637" s="78"/>
      <c r="O1637" s="78"/>
      <c r="P1637" s="78"/>
      <c r="Q1637" s="78"/>
      <c r="R1637" s="78"/>
      <c r="S1637" s="78"/>
      <c r="T1637" s="78"/>
      <c r="U1637" s="78"/>
      <c r="V1637" s="78"/>
      <c r="W1637" s="78"/>
      <c r="X1637" s="78"/>
      <c r="Y1637" s="78"/>
      <c r="Z1637" s="78"/>
      <c r="AA1637" s="78"/>
      <c r="AB1637" s="78"/>
      <c r="AC1637" s="78"/>
      <c r="AD1637" s="78"/>
      <c r="AE1637" s="78"/>
      <c r="AF1637" s="78"/>
      <c r="AG1637" s="78"/>
      <c r="AH1637" s="78"/>
      <c r="AI1637" s="78"/>
      <c r="AJ1637" s="78"/>
      <c r="AK1637" s="78"/>
      <c r="AL1637" s="80"/>
      <c r="AM1637" s="78"/>
      <c r="AN1637" s="78"/>
      <c r="AO1637" s="78"/>
      <c r="AP1637" s="78"/>
      <c r="AQ1637" s="78"/>
      <c r="AR1637" s="78"/>
      <c r="AS1637" s="78"/>
      <c r="AT1637" s="78"/>
      <c r="AU1637" s="78"/>
      <c r="AV1637" s="78"/>
      <c r="AW1637" s="78"/>
      <c r="AX1637" s="78"/>
      <c r="AY1637" s="78"/>
      <c r="AZ1637" s="78"/>
      <c r="BA1637" s="78"/>
      <c r="BB1637" s="78"/>
      <c r="BC1637" s="79"/>
      <c r="BD1637" s="79"/>
      <c r="BE1637" s="82"/>
      <c r="BF1637" s="79"/>
      <c r="BG1637" s="82"/>
      <c r="BH1637" s="82"/>
      <c r="BI1637" s="82"/>
      <c r="BJ1637" s="78"/>
      <c r="BK1637" s="78"/>
      <c r="BL1637" s="80"/>
      <c r="BM1637" s="78"/>
      <c r="BN1637" s="78"/>
      <c r="BO1637" s="78"/>
      <c r="BP1637" s="78"/>
      <c r="BQ1637" s="78"/>
      <c r="BR1637" s="78"/>
      <c r="BS1637" s="78"/>
      <c r="BT1637" s="78"/>
      <c r="BU1637" s="78"/>
      <c r="BV1637" s="78"/>
      <c r="BW1637" s="78"/>
      <c r="BX1637" s="78"/>
      <c r="BY1637" s="78"/>
      <c r="BZ1637" s="72"/>
      <c r="CA1637" s="73"/>
      <c r="CB1637" s="72"/>
      <c r="CC1637" s="72"/>
      <c r="CD1637" s="74"/>
      <c r="CJ1637"/>
      <c r="CW1637" s="76"/>
      <c r="DC1637" s="69"/>
      <c r="DI1637" s="69"/>
    </row>
    <row r="1638" spans="1:113">
      <c r="A1638" s="78"/>
      <c r="B1638" s="82"/>
      <c r="C1638" s="78"/>
      <c r="D1638" s="80"/>
      <c r="E1638" s="78"/>
      <c r="F1638" s="78"/>
      <c r="G1638" s="78"/>
      <c r="H1638" s="78"/>
      <c r="I1638" s="78"/>
      <c r="J1638" s="78"/>
      <c r="K1638" s="78"/>
      <c r="L1638" s="80"/>
      <c r="M1638" s="78"/>
      <c r="N1638" s="78"/>
      <c r="O1638" s="78"/>
      <c r="P1638" s="78"/>
      <c r="Q1638" s="78"/>
      <c r="R1638" s="78"/>
      <c r="S1638" s="78"/>
      <c r="T1638" s="78"/>
      <c r="U1638" s="78"/>
      <c r="V1638" s="78"/>
      <c r="W1638" s="78"/>
      <c r="X1638" s="78"/>
      <c r="Y1638" s="78"/>
      <c r="Z1638" s="78"/>
      <c r="AA1638" s="78"/>
      <c r="AB1638" s="78"/>
      <c r="AC1638" s="78"/>
      <c r="AD1638" s="78"/>
      <c r="AE1638" s="78"/>
      <c r="AF1638" s="78"/>
      <c r="AG1638" s="78"/>
      <c r="AH1638" s="78"/>
      <c r="AI1638" s="78"/>
      <c r="AJ1638" s="78"/>
      <c r="AK1638" s="78"/>
      <c r="AL1638" s="80"/>
      <c r="AM1638" s="78"/>
      <c r="AN1638" s="78"/>
      <c r="AO1638" s="78"/>
      <c r="AP1638" s="78"/>
      <c r="AQ1638" s="78"/>
      <c r="AR1638" s="78"/>
      <c r="AS1638" s="78"/>
      <c r="AT1638" s="78"/>
      <c r="AU1638" s="78"/>
      <c r="AV1638" s="78"/>
      <c r="AW1638" s="78"/>
      <c r="AX1638" s="78"/>
      <c r="AY1638" s="78"/>
      <c r="AZ1638" s="78"/>
      <c r="BA1638" s="78"/>
      <c r="BB1638" s="78"/>
      <c r="BC1638" s="79"/>
      <c r="BD1638" s="79"/>
      <c r="BE1638" s="82"/>
      <c r="BF1638" s="79"/>
      <c r="BG1638" s="82"/>
      <c r="BH1638" s="82"/>
      <c r="BI1638" s="82"/>
      <c r="BJ1638" s="78"/>
      <c r="BK1638" s="78"/>
      <c r="BL1638" s="80"/>
      <c r="BM1638" s="78"/>
      <c r="BN1638" s="78"/>
      <c r="BO1638" s="78"/>
      <c r="BP1638" s="78"/>
      <c r="BQ1638" s="78"/>
      <c r="BR1638" s="78"/>
      <c r="BS1638" s="78"/>
      <c r="BT1638" s="78"/>
      <c r="BU1638" s="78"/>
      <c r="BV1638" s="78"/>
      <c r="BW1638" s="78"/>
      <c r="BX1638" s="78"/>
      <c r="BY1638" s="78"/>
      <c r="BZ1638" s="72"/>
      <c r="CA1638" s="73"/>
      <c r="CB1638" s="72"/>
      <c r="CC1638" s="72"/>
      <c r="CD1638" s="74"/>
      <c r="CJ1638"/>
      <c r="CW1638" s="76"/>
      <c r="DC1638" s="69"/>
      <c r="DI1638" s="69"/>
    </row>
    <row r="1639" spans="1:113">
      <c r="A1639" s="78"/>
      <c r="B1639" s="82"/>
      <c r="C1639" s="78"/>
      <c r="D1639" s="80"/>
      <c r="E1639" s="78"/>
      <c r="F1639" s="78"/>
      <c r="G1639" s="78"/>
      <c r="H1639" s="78"/>
      <c r="I1639" s="78"/>
      <c r="J1639" s="78"/>
      <c r="K1639" s="78"/>
      <c r="L1639" s="80"/>
      <c r="M1639" s="78"/>
      <c r="N1639" s="78"/>
      <c r="O1639" s="78"/>
      <c r="P1639" s="78"/>
      <c r="Q1639" s="78"/>
      <c r="R1639" s="78"/>
      <c r="S1639" s="78"/>
      <c r="T1639" s="78"/>
      <c r="U1639" s="78"/>
      <c r="V1639" s="78"/>
      <c r="W1639" s="78"/>
      <c r="X1639" s="78"/>
      <c r="Y1639" s="78"/>
      <c r="Z1639" s="78"/>
      <c r="AA1639" s="78"/>
      <c r="AB1639" s="78"/>
      <c r="AC1639" s="78"/>
      <c r="AD1639" s="78"/>
      <c r="AE1639" s="78"/>
      <c r="AF1639" s="78"/>
      <c r="AG1639" s="78"/>
      <c r="AH1639" s="78"/>
      <c r="AI1639" s="78"/>
      <c r="AJ1639" s="78"/>
      <c r="AK1639" s="78"/>
      <c r="AL1639" s="80"/>
      <c r="AM1639" s="78"/>
      <c r="AN1639" s="78"/>
      <c r="AO1639" s="78"/>
      <c r="AP1639" s="78"/>
      <c r="AQ1639" s="78"/>
      <c r="AR1639" s="78"/>
      <c r="AS1639" s="78"/>
      <c r="AT1639" s="78"/>
      <c r="AU1639" s="78"/>
      <c r="AV1639" s="78"/>
      <c r="AW1639" s="78"/>
      <c r="AX1639" s="78"/>
      <c r="AY1639" s="78"/>
      <c r="AZ1639" s="78"/>
      <c r="BA1639" s="78"/>
      <c r="BB1639" s="78"/>
      <c r="BC1639" s="79"/>
      <c r="BD1639" s="79"/>
      <c r="BE1639" s="82"/>
      <c r="BF1639" s="79"/>
      <c r="BG1639" s="82"/>
      <c r="BH1639" s="82"/>
      <c r="BI1639" s="82"/>
      <c r="BJ1639" s="78"/>
      <c r="BK1639" s="78"/>
      <c r="BL1639" s="80"/>
      <c r="BM1639" s="78"/>
      <c r="BN1639" s="78"/>
      <c r="BO1639" s="78"/>
      <c r="BP1639" s="78"/>
      <c r="BQ1639" s="78"/>
      <c r="BR1639" s="78"/>
      <c r="BS1639" s="78"/>
      <c r="BT1639" s="78"/>
      <c r="BU1639" s="78"/>
      <c r="BV1639" s="78"/>
      <c r="BW1639" s="78"/>
      <c r="BX1639" s="78"/>
      <c r="BY1639" s="78"/>
      <c r="BZ1639" s="72"/>
      <c r="CA1639" s="73"/>
      <c r="CB1639" s="72"/>
      <c r="CC1639" s="72"/>
      <c r="CD1639" s="74"/>
      <c r="CJ1639"/>
      <c r="CW1639" s="76"/>
      <c r="DC1639" s="69"/>
      <c r="DI1639" s="69"/>
    </row>
    <row r="1640" spans="1:113">
      <c r="A1640" s="78"/>
      <c r="B1640" s="79"/>
      <c r="C1640" s="78"/>
      <c r="D1640" s="80"/>
      <c r="E1640" s="78"/>
      <c r="F1640" s="78"/>
      <c r="G1640" s="78"/>
      <c r="H1640" s="78"/>
      <c r="I1640" s="78"/>
      <c r="J1640" s="78"/>
      <c r="K1640" s="78"/>
      <c r="L1640" s="80"/>
      <c r="M1640" s="78"/>
      <c r="N1640" s="78"/>
      <c r="O1640" s="78"/>
      <c r="P1640" s="78"/>
      <c r="Q1640" s="78"/>
      <c r="R1640" s="78"/>
      <c r="S1640" s="78"/>
      <c r="T1640" s="78"/>
      <c r="U1640" s="78"/>
      <c r="V1640" s="78"/>
      <c r="W1640" s="78"/>
      <c r="X1640" s="78"/>
      <c r="Y1640" s="78"/>
      <c r="Z1640" s="78"/>
      <c r="AA1640" s="78"/>
      <c r="AB1640" s="78"/>
      <c r="AC1640" s="78"/>
      <c r="AD1640" s="78"/>
      <c r="AE1640" s="78"/>
      <c r="AF1640" s="78"/>
      <c r="AG1640" s="78"/>
      <c r="AH1640" s="78"/>
      <c r="AI1640" s="78"/>
      <c r="AJ1640" s="78"/>
      <c r="AK1640" s="78"/>
      <c r="AL1640" s="80"/>
      <c r="AM1640" s="78"/>
      <c r="AN1640" s="78"/>
      <c r="AO1640" s="78"/>
      <c r="AP1640" s="78"/>
      <c r="AQ1640" s="78"/>
      <c r="AR1640" s="78"/>
      <c r="AS1640" s="78"/>
      <c r="AT1640" s="78"/>
      <c r="AU1640" s="78"/>
      <c r="AV1640" s="78"/>
      <c r="AW1640" s="78"/>
      <c r="AX1640" s="78"/>
      <c r="AY1640" s="78"/>
      <c r="AZ1640" s="78"/>
      <c r="BA1640" s="78"/>
      <c r="BB1640" s="78"/>
      <c r="BC1640" s="79"/>
      <c r="BD1640" s="79"/>
      <c r="BE1640" s="79"/>
      <c r="BF1640" s="79"/>
      <c r="BG1640" s="79"/>
      <c r="BH1640" s="79"/>
      <c r="BI1640" s="79"/>
      <c r="BJ1640" s="78"/>
      <c r="BK1640" s="78"/>
      <c r="BL1640" s="80"/>
      <c r="BM1640" s="78"/>
      <c r="BN1640" s="78"/>
      <c r="BO1640" s="78"/>
      <c r="BP1640" s="78"/>
      <c r="BQ1640" s="78"/>
      <c r="BR1640" s="78"/>
      <c r="BS1640" s="78"/>
      <c r="BT1640" s="78"/>
      <c r="BU1640" s="78"/>
      <c r="BV1640" s="78"/>
      <c r="BW1640" s="78"/>
      <c r="BX1640" s="78"/>
      <c r="BY1640" s="78"/>
      <c r="BZ1640" s="72"/>
      <c r="CA1640" s="73"/>
      <c r="CB1640" s="72"/>
      <c r="CC1640" s="72"/>
      <c r="CD1640" s="74"/>
      <c r="CJ1640"/>
      <c r="CW1640" s="76"/>
      <c r="DC1640" s="69"/>
      <c r="DI1640" s="69"/>
    </row>
    <row r="1641" spans="1:113">
      <c r="A1641" s="78"/>
      <c r="B1641" s="82"/>
      <c r="C1641" s="78"/>
      <c r="D1641" s="80"/>
      <c r="E1641" s="78"/>
      <c r="F1641" s="78"/>
      <c r="G1641" s="78"/>
      <c r="H1641" s="78"/>
      <c r="I1641" s="78"/>
      <c r="J1641" s="78"/>
      <c r="K1641" s="78"/>
      <c r="L1641" s="80"/>
      <c r="M1641" s="78"/>
      <c r="N1641" s="78"/>
      <c r="O1641" s="78"/>
      <c r="P1641" s="78"/>
      <c r="Q1641" s="78"/>
      <c r="R1641" s="78"/>
      <c r="S1641" s="78"/>
      <c r="T1641" s="78"/>
      <c r="U1641" s="78"/>
      <c r="V1641" s="78"/>
      <c r="W1641" s="78"/>
      <c r="X1641" s="78"/>
      <c r="Y1641" s="78"/>
      <c r="Z1641" s="78"/>
      <c r="AA1641" s="78"/>
      <c r="AB1641" s="78"/>
      <c r="AC1641" s="78"/>
      <c r="AD1641" s="78"/>
      <c r="AE1641" s="78"/>
      <c r="AF1641" s="78"/>
      <c r="AG1641" s="78"/>
      <c r="AH1641" s="78"/>
      <c r="AI1641" s="78"/>
      <c r="AJ1641" s="78"/>
      <c r="AK1641" s="78"/>
      <c r="AL1641" s="80"/>
      <c r="AM1641" s="78"/>
      <c r="AN1641" s="78"/>
      <c r="AO1641" s="78"/>
      <c r="AP1641" s="78"/>
      <c r="AQ1641" s="78"/>
      <c r="AR1641" s="78"/>
      <c r="AS1641" s="78"/>
      <c r="AT1641" s="78"/>
      <c r="AU1641" s="78"/>
      <c r="AV1641" s="78"/>
      <c r="AW1641" s="78"/>
      <c r="AX1641" s="78"/>
      <c r="AY1641" s="78"/>
      <c r="AZ1641" s="78"/>
      <c r="BA1641" s="78"/>
      <c r="BB1641" s="78"/>
      <c r="BC1641" s="79"/>
      <c r="BD1641" s="79"/>
      <c r="BE1641" s="82"/>
      <c r="BF1641" s="79"/>
      <c r="BG1641" s="82"/>
      <c r="BH1641" s="82"/>
      <c r="BI1641" s="82"/>
      <c r="BJ1641" s="78"/>
      <c r="BK1641" s="78"/>
      <c r="BL1641" s="80"/>
      <c r="BM1641" s="78"/>
      <c r="BN1641" s="78"/>
      <c r="BO1641" s="78"/>
      <c r="BP1641" s="78"/>
      <c r="BQ1641" s="78"/>
      <c r="BR1641" s="78"/>
      <c r="BS1641" s="78"/>
      <c r="BT1641" s="78"/>
      <c r="BU1641" s="78"/>
      <c r="BV1641" s="78"/>
      <c r="BW1641" s="78"/>
      <c r="BX1641" s="78"/>
      <c r="BY1641" s="78"/>
      <c r="BZ1641" s="72"/>
      <c r="CA1641" s="73"/>
      <c r="CB1641" s="72"/>
      <c r="CC1641" s="72"/>
      <c r="CD1641" s="74"/>
      <c r="CJ1641"/>
      <c r="CW1641" s="76"/>
      <c r="DC1641" s="69"/>
      <c r="DI1641" s="69"/>
    </row>
    <row r="1642" spans="1:113">
      <c r="A1642" s="78"/>
      <c r="B1642" s="82"/>
      <c r="C1642" s="78"/>
      <c r="D1642" s="80"/>
      <c r="E1642" s="78"/>
      <c r="F1642" s="78"/>
      <c r="G1642" s="78"/>
      <c r="H1642" s="78"/>
      <c r="I1642" s="78"/>
      <c r="J1642" s="78"/>
      <c r="K1642" s="78"/>
      <c r="L1642" s="80"/>
      <c r="M1642" s="78"/>
      <c r="N1642" s="78"/>
      <c r="O1642" s="78"/>
      <c r="P1642" s="78"/>
      <c r="Q1642" s="78"/>
      <c r="R1642" s="78"/>
      <c r="S1642" s="78"/>
      <c r="T1642" s="78"/>
      <c r="U1642" s="78"/>
      <c r="V1642" s="78"/>
      <c r="W1642" s="78"/>
      <c r="X1642" s="78"/>
      <c r="Y1642" s="78"/>
      <c r="Z1642" s="78"/>
      <c r="AA1642" s="78"/>
      <c r="AB1642" s="78"/>
      <c r="AC1642" s="78"/>
      <c r="AD1642" s="78"/>
      <c r="AE1642" s="78"/>
      <c r="AF1642" s="78"/>
      <c r="AG1642" s="78"/>
      <c r="AH1642" s="78"/>
      <c r="AI1642" s="78"/>
      <c r="AJ1642" s="78"/>
      <c r="AK1642" s="78"/>
      <c r="AL1642" s="80"/>
      <c r="AM1642" s="78"/>
      <c r="AN1642" s="78"/>
      <c r="AO1642" s="78"/>
      <c r="AP1642" s="78"/>
      <c r="AQ1642" s="78"/>
      <c r="AR1642" s="78"/>
      <c r="AS1642" s="78"/>
      <c r="AT1642" s="78"/>
      <c r="AU1642" s="78"/>
      <c r="AV1642" s="78"/>
      <c r="AW1642" s="78"/>
      <c r="AX1642" s="78"/>
      <c r="AY1642" s="78"/>
      <c r="AZ1642" s="78"/>
      <c r="BA1642" s="78"/>
      <c r="BB1642" s="78"/>
      <c r="BC1642" s="79"/>
      <c r="BD1642" s="79"/>
      <c r="BE1642" s="82"/>
      <c r="BF1642" s="79"/>
      <c r="BG1642" s="82"/>
      <c r="BH1642" s="82"/>
      <c r="BI1642" s="82"/>
      <c r="BJ1642" s="78"/>
      <c r="BK1642" s="78"/>
      <c r="BL1642" s="80"/>
      <c r="BM1642" s="78"/>
      <c r="BN1642" s="78"/>
      <c r="BO1642" s="78"/>
      <c r="BP1642" s="78"/>
      <c r="BQ1642" s="78"/>
      <c r="BR1642" s="78"/>
      <c r="BS1642" s="78"/>
      <c r="BT1642" s="78"/>
      <c r="BU1642" s="78"/>
      <c r="BV1642" s="78"/>
      <c r="BW1642" s="78"/>
      <c r="BX1642" s="78"/>
      <c r="BY1642" s="78"/>
      <c r="BZ1642" s="72"/>
      <c r="CA1642" s="73"/>
      <c r="CB1642" s="72"/>
      <c r="CC1642" s="72"/>
      <c r="CD1642" s="74"/>
      <c r="CJ1642"/>
      <c r="CW1642" s="76"/>
      <c r="DC1642" s="69"/>
      <c r="DI1642" s="69"/>
    </row>
    <row r="1643" spans="1:113">
      <c r="A1643" s="78"/>
      <c r="B1643" s="82"/>
      <c r="C1643" s="78"/>
      <c r="D1643" s="80"/>
      <c r="E1643" s="78"/>
      <c r="F1643" s="78"/>
      <c r="G1643" s="78"/>
      <c r="H1643" s="78"/>
      <c r="I1643" s="78"/>
      <c r="J1643" s="78"/>
      <c r="K1643" s="78"/>
      <c r="L1643" s="80"/>
      <c r="M1643" s="78"/>
      <c r="N1643" s="78"/>
      <c r="O1643" s="78"/>
      <c r="P1643" s="78"/>
      <c r="Q1643" s="78"/>
      <c r="R1643" s="78"/>
      <c r="S1643" s="78"/>
      <c r="T1643" s="78"/>
      <c r="U1643" s="78"/>
      <c r="V1643" s="78"/>
      <c r="W1643" s="78"/>
      <c r="X1643" s="78"/>
      <c r="Y1643" s="78"/>
      <c r="Z1643" s="78"/>
      <c r="AA1643" s="78"/>
      <c r="AB1643" s="78"/>
      <c r="AC1643" s="78"/>
      <c r="AD1643" s="78"/>
      <c r="AE1643" s="78"/>
      <c r="AF1643" s="78"/>
      <c r="AG1643" s="78"/>
      <c r="AH1643" s="78"/>
      <c r="AI1643" s="78"/>
      <c r="AJ1643" s="78"/>
      <c r="AK1643" s="78"/>
      <c r="AL1643" s="80"/>
      <c r="AM1643" s="78"/>
      <c r="AN1643" s="78"/>
      <c r="AO1643" s="78"/>
      <c r="AP1643" s="78"/>
      <c r="AQ1643" s="78"/>
      <c r="AR1643" s="78"/>
      <c r="AS1643" s="78"/>
      <c r="AT1643" s="78"/>
      <c r="AU1643" s="78"/>
      <c r="AV1643" s="78"/>
      <c r="AW1643" s="78"/>
      <c r="AX1643" s="78"/>
      <c r="AY1643" s="78"/>
      <c r="AZ1643" s="78"/>
      <c r="BA1643" s="78"/>
      <c r="BB1643" s="78"/>
      <c r="BC1643" s="79"/>
      <c r="BD1643" s="79"/>
      <c r="BE1643" s="82"/>
      <c r="BF1643" s="79"/>
      <c r="BG1643" s="82"/>
      <c r="BH1643" s="82"/>
      <c r="BI1643" s="82"/>
      <c r="BJ1643" s="78"/>
      <c r="BK1643" s="78"/>
      <c r="BL1643" s="80"/>
      <c r="BM1643" s="78"/>
      <c r="BN1643" s="78"/>
      <c r="BO1643" s="78"/>
      <c r="BP1643" s="78"/>
      <c r="BQ1643" s="78"/>
      <c r="BR1643" s="78"/>
      <c r="BS1643" s="78"/>
      <c r="BT1643" s="78"/>
      <c r="BU1643" s="78"/>
      <c r="BV1643" s="78"/>
      <c r="BW1643" s="78"/>
      <c r="BX1643" s="78"/>
      <c r="BY1643" s="78"/>
      <c r="BZ1643" s="72"/>
      <c r="CA1643" s="73"/>
      <c r="CB1643" s="72"/>
      <c r="CC1643" s="72"/>
      <c r="CD1643" s="74"/>
      <c r="CJ1643"/>
      <c r="CW1643" s="76"/>
      <c r="DC1643" s="69"/>
      <c r="DI1643" s="69"/>
    </row>
    <row r="1644" spans="1:113">
      <c r="A1644" s="78"/>
      <c r="B1644" s="79"/>
      <c r="C1644" s="78"/>
      <c r="D1644" s="80"/>
      <c r="E1644" s="78"/>
      <c r="F1644" s="78"/>
      <c r="G1644" s="78"/>
      <c r="H1644" s="78"/>
      <c r="I1644" s="78"/>
      <c r="J1644" s="78"/>
      <c r="K1644" s="78"/>
      <c r="L1644" s="80"/>
      <c r="M1644" s="78"/>
      <c r="N1644" s="78"/>
      <c r="O1644" s="78"/>
      <c r="P1644" s="78"/>
      <c r="Q1644" s="78"/>
      <c r="R1644" s="78"/>
      <c r="S1644" s="78"/>
      <c r="T1644" s="78"/>
      <c r="U1644" s="78"/>
      <c r="V1644" s="78"/>
      <c r="W1644" s="78"/>
      <c r="X1644" s="78"/>
      <c r="Y1644" s="78"/>
      <c r="Z1644" s="78"/>
      <c r="AA1644" s="78"/>
      <c r="AB1644" s="78"/>
      <c r="AC1644" s="78"/>
      <c r="AD1644" s="78"/>
      <c r="AE1644" s="78"/>
      <c r="AF1644" s="78"/>
      <c r="AG1644" s="78"/>
      <c r="AH1644" s="78"/>
      <c r="AI1644" s="78"/>
      <c r="AJ1644" s="78"/>
      <c r="AK1644" s="78"/>
      <c r="AL1644" s="80"/>
      <c r="AM1644" s="78"/>
      <c r="AN1644" s="78"/>
      <c r="AO1644" s="78"/>
      <c r="AP1644" s="78"/>
      <c r="AQ1644" s="78"/>
      <c r="AR1644" s="78"/>
      <c r="AS1644" s="78"/>
      <c r="AT1644" s="78"/>
      <c r="AU1644" s="78"/>
      <c r="AV1644" s="78"/>
      <c r="AW1644" s="78"/>
      <c r="AX1644" s="78"/>
      <c r="AY1644" s="78"/>
      <c r="AZ1644" s="78"/>
      <c r="BA1644" s="78"/>
      <c r="BB1644" s="78"/>
      <c r="BC1644" s="79"/>
      <c r="BD1644" s="79"/>
      <c r="BE1644" s="79"/>
      <c r="BF1644" s="79"/>
      <c r="BG1644" s="79"/>
      <c r="BH1644" s="79"/>
      <c r="BI1644" s="79"/>
      <c r="BJ1644" s="78"/>
      <c r="BK1644" s="78"/>
      <c r="BL1644" s="80"/>
      <c r="BM1644" s="78"/>
      <c r="BN1644" s="78"/>
      <c r="BO1644" s="78"/>
      <c r="BP1644" s="78"/>
      <c r="BQ1644" s="78"/>
      <c r="BR1644" s="78"/>
      <c r="BS1644" s="78"/>
      <c r="BT1644" s="78"/>
      <c r="BU1644" s="78"/>
      <c r="BV1644" s="78"/>
      <c r="BW1644" s="78"/>
      <c r="BX1644" s="78"/>
      <c r="BY1644" s="78"/>
      <c r="BZ1644" s="72"/>
      <c r="CA1644" s="73"/>
      <c r="CB1644" s="72"/>
      <c r="CC1644" s="72"/>
      <c r="CD1644" s="74"/>
      <c r="CJ1644"/>
      <c r="CW1644" s="76"/>
      <c r="DC1644" s="69"/>
      <c r="DI1644" s="69"/>
    </row>
    <row r="1645" spans="1:113">
      <c r="A1645" s="78"/>
      <c r="B1645" s="79"/>
      <c r="C1645" s="78"/>
      <c r="D1645" s="80"/>
      <c r="E1645" s="78"/>
      <c r="F1645" s="78"/>
      <c r="G1645" s="78"/>
      <c r="H1645" s="78"/>
      <c r="I1645" s="78"/>
      <c r="J1645" s="78"/>
      <c r="K1645" s="78"/>
      <c r="L1645" s="80"/>
      <c r="M1645" s="78"/>
      <c r="N1645" s="78"/>
      <c r="O1645" s="78"/>
      <c r="P1645" s="78"/>
      <c r="Q1645" s="78"/>
      <c r="R1645" s="78"/>
      <c r="S1645" s="78"/>
      <c r="T1645" s="78"/>
      <c r="U1645" s="78"/>
      <c r="V1645" s="78"/>
      <c r="W1645" s="78"/>
      <c r="X1645" s="78"/>
      <c r="Y1645" s="78"/>
      <c r="Z1645" s="78"/>
      <c r="AA1645" s="78"/>
      <c r="AB1645" s="78"/>
      <c r="AC1645" s="78"/>
      <c r="AD1645" s="78"/>
      <c r="AE1645" s="78"/>
      <c r="AF1645" s="78"/>
      <c r="AG1645" s="78"/>
      <c r="AH1645" s="78"/>
      <c r="AI1645" s="78"/>
      <c r="AJ1645" s="78"/>
      <c r="AK1645" s="78"/>
      <c r="AL1645" s="80"/>
      <c r="AM1645" s="78"/>
      <c r="AN1645" s="78"/>
      <c r="AO1645" s="78"/>
      <c r="AP1645" s="78"/>
      <c r="AQ1645" s="78"/>
      <c r="AR1645" s="78"/>
      <c r="AS1645" s="78"/>
      <c r="AT1645" s="78"/>
      <c r="AU1645" s="78"/>
      <c r="AV1645" s="78"/>
      <c r="AW1645" s="78"/>
      <c r="AX1645" s="78"/>
      <c r="AY1645" s="78"/>
      <c r="AZ1645" s="78"/>
      <c r="BA1645" s="78"/>
      <c r="BB1645" s="78"/>
      <c r="BC1645" s="79"/>
      <c r="BD1645" s="79"/>
      <c r="BE1645" s="79"/>
      <c r="BF1645" s="79"/>
      <c r="BG1645" s="79"/>
      <c r="BH1645" s="79"/>
      <c r="BI1645" s="79"/>
      <c r="BJ1645" s="78"/>
      <c r="BK1645" s="78"/>
      <c r="BL1645" s="80"/>
      <c r="BM1645" s="78"/>
      <c r="BN1645" s="78"/>
      <c r="BO1645" s="78"/>
      <c r="BP1645" s="78"/>
      <c r="BQ1645" s="78"/>
      <c r="BR1645" s="78"/>
      <c r="BS1645" s="78"/>
      <c r="BT1645" s="78"/>
      <c r="BU1645" s="78"/>
      <c r="BV1645" s="78"/>
      <c r="BW1645" s="78"/>
      <c r="BX1645" s="78"/>
      <c r="BY1645" s="78"/>
      <c r="BZ1645" s="72"/>
      <c r="CA1645" s="73"/>
      <c r="CB1645" s="72"/>
      <c r="CC1645" s="72"/>
      <c r="CD1645" s="74"/>
      <c r="CJ1645"/>
      <c r="CW1645" s="76"/>
      <c r="DC1645" s="69"/>
      <c r="DI1645" s="69"/>
    </row>
    <row r="1646" spans="1:113">
      <c r="A1646" s="78"/>
      <c r="B1646" s="79"/>
      <c r="C1646" s="78"/>
      <c r="D1646" s="80"/>
      <c r="E1646" s="78"/>
      <c r="F1646" s="78"/>
      <c r="G1646" s="78"/>
      <c r="H1646" s="78"/>
      <c r="I1646" s="78"/>
      <c r="J1646" s="78"/>
      <c r="K1646" s="78"/>
      <c r="L1646" s="80"/>
      <c r="M1646" s="78"/>
      <c r="N1646" s="78"/>
      <c r="O1646" s="78"/>
      <c r="P1646" s="78"/>
      <c r="Q1646" s="78"/>
      <c r="R1646" s="78"/>
      <c r="S1646" s="78"/>
      <c r="T1646" s="78"/>
      <c r="U1646" s="78"/>
      <c r="V1646" s="78"/>
      <c r="W1646" s="78"/>
      <c r="X1646" s="78"/>
      <c r="Y1646" s="78"/>
      <c r="Z1646" s="78"/>
      <c r="AA1646" s="78"/>
      <c r="AB1646" s="78"/>
      <c r="AC1646" s="78"/>
      <c r="AD1646" s="78"/>
      <c r="AE1646" s="78"/>
      <c r="AF1646" s="78"/>
      <c r="AG1646" s="78"/>
      <c r="AH1646" s="78"/>
      <c r="AI1646" s="78"/>
      <c r="AJ1646" s="78"/>
      <c r="AK1646" s="78"/>
      <c r="AL1646" s="80"/>
      <c r="AM1646" s="78"/>
      <c r="AN1646" s="78"/>
      <c r="AO1646" s="78"/>
      <c r="AP1646" s="78"/>
      <c r="AQ1646" s="78"/>
      <c r="AR1646" s="78"/>
      <c r="AS1646" s="78"/>
      <c r="AT1646" s="78"/>
      <c r="AU1646" s="78"/>
      <c r="AV1646" s="78"/>
      <c r="AW1646" s="78"/>
      <c r="AX1646" s="78"/>
      <c r="AY1646" s="78"/>
      <c r="AZ1646" s="78"/>
      <c r="BA1646" s="78"/>
      <c r="BB1646" s="78"/>
      <c r="BC1646" s="79"/>
      <c r="BD1646" s="79"/>
      <c r="BE1646" s="79"/>
      <c r="BF1646" s="79"/>
      <c r="BG1646" s="79"/>
      <c r="BH1646" s="79"/>
      <c r="BI1646" s="79"/>
      <c r="BJ1646" s="78"/>
      <c r="BK1646" s="78"/>
      <c r="BL1646" s="80"/>
      <c r="BM1646" s="78"/>
      <c r="BN1646" s="78"/>
      <c r="BO1646" s="78"/>
      <c r="BP1646" s="78"/>
      <c r="BQ1646" s="78"/>
      <c r="BR1646" s="78"/>
      <c r="BS1646" s="78"/>
      <c r="BT1646" s="78"/>
      <c r="BU1646" s="78"/>
      <c r="BV1646" s="78"/>
      <c r="BW1646" s="78"/>
      <c r="BX1646" s="78"/>
      <c r="BY1646" s="78"/>
      <c r="BZ1646" s="72"/>
      <c r="CA1646" s="73"/>
      <c r="CB1646" s="72"/>
      <c r="CC1646" s="72"/>
      <c r="CD1646" s="74"/>
      <c r="CJ1646"/>
      <c r="CW1646" s="76"/>
      <c r="DC1646" s="69"/>
      <c r="DI1646" s="69"/>
    </row>
    <row r="1647" spans="1:113">
      <c r="A1647" s="78"/>
      <c r="B1647" s="79"/>
      <c r="C1647" s="78"/>
      <c r="D1647" s="80"/>
      <c r="E1647" s="78"/>
      <c r="F1647" s="78"/>
      <c r="G1647" s="78"/>
      <c r="H1647" s="78"/>
      <c r="I1647" s="78"/>
      <c r="J1647" s="78"/>
      <c r="K1647" s="78"/>
      <c r="L1647" s="80"/>
      <c r="M1647" s="78"/>
      <c r="N1647" s="78"/>
      <c r="O1647" s="78"/>
      <c r="P1647" s="78"/>
      <c r="Q1647" s="78"/>
      <c r="R1647" s="78"/>
      <c r="S1647" s="78"/>
      <c r="T1647" s="78"/>
      <c r="U1647" s="78"/>
      <c r="V1647" s="78"/>
      <c r="W1647" s="78"/>
      <c r="X1647" s="78"/>
      <c r="Y1647" s="78"/>
      <c r="Z1647" s="78"/>
      <c r="AA1647" s="78"/>
      <c r="AB1647" s="78"/>
      <c r="AC1647" s="78"/>
      <c r="AD1647" s="78"/>
      <c r="AE1647" s="78"/>
      <c r="AF1647" s="78"/>
      <c r="AG1647" s="78"/>
      <c r="AH1647" s="78"/>
      <c r="AI1647" s="78"/>
      <c r="AJ1647" s="78"/>
      <c r="AK1647" s="78"/>
      <c r="AL1647" s="80"/>
      <c r="AM1647" s="78"/>
      <c r="AN1647" s="78"/>
      <c r="AO1647" s="78"/>
      <c r="AP1647" s="78"/>
      <c r="AQ1647" s="78"/>
      <c r="AR1647" s="78"/>
      <c r="AS1647" s="78"/>
      <c r="AT1647" s="78"/>
      <c r="AU1647" s="78"/>
      <c r="AV1647" s="78"/>
      <c r="AW1647" s="78"/>
      <c r="AX1647" s="78"/>
      <c r="AY1647" s="78"/>
      <c r="AZ1647" s="78"/>
      <c r="BA1647" s="78"/>
      <c r="BB1647" s="78"/>
      <c r="BC1647" s="79"/>
      <c r="BD1647" s="79"/>
      <c r="BE1647" s="79"/>
      <c r="BF1647" s="79"/>
      <c r="BG1647" s="79"/>
      <c r="BH1647" s="79"/>
      <c r="BI1647" s="79"/>
      <c r="BJ1647" s="78"/>
      <c r="BK1647" s="78"/>
      <c r="BL1647" s="80"/>
      <c r="BM1647" s="78"/>
      <c r="BN1647" s="78"/>
      <c r="BO1647" s="78"/>
      <c r="BP1647" s="78"/>
      <c r="BQ1647" s="78"/>
      <c r="BR1647" s="78"/>
      <c r="BS1647" s="78"/>
      <c r="BT1647" s="78"/>
      <c r="BU1647" s="78"/>
      <c r="BV1647" s="78"/>
      <c r="BW1647" s="78"/>
      <c r="BX1647" s="78"/>
      <c r="BY1647" s="78"/>
      <c r="BZ1647" s="72"/>
      <c r="CA1647" s="73"/>
      <c r="CB1647" s="72"/>
      <c r="CC1647" s="72"/>
      <c r="CD1647" s="74"/>
      <c r="CJ1647"/>
      <c r="CW1647" s="76"/>
      <c r="DC1647" s="69"/>
      <c r="DI1647" s="69"/>
    </row>
    <row r="1648" spans="1:113">
      <c r="A1648" s="78"/>
      <c r="B1648" s="79"/>
      <c r="C1648" s="78"/>
      <c r="D1648" s="80"/>
      <c r="E1648" s="78"/>
      <c r="F1648" s="78"/>
      <c r="G1648" s="78"/>
      <c r="H1648" s="78"/>
      <c r="I1648" s="78"/>
      <c r="J1648" s="78"/>
      <c r="K1648" s="78"/>
      <c r="L1648" s="80"/>
      <c r="M1648" s="78"/>
      <c r="N1648" s="78"/>
      <c r="O1648" s="78"/>
      <c r="P1648" s="78"/>
      <c r="Q1648" s="78"/>
      <c r="R1648" s="78"/>
      <c r="S1648" s="78"/>
      <c r="T1648" s="78"/>
      <c r="U1648" s="78"/>
      <c r="V1648" s="78"/>
      <c r="W1648" s="78"/>
      <c r="X1648" s="78"/>
      <c r="Y1648" s="78"/>
      <c r="Z1648" s="78"/>
      <c r="AA1648" s="78"/>
      <c r="AB1648" s="78"/>
      <c r="AC1648" s="78"/>
      <c r="AD1648" s="78"/>
      <c r="AE1648" s="78"/>
      <c r="AF1648" s="78"/>
      <c r="AG1648" s="78"/>
      <c r="AH1648" s="78"/>
      <c r="AI1648" s="78"/>
      <c r="AJ1648" s="78"/>
      <c r="AK1648" s="78"/>
      <c r="AL1648" s="80"/>
      <c r="AM1648" s="78"/>
      <c r="AN1648" s="78"/>
      <c r="AO1648" s="78"/>
      <c r="AP1648" s="78"/>
      <c r="AQ1648" s="78"/>
      <c r="AR1648" s="78"/>
      <c r="AS1648" s="78"/>
      <c r="AT1648" s="78"/>
      <c r="AU1648" s="78"/>
      <c r="AV1648" s="78"/>
      <c r="AW1648" s="78"/>
      <c r="AX1648" s="78"/>
      <c r="AY1648" s="78"/>
      <c r="AZ1648" s="78"/>
      <c r="BA1648" s="78"/>
      <c r="BB1648" s="78"/>
      <c r="BC1648" s="79"/>
      <c r="BD1648" s="79"/>
      <c r="BE1648" s="79"/>
      <c r="BF1648" s="79"/>
      <c r="BG1648" s="79"/>
      <c r="BH1648" s="79"/>
      <c r="BI1648" s="79"/>
      <c r="BJ1648" s="78"/>
      <c r="BK1648" s="78"/>
      <c r="BL1648" s="80"/>
      <c r="BM1648" s="78"/>
      <c r="BN1648" s="78"/>
      <c r="BO1648" s="78"/>
      <c r="BP1648" s="78"/>
      <c r="BQ1648" s="78"/>
      <c r="BR1648" s="78"/>
      <c r="BS1648" s="78"/>
      <c r="BT1648" s="78"/>
      <c r="BU1648" s="78"/>
      <c r="BV1648" s="78"/>
      <c r="BW1648" s="78"/>
      <c r="BX1648" s="78"/>
      <c r="BY1648" s="78"/>
      <c r="BZ1648" s="72"/>
      <c r="CA1648" s="73"/>
      <c r="CB1648" s="72"/>
      <c r="CC1648" s="72"/>
      <c r="CD1648" s="74"/>
      <c r="CJ1648"/>
      <c r="CW1648" s="76"/>
      <c r="DC1648" s="69"/>
      <c r="DI1648" s="69"/>
    </row>
    <row r="1649" spans="1:113">
      <c r="A1649" s="78"/>
      <c r="B1649" s="79"/>
      <c r="C1649" s="78"/>
      <c r="D1649" s="80"/>
      <c r="E1649" s="78"/>
      <c r="F1649" s="78"/>
      <c r="G1649" s="78"/>
      <c r="H1649" s="78"/>
      <c r="I1649" s="78"/>
      <c r="J1649" s="78"/>
      <c r="K1649" s="78"/>
      <c r="L1649" s="80"/>
      <c r="M1649" s="78"/>
      <c r="N1649" s="78"/>
      <c r="O1649" s="78"/>
      <c r="P1649" s="78"/>
      <c r="Q1649" s="78"/>
      <c r="R1649" s="78"/>
      <c r="S1649" s="78"/>
      <c r="T1649" s="78"/>
      <c r="U1649" s="78"/>
      <c r="V1649" s="78"/>
      <c r="W1649" s="78"/>
      <c r="X1649" s="78"/>
      <c r="Y1649" s="78"/>
      <c r="Z1649" s="78"/>
      <c r="AA1649" s="78"/>
      <c r="AB1649" s="78"/>
      <c r="AC1649" s="78"/>
      <c r="AD1649" s="78"/>
      <c r="AE1649" s="78"/>
      <c r="AF1649" s="78"/>
      <c r="AG1649" s="78"/>
      <c r="AH1649" s="78"/>
      <c r="AI1649" s="78"/>
      <c r="AJ1649" s="78"/>
      <c r="AK1649" s="78"/>
      <c r="AL1649" s="80"/>
      <c r="AM1649" s="78"/>
      <c r="AN1649" s="78"/>
      <c r="AO1649" s="78"/>
      <c r="AP1649" s="78"/>
      <c r="AQ1649" s="78"/>
      <c r="AR1649" s="78"/>
      <c r="AS1649" s="78"/>
      <c r="AT1649" s="78"/>
      <c r="AU1649" s="78"/>
      <c r="AV1649" s="78"/>
      <c r="AW1649" s="78"/>
      <c r="AX1649" s="78"/>
      <c r="AY1649" s="78"/>
      <c r="AZ1649" s="78"/>
      <c r="BA1649" s="78"/>
      <c r="BB1649" s="78"/>
      <c r="BC1649" s="79"/>
      <c r="BD1649" s="79"/>
      <c r="BE1649" s="79"/>
      <c r="BF1649" s="79"/>
      <c r="BG1649" s="79"/>
      <c r="BH1649" s="79"/>
      <c r="BI1649" s="79"/>
      <c r="BJ1649" s="78"/>
      <c r="BK1649" s="78"/>
      <c r="BL1649" s="80"/>
      <c r="BM1649" s="78"/>
      <c r="BN1649" s="78"/>
      <c r="BO1649" s="78"/>
      <c r="BP1649" s="78"/>
      <c r="BQ1649" s="78"/>
      <c r="BR1649" s="78"/>
      <c r="BS1649" s="78"/>
      <c r="BT1649" s="78"/>
      <c r="BU1649" s="78"/>
      <c r="BV1649" s="78"/>
      <c r="BW1649" s="78"/>
      <c r="BX1649" s="78"/>
      <c r="BY1649" s="78"/>
      <c r="BZ1649" s="72"/>
      <c r="CA1649" s="73"/>
      <c r="CB1649" s="72"/>
      <c r="CC1649" s="72"/>
      <c r="CD1649" s="74"/>
      <c r="CJ1649"/>
      <c r="CW1649" s="76"/>
      <c r="DC1649" s="69"/>
      <c r="DI1649" s="69"/>
    </row>
    <row r="1650" spans="1:113">
      <c r="A1650" s="78"/>
      <c r="B1650" s="79"/>
      <c r="C1650" s="78"/>
      <c r="D1650" s="80"/>
      <c r="E1650" s="78"/>
      <c r="F1650" s="78"/>
      <c r="G1650" s="78"/>
      <c r="H1650" s="78"/>
      <c r="I1650" s="78"/>
      <c r="J1650" s="78"/>
      <c r="K1650" s="78"/>
      <c r="L1650" s="80"/>
      <c r="M1650" s="78"/>
      <c r="N1650" s="78"/>
      <c r="O1650" s="78"/>
      <c r="P1650" s="78"/>
      <c r="Q1650" s="78"/>
      <c r="R1650" s="78"/>
      <c r="S1650" s="78"/>
      <c r="T1650" s="78"/>
      <c r="U1650" s="78"/>
      <c r="V1650" s="78"/>
      <c r="W1650" s="78"/>
      <c r="X1650" s="78"/>
      <c r="Y1650" s="78"/>
      <c r="Z1650" s="78"/>
      <c r="AA1650" s="78"/>
      <c r="AB1650" s="78"/>
      <c r="AC1650" s="78"/>
      <c r="AD1650" s="78"/>
      <c r="AE1650" s="78"/>
      <c r="AF1650" s="78"/>
      <c r="AG1650" s="78"/>
      <c r="AH1650" s="78"/>
      <c r="AI1650" s="78"/>
      <c r="AJ1650" s="78"/>
      <c r="AK1650" s="78"/>
      <c r="AL1650" s="80"/>
      <c r="AM1650" s="78"/>
      <c r="AN1650" s="78"/>
      <c r="AO1650" s="78"/>
      <c r="AP1650" s="78"/>
      <c r="AQ1650" s="78"/>
      <c r="AR1650" s="78"/>
      <c r="AS1650" s="78"/>
      <c r="AT1650" s="78"/>
      <c r="AU1650" s="78"/>
      <c r="AV1650" s="78"/>
      <c r="AW1650" s="78"/>
      <c r="AX1650" s="78"/>
      <c r="AY1650" s="78"/>
      <c r="AZ1650" s="78"/>
      <c r="BA1650" s="78"/>
      <c r="BB1650" s="78"/>
      <c r="BC1650" s="79"/>
      <c r="BD1650" s="79"/>
      <c r="BE1650" s="79"/>
      <c r="BF1650" s="79"/>
      <c r="BG1650" s="79"/>
      <c r="BH1650" s="79"/>
      <c r="BI1650" s="79"/>
      <c r="BJ1650" s="78"/>
      <c r="BK1650" s="78"/>
      <c r="BL1650" s="80"/>
      <c r="BM1650" s="78"/>
      <c r="BN1650" s="78"/>
      <c r="BO1650" s="78"/>
      <c r="BP1650" s="78"/>
      <c r="BQ1650" s="78"/>
      <c r="BR1650" s="78"/>
      <c r="BS1650" s="78"/>
      <c r="BT1650" s="78"/>
      <c r="BU1650" s="78"/>
      <c r="BV1650" s="78"/>
      <c r="BW1650" s="78"/>
      <c r="BX1650" s="78"/>
      <c r="BY1650" s="78"/>
      <c r="BZ1650" s="72"/>
      <c r="CA1650" s="73"/>
      <c r="CB1650" s="72"/>
      <c r="CC1650" s="72"/>
      <c r="CD1650" s="74"/>
      <c r="CJ1650"/>
      <c r="CW1650" s="76"/>
      <c r="DC1650" s="69"/>
      <c r="DI1650" s="69"/>
    </row>
    <row r="1651" spans="1:113">
      <c r="A1651" s="78"/>
      <c r="B1651" s="82"/>
      <c r="C1651" s="78"/>
      <c r="D1651" s="80"/>
      <c r="E1651" s="78"/>
      <c r="F1651" s="78"/>
      <c r="G1651" s="78"/>
      <c r="H1651" s="78"/>
      <c r="I1651" s="78"/>
      <c r="J1651" s="78"/>
      <c r="K1651" s="78"/>
      <c r="L1651" s="80"/>
      <c r="M1651" s="78"/>
      <c r="N1651" s="78"/>
      <c r="O1651" s="78"/>
      <c r="P1651" s="78"/>
      <c r="Q1651" s="78"/>
      <c r="R1651" s="78"/>
      <c r="S1651" s="78"/>
      <c r="T1651" s="78"/>
      <c r="U1651" s="78"/>
      <c r="V1651" s="78"/>
      <c r="W1651" s="78"/>
      <c r="X1651" s="78"/>
      <c r="Y1651" s="78"/>
      <c r="Z1651" s="78"/>
      <c r="AA1651" s="78"/>
      <c r="AB1651" s="78"/>
      <c r="AC1651" s="78"/>
      <c r="AD1651" s="78"/>
      <c r="AE1651" s="78"/>
      <c r="AF1651" s="78"/>
      <c r="AG1651" s="78"/>
      <c r="AH1651" s="78"/>
      <c r="AI1651" s="78"/>
      <c r="AJ1651" s="78"/>
      <c r="AK1651" s="78"/>
      <c r="AL1651" s="80"/>
      <c r="AM1651" s="78"/>
      <c r="AN1651" s="78"/>
      <c r="AO1651" s="78"/>
      <c r="AP1651" s="78"/>
      <c r="AQ1651" s="78"/>
      <c r="AR1651" s="78"/>
      <c r="AS1651" s="78"/>
      <c r="AT1651" s="78"/>
      <c r="AU1651" s="78"/>
      <c r="AV1651" s="78"/>
      <c r="AW1651" s="78"/>
      <c r="AX1651" s="78"/>
      <c r="AY1651" s="78"/>
      <c r="AZ1651" s="78"/>
      <c r="BA1651" s="78"/>
      <c r="BB1651" s="78"/>
      <c r="BC1651" s="79"/>
      <c r="BD1651" s="79"/>
      <c r="BE1651" s="82"/>
      <c r="BF1651" s="79"/>
      <c r="BG1651" s="82"/>
      <c r="BH1651" s="82"/>
      <c r="BI1651" s="82"/>
      <c r="BJ1651" s="78"/>
      <c r="BK1651" s="78"/>
      <c r="BL1651" s="80"/>
      <c r="BM1651" s="78"/>
      <c r="BN1651" s="78"/>
      <c r="BO1651" s="78"/>
      <c r="BP1651" s="78"/>
      <c r="BQ1651" s="78"/>
      <c r="BR1651" s="78"/>
      <c r="BS1651" s="78"/>
      <c r="BT1651" s="78"/>
      <c r="BU1651" s="78"/>
      <c r="BV1651" s="78"/>
      <c r="BW1651" s="78"/>
      <c r="BX1651" s="78"/>
      <c r="BY1651" s="78"/>
      <c r="BZ1651" s="72"/>
      <c r="CA1651" s="73"/>
      <c r="CB1651" s="72"/>
      <c r="CC1651" s="72"/>
      <c r="CD1651" s="74"/>
      <c r="CJ1651"/>
      <c r="CW1651" s="76"/>
      <c r="DC1651" s="69"/>
      <c r="DI1651" s="69"/>
    </row>
    <row r="1652" spans="1:113">
      <c r="A1652" s="78"/>
      <c r="B1652" s="79"/>
      <c r="C1652" s="78"/>
      <c r="D1652" s="80"/>
      <c r="E1652" s="78"/>
      <c r="F1652" s="78"/>
      <c r="G1652" s="78"/>
      <c r="H1652" s="78"/>
      <c r="I1652" s="78"/>
      <c r="J1652" s="78"/>
      <c r="K1652" s="78"/>
      <c r="L1652" s="80"/>
      <c r="M1652" s="78"/>
      <c r="N1652" s="78"/>
      <c r="O1652" s="78"/>
      <c r="P1652" s="78"/>
      <c r="Q1652" s="78"/>
      <c r="R1652" s="78"/>
      <c r="S1652" s="78"/>
      <c r="T1652" s="78"/>
      <c r="U1652" s="78"/>
      <c r="V1652" s="78"/>
      <c r="W1652" s="78"/>
      <c r="X1652" s="78"/>
      <c r="Y1652" s="78"/>
      <c r="Z1652" s="78"/>
      <c r="AA1652" s="78"/>
      <c r="AB1652" s="78"/>
      <c r="AC1652" s="78"/>
      <c r="AD1652" s="78"/>
      <c r="AE1652" s="78"/>
      <c r="AF1652" s="78"/>
      <c r="AG1652" s="78"/>
      <c r="AH1652" s="78"/>
      <c r="AI1652" s="78"/>
      <c r="AJ1652" s="78"/>
      <c r="AK1652" s="78"/>
      <c r="AL1652" s="80"/>
      <c r="AM1652" s="78"/>
      <c r="AN1652" s="78"/>
      <c r="AO1652" s="78"/>
      <c r="AP1652" s="78"/>
      <c r="AQ1652" s="78"/>
      <c r="AR1652" s="78"/>
      <c r="AS1652" s="78"/>
      <c r="AT1652" s="78"/>
      <c r="AU1652" s="78"/>
      <c r="AV1652" s="78"/>
      <c r="AW1652" s="78"/>
      <c r="AX1652" s="78"/>
      <c r="AY1652" s="78"/>
      <c r="AZ1652" s="78"/>
      <c r="BA1652" s="78"/>
      <c r="BB1652" s="78"/>
      <c r="BC1652" s="79"/>
      <c r="BD1652" s="79"/>
      <c r="BE1652" s="79"/>
      <c r="BF1652" s="79"/>
      <c r="BG1652" s="79"/>
      <c r="BH1652" s="79"/>
      <c r="BI1652" s="79"/>
      <c r="BJ1652" s="78"/>
      <c r="BK1652" s="78"/>
      <c r="BL1652" s="80"/>
      <c r="BM1652" s="78"/>
      <c r="BN1652" s="78"/>
      <c r="BO1652" s="78"/>
      <c r="BP1652" s="78"/>
      <c r="BQ1652" s="78"/>
      <c r="BR1652" s="78"/>
      <c r="BS1652" s="78"/>
      <c r="BT1652" s="78"/>
      <c r="BU1652" s="78"/>
      <c r="BV1652" s="78"/>
      <c r="BW1652" s="78"/>
      <c r="BX1652" s="78"/>
      <c r="BY1652" s="78"/>
      <c r="BZ1652" s="72"/>
      <c r="CA1652" s="73"/>
      <c r="CB1652" s="72"/>
      <c r="CC1652" s="72"/>
      <c r="CD1652" s="74"/>
      <c r="CJ1652"/>
      <c r="CW1652" s="76"/>
      <c r="DC1652" s="69"/>
      <c r="DI1652" s="69"/>
    </row>
    <row r="1653" spans="1:113">
      <c r="A1653" s="78"/>
      <c r="B1653" s="79"/>
      <c r="C1653" s="78"/>
      <c r="D1653" s="80"/>
      <c r="E1653" s="78"/>
      <c r="F1653" s="78"/>
      <c r="G1653" s="78"/>
      <c r="H1653" s="78"/>
      <c r="I1653" s="78"/>
      <c r="J1653" s="78"/>
      <c r="K1653" s="78"/>
      <c r="L1653" s="80"/>
      <c r="M1653" s="78"/>
      <c r="N1653" s="78"/>
      <c r="O1653" s="78"/>
      <c r="P1653" s="78"/>
      <c r="Q1653" s="78"/>
      <c r="R1653" s="78"/>
      <c r="S1653" s="78"/>
      <c r="T1653" s="78"/>
      <c r="U1653" s="78"/>
      <c r="V1653" s="78"/>
      <c r="W1653" s="78"/>
      <c r="X1653" s="78"/>
      <c r="Y1653" s="78"/>
      <c r="Z1653" s="78"/>
      <c r="AA1653" s="78"/>
      <c r="AB1653" s="78"/>
      <c r="AC1653" s="78"/>
      <c r="AD1653" s="78"/>
      <c r="AE1653" s="78"/>
      <c r="AF1653" s="78"/>
      <c r="AG1653" s="78"/>
      <c r="AH1653" s="78"/>
      <c r="AI1653" s="78"/>
      <c r="AJ1653" s="78"/>
      <c r="AK1653" s="78"/>
      <c r="AL1653" s="80"/>
      <c r="AM1653" s="78"/>
      <c r="AN1653" s="78"/>
      <c r="AO1653" s="78"/>
      <c r="AP1653" s="78"/>
      <c r="AQ1653" s="78"/>
      <c r="AR1653" s="78"/>
      <c r="AS1653" s="78"/>
      <c r="AT1653" s="78"/>
      <c r="AU1653" s="78"/>
      <c r="AV1653" s="78"/>
      <c r="AW1653" s="78"/>
      <c r="AX1653" s="78"/>
      <c r="AY1653" s="78"/>
      <c r="AZ1653" s="78"/>
      <c r="BA1653" s="78"/>
      <c r="BB1653" s="78"/>
      <c r="BC1653" s="79"/>
      <c r="BD1653" s="79"/>
      <c r="BE1653" s="79"/>
      <c r="BF1653" s="79"/>
      <c r="BG1653" s="79"/>
      <c r="BH1653" s="79"/>
      <c r="BI1653" s="79"/>
      <c r="BJ1653" s="78"/>
      <c r="BK1653" s="78"/>
      <c r="BL1653" s="80"/>
      <c r="BM1653" s="78"/>
      <c r="BN1653" s="78"/>
      <c r="BO1653" s="78"/>
      <c r="BP1653" s="78"/>
      <c r="BQ1653" s="78"/>
      <c r="BR1653" s="78"/>
      <c r="BS1653" s="78"/>
      <c r="BT1653" s="78"/>
      <c r="BU1653" s="78"/>
      <c r="BV1653" s="78"/>
      <c r="BW1653" s="78"/>
      <c r="BX1653" s="78"/>
      <c r="BY1653" s="78"/>
      <c r="BZ1653" s="72"/>
      <c r="CA1653" s="73"/>
      <c r="CB1653" s="72"/>
      <c r="CC1653" s="72"/>
      <c r="CD1653" s="74"/>
      <c r="CJ1653"/>
      <c r="CW1653" s="76"/>
      <c r="DC1653" s="69"/>
      <c r="DI1653" s="69"/>
    </row>
    <row r="1654" spans="1:113">
      <c r="A1654" s="78"/>
      <c r="B1654" s="79"/>
      <c r="C1654" s="78"/>
      <c r="D1654" s="80"/>
      <c r="E1654" s="78"/>
      <c r="F1654" s="78"/>
      <c r="G1654" s="78"/>
      <c r="H1654" s="78"/>
      <c r="I1654" s="78"/>
      <c r="J1654" s="78"/>
      <c r="K1654" s="78"/>
      <c r="L1654" s="80"/>
      <c r="M1654" s="78"/>
      <c r="N1654" s="78"/>
      <c r="O1654" s="78"/>
      <c r="P1654" s="78"/>
      <c r="Q1654" s="78"/>
      <c r="R1654" s="78"/>
      <c r="S1654" s="78"/>
      <c r="T1654" s="78"/>
      <c r="U1654" s="78"/>
      <c r="V1654" s="78"/>
      <c r="W1654" s="78"/>
      <c r="X1654" s="78"/>
      <c r="Y1654" s="78"/>
      <c r="Z1654" s="78"/>
      <c r="AA1654" s="78"/>
      <c r="AB1654" s="78"/>
      <c r="AC1654" s="78"/>
      <c r="AD1654" s="78"/>
      <c r="AE1654" s="78"/>
      <c r="AF1654" s="78"/>
      <c r="AG1654" s="78"/>
      <c r="AH1654" s="78"/>
      <c r="AI1654" s="78"/>
      <c r="AJ1654" s="78"/>
      <c r="AK1654" s="78"/>
      <c r="AL1654" s="80"/>
      <c r="AM1654" s="78"/>
      <c r="AN1654" s="78"/>
      <c r="AO1654" s="78"/>
      <c r="AP1654" s="78"/>
      <c r="AQ1654" s="78"/>
      <c r="AR1654" s="78"/>
      <c r="AS1654" s="78"/>
      <c r="AT1654" s="78"/>
      <c r="AU1654" s="78"/>
      <c r="AV1654" s="78"/>
      <c r="AW1654" s="78"/>
      <c r="AX1654" s="78"/>
      <c r="AY1654" s="78"/>
      <c r="AZ1654" s="78"/>
      <c r="BA1654" s="78"/>
      <c r="BB1654" s="78"/>
      <c r="BC1654" s="79"/>
      <c r="BD1654" s="79"/>
      <c r="BE1654" s="79"/>
      <c r="BF1654" s="79"/>
      <c r="BG1654" s="79"/>
      <c r="BH1654" s="79"/>
      <c r="BI1654" s="79"/>
      <c r="BJ1654" s="78"/>
      <c r="BK1654" s="78"/>
      <c r="BL1654" s="80"/>
      <c r="BM1654" s="78"/>
      <c r="BN1654" s="78"/>
      <c r="BO1654" s="78"/>
      <c r="BP1654" s="78"/>
      <c r="BQ1654" s="78"/>
      <c r="BR1654" s="78"/>
      <c r="BS1654" s="78"/>
      <c r="BT1654" s="78"/>
      <c r="BU1654" s="78"/>
      <c r="BV1654" s="78"/>
      <c r="BW1654" s="78"/>
      <c r="BX1654" s="78"/>
      <c r="BY1654" s="78"/>
      <c r="BZ1654" s="72"/>
      <c r="CA1654" s="73"/>
      <c r="CB1654" s="72"/>
      <c r="CC1654" s="72"/>
      <c r="CD1654" s="74"/>
      <c r="CJ1654"/>
      <c r="CW1654" s="76"/>
      <c r="DC1654" s="69"/>
      <c r="DI1654" s="69"/>
    </row>
    <row r="1655" spans="1:113">
      <c r="A1655" s="78"/>
      <c r="B1655" s="79"/>
      <c r="C1655" s="78"/>
      <c r="D1655" s="80"/>
      <c r="E1655" s="78"/>
      <c r="F1655" s="78"/>
      <c r="G1655" s="78"/>
      <c r="H1655" s="78"/>
      <c r="I1655" s="78"/>
      <c r="J1655" s="78"/>
      <c r="K1655" s="78"/>
      <c r="L1655" s="80"/>
      <c r="M1655" s="78"/>
      <c r="N1655" s="78"/>
      <c r="O1655" s="78"/>
      <c r="P1655" s="78"/>
      <c r="Q1655" s="78"/>
      <c r="R1655" s="78"/>
      <c r="S1655" s="78"/>
      <c r="T1655" s="78"/>
      <c r="U1655" s="78"/>
      <c r="V1655" s="78"/>
      <c r="W1655" s="78"/>
      <c r="X1655" s="78"/>
      <c r="Y1655" s="78"/>
      <c r="Z1655" s="78"/>
      <c r="AA1655" s="78"/>
      <c r="AB1655" s="78"/>
      <c r="AC1655" s="78"/>
      <c r="AD1655" s="78"/>
      <c r="AE1655" s="78"/>
      <c r="AF1655" s="78"/>
      <c r="AG1655" s="78"/>
      <c r="AH1655" s="78"/>
      <c r="AI1655" s="78"/>
      <c r="AJ1655" s="78"/>
      <c r="AK1655" s="78"/>
      <c r="AL1655" s="80"/>
      <c r="AM1655" s="78"/>
      <c r="AN1655" s="78"/>
      <c r="AO1655" s="78"/>
      <c r="AP1655" s="78"/>
      <c r="AQ1655" s="78"/>
      <c r="AR1655" s="78"/>
      <c r="AS1655" s="78"/>
      <c r="AT1655" s="78"/>
      <c r="AU1655" s="78"/>
      <c r="AV1655" s="78"/>
      <c r="AW1655" s="78"/>
      <c r="AX1655" s="78"/>
      <c r="AY1655" s="78"/>
      <c r="AZ1655" s="78"/>
      <c r="BA1655" s="78"/>
      <c r="BB1655" s="78"/>
      <c r="BC1655" s="79"/>
      <c r="BD1655" s="79"/>
      <c r="BE1655" s="79"/>
      <c r="BF1655" s="79"/>
      <c r="BG1655" s="79"/>
      <c r="BH1655" s="79"/>
      <c r="BI1655" s="79"/>
      <c r="BJ1655" s="78"/>
      <c r="BK1655" s="78"/>
      <c r="BL1655" s="80"/>
      <c r="BM1655" s="78"/>
      <c r="BN1655" s="78"/>
      <c r="BO1655" s="78"/>
      <c r="BP1655" s="78"/>
      <c r="BQ1655" s="78"/>
      <c r="BR1655" s="78"/>
      <c r="BS1655" s="78"/>
      <c r="BT1655" s="78"/>
      <c r="BU1655" s="78"/>
      <c r="BV1655" s="78"/>
      <c r="BW1655" s="78"/>
      <c r="BX1655" s="78"/>
      <c r="BY1655" s="78"/>
      <c r="BZ1655" s="72"/>
      <c r="CA1655" s="73"/>
      <c r="CB1655" s="72"/>
      <c r="CC1655" s="72"/>
      <c r="CD1655" s="74"/>
      <c r="CJ1655"/>
      <c r="CW1655" s="76"/>
      <c r="DC1655" s="69"/>
      <c r="DI1655" s="69"/>
    </row>
    <row r="1656" spans="1:113">
      <c r="A1656" s="78"/>
      <c r="B1656" s="79"/>
      <c r="C1656" s="78"/>
      <c r="D1656" s="80"/>
      <c r="E1656" s="78"/>
      <c r="F1656" s="78"/>
      <c r="G1656" s="78"/>
      <c r="H1656" s="78"/>
      <c r="I1656" s="78"/>
      <c r="J1656" s="78"/>
      <c r="K1656" s="78"/>
      <c r="L1656" s="80"/>
      <c r="M1656" s="78"/>
      <c r="N1656" s="78"/>
      <c r="O1656" s="78"/>
      <c r="P1656" s="78"/>
      <c r="Q1656" s="78"/>
      <c r="R1656" s="78"/>
      <c r="S1656" s="78"/>
      <c r="T1656" s="78"/>
      <c r="U1656" s="78"/>
      <c r="V1656" s="78"/>
      <c r="W1656" s="78"/>
      <c r="X1656" s="78"/>
      <c r="Y1656" s="78"/>
      <c r="Z1656" s="78"/>
      <c r="AA1656" s="78"/>
      <c r="AB1656" s="78"/>
      <c r="AC1656" s="78"/>
      <c r="AD1656" s="78"/>
      <c r="AE1656" s="78"/>
      <c r="AF1656" s="78"/>
      <c r="AG1656" s="78"/>
      <c r="AH1656" s="78"/>
      <c r="AI1656" s="78"/>
      <c r="AJ1656" s="78"/>
      <c r="AK1656" s="78"/>
      <c r="AL1656" s="80"/>
      <c r="AM1656" s="78"/>
      <c r="AN1656" s="78"/>
      <c r="AO1656" s="78"/>
      <c r="AP1656" s="78"/>
      <c r="AQ1656" s="78"/>
      <c r="AR1656" s="78"/>
      <c r="AS1656" s="78"/>
      <c r="AT1656" s="78"/>
      <c r="AU1656" s="78"/>
      <c r="AV1656" s="78"/>
      <c r="AW1656" s="78"/>
      <c r="AX1656" s="78"/>
      <c r="AY1656" s="78"/>
      <c r="AZ1656" s="78"/>
      <c r="BA1656" s="78"/>
      <c r="BB1656" s="78"/>
      <c r="BC1656" s="79"/>
      <c r="BD1656" s="79"/>
      <c r="BE1656" s="79"/>
      <c r="BF1656" s="79"/>
      <c r="BG1656" s="79"/>
      <c r="BH1656" s="79"/>
      <c r="BI1656" s="79"/>
      <c r="BJ1656" s="78"/>
      <c r="BK1656" s="78"/>
      <c r="BL1656" s="80"/>
      <c r="BM1656" s="78"/>
      <c r="BN1656" s="78"/>
      <c r="BO1656" s="78"/>
      <c r="BP1656" s="78"/>
      <c r="BQ1656" s="78"/>
      <c r="BR1656" s="78"/>
      <c r="BS1656" s="78"/>
      <c r="BT1656" s="78"/>
      <c r="BU1656" s="78"/>
      <c r="BV1656" s="78"/>
      <c r="BW1656" s="78"/>
      <c r="BX1656" s="78"/>
      <c r="BY1656" s="78"/>
      <c r="BZ1656" s="72"/>
      <c r="CA1656" s="73"/>
      <c r="CB1656" s="72"/>
      <c r="CC1656" s="72"/>
      <c r="CD1656" s="74"/>
      <c r="CJ1656"/>
      <c r="CW1656" s="76"/>
      <c r="DC1656" s="69"/>
      <c r="DI1656" s="69"/>
    </row>
    <row r="1657" spans="1:113">
      <c r="A1657" s="78"/>
      <c r="B1657" s="79"/>
      <c r="C1657" s="78"/>
      <c r="D1657" s="80"/>
      <c r="E1657" s="78"/>
      <c r="F1657" s="78"/>
      <c r="G1657" s="78"/>
      <c r="H1657" s="78"/>
      <c r="I1657" s="78"/>
      <c r="J1657" s="78"/>
      <c r="K1657" s="78"/>
      <c r="L1657" s="80"/>
      <c r="M1657" s="78"/>
      <c r="N1657" s="78"/>
      <c r="O1657" s="78"/>
      <c r="P1657" s="78"/>
      <c r="Q1657" s="78"/>
      <c r="R1657" s="78"/>
      <c r="S1657" s="78"/>
      <c r="T1657" s="78"/>
      <c r="U1657" s="78"/>
      <c r="V1657" s="78"/>
      <c r="W1657" s="78"/>
      <c r="X1657" s="78"/>
      <c r="Y1657" s="78"/>
      <c r="Z1657" s="78"/>
      <c r="AA1657" s="78"/>
      <c r="AB1657" s="78"/>
      <c r="AC1657" s="78"/>
      <c r="AD1657" s="78"/>
      <c r="AE1657" s="78"/>
      <c r="AF1657" s="78"/>
      <c r="AG1657" s="78"/>
      <c r="AH1657" s="78"/>
      <c r="AI1657" s="78"/>
      <c r="AJ1657" s="78"/>
      <c r="AK1657" s="78"/>
      <c r="AL1657" s="80"/>
      <c r="AM1657" s="78"/>
      <c r="AN1657" s="78"/>
      <c r="AO1657" s="78"/>
      <c r="AP1657" s="78"/>
      <c r="AQ1657" s="78"/>
      <c r="AR1657" s="78"/>
      <c r="AS1657" s="78"/>
      <c r="AT1657" s="78"/>
      <c r="AU1657" s="78"/>
      <c r="AV1657" s="78"/>
      <c r="AW1657" s="78"/>
      <c r="AX1657" s="78"/>
      <c r="AY1657" s="78"/>
      <c r="AZ1657" s="78"/>
      <c r="BA1657" s="78"/>
      <c r="BB1657" s="78"/>
      <c r="BC1657" s="79"/>
      <c r="BD1657" s="79"/>
      <c r="BE1657" s="79"/>
      <c r="BF1657" s="79"/>
      <c r="BG1657" s="79"/>
      <c r="BH1657" s="79"/>
      <c r="BI1657" s="79"/>
      <c r="BJ1657" s="78"/>
      <c r="BK1657" s="78"/>
      <c r="BL1657" s="80"/>
      <c r="BM1657" s="78"/>
      <c r="BN1657" s="78"/>
      <c r="BO1657" s="78"/>
      <c r="BP1657" s="78"/>
      <c r="BQ1657" s="78"/>
      <c r="BR1657" s="78"/>
      <c r="BS1657" s="78"/>
      <c r="BT1657" s="78"/>
      <c r="BU1657" s="78"/>
      <c r="BV1657" s="78"/>
      <c r="BW1657" s="78"/>
      <c r="BX1657" s="78"/>
      <c r="BY1657" s="78"/>
      <c r="BZ1657" s="72"/>
      <c r="CA1657" s="73"/>
      <c r="CB1657" s="72"/>
      <c r="CC1657" s="72"/>
      <c r="CD1657" s="74"/>
      <c r="CJ1657"/>
      <c r="CW1657" s="76"/>
      <c r="DC1657" s="69"/>
      <c r="DI1657" s="69"/>
    </row>
    <row r="1658" spans="1:113">
      <c r="A1658" s="78"/>
      <c r="B1658" s="82"/>
      <c r="C1658" s="78"/>
      <c r="D1658" s="80"/>
      <c r="E1658" s="78"/>
      <c r="F1658" s="78"/>
      <c r="G1658" s="78"/>
      <c r="H1658" s="78"/>
      <c r="I1658" s="78"/>
      <c r="J1658" s="78"/>
      <c r="K1658" s="78"/>
      <c r="L1658" s="80"/>
      <c r="M1658" s="78"/>
      <c r="N1658" s="78"/>
      <c r="O1658" s="78"/>
      <c r="P1658" s="78"/>
      <c r="Q1658" s="78"/>
      <c r="R1658" s="78"/>
      <c r="S1658" s="78"/>
      <c r="T1658" s="78"/>
      <c r="U1658" s="78"/>
      <c r="V1658" s="78"/>
      <c r="W1658" s="78"/>
      <c r="X1658" s="78"/>
      <c r="Y1658" s="78"/>
      <c r="Z1658" s="78"/>
      <c r="AA1658" s="78"/>
      <c r="AB1658" s="78"/>
      <c r="AC1658" s="78"/>
      <c r="AD1658" s="78"/>
      <c r="AE1658" s="78"/>
      <c r="AF1658" s="78"/>
      <c r="AG1658" s="78"/>
      <c r="AH1658" s="78"/>
      <c r="AI1658" s="78"/>
      <c r="AJ1658" s="78"/>
      <c r="AK1658" s="78"/>
      <c r="AL1658" s="80"/>
      <c r="AM1658" s="78"/>
      <c r="AN1658" s="78"/>
      <c r="AO1658" s="78"/>
      <c r="AP1658" s="78"/>
      <c r="AQ1658" s="78"/>
      <c r="AR1658" s="78"/>
      <c r="AS1658" s="78"/>
      <c r="AT1658" s="78"/>
      <c r="AU1658" s="78"/>
      <c r="AV1658" s="78"/>
      <c r="AW1658" s="78"/>
      <c r="AX1658" s="78"/>
      <c r="AY1658" s="78"/>
      <c r="AZ1658" s="78"/>
      <c r="BA1658" s="78"/>
      <c r="BB1658" s="78"/>
      <c r="BC1658" s="79"/>
      <c r="BD1658" s="79"/>
      <c r="BE1658" s="82"/>
      <c r="BF1658" s="79"/>
      <c r="BG1658" s="82"/>
      <c r="BH1658" s="82"/>
      <c r="BI1658" s="82"/>
      <c r="BJ1658" s="78"/>
      <c r="BK1658" s="78"/>
      <c r="BL1658" s="80"/>
      <c r="BM1658" s="78"/>
      <c r="BN1658" s="78"/>
      <c r="BO1658" s="78"/>
      <c r="BP1658" s="78"/>
      <c r="BQ1658" s="78"/>
      <c r="BR1658" s="78"/>
      <c r="BS1658" s="78"/>
      <c r="BT1658" s="78"/>
      <c r="BU1658" s="78"/>
      <c r="BV1658" s="78"/>
      <c r="BW1658" s="78"/>
      <c r="BX1658" s="78"/>
      <c r="BY1658" s="78"/>
      <c r="BZ1658" s="72"/>
      <c r="CA1658" s="73"/>
      <c r="CB1658" s="72"/>
      <c r="CC1658" s="72"/>
      <c r="CD1658" s="74"/>
      <c r="CJ1658"/>
      <c r="CW1658" s="76"/>
      <c r="DC1658" s="69"/>
      <c r="DI1658" s="69"/>
    </row>
    <row r="1659" spans="1:113">
      <c r="A1659" s="78"/>
      <c r="B1659" s="79"/>
      <c r="C1659" s="78"/>
      <c r="D1659" s="80"/>
      <c r="E1659" s="78"/>
      <c r="F1659" s="78"/>
      <c r="G1659" s="78"/>
      <c r="H1659" s="78"/>
      <c r="I1659" s="78"/>
      <c r="J1659" s="78"/>
      <c r="K1659" s="78"/>
      <c r="L1659" s="80"/>
      <c r="M1659" s="78"/>
      <c r="N1659" s="78"/>
      <c r="O1659" s="78"/>
      <c r="P1659" s="78"/>
      <c r="Q1659" s="78"/>
      <c r="R1659" s="78"/>
      <c r="S1659" s="78"/>
      <c r="T1659" s="78"/>
      <c r="U1659" s="78"/>
      <c r="V1659" s="78"/>
      <c r="W1659" s="78"/>
      <c r="X1659" s="78"/>
      <c r="Y1659" s="78"/>
      <c r="Z1659" s="78"/>
      <c r="AA1659" s="78"/>
      <c r="AB1659" s="78"/>
      <c r="AC1659" s="78"/>
      <c r="AD1659" s="78"/>
      <c r="AE1659" s="78"/>
      <c r="AF1659" s="78"/>
      <c r="AG1659" s="78"/>
      <c r="AH1659" s="78"/>
      <c r="AI1659" s="78"/>
      <c r="AJ1659" s="78"/>
      <c r="AK1659" s="78"/>
      <c r="AL1659" s="80"/>
      <c r="AM1659" s="78"/>
      <c r="AN1659" s="78"/>
      <c r="AO1659" s="78"/>
      <c r="AP1659" s="78"/>
      <c r="AQ1659" s="78"/>
      <c r="AR1659" s="78"/>
      <c r="AS1659" s="78"/>
      <c r="AT1659" s="78"/>
      <c r="AU1659" s="78"/>
      <c r="AV1659" s="78"/>
      <c r="AW1659" s="78"/>
      <c r="AX1659" s="78"/>
      <c r="AY1659" s="78"/>
      <c r="AZ1659" s="78"/>
      <c r="BA1659" s="78"/>
      <c r="BB1659" s="78"/>
      <c r="BC1659" s="79"/>
      <c r="BD1659" s="79"/>
      <c r="BE1659" s="79"/>
      <c r="BF1659" s="79"/>
      <c r="BG1659" s="79"/>
      <c r="BH1659" s="79"/>
      <c r="BI1659" s="79"/>
      <c r="BJ1659" s="78"/>
      <c r="BK1659" s="78"/>
      <c r="BL1659" s="80"/>
      <c r="BM1659" s="78"/>
      <c r="BN1659" s="78"/>
      <c r="BO1659" s="78"/>
      <c r="BP1659" s="78"/>
      <c r="BQ1659" s="78"/>
      <c r="BR1659" s="78"/>
      <c r="BS1659" s="78"/>
      <c r="BT1659" s="78"/>
      <c r="BU1659" s="78"/>
      <c r="BV1659" s="78"/>
      <c r="BW1659" s="78"/>
      <c r="BX1659" s="78"/>
      <c r="BY1659" s="78"/>
      <c r="BZ1659" s="72"/>
      <c r="CA1659" s="73"/>
      <c r="CB1659" s="72"/>
      <c r="CC1659" s="72"/>
      <c r="CD1659" s="74"/>
      <c r="CJ1659"/>
      <c r="CW1659" s="76"/>
      <c r="DC1659" s="69"/>
      <c r="DI1659" s="69"/>
    </row>
    <row r="1660" spans="1:113">
      <c r="A1660" s="78"/>
      <c r="B1660" s="79"/>
      <c r="C1660" s="78"/>
      <c r="D1660" s="80"/>
      <c r="E1660" s="78"/>
      <c r="F1660" s="78"/>
      <c r="G1660" s="78"/>
      <c r="H1660" s="78"/>
      <c r="I1660" s="78"/>
      <c r="J1660" s="78"/>
      <c r="K1660" s="78"/>
      <c r="L1660" s="80"/>
      <c r="M1660" s="78"/>
      <c r="N1660" s="78"/>
      <c r="O1660" s="78"/>
      <c r="P1660" s="78"/>
      <c r="Q1660" s="78"/>
      <c r="R1660" s="78"/>
      <c r="S1660" s="78"/>
      <c r="T1660" s="78"/>
      <c r="U1660" s="78"/>
      <c r="V1660" s="78"/>
      <c r="W1660" s="78"/>
      <c r="X1660" s="78"/>
      <c r="Y1660" s="78"/>
      <c r="Z1660" s="78"/>
      <c r="AA1660" s="78"/>
      <c r="AB1660" s="78"/>
      <c r="AC1660" s="78"/>
      <c r="AD1660" s="78"/>
      <c r="AE1660" s="78"/>
      <c r="AF1660" s="78"/>
      <c r="AG1660" s="78"/>
      <c r="AH1660" s="78"/>
      <c r="AI1660" s="78"/>
      <c r="AJ1660" s="78"/>
      <c r="AK1660" s="78"/>
      <c r="AL1660" s="80"/>
      <c r="AM1660" s="78"/>
      <c r="AN1660" s="78"/>
      <c r="AO1660" s="78"/>
      <c r="AP1660" s="78"/>
      <c r="AQ1660" s="78"/>
      <c r="AR1660" s="78"/>
      <c r="AS1660" s="78"/>
      <c r="AT1660" s="78"/>
      <c r="AU1660" s="78"/>
      <c r="AV1660" s="78"/>
      <c r="AW1660" s="78"/>
      <c r="AX1660" s="78"/>
      <c r="AY1660" s="78"/>
      <c r="AZ1660" s="78"/>
      <c r="BA1660" s="78"/>
      <c r="BB1660" s="78"/>
      <c r="BC1660" s="79"/>
      <c r="BD1660" s="79"/>
      <c r="BE1660" s="79"/>
      <c r="BF1660" s="79"/>
      <c r="BG1660" s="79"/>
      <c r="BH1660" s="79"/>
      <c r="BI1660" s="79"/>
      <c r="BJ1660" s="78"/>
      <c r="BK1660" s="78"/>
      <c r="BL1660" s="80"/>
      <c r="BM1660" s="78"/>
      <c r="BN1660" s="78"/>
      <c r="BO1660" s="78"/>
      <c r="BP1660" s="78"/>
      <c r="BQ1660" s="78"/>
      <c r="BR1660" s="78"/>
      <c r="BS1660" s="78"/>
      <c r="BT1660" s="78"/>
      <c r="BU1660" s="78"/>
      <c r="BV1660" s="78"/>
      <c r="BW1660" s="78"/>
      <c r="BX1660" s="78"/>
      <c r="BY1660" s="78"/>
      <c r="BZ1660" s="72"/>
      <c r="CA1660" s="73"/>
      <c r="CB1660" s="72"/>
      <c r="CC1660" s="72"/>
      <c r="CD1660" s="74"/>
      <c r="CJ1660"/>
      <c r="CW1660" s="76"/>
      <c r="DC1660" s="69"/>
      <c r="DI1660" s="69"/>
    </row>
    <row r="1661" spans="1:113">
      <c r="A1661" s="78"/>
      <c r="B1661" s="79"/>
      <c r="C1661" s="78"/>
      <c r="D1661" s="80"/>
      <c r="E1661" s="78"/>
      <c r="F1661" s="78"/>
      <c r="G1661" s="78"/>
      <c r="H1661" s="78"/>
      <c r="I1661" s="78"/>
      <c r="J1661" s="78"/>
      <c r="K1661" s="78"/>
      <c r="L1661" s="80"/>
      <c r="M1661" s="78"/>
      <c r="N1661" s="78"/>
      <c r="O1661" s="78"/>
      <c r="P1661" s="78"/>
      <c r="Q1661" s="78"/>
      <c r="R1661" s="81"/>
      <c r="S1661" s="78"/>
      <c r="T1661" s="78"/>
      <c r="U1661" s="78"/>
      <c r="V1661" s="78"/>
      <c r="W1661" s="78"/>
      <c r="X1661" s="78"/>
      <c r="Y1661" s="78"/>
      <c r="Z1661" s="78"/>
      <c r="AA1661" s="78"/>
      <c r="AB1661" s="78"/>
      <c r="AC1661" s="78"/>
      <c r="AD1661" s="78"/>
      <c r="AE1661" s="78"/>
      <c r="AF1661" s="78"/>
      <c r="AG1661" s="78"/>
      <c r="AH1661" s="78"/>
      <c r="AI1661" s="78"/>
      <c r="AJ1661" s="78"/>
      <c r="AK1661" s="78"/>
      <c r="AL1661" s="80"/>
      <c r="AM1661" s="78"/>
      <c r="AN1661" s="78"/>
      <c r="AO1661" s="78"/>
      <c r="AP1661" s="78"/>
      <c r="AQ1661" s="78"/>
      <c r="AR1661" s="78"/>
      <c r="AS1661" s="78"/>
      <c r="AT1661" s="78"/>
      <c r="AU1661" s="78"/>
      <c r="AV1661" s="78"/>
      <c r="AW1661" s="78"/>
      <c r="AX1661" s="78"/>
      <c r="AY1661" s="78"/>
      <c r="AZ1661" s="78"/>
      <c r="BA1661" s="78"/>
      <c r="BB1661" s="78"/>
      <c r="BC1661" s="79"/>
      <c r="BD1661" s="79"/>
      <c r="BE1661" s="79"/>
      <c r="BF1661" s="79"/>
      <c r="BG1661" s="79"/>
      <c r="BH1661" s="79"/>
      <c r="BI1661" s="79"/>
      <c r="BJ1661" s="78"/>
      <c r="BK1661" s="78"/>
      <c r="BL1661" s="80"/>
      <c r="BM1661" s="78"/>
      <c r="BN1661" s="78"/>
      <c r="BO1661" s="78"/>
      <c r="BP1661" s="78"/>
      <c r="BQ1661" s="78"/>
      <c r="BR1661" s="78"/>
      <c r="BS1661" s="78"/>
      <c r="BT1661" s="78"/>
      <c r="BU1661" s="78"/>
      <c r="BV1661" s="78"/>
      <c r="BW1661" s="78"/>
      <c r="BX1661" s="78"/>
      <c r="BY1661" s="78"/>
      <c r="BZ1661" s="72"/>
      <c r="CA1661" s="73"/>
      <c r="CB1661" s="72"/>
      <c r="CC1661" s="72"/>
      <c r="CD1661" s="74"/>
      <c r="CJ1661"/>
      <c r="CW1661" s="76"/>
      <c r="DC1661" s="69"/>
      <c r="DI1661" s="69"/>
    </row>
    <row r="1662" spans="1:113">
      <c r="A1662" s="78"/>
      <c r="B1662" s="79"/>
      <c r="C1662" s="78"/>
      <c r="D1662" s="80"/>
      <c r="E1662" s="78"/>
      <c r="F1662" s="78"/>
      <c r="G1662" s="78"/>
      <c r="H1662" s="78"/>
      <c r="I1662" s="78"/>
      <c r="J1662" s="78"/>
      <c r="K1662" s="78"/>
      <c r="L1662" s="80"/>
      <c r="M1662" s="78"/>
      <c r="N1662" s="78"/>
      <c r="O1662" s="78"/>
      <c r="P1662" s="78"/>
      <c r="Q1662" s="78"/>
      <c r="R1662" s="78"/>
      <c r="S1662" s="78"/>
      <c r="T1662" s="78"/>
      <c r="U1662" s="78"/>
      <c r="V1662" s="78"/>
      <c r="W1662" s="78"/>
      <c r="X1662" s="78"/>
      <c r="Y1662" s="78"/>
      <c r="Z1662" s="78"/>
      <c r="AA1662" s="78"/>
      <c r="AB1662" s="78"/>
      <c r="AC1662" s="78"/>
      <c r="AD1662" s="78"/>
      <c r="AE1662" s="78"/>
      <c r="AF1662" s="78"/>
      <c r="AG1662" s="78"/>
      <c r="AH1662" s="78"/>
      <c r="AI1662" s="78"/>
      <c r="AJ1662" s="78"/>
      <c r="AK1662" s="78"/>
      <c r="AL1662" s="80"/>
      <c r="AM1662" s="78"/>
      <c r="AN1662" s="78"/>
      <c r="AO1662" s="78"/>
      <c r="AP1662" s="78"/>
      <c r="AQ1662" s="78"/>
      <c r="AR1662" s="78"/>
      <c r="AS1662" s="78"/>
      <c r="AT1662" s="78"/>
      <c r="AU1662" s="78"/>
      <c r="AV1662" s="78"/>
      <c r="AW1662" s="78"/>
      <c r="AX1662" s="78"/>
      <c r="AY1662" s="78"/>
      <c r="AZ1662" s="78"/>
      <c r="BA1662" s="78"/>
      <c r="BB1662" s="78"/>
      <c r="BC1662" s="79"/>
      <c r="BD1662" s="79"/>
      <c r="BE1662" s="79"/>
      <c r="BF1662" s="79"/>
      <c r="BG1662" s="79"/>
      <c r="BH1662" s="79"/>
      <c r="BI1662" s="79"/>
      <c r="BJ1662" s="78"/>
      <c r="BK1662" s="78"/>
      <c r="BL1662" s="80"/>
      <c r="BM1662" s="78"/>
      <c r="BN1662" s="78"/>
      <c r="BO1662" s="78"/>
      <c r="BP1662" s="78"/>
      <c r="BQ1662" s="78"/>
      <c r="BR1662" s="78"/>
      <c r="BS1662" s="78"/>
      <c r="BT1662" s="78"/>
      <c r="BU1662" s="78"/>
      <c r="BV1662" s="78"/>
      <c r="BW1662" s="78"/>
      <c r="BX1662" s="78"/>
      <c r="BY1662" s="78"/>
      <c r="BZ1662" s="72"/>
      <c r="CA1662" s="73"/>
      <c r="CB1662" s="72"/>
      <c r="CC1662" s="72"/>
      <c r="CD1662" s="74"/>
      <c r="CJ1662"/>
      <c r="CW1662" s="76"/>
      <c r="DC1662" s="69"/>
      <c r="DI1662" s="69"/>
    </row>
    <row r="1663" spans="1:113">
      <c r="A1663" s="78"/>
      <c r="B1663" s="79"/>
      <c r="C1663" s="78"/>
      <c r="D1663" s="80"/>
      <c r="E1663" s="78"/>
      <c r="F1663" s="78"/>
      <c r="G1663" s="78"/>
      <c r="H1663" s="78"/>
      <c r="I1663" s="78"/>
      <c r="J1663" s="78"/>
      <c r="K1663" s="78"/>
      <c r="L1663" s="80"/>
      <c r="M1663" s="78"/>
      <c r="N1663" s="78"/>
      <c r="O1663" s="78"/>
      <c r="P1663" s="78"/>
      <c r="Q1663" s="78"/>
      <c r="R1663" s="78"/>
      <c r="S1663" s="78"/>
      <c r="T1663" s="78"/>
      <c r="U1663" s="78"/>
      <c r="V1663" s="78"/>
      <c r="W1663" s="78"/>
      <c r="X1663" s="78"/>
      <c r="Y1663" s="78"/>
      <c r="Z1663" s="78"/>
      <c r="AA1663" s="78"/>
      <c r="AB1663" s="78"/>
      <c r="AC1663" s="78"/>
      <c r="AD1663" s="78"/>
      <c r="AE1663" s="78"/>
      <c r="AF1663" s="78"/>
      <c r="AG1663" s="78"/>
      <c r="AH1663" s="78"/>
      <c r="AI1663" s="78"/>
      <c r="AJ1663" s="78"/>
      <c r="AK1663" s="78"/>
      <c r="AL1663" s="80"/>
      <c r="AM1663" s="78"/>
      <c r="AN1663" s="78"/>
      <c r="AO1663" s="78"/>
      <c r="AP1663" s="78"/>
      <c r="AQ1663" s="78"/>
      <c r="AR1663" s="78"/>
      <c r="AS1663" s="78"/>
      <c r="AT1663" s="78"/>
      <c r="AU1663" s="78"/>
      <c r="AV1663" s="78"/>
      <c r="AW1663" s="78"/>
      <c r="AX1663" s="78"/>
      <c r="AY1663" s="78"/>
      <c r="AZ1663" s="78"/>
      <c r="BA1663" s="78"/>
      <c r="BB1663" s="78"/>
      <c r="BC1663" s="79"/>
      <c r="BD1663" s="79"/>
      <c r="BE1663" s="79"/>
      <c r="BF1663" s="79"/>
      <c r="BG1663" s="79"/>
      <c r="BH1663" s="79"/>
      <c r="BI1663" s="79"/>
      <c r="BJ1663" s="78"/>
      <c r="BK1663" s="78"/>
      <c r="BL1663" s="80"/>
      <c r="BM1663" s="78"/>
      <c r="BN1663" s="78"/>
      <c r="BO1663" s="78"/>
      <c r="BP1663" s="78"/>
      <c r="BQ1663" s="78"/>
      <c r="BR1663" s="78"/>
      <c r="BS1663" s="78"/>
      <c r="BT1663" s="78"/>
      <c r="BU1663" s="78"/>
      <c r="BV1663" s="78"/>
      <c r="BW1663" s="78"/>
      <c r="BX1663" s="78"/>
      <c r="BY1663" s="78"/>
      <c r="BZ1663" s="72"/>
      <c r="CA1663" s="73"/>
      <c r="CB1663" s="72"/>
      <c r="CC1663" s="72"/>
      <c r="CD1663" s="74"/>
      <c r="CJ1663"/>
      <c r="CW1663" s="76"/>
      <c r="DC1663" s="69"/>
      <c r="DI1663" s="69"/>
    </row>
    <row r="1664" spans="1:113">
      <c r="A1664" s="78"/>
      <c r="B1664" s="79"/>
      <c r="C1664" s="78"/>
      <c r="D1664" s="80"/>
      <c r="E1664" s="78"/>
      <c r="F1664" s="78"/>
      <c r="G1664" s="78"/>
      <c r="H1664" s="78"/>
      <c r="I1664" s="78"/>
      <c r="J1664" s="78"/>
      <c r="K1664" s="78"/>
      <c r="L1664" s="80"/>
      <c r="M1664" s="78"/>
      <c r="N1664" s="78"/>
      <c r="O1664" s="78"/>
      <c r="P1664" s="78"/>
      <c r="Q1664" s="78"/>
      <c r="R1664" s="81"/>
      <c r="S1664" s="78"/>
      <c r="T1664" s="78"/>
      <c r="U1664" s="78"/>
      <c r="V1664" s="78"/>
      <c r="W1664" s="78"/>
      <c r="X1664" s="78"/>
      <c r="Y1664" s="78"/>
      <c r="Z1664" s="78"/>
      <c r="AA1664" s="78"/>
      <c r="AB1664" s="78"/>
      <c r="AC1664" s="78"/>
      <c r="AD1664" s="78"/>
      <c r="AE1664" s="78"/>
      <c r="AF1664" s="78"/>
      <c r="AG1664" s="78"/>
      <c r="AH1664" s="78"/>
      <c r="AI1664" s="78"/>
      <c r="AJ1664" s="78"/>
      <c r="AK1664" s="78"/>
      <c r="AL1664" s="80"/>
      <c r="AM1664" s="78"/>
      <c r="AN1664" s="78"/>
      <c r="AO1664" s="78"/>
      <c r="AP1664" s="78"/>
      <c r="AQ1664" s="78"/>
      <c r="AR1664" s="78"/>
      <c r="AS1664" s="78"/>
      <c r="AT1664" s="78"/>
      <c r="AU1664" s="78"/>
      <c r="AV1664" s="78"/>
      <c r="AW1664" s="78"/>
      <c r="AX1664" s="78"/>
      <c r="AY1664" s="78"/>
      <c r="AZ1664" s="78"/>
      <c r="BA1664" s="78"/>
      <c r="BB1664" s="78"/>
      <c r="BC1664" s="79"/>
      <c r="BD1664" s="79"/>
      <c r="BE1664" s="79"/>
      <c r="BF1664" s="79"/>
      <c r="BG1664" s="79"/>
      <c r="BH1664" s="79"/>
      <c r="BI1664" s="79"/>
      <c r="BJ1664" s="78"/>
      <c r="BK1664" s="78"/>
      <c r="BL1664" s="80"/>
      <c r="BM1664" s="78"/>
      <c r="BN1664" s="78"/>
      <c r="BO1664" s="78"/>
      <c r="BP1664" s="78"/>
      <c r="BQ1664" s="78"/>
      <c r="BR1664" s="78"/>
      <c r="BS1664" s="78"/>
      <c r="BT1664" s="78"/>
      <c r="BU1664" s="78"/>
      <c r="BV1664" s="78"/>
      <c r="BW1664" s="78"/>
      <c r="BX1664" s="78"/>
      <c r="BY1664" s="78"/>
      <c r="BZ1664" s="72"/>
      <c r="CA1664" s="73"/>
      <c r="CB1664" s="72"/>
      <c r="CC1664" s="72"/>
      <c r="CD1664" s="74"/>
      <c r="CJ1664"/>
      <c r="CW1664" s="76"/>
      <c r="DC1664" s="69"/>
      <c r="DI1664" s="69"/>
    </row>
    <row r="1665" spans="1:113">
      <c r="A1665" s="78"/>
      <c r="B1665" s="79"/>
      <c r="C1665" s="78"/>
      <c r="D1665" s="80"/>
      <c r="E1665" s="78"/>
      <c r="F1665" s="78"/>
      <c r="G1665" s="78"/>
      <c r="H1665" s="78"/>
      <c r="I1665" s="78"/>
      <c r="J1665" s="78"/>
      <c r="K1665" s="78"/>
      <c r="L1665" s="80"/>
      <c r="M1665" s="78"/>
      <c r="N1665" s="78"/>
      <c r="O1665" s="78"/>
      <c r="P1665" s="78"/>
      <c r="Q1665" s="78"/>
      <c r="R1665" s="78"/>
      <c r="S1665" s="78"/>
      <c r="T1665" s="78"/>
      <c r="U1665" s="78"/>
      <c r="V1665" s="78"/>
      <c r="W1665" s="78"/>
      <c r="X1665" s="78"/>
      <c r="Y1665" s="78"/>
      <c r="Z1665" s="78"/>
      <c r="AA1665" s="78"/>
      <c r="AB1665" s="78"/>
      <c r="AC1665" s="78"/>
      <c r="AD1665" s="78"/>
      <c r="AE1665" s="78"/>
      <c r="AF1665" s="78"/>
      <c r="AG1665" s="78"/>
      <c r="AH1665" s="78"/>
      <c r="AI1665" s="78"/>
      <c r="AJ1665" s="78"/>
      <c r="AK1665" s="78"/>
      <c r="AL1665" s="80"/>
      <c r="AM1665" s="78"/>
      <c r="AN1665" s="78"/>
      <c r="AO1665" s="78"/>
      <c r="AP1665" s="78"/>
      <c r="AQ1665" s="78"/>
      <c r="AR1665" s="78"/>
      <c r="AS1665" s="78"/>
      <c r="AT1665" s="78"/>
      <c r="AU1665" s="78"/>
      <c r="AV1665" s="78"/>
      <c r="AW1665" s="78"/>
      <c r="AX1665" s="78"/>
      <c r="AY1665" s="78"/>
      <c r="AZ1665" s="78"/>
      <c r="BA1665" s="78"/>
      <c r="BB1665" s="78"/>
      <c r="BC1665" s="79"/>
      <c r="BD1665" s="79"/>
      <c r="BE1665" s="79"/>
      <c r="BF1665" s="79"/>
      <c r="BG1665" s="79"/>
      <c r="BH1665" s="79"/>
      <c r="BI1665" s="79"/>
      <c r="BJ1665" s="78"/>
      <c r="BK1665" s="78"/>
      <c r="BL1665" s="78"/>
      <c r="BM1665" s="78"/>
      <c r="BN1665" s="78"/>
      <c r="BO1665" s="78"/>
      <c r="BP1665" s="78"/>
      <c r="BQ1665" s="78"/>
      <c r="BR1665" s="78"/>
      <c r="BS1665" s="78"/>
      <c r="BT1665" s="78"/>
      <c r="BU1665" s="78"/>
      <c r="BV1665" s="78"/>
      <c r="BW1665" s="78"/>
      <c r="BX1665" s="78"/>
      <c r="BY1665" s="78"/>
      <c r="BZ1665" s="72"/>
      <c r="CA1665" s="73"/>
      <c r="CB1665" s="72"/>
      <c r="CC1665" s="72"/>
      <c r="CD1665" s="74"/>
      <c r="CJ1665"/>
      <c r="CW1665" s="76"/>
      <c r="DC1665" s="69"/>
      <c r="DI1665" s="69"/>
    </row>
    <row r="1666" spans="1:113">
      <c r="A1666" s="78"/>
      <c r="B1666" s="79"/>
      <c r="C1666" s="78"/>
      <c r="D1666" s="80"/>
      <c r="E1666" s="78"/>
      <c r="F1666" s="78"/>
      <c r="G1666" s="78"/>
      <c r="H1666" s="78"/>
      <c r="I1666" s="78"/>
      <c r="J1666" s="78"/>
      <c r="K1666" s="78"/>
      <c r="L1666" s="80"/>
      <c r="M1666" s="78"/>
      <c r="N1666" s="78"/>
      <c r="O1666" s="78"/>
      <c r="P1666" s="78"/>
      <c r="Q1666" s="78"/>
      <c r="R1666" s="78"/>
      <c r="S1666" s="78"/>
      <c r="T1666" s="78"/>
      <c r="U1666" s="78"/>
      <c r="V1666" s="78"/>
      <c r="W1666" s="78"/>
      <c r="X1666" s="78"/>
      <c r="Y1666" s="78"/>
      <c r="Z1666" s="78"/>
      <c r="AA1666" s="78"/>
      <c r="AB1666" s="78"/>
      <c r="AC1666" s="78"/>
      <c r="AD1666" s="78"/>
      <c r="AE1666" s="78"/>
      <c r="AF1666" s="78"/>
      <c r="AG1666" s="78"/>
      <c r="AH1666" s="78"/>
      <c r="AI1666" s="78"/>
      <c r="AJ1666" s="78"/>
      <c r="AK1666" s="78"/>
      <c r="AL1666" s="80"/>
      <c r="AM1666" s="78"/>
      <c r="AN1666" s="78"/>
      <c r="AO1666" s="78"/>
      <c r="AP1666" s="78"/>
      <c r="AQ1666" s="78"/>
      <c r="AR1666" s="78"/>
      <c r="AS1666" s="78"/>
      <c r="AT1666" s="78"/>
      <c r="AU1666" s="78"/>
      <c r="AV1666" s="78"/>
      <c r="AW1666" s="78"/>
      <c r="AX1666" s="78"/>
      <c r="AY1666" s="78"/>
      <c r="AZ1666" s="78"/>
      <c r="BA1666" s="78"/>
      <c r="BB1666" s="78"/>
      <c r="BC1666" s="79"/>
      <c r="BD1666" s="79"/>
      <c r="BE1666" s="79"/>
      <c r="BF1666" s="79"/>
      <c r="BG1666" s="79"/>
      <c r="BH1666" s="79"/>
      <c r="BI1666" s="79"/>
      <c r="BJ1666" s="78"/>
      <c r="BK1666" s="78"/>
      <c r="BL1666" s="80"/>
      <c r="BM1666" s="78"/>
      <c r="BN1666" s="78"/>
      <c r="BO1666" s="78"/>
      <c r="BP1666" s="78"/>
      <c r="BQ1666" s="78"/>
      <c r="BR1666" s="78"/>
      <c r="BS1666" s="78"/>
      <c r="BT1666" s="78"/>
      <c r="BU1666" s="78"/>
      <c r="BV1666" s="78"/>
      <c r="BW1666" s="78"/>
      <c r="BX1666" s="78"/>
      <c r="BY1666" s="78"/>
      <c r="BZ1666" s="72"/>
      <c r="CA1666" s="73"/>
      <c r="CB1666" s="72"/>
      <c r="CC1666" s="72"/>
      <c r="CD1666" s="74"/>
      <c r="CJ1666"/>
      <c r="CW1666" s="76"/>
      <c r="DC1666" s="69"/>
      <c r="DI1666" s="69"/>
    </row>
    <row r="1667" spans="1:113">
      <c r="A1667" s="78"/>
      <c r="B1667" s="79"/>
      <c r="C1667" s="78"/>
      <c r="D1667" s="80"/>
      <c r="E1667" s="78"/>
      <c r="F1667" s="78"/>
      <c r="G1667" s="78"/>
      <c r="H1667" s="78"/>
      <c r="I1667" s="78"/>
      <c r="J1667" s="78"/>
      <c r="K1667" s="78"/>
      <c r="L1667" s="80"/>
      <c r="M1667" s="78"/>
      <c r="N1667" s="78"/>
      <c r="O1667" s="78"/>
      <c r="P1667" s="78"/>
      <c r="Q1667" s="78"/>
      <c r="R1667" s="78"/>
      <c r="S1667" s="78"/>
      <c r="T1667" s="78"/>
      <c r="U1667" s="78"/>
      <c r="V1667" s="78"/>
      <c r="W1667" s="78"/>
      <c r="X1667" s="78"/>
      <c r="Y1667" s="78"/>
      <c r="Z1667" s="78"/>
      <c r="AA1667" s="78"/>
      <c r="AB1667" s="78"/>
      <c r="AC1667" s="78"/>
      <c r="AD1667" s="78"/>
      <c r="AE1667" s="78"/>
      <c r="AF1667" s="78"/>
      <c r="AG1667" s="78"/>
      <c r="AH1667" s="78"/>
      <c r="AI1667" s="78"/>
      <c r="AJ1667" s="78"/>
      <c r="AK1667" s="78"/>
      <c r="AL1667" s="80"/>
      <c r="AM1667" s="78"/>
      <c r="AN1667" s="78"/>
      <c r="AO1667" s="78"/>
      <c r="AP1667" s="78"/>
      <c r="AQ1667" s="78"/>
      <c r="AR1667" s="78"/>
      <c r="AS1667" s="78"/>
      <c r="AT1667" s="78"/>
      <c r="AU1667" s="78"/>
      <c r="AV1667" s="78"/>
      <c r="AW1667" s="78"/>
      <c r="AX1667" s="78"/>
      <c r="AY1667" s="78"/>
      <c r="AZ1667" s="78"/>
      <c r="BA1667" s="78"/>
      <c r="BB1667" s="78"/>
      <c r="BC1667" s="79"/>
      <c r="BD1667" s="79"/>
      <c r="BE1667" s="79"/>
      <c r="BF1667" s="79"/>
      <c r="BG1667" s="79"/>
      <c r="BH1667" s="79"/>
      <c r="BI1667" s="79"/>
      <c r="BJ1667" s="78"/>
      <c r="BK1667" s="78"/>
      <c r="BL1667" s="80"/>
      <c r="BM1667" s="78"/>
      <c r="BN1667" s="78"/>
      <c r="BO1667" s="78"/>
      <c r="BP1667" s="78"/>
      <c r="BQ1667" s="78"/>
      <c r="BR1667" s="78"/>
      <c r="BS1667" s="78"/>
      <c r="BT1667" s="78"/>
      <c r="BU1667" s="78"/>
      <c r="BV1667" s="78"/>
      <c r="BW1667" s="78"/>
      <c r="BX1667" s="78"/>
      <c r="BY1667" s="78"/>
      <c r="BZ1667" s="72"/>
      <c r="CA1667" s="73"/>
      <c r="CB1667" s="72"/>
      <c r="CC1667" s="72"/>
      <c r="CD1667" s="74"/>
      <c r="CJ1667"/>
      <c r="CW1667" s="76"/>
      <c r="DC1667" s="69"/>
      <c r="DI1667" s="69"/>
    </row>
    <row r="1668" spans="1:113">
      <c r="A1668" s="78"/>
      <c r="B1668" s="79"/>
      <c r="C1668" s="78"/>
      <c r="D1668" s="80"/>
      <c r="E1668" s="78"/>
      <c r="F1668" s="78"/>
      <c r="G1668" s="78"/>
      <c r="H1668" s="78"/>
      <c r="I1668" s="78"/>
      <c r="J1668" s="78"/>
      <c r="K1668" s="78"/>
      <c r="L1668" s="80"/>
      <c r="M1668" s="78"/>
      <c r="N1668" s="78"/>
      <c r="O1668" s="78"/>
      <c r="P1668" s="78"/>
      <c r="Q1668" s="78"/>
      <c r="R1668" s="78"/>
      <c r="S1668" s="78"/>
      <c r="T1668" s="78"/>
      <c r="U1668" s="78"/>
      <c r="V1668" s="78"/>
      <c r="W1668" s="78"/>
      <c r="X1668" s="78"/>
      <c r="Y1668" s="78"/>
      <c r="Z1668" s="78"/>
      <c r="AA1668" s="78"/>
      <c r="AB1668" s="78"/>
      <c r="AC1668" s="78"/>
      <c r="AD1668" s="78"/>
      <c r="AE1668" s="78"/>
      <c r="AF1668" s="78"/>
      <c r="AG1668" s="78"/>
      <c r="AH1668" s="78"/>
      <c r="AI1668" s="78"/>
      <c r="AJ1668" s="78"/>
      <c r="AK1668" s="78"/>
      <c r="AL1668" s="80"/>
      <c r="AM1668" s="78"/>
      <c r="AN1668" s="78"/>
      <c r="AO1668" s="78"/>
      <c r="AP1668" s="78"/>
      <c r="AQ1668" s="78"/>
      <c r="AR1668" s="78"/>
      <c r="AS1668" s="78"/>
      <c r="AT1668" s="78"/>
      <c r="AU1668" s="78"/>
      <c r="AV1668" s="78"/>
      <c r="AW1668" s="78"/>
      <c r="AX1668" s="78"/>
      <c r="AY1668" s="78"/>
      <c r="AZ1668" s="78"/>
      <c r="BA1668" s="78"/>
      <c r="BB1668" s="78"/>
      <c r="BC1668" s="79"/>
      <c r="BD1668" s="79"/>
      <c r="BE1668" s="79"/>
      <c r="BF1668" s="79"/>
      <c r="BG1668" s="79"/>
      <c r="BH1668" s="79"/>
      <c r="BI1668" s="79"/>
      <c r="BJ1668" s="78"/>
      <c r="BK1668" s="78"/>
      <c r="BL1668" s="80"/>
      <c r="BM1668" s="78"/>
      <c r="BN1668" s="78"/>
      <c r="BO1668" s="78"/>
      <c r="BP1668" s="78"/>
      <c r="BQ1668" s="78"/>
      <c r="BR1668" s="78"/>
      <c r="BS1668" s="78"/>
      <c r="BT1668" s="78"/>
      <c r="BU1668" s="78"/>
      <c r="BV1668" s="78"/>
      <c r="BW1668" s="78"/>
      <c r="BX1668" s="78"/>
      <c r="BY1668" s="78"/>
      <c r="BZ1668" s="72"/>
      <c r="CA1668" s="73"/>
      <c r="CB1668" s="72"/>
      <c r="CC1668" s="72"/>
      <c r="CD1668" s="74"/>
      <c r="CJ1668"/>
      <c r="CW1668" s="76"/>
      <c r="DC1668" s="69"/>
      <c r="DI1668" s="69"/>
    </row>
    <row r="1669" spans="1:113">
      <c r="A1669" s="78"/>
      <c r="B1669" s="79"/>
      <c r="C1669" s="78"/>
      <c r="D1669" s="80"/>
      <c r="E1669" s="78"/>
      <c r="F1669" s="78"/>
      <c r="G1669" s="78"/>
      <c r="H1669" s="78"/>
      <c r="I1669" s="78"/>
      <c r="J1669" s="78"/>
      <c r="K1669" s="78"/>
      <c r="L1669" s="80"/>
      <c r="M1669" s="78"/>
      <c r="N1669" s="78"/>
      <c r="O1669" s="78"/>
      <c r="P1669" s="78"/>
      <c r="Q1669" s="78"/>
      <c r="R1669" s="78"/>
      <c r="S1669" s="78"/>
      <c r="T1669" s="78"/>
      <c r="U1669" s="78"/>
      <c r="V1669" s="78"/>
      <c r="W1669" s="78"/>
      <c r="X1669" s="78"/>
      <c r="Y1669" s="78"/>
      <c r="Z1669" s="78"/>
      <c r="AA1669" s="78"/>
      <c r="AB1669" s="78"/>
      <c r="AC1669" s="78"/>
      <c r="AD1669" s="78"/>
      <c r="AE1669" s="78"/>
      <c r="AF1669" s="78"/>
      <c r="AG1669" s="78"/>
      <c r="AH1669" s="78"/>
      <c r="AI1669" s="78"/>
      <c r="AJ1669" s="78"/>
      <c r="AK1669" s="78"/>
      <c r="AL1669" s="80"/>
      <c r="AM1669" s="78"/>
      <c r="AN1669" s="78"/>
      <c r="AO1669" s="78"/>
      <c r="AP1669" s="78"/>
      <c r="AQ1669" s="78"/>
      <c r="AR1669" s="78"/>
      <c r="AS1669" s="78"/>
      <c r="AT1669" s="78"/>
      <c r="AU1669" s="78"/>
      <c r="AV1669" s="78"/>
      <c r="AW1669" s="78"/>
      <c r="AX1669" s="78"/>
      <c r="AY1669" s="78"/>
      <c r="AZ1669" s="78"/>
      <c r="BA1669" s="78"/>
      <c r="BB1669" s="78"/>
      <c r="BC1669" s="79"/>
      <c r="BD1669" s="79"/>
      <c r="BE1669" s="79"/>
      <c r="BF1669" s="79"/>
      <c r="BG1669" s="79"/>
      <c r="BH1669" s="79"/>
      <c r="BI1669" s="79"/>
      <c r="BJ1669" s="78"/>
      <c r="BK1669" s="78"/>
      <c r="BL1669" s="80"/>
      <c r="BM1669" s="78"/>
      <c r="BN1669" s="78"/>
      <c r="BO1669" s="78"/>
      <c r="BP1669" s="78"/>
      <c r="BQ1669" s="78"/>
      <c r="BR1669" s="78"/>
      <c r="BS1669" s="78"/>
      <c r="BT1669" s="78"/>
      <c r="BU1669" s="78"/>
      <c r="BV1669" s="78"/>
      <c r="BW1669" s="78"/>
      <c r="BX1669" s="78"/>
      <c r="BY1669" s="78"/>
      <c r="BZ1669" s="72"/>
      <c r="CA1669" s="73"/>
      <c r="CB1669" s="72"/>
      <c r="CC1669" s="72"/>
      <c r="CD1669" s="74"/>
      <c r="CJ1669"/>
      <c r="CW1669" s="76"/>
      <c r="DC1669" s="69"/>
      <c r="DI1669" s="69"/>
    </row>
    <row r="1670" spans="1:113">
      <c r="A1670" s="78"/>
      <c r="B1670" s="79"/>
      <c r="C1670" s="78"/>
      <c r="D1670" s="80"/>
      <c r="E1670" s="78"/>
      <c r="F1670" s="78"/>
      <c r="G1670" s="78"/>
      <c r="H1670" s="78"/>
      <c r="I1670" s="78"/>
      <c r="J1670" s="78"/>
      <c r="K1670" s="78"/>
      <c r="L1670" s="80"/>
      <c r="M1670" s="78"/>
      <c r="N1670" s="78"/>
      <c r="O1670" s="78"/>
      <c r="P1670" s="78"/>
      <c r="Q1670" s="78"/>
      <c r="R1670" s="78"/>
      <c r="S1670" s="78"/>
      <c r="T1670" s="78"/>
      <c r="U1670" s="78"/>
      <c r="V1670" s="78"/>
      <c r="W1670" s="78"/>
      <c r="X1670" s="78"/>
      <c r="Y1670" s="78"/>
      <c r="Z1670" s="78"/>
      <c r="AA1670" s="78"/>
      <c r="AB1670" s="78"/>
      <c r="AC1670" s="78"/>
      <c r="AD1670" s="78"/>
      <c r="AE1670" s="78"/>
      <c r="AF1670" s="78"/>
      <c r="AG1670" s="78"/>
      <c r="AH1670" s="78"/>
      <c r="AI1670" s="78"/>
      <c r="AJ1670" s="78"/>
      <c r="AK1670" s="78"/>
      <c r="AL1670" s="80"/>
      <c r="AM1670" s="78"/>
      <c r="AN1670" s="78"/>
      <c r="AO1670" s="78"/>
      <c r="AP1670" s="78"/>
      <c r="AQ1670" s="78"/>
      <c r="AR1670" s="78"/>
      <c r="AS1670" s="78"/>
      <c r="AT1670" s="78"/>
      <c r="AU1670" s="78"/>
      <c r="AV1670" s="78"/>
      <c r="AW1670" s="78"/>
      <c r="AX1670" s="78"/>
      <c r="AY1670" s="78"/>
      <c r="AZ1670" s="78"/>
      <c r="BA1670" s="78"/>
      <c r="BB1670" s="78"/>
      <c r="BC1670" s="79"/>
      <c r="BD1670" s="79"/>
      <c r="BE1670" s="79"/>
      <c r="BF1670" s="79"/>
      <c r="BG1670" s="79"/>
      <c r="BH1670" s="79"/>
      <c r="BI1670" s="79"/>
      <c r="BJ1670" s="78"/>
      <c r="BK1670" s="78"/>
      <c r="BL1670" s="80"/>
      <c r="BM1670" s="78"/>
      <c r="BN1670" s="78"/>
      <c r="BO1670" s="78"/>
      <c r="BP1670" s="78"/>
      <c r="BQ1670" s="78"/>
      <c r="BR1670" s="78"/>
      <c r="BS1670" s="78"/>
      <c r="BT1670" s="78"/>
      <c r="BU1670" s="78"/>
      <c r="BV1670" s="78"/>
      <c r="BW1670" s="78"/>
      <c r="BX1670" s="78"/>
      <c r="BY1670" s="78"/>
      <c r="BZ1670" s="72"/>
      <c r="CA1670" s="73"/>
      <c r="CB1670" s="72"/>
      <c r="CC1670" s="72"/>
      <c r="CD1670" s="74"/>
      <c r="CJ1670"/>
      <c r="CW1670" s="76"/>
      <c r="DC1670" s="69"/>
      <c r="DI1670" s="69"/>
    </row>
    <row r="1671" spans="1:113">
      <c r="A1671" s="78"/>
      <c r="B1671" s="79"/>
      <c r="C1671" s="78"/>
      <c r="D1671" s="80"/>
      <c r="E1671" s="78"/>
      <c r="F1671" s="78"/>
      <c r="G1671" s="78"/>
      <c r="H1671" s="78"/>
      <c r="I1671" s="78"/>
      <c r="J1671" s="78"/>
      <c r="K1671" s="78"/>
      <c r="L1671" s="80"/>
      <c r="M1671" s="78"/>
      <c r="N1671" s="78"/>
      <c r="O1671" s="78"/>
      <c r="P1671" s="78"/>
      <c r="Q1671" s="78"/>
      <c r="R1671" s="78"/>
      <c r="S1671" s="78"/>
      <c r="T1671" s="78"/>
      <c r="U1671" s="78"/>
      <c r="V1671" s="78"/>
      <c r="W1671" s="78"/>
      <c r="X1671" s="78"/>
      <c r="Y1671" s="78"/>
      <c r="Z1671" s="78"/>
      <c r="AA1671" s="78"/>
      <c r="AB1671" s="78"/>
      <c r="AC1671" s="78"/>
      <c r="AD1671" s="78"/>
      <c r="AE1671" s="78"/>
      <c r="AF1671" s="78"/>
      <c r="AG1671" s="78"/>
      <c r="AH1671" s="78"/>
      <c r="AI1671" s="78"/>
      <c r="AJ1671" s="78"/>
      <c r="AK1671" s="78"/>
      <c r="AL1671" s="80"/>
      <c r="AM1671" s="78"/>
      <c r="AN1671" s="78"/>
      <c r="AO1671" s="78"/>
      <c r="AP1671" s="78"/>
      <c r="AQ1671" s="78"/>
      <c r="AR1671" s="78"/>
      <c r="AS1671" s="78"/>
      <c r="AT1671" s="78"/>
      <c r="AU1671" s="78"/>
      <c r="AV1671" s="78"/>
      <c r="AW1671" s="78"/>
      <c r="AX1671" s="78"/>
      <c r="AY1671" s="78"/>
      <c r="AZ1671" s="78"/>
      <c r="BA1671" s="78"/>
      <c r="BB1671" s="78"/>
      <c r="BC1671" s="79"/>
      <c r="BD1671" s="79"/>
      <c r="BE1671" s="79"/>
      <c r="BF1671" s="79"/>
      <c r="BG1671" s="79"/>
      <c r="BH1671" s="79"/>
      <c r="BI1671" s="79"/>
      <c r="BJ1671" s="78"/>
      <c r="BK1671" s="78"/>
      <c r="BL1671" s="80"/>
      <c r="BM1671" s="78"/>
      <c r="BN1671" s="78"/>
      <c r="BO1671" s="78"/>
      <c r="BP1671" s="78"/>
      <c r="BQ1671" s="78"/>
      <c r="BR1671" s="78"/>
      <c r="BS1671" s="78"/>
      <c r="BT1671" s="78"/>
      <c r="BU1671" s="78"/>
      <c r="BV1671" s="78"/>
      <c r="BW1671" s="78"/>
      <c r="BX1671" s="78"/>
      <c r="BY1671" s="78"/>
      <c r="BZ1671" s="72"/>
      <c r="CA1671" s="73"/>
      <c r="CB1671" s="72"/>
      <c r="CC1671" s="72"/>
      <c r="CD1671" s="74"/>
      <c r="CJ1671"/>
      <c r="CW1671" s="76"/>
      <c r="DC1671" s="69"/>
      <c r="DI1671" s="69"/>
    </row>
    <row r="1672" spans="1:113">
      <c r="A1672" s="78"/>
      <c r="B1672" s="79"/>
      <c r="C1672" s="78"/>
      <c r="D1672" s="80"/>
      <c r="E1672" s="78"/>
      <c r="F1672" s="78"/>
      <c r="G1672" s="78"/>
      <c r="H1672" s="78"/>
      <c r="I1672" s="78"/>
      <c r="J1672" s="78"/>
      <c r="K1672" s="78"/>
      <c r="L1672" s="80"/>
      <c r="M1672" s="78"/>
      <c r="N1672" s="78"/>
      <c r="O1672" s="78"/>
      <c r="P1672" s="78"/>
      <c r="Q1672" s="78"/>
      <c r="R1672" s="78"/>
      <c r="S1672" s="78"/>
      <c r="T1672" s="78"/>
      <c r="U1672" s="78"/>
      <c r="V1672" s="78"/>
      <c r="W1672" s="78"/>
      <c r="X1672" s="78"/>
      <c r="Y1672" s="78"/>
      <c r="Z1672" s="78"/>
      <c r="AA1672" s="78"/>
      <c r="AB1672" s="78"/>
      <c r="AC1672" s="78"/>
      <c r="AD1672" s="78"/>
      <c r="AE1672" s="78"/>
      <c r="AF1672" s="78"/>
      <c r="AG1672" s="78"/>
      <c r="AH1672" s="78"/>
      <c r="AI1672" s="78"/>
      <c r="AJ1672" s="78"/>
      <c r="AK1672" s="78"/>
      <c r="AL1672" s="80"/>
      <c r="AM1672" s="78"/>
      <c r="AN1672" s="78"/>
      <c r="AO1672" s="78"/>
      <c r="AP1672" s="78"/>
      <c r="AQ1672" s="78"/>
      <c r="AR1672" s="78"/>
      <c r="AS1672" s="78"/>
      <c r="AT1672" s="78"/>
      <c r="AU1672" s="78"/>
      <c r="AV1672" s="78"/>
      <c r="AW1672" s="78"/>
      <c r="AX1672" s="78"/>
      <c r="AY1672" s="78"/>
      <c r="AZ1672" s="78"/>
      <c r="BA1672" s="78"/>
      <c r="BB1672" s="78"/>
      <c r="BC1672" s="79"/>
      <c r="BD1672" s="79"/>
      <c r="BE1672" s="79"/>
      <c r="BF1672" s="79"/>
      <c r="BG1672" s="79"/>
      <c r="BH1672" s="79"/>
      <c r="BI1672" s="79"/>
      <c r="BJ1672" s="78"/>
      <c r="BK1672" s="78"/>
      <c r="BL1672" s="80"/>
      <c r="BM1672" s="78"/>
      <c r="BN1672" s="78"/>
      <c r="BO1672" s="78"/>
      <c r="BP1672" s="78"/>
      <c r="BQ1672" s="78"/>
      <c r="BR1672" s="78"/>
      <c r="BS1672" s="78"/>
      <c r="BT1672" s="78"/>
      <c r="BU1672" s="78"/>
      <c r="BV1672" s="78"/>
      <c r="BW1672" s="78"/>
      <c r="BX1672" s="78"/>
      <c r="BY1672" s="78"/>
      <c r="BZ1672" s="72"/>
      <c r="CA1672" s="73"/>
      <c r="CB1672" s="72"/>
      <c r="CC1672" s="72"/>
      <c r="CD1672" s="74"/>
      <c r="CJ1672"/>
      <c r="CW1672" s="76"/>
      <c r="DC1672" s="69"/>
      <c r="DI1672" s="69"/>
    </row>
    <row r="1673" spans="1:113">
      <c r="A1673" s="78"/>
      <c r="B1673" s="79"/>
      <c r="C1673" s="78"/>
      <c r="D1673" s="80"/>
      <c r="E1673" s="78"/>
      <c r="F1673" s="78"/>
      <c r="G1673" s="78"/>
      <c r="H1673" s="78"/>
      <c r="I1673" s="78"/>
      <c r="J1673" s="78"/>
      <c r="K1673" s="78"/>
      <c r="L1673" s="80"/>
      <c r="M1673" s="78"/>
      <c r="N1673" s="78"/>
      <c r="O1673" s="78"/>
      <c r="P1673" s="78"/>
      <c r="Q1673" s="78"/>
      <c r="R1673" s="78"/>
      <c r="S1673" s="78"/>
      <c r="T1673" s="78"/>
      <c r="U1673" s="78"/>
      <c r="V1673" s="78"/>
      <c r="W1673" s="78"/>
      <c r="X1673" s="78"/>
      <c r="Y1673" s="78"/>
      <c r="Z1673" s="78"/>
      <c r="AA1673" s="78"/>
      <c r="AB1673" s="78"/>
      <c r="AC1673" s="78"/>
      <c r="AD1673" s="78"/>
      <c r="AE1673" s="78"/>
      <c r="AF1673" s="78"/>
      <c r="AG1673" s="78"/>
      <c r="AH1673" s="78"/>
      <c r="AI1673" s="78"/>
      <c r="AJ1673" s="78"/>
      <c r="AK1673" s="78"/>
      <c r="AL1673" s="80"/>
      <c r="AM1673" s="78"/>
      <c r="AN1673" s="78"/>
      <c r="AO1673" s="78"/>
      <c r="AP1673" s="78"/>
      <c r="AQ1673" s="78"/>
      <c r="AR1673" s="78"/>
      <c r="AS1673" s="78"/>
      <c r="AT1673" s="78"/>
      <c r="AU1673" s="78"/>
      <c r="AV1673" s="78"/>
      <c r="AW1673" s="78"/>
      <c r="AX1673" s="78"/>
      <c r="AY1673" s="78"/>
      <c r="AZ1673" s="78"/>
      <c r="BA1673" s="78"/>
      <c r="BB1673" s="78"/>
      <c r="BC1673" s="79"/>
      <c r="BD1673" s="79"/>
      <c r="BE1673" s="79"/>
      <c r="BF1673" s="79"/>
      <c r="BG1673" s="79"/>
      <c r="BH1673" s="79"/>
      <c r="BI1673" s="79"/>
      <c r="BJ1673" s="78"/>
      <c r="BK1673" s="78"/>
      <c r="BL1673" s="80"/>
      <c r="BM1673" s="78"/>
      <c r="BN1673" s="78"/>
      <c r="BO1673" s="78"/>
      <c r="BP1673" s="78"/>
      <c r="BQ1673" s="78"/>
      <c r="BR1673" s="78"/>
      <c r="BS1673" s="78"/>
      <c r="BT1673" s="78"/>
      <c r="BU1673" s="78"/>
      <c r="BV1673" s="78"/>
      <c r="BW1673" s="78"/>
      <c r="BX1673" s="78"/>
      <c r="BY1673" s="78"/>
      <c r="BZ1673" s="72"/>
      <c r="CA1673" s="73"/>
      <c r="CB1673" s="72"/>
      <c r="CC1673" s="72"/>
      <c r="CD1673" s="74"/>
      <c r="CJ1673"/>
      <c r="CW1673" s="76"/>
      <c r="DC1673" s="69"/>
      <c r="DI1673" s="69"/>
    </row>
    <row r="1674" spans="1:113">
      <c r="A1674" s="78"/>
      <c r="B1674" s="79"/>
      <c r="C1674" s="78"/>
      <c r="D1674" s="80"/>
      <c r="E1674" s="78"/>
      <c r="F1674" s="78"/>
      <c r="G1674" s="78"/>
      <c r="H1674" s="78"/>
      <c r="I1674" s="78"/>
      <c r="J1674" s="78"/>
      <c r="K1674" s="78"/>
      <c r="L1674" s="80"/>
      <c r="M1674" s="78"/>
      <c r="N1674" s="78"/>
      <c r="O1674" s="78"/>
      <c r="P1674" s="78"/>
      <c r="Q1674" s="78"/>
      <c r="R1674" s="81"/>
      <c r="S1674" s="78"/>
      <c r="T1674" s="78"/>
      <c r="U1674" s="78"/>
      <c r="V1674" s="78"/>
      <c r="W1674" s="78"/>
      <c r="X1674" s="78"/>
      <c r="Y1674" s="78"/>
      <c r="Z1674" s="78"/>
      <c r="AA1674" s="78"/>
      <c r="AB1674" s="78"/>
      <c r="AC1674" s="78"/>
      <c r="AD1674" s="78"/>
      <c r="AE1674" s="78"/>
      <c r="AF1674" s="78"/>
      <c r="AG1674" s="78"/>
      <c r="AH1674" s="78"/>
      <c r="AI1674" s="78"/>
      <c r="AJ1674" s="78"/>
      <c r="AK1674" s="78"/>
      <c r="AL1674" s="80"/>
      <c r="AM1674" s="78"/>
      <c r="AN1674" s="78"/>
      <c r="AO1674" s="78"/>
      <c r="AP1674" s="78"/>
      <c r="AQ1674" s="78"/>
      <c r="AR1674" s="78"/>
      <c r="AS1674" s="78"/>
      <c r="AT1674" s="78"/>
      <c r="AU1674" s="78"/>
      <c r="AV1674" s="78"/>
      <c r="AW1674" s="78"/>
      <c r="AX1674" s="78"/>
      <c r="AY1674" s="78"/>
      <c r="AZ1674" s="78"/>
      <c r="BA1674" s="78"/>
      <c r="BB1674" s="78"/>
      <c r="BC1674" s="79"/>
      <c r="BD1674" s="79"/>
      <c r="BE1674" s="79"/>
      <c r="BF1674" s="79"/>
      <c r="BG1674" s="79"/>
      <c r="BH1674" s="79"/>
      <c r="BI1674" s="79"/>
      <c r="BJ1674" s="78"/>
      <c r="BK1674" s="78"/>
      <c r="BL1674" s="80"/>
      <c r="BM1674" s="78"/>
      <c r="BN1674" s="78"/>
      <c r="BO1674" s="78"/>
      <c r="BP1674" s="78"/>
      <c r="BQ1674" s="78"/>
      <c r="BR1674" s="78"/>
      <c r="BS1674" s="78"/>
      <c r="BT1674" s="78"/>
      <c r="BU1674" s="78"/>
      <c r="BV1674" s="78"/>
      <c r="BW1674" s="78"/>
      <c r="BX1674" s="78"/>
      <c r="BY1674" s="78"/>
      <c r="BZ1674" s="72"/>
      <c r="CA1674" s="73"/>
      <c r="CB1674" s="72"/>
      <c r="CC1674" s="72"/>
      <c r="CD1674" s="74"/>
      <c r="CJ1674"/>
      <c r="CW1674" s="76"/>
      <c r="DC1674" s="69"/>
      <c r="DI1674" s="69"/>
    </row>
    <row r="1675" spans="1:113">
      <c r="A1675" s="78"/>
      <c r="B1675" s="79"/>
      <c r="C1675" s="78"/>
      <c r="D1675" s="80"/>
      <c r="E1675" s="78"/>
      <c r="F1675" s="78"/>
      <c r="G1675" s="78"/>
      <c r="H1675" s="78"/>
      <c r="I1675" s="78"/>
      <c r="J1675" s="78"/>
      <c r="K1675" s="78"/>
      <c r="L1675" s="80"/>
      <c r="M1675" s="78"/>
      <c r="N1675" s="78"/>
      <c r="O1675" s="78"/>
      <c r="P1675" s="78"/>
      <c r="Q1675" s="78"/>
      <c r="R1675" s="78"/>
      <c r="S1675" s="78"/>
      <c r="T1675" s="78"/>
      <c r="U1675" s="78"/>
      <c r="V1675" s="78"/>
      <c r="W1675" s="78"/>
      <c r="X1675" s="78"/>
      <c r="Y1675" s="78"/>
      <c r="Z1675" s="78"/>
      <c r="AA1675" s="78"/>
      <c r="AB1675" s="78"/>
      <c r="AC1675" s="78"/>
      <c r="AD1675" s="78"/>
      <c r="AE1675" s="78"/>
      <c r="AF1675" s="78"/>
      <c r="AG1675" s="78"/>
      <c r="AH1675" s="78"/>
      <c r="AI1675" s="78"/>
      <c r="AJ1675" s="78"/>
      <c r="AK1675" s="78"/>
      <c r="AL1675" s="80"/>
      <c r="AM1675" s="78"/>
      <c r="AN1675" s="78"/>
      <c r="AO1675" s="78"/>
      <c r="AP1675" s="78"/>
      <c r="AQ1675" s="78"/>
      <c r="AR1675" s="78"/>
      <c r="AS1675" s="78"/>
      <c r="AT1675" s="78"/>
      <c r="AU1675" s="78"/>
      <c r="AV1675" s="78"/>
      <c r="AW1675" s="78"/>
      <c r="AX1675" s="78"/>
      <c r="AY1675" s="78"/>
      <c r="AZ1675" s="78"/>
      <c r="BA1675" s="78"/>
      <c r="BB1675" s="78"/>
      <c r="BC1675" s="79"/>
      <c r="BD1675" s="79"/>
      <c r="BE1675" s="79"/>
      <c r="BF1675" s="79"/>
      <c r="BG1675" s="79"/>
      <c r="BH1675" s="79"/>
      <c r="BI1675" s="79"/>
      <c r="BJ1675" s="78"/>
      <c r="BK1675" s="78"/>
      <c r="BL1675" s="80"/>
      <c r="BM1675" s="78"/>
      <c r="BN1675" s="78"/>
      <c r="BO1675" s="78"/>
      <c r="BP1675" s="78"/>
      <c r="BQ1675" s="78"/>
      <c r="BR1675" s="78"/>
      <c r="BS1675" s="78"/>
      <c r="BT1675" s="78"/>
      <c r="BU1675" s="78"/>
      <c r="BV1675" s="78"/>
      <c r="BW1675" s="78"/>
      <c r="BX1675" s="78"/>
      <c r="BY1675" s="78"/>
      <c r="BZ1675" s="72"/>
      <c r="CA1675" s="73"/>
      <c r="CB1675" s="72"/>
      <c r="CC1675" s="72"/>
      <c r="CD1675" s="74"/>
      <c r="CJ1675"/>
      <c r="CW1675" s="76"/>
      <c r="DC1675" s="69"/>
      <c r="DI1675" s="69"/>
    </row>
    <row r="1676" spans="1:113">
      <c r="A1676" s="78"/>
      <c r="B1676" s="82"/>
      <c r="C1676" s="78"/>
      <c r="D1676" s="80"/>
      <c r="E1676" s="78"/>
      <c r="F1676" s="78"/>
      <c r="G1676" s="78"/>
      <c r="H1676" s="78"/>
      <c r="I1676" s="78"/>
      <c r="J1676" s="78"/>
      <c r="K1676" s="78"/>
      <c r="L1676" s="80"/>
      <c r="M1676" s="78"/>
      <c r="N1676" s="78"/>
      <c r="O1676" s="78"/>
      <c r="P1676" s="78"/>
      <c r="Q1676" s="78"/>
      <c r="R1676" s="78"/>
      <c r="S1676" s="78"/>
      <c r="T1676" s="78"/>
      <c r="U1676" s="78"/>
      <c r="V1676" s="78"/>
      <c r="W1676" s="78"/>
      <c r="X1676" s="78"/>
      <c r="Y1676" s="78"/>
      <c r="Z1676" s="78"/>
      <c r="AA1676" s="78"/>
      <c r="AB1676" s="78"/>
      <c r="AC1676" s="78"/>
      <c r="AD1676" s="78"/>
      <c r="AE1676" s="78"/>
      <c r="AF1676" s="78"/>
      <c r="AG1676" s="78"/>
      <c r="AH1676" s="78"/>
      <c r="AI1676" s="78"/>
      <c r="AJ1676" s="78"/>
      <c r="AK1676" s="78"/>
      <c r="AL1676" s="80"/>
      <c r="AM1676" s="78"/>
      <c r="AN1676" s="78"/>
      <c r="AO1676" s="78"/>
      <c r="AP1676" s="78"/>
      <c r="AQ1676" s="78"/>
      <c r="AR1676" s="78"/>
      <c r="AS1676" s="78"/>
      <c r="AT1676" s="78"/>
      <c r="AU1676" s="78"/>
      <c r="AV1676" s="78"/>
      <c r="AW1676" s="78"/>
      <c r="AX1676" s="78"/>
      <c r="AY1676" s="78"/>
      <c r="AZ1676" s="78"/>
      <c r="BA1676" s="78"/>
      <c r="BB1676" s="78"/>
      <c r="BC1676" s="79"/>
      <c r="BD1676" s="79"/>
      <c r="BE1676" s="82"/>
      <c r="BF1676" s="79"/>
      <c r="BG1676" s="82"/>
      <c r="BH1676" s="82"/>
      <c r="BI1676" s="82"/>
      <c r="BJ1676" s="78"/>
      <c r="BK1676" s="78"/>
      <c r="BL1676" s="80"/>
      <c r="BM1676" s="78"/>
      <c r="BN1676" s="78"/>
      <c r="BO1676" s="78"/>
      <c r="BP1676" s="78"/>
      <c r="BQ1676" s="78"/>
      <c r="BR1676" s="78"/>
      <c r="BS1676" s="78"/>
      <c r="BT1676" s="78"/>
      <c r="BU1676" s="78"/>
      <c r="BV1676" s="78"/>
      <c r="BW1676" s="78"/>
      <c r="BX1676" s="78"/>
      <c r="BY1676" s="78"/>
      <c r="BZ1676" s="72"/>
      <c r="CA1676" s="73"/>
      <c r="CB1676" s="72"/>
      <c r="CC1676" s="72"/>
      <c r="CD1676" s="74"/>
      <c r="CJ1676"/>
      <c r="CW1676" s="76"/>
      <c r="DC1676" s="69"/>
      <c r="DI1676" s="69"/>
    </row>
    <row r="1677" spans="1:113">
      <c r="A1677" s="78"/>
      <c r="B1677" s="82"/>
      <c r="C1677" s="78"/>
      <c r="D1677" s="80"/>
      <c r="E1677" s="78"/>
      <c r="F1677" s="78"/>
      <c r="G1677" s="78"/>
      <c r="H1677" s="78"/>
      <c r="I1677" s="78"/>
      <c r="J1677" s="78"/>
      <c r="K1677" s="78"/>
      <c r="L1677" s="80"/>
      <c r="M1677" s="78"/>
      <c r="N1677" s="78"/>
      <c r="O1677" s="78"/>
      <c r="P1677" s="78"/>
      <c r="Q1677" s="78"/>
      <c r="R1677" s="78"/>
      <c r="S1677" s="78"/>
      <c r="T1677" s="78"/>
      <c r="U1677" s="78"/>
      <c r="V1677" s="78"/>
      <c r="W1677" s="78"/>
      <c r="X1677" s="78"/>
      <c r="Y1677" s="78"/>
      <c r="Z1677" s="78"/>
      <c r="AA1677" s="78"/>
      <c r="AB1677" s="78"/>
      <c r="AC1677" s="78"/>
      <c r="AD1677" s="78"/>
      <c r="AE1677" s="78"/>
      <c r="AF1677" s="78"/>
      <c r="AG1677" s="78"/>
      <c r="AH1677" s="78"/>
      <c r="AI1677" s="78"/>
      <c r="AJ1677" s="78"/>
      <c r="AK1677" s="78"/>
      <c r="AL1677" s="80"/>
      <c r="AM1677" s="78"/>
      <c r="AN1677" s="78"/>
      <c r="AO1677" s="78"/>
      <c r="AP1677" s="78"/>
      <c r="AQ1677" s="78"/>
      <c r="AR1677" s="78"/>
      <c r="AS1677" s="78"/>
      <c r="AT1677" s="78"/>
      <c r="AU1677" s="78"/>
      <c r="AV1677" s="78"/>
      <c r="AW1677" s="78"/>
      <c r="AX1677" s="78"/>
      <c r="AY1677" s="78"/>
      <c r="AZ1677" s="78"/>
      <c r="BA1677" s="78"/>
      <c r="BB1677" s="78"/>
      <c r="BC1677" s="79"/>
      <c r="BD1677" s="79"/>
      <c r="BE1677" s="82"/>
      <c r="BF1677" s="79"/>
      <c r="BG1677" s="82"/>
      <c r="BH1677" s="82"/>
      <c r="BI1677" s="82"/>
      <c r="BJ1677" s="78"/>
      <c r="BK1677" s="78"/>
      <c r="BL1677" s="80"/>
      <c r="BM1677" s="78"/>
      <c r="BN1677" s="78"/>
      <c r="BO1677" s="78"/>
      <c r="BP1677" s="78"/>
      <c r="BQ1677" s="78"/>
      <c r="BR1677" s="78"/>
      <c r="BS1677" s="78"/>
      <c r="BT1677" s="78"/>
      <c r="BU1677" s="78"/>
      <c r="BV1677" s="78"/>
      <c r="BW1677" s="78"/>
      <c r="BX1677" s="78"/>
      <c r="BY1677" s="78"/>
      <c r="BZ1677" s="72"/>
      <c r="CA1677" s="73"/>
      <c r="CB1677" s="72"/>
      <c r="CC1677" s="72"/>
      <c r="CD1677" s="74"/>
      <c r="CJ1677"/>
      <c r="CW1677" s="76"/>
      <c r="DC1677" s="69"/>
      <c r="DI1677" s="69"/>
    </row>
    <row r="1678" spans="1:113">
      <c r="A1678" s="78"/>
      <c r="B1678" s="79"/>
      <c r="C1678" s="78"/>
      <c r="D1678" s="80"/>
      <c r="E1678" s="78"/>
      <c r="F1678" s="78"/>
      <c r="G1678" s="78"/>
      <c r="H1678" s="78"/>
      <c r="I1678" s="78"/>
      <c r="J1678" s="78"/>
      <c r="K1678" s="78"/>
      <c r="L1678" s="80"/>
      <c r="M1678" s="78"/>
      <c r="N1678" s="78"/>
      <c r="O1678" s="78"/>
      <c r="P1678" s="78"/>
      <c r="Q1678" s="78"/>
      <c r="R1678" s="78"/>
      <c r="S1678" s="78"/>
      <c r="T1678" s="78"/>
      <c r="U1678" s="78"/>
      <c r="V1678" s="78"/>
      <c r="W1678" s="78"/>
      <c r="X1678" s="78"/>
      <c r="Y1678" s="78"/>
      <c r="Z1678" s="78"/>
      <c r="AA1678" s="78"/>
      <c r="AB1678" s="78"/>
      <c r="AC1678" s="78"/>
      <c r="AD1678" s="78"/>
      <c r="AE1678" s="78"/>
      <c r="AF1678" s="78"/>
      <c r="AG1678" s="78"/>
      <c r="AH1678" s="78"/>
      <c r="AI1678" s="78"/>
      <c r="AJ1678" s="78"/>
      <c r="AK1678" s="78"/>
      <c r="AL1678" s="80"/>
      <c r="AM1678" s="78"/>
      <c r="AN1678" s="78"/>
      <c r="AO1678" s="78"/>
      <c r="AP1678" s="78"/>
      <c r="AQ1678" s="78"/>
      <c r="AR1678" s="78"/>
      <c r="AS1678" s="78"/>
      <c r="AT1678" s="78"/>
      <c r="AU1678" s="78"/>
      <c r="AV1678" s="78"/>
      <c r="AW1678" s="78"/>
      <c r="AX1678" s="78"/>
      <c r="AY1678" s="78"/>
      <c r="AZ1678" s="78"/>
      <c r="BA1678" s="78"/>
      <c r="BB1678" s="78"/>
      <c r="BC1678" s="79"/>
      <c r="BD1678" s="79"/>
      <c r="BE1678" s="79"/>
      <c r="BF1678" s="79"/>
      <c r="BG1678" s="79"/>
      <c r="BH1678" s="79"/>
      <c r="BI1678" s="79"/>
      <c r="BJ1678" s="78"/>
      <c r="BK1678" s="78"/>
      <c r="BL1678" s="80"/>
      <c r="BM1678" s="78"/>
      <c r="BN1678" s="78"/>
      <c r="BO1678" s="78"/>
      <c r="BP1678" s="78"/>
      <c r="BQ1678" s="78"/>
      <c r="BR1678" s="78"/>
      <c r="BS1678" s="78"/>
      <c r="BT1678" s="78"/>
      <c r="BU1678" s="78"/>
      <c r="BV1678" s="78"/>
      <c r="BW1678" s="78"/>
      <c r="BX1678" s="78"/>
      <c r="BY1678" s="78"/>
      <c r="BZ1678" s="72"/>
      <c r="CA1678" s="73"/>
      <c r="CB1678" s="72"/>
      <c r="CC1678" s="72"/>
      <c r="CD1678" s="74"/>
      <c r="CJ1678"/>
      <c r="CW1678" s="76"/>
      <c r="DC1678" s="69"/>
      <c r="DI1678" s="69"/>
    </row>
    <row r="1679" spans="1:113">
      <c r="A1679" s="78"/>
      <c r="B1679" s="82"/>
      <c r="C1679" s="78"/>
      <c r="D1679" s="80"/>
      <c r="E1679" s="78"/>
      <c r="F1679" s="78"/>
      <c r="G1679" s="78"/>
      <c r="H1679" s="78"/>
      <c r="I1679" s="78"/>
      <c r="J1679" s="78"/>
      <c r="K1679" s="78"/>
      <c r="L1679" s="80"/>
      <c r="M1679" s="78"/>
      <c r="N1679" s="78"/>
      <c r="O1679" s="78"/>
      <c r="P1679" s="78"/>
      <c r="Q1679" s="78"/>
      <c r="R1679" s="78"/>
      <c r="S1679" s="78"/>
      <c r="T1679" s="78"/>
      <c r="U1679" s="78"/>
      <c r="V1679" s="78"/>
      <c r="W1679" s="78"/>
      <c r="X1679" s="78"/>
      <c r="Y1679" s="78"/>
      <c r="Z1679" s="78"/>
      <c r="AA1679" s="78"/>
      <c r="AB1679" s="78"/>
      <c r="AC1679" s="78"/>
      <c r="AD1679" s="78"/>
      <c r="AE1679" s="78"/>
      <c r="AF1679" s="78"/>
      <c r="AG1679" s="78"/>
      <c r="AH1679" s="78"/>
      <c r="AI1679" s="78"/>
      <c r="AJ1679" s="78"/>
      <c r="AK1679" s="78"/>
      <c r="AL1679" s="80"/>
      <c r="AM1679" s="78"/>
      <c r="AN1679" s="78"/>
      <c r="AO1679" s="78"/>
      <c r="AP1679" s="78"/>
      <c r="AQ1679" s="78"/>
      <c r="AR1679" s="78"/>
      <c r="AS1679" s="78"/>
      <c r="AT1679" s="78"/>
      <c r="AU1679" s="78"/>
      <c r="AV1679" s="78"/>
      <c r="AW1679" s="78"/>
      <c r="AX1679" s="78"/>
      <c r="AY1679" s="78"/>
      <c r="AZ1679" s="78"/>
      <c r="BA1679" s="78"/>
      <c r="BB1679" s="78"/>
      <c r="BC1679" s="79"/>
      <c r="BD1679" s="79"/>
      <c r="BE1679" s="82"/>
      <c r="BF1679" s="79"/>
      <c r="BG1679" s="82"/>
      <c r="BH1679" s="82"/>
      <c r="BI1679" s="82"/>
      <c r="BJ1679" s="78"/>
      <c r="BK1679" s="78"/>
      <c r="BL1679" s="80"/>
      <c r="BM1679" s="78"/>
      <c r="BN1679" s="78"/>
      <c r="BO1679" s="78"/>
      <c r="BP1679" s="78"/>
      <c r="BQ1679" s="78"/>
      <c r="BR1679" s="78"/>
      <c r="BS1679" s="78"/>
      <c r="BT1679" s="78"/>
      <c r="BU1679" s="78"/>
      <c r="BV1679" s="78"/>
      <c r="BW1679" s="78"/>
      <c r="BX1679" s="78"/>
      <c r="BY1679" s="78"/>
      <c r="BZ1679" s="72"/>
      <c r="CA1679" s="73"/>
      <c r="CB1679" s="72"/>
      <c r="CC1679" s="72"/>
      <c r="CD1679" s="74"/>
      <c r="CJ1679"/>
      <c r="CW1679" s="76"/>
      <c r="DC1679" s="69"/>
      <c r="DI1679" s="69"/>
    </row>
    <row r="1680" spans="1:113">
      <c r="A1680" s="78"/>
      <c r="B1680" s="79"/>
      <c r="C1680" s="78"/>
      <c r="D1680" s="80"/>
      <c r="E1680" s="78"/>
      <c r="F1680" s="78"/>
      <c r="G1680" s="78"/>
      <c r="H1680" s="78"/>
      <c r="I1680" s="78"/>
      <c r="J1680" s="78"/>
      <c r="K1680" s="78"/>
      <c r="L1680" s="80"/>
      <c r="M1680" s="78"/>
      <c r="N1680" s="78"/>
      <c r="O1680" s="78"/>
      <c r="P1680" s="78"/>
      <c r="Q1680" s="78"/>
      <c r="R1680" s="78"/>
      <c r="S1680" s="78"/>
      <c r="T1680" s="78"/>
      <c r="U1680" s="78"/>
      <c r="V1680" s="78"/>
      <c r="W1680" s="78"/>
      <c r="X1680" s="78"/>
      <c r="Y1680" s="78"/>
      <c r="Z1680" s="78"/>
      <c r="AA1680" s="78"/>
      <c r="AB1680" s="78"/>
      <c r="AC1680" s="78"/>
      <c r="AD1680" s="78"/>
      <c r="AE1680" s="78"/>
      <c r="AF1680" s="78"/>
      <c r="AG1680" s="78"/>
      <c r="AH1680" s="78"/>
      <c r="AI1680" s="78"/>
      <c r="AJ1680" s="78"/>
      <c r="AK1680" s="78"/>
      <c r="AL1680" s="80"/>
      <c r="AM1680" s="78"/>
      <c r="AN1680" s="78"/>
      <c r="AO1680" s="78"/>
      <c r="AP1680" s="78"/>
      <c r="AQ1680" s="78"/>
      <c r="AR1680" s="78"/>
      <c r="AS1680" s="78"/>
      <c r="AT1680" s="78"/>
      <c r="AU1680" s="78"/>
      <c r="AV1680" s="78"/>
      <c r="AW1680" s="78"/>
      <c r="AX1680" s="78"/>
      <c r="AY1680" s="78"/>
      <c r="AZ1680" s="78"/>
      <c r="BA1680" s="78"/>
      <c r="BB1680" s="78"/>
      <c r="BC1680" s="79"/>
      <c r="BD1680" s="79"/>
      <c r="BE1680" s="79"/>
      <c r="BF1680" s="79"/>
      <c r="BG1680" s="79"/>
      <c r="BH1680" s="79"/>
      <c r="BI1680" s="79"/>
      <c r="BJ1680" s="78"/>
      <c r="BK1680" s="78"/>
      <c r="BL1680" s="80"/>
      <c r="BM1680" s="78"/>
      <c r="BN1680" s="78"/>
      <c r="BO1680" s="78"/>
      <c r="BP1680" s="78"/>
      <c r="BQ1680" s="78"/>
      <c r="BR1680" s="78"/>
      <c r="BS1680" s="78"/>
      <c r="BT1680" s="78"/>
      <c r="BU1680" s="78"/>
      <c r="BV1680" s="78"/>
      <c r="BW1680" s="78"/>
      <c r="BX1680" s="78"/>
      <c r="BY1680" s="78"/>
      <c r="BZ1680" s="72"/>
      <c r="CA1680" s="73"/>
      <c r="CB1680" s="72"/>
      <c r="CC1680" s="72"/>
      <c r="CD1680" s="74"/>
      <c r="CJ1680"/>
      <c r="CW1680" s="76"/>
      <c r="DC1680" s="69"/>
      <c r="DI1680" s="69"/>
    </row>
    <row r="1681" spans="1:113">
      <c r="A1681" s="78"/>
      <c r="B1681" s="79"/>
      <c r="C1681" s="78"/>
      <c r="D1681" s="80"/>
      <c r="E1681" s="78"/>
      <c r="F1681" s="78"/>
      <c r="G1681" s="78"/>
      <c r="H1681" s="78"/>
      <c r="I1681" s="78"/>
      <c r="J1681" s="78"/>
      <c r="K1681" s="78"/>
      <c r="L1681" s="80"/>
      <c r="M1681" s="78"/>
      <c r="N1681" s="78"/>
      <c r="O1681" s="78"/>
      <c r="P1681" s="78"/>
      <c r="Q1681" s="78"/>
      <c r="R1681" s="78"/>
      <c r="S1681" s="78"/>
      <c r="T1681" s="78"/>
      <c r="U1681" s="78"/>
      <c r="V1681" s="78"/>
      <c r="W1681" s="78"/>
      <c r="X1681" s="78"/>
      <c r="Y1681" s="78"/>
      <c r="Z1681" s="78"/>
      <c r="AA1681" s="78"/>
      <c r="AB1681" s="78"/>
      <c r="AC1681" s="78"/>
      <c r="AD1681" s="78"/>
      <c r="AE1681" s="78"/>
      <c r="AF1681" s="78"/>
      <c r="AG1681" s="78"/>
      <c r="AH1681" s="78"/>
      <c r="AI1681" s="78"/>
      <c r="AJ1681" s="78"/>
      <c r="AK1681" s="78"/>
      <c r="AL1681" s="80"/>
      <c r="AM1681" s="78"/>
      <c r="AN1681" s="78"/>
      <c r="AO1681" s="78"/>
      <c r="AP1681" s="78"/>
      <c r="AQ1681" s="78"/>
      <c r="AR1681" s="78"/>
      <c r="AS1681" s="78"/>
      <c r="AT1681" s="78"/>
      <c r="AU1681" s="78"/>
      <c r="AV1681" s="78"/>
      <c r="AW1681" s="78"/>
      <c r="AX1681" s="78"/>
      <c r="AY1681" s="78"/>
      <c r="AZ1681" s="78"/>
      <c r="BA1681" s="78"/>
      <c r="BB1681" s="78"/>
      <c r="BC1681" s="79"/>
      <c r="BD1681" s="79"/>
      <c r="BE1681" s="79"/>
      <c r="BF1681" s="79"/>
      <c r="BG1681" s="79"/>
      <c r="BH1681" s="79"/>
      <c r="BI1681" s="79"/>
      <c r="BJ1681" s="78"/>
      <c r="BK1681" s="78"/>
      <c r="BL1681" s="80"/>
      <c r="BM1681" s="78"/>
      <c r="BN1681" s="78"/>
      <c r="BO1681" s="78"/>
      <c r="BP1681" s="78"/>
      <c r="BQ1681" s="78"/>
      <c r="BR1681" s="78"/>
      <c r="BS1681" s="78"/>
      <c r="BT1681" s="78"/>
      <c r="BU1681" s="78"/>
      <c r="BV1681" s="78"/>
      <c r="BW1681" s="78"/>
      <c r="BX1681" s="78"/>
      <c r="BY1681" s="78"/>
      <c r="BZ1681" s="72"/>
      <c r="CA1681" s="73"/>
      <c r="CB1681" s="72"/>
      <c r="CC1681" s="72"/>
      <c r="CD1681" s="74"/>
      <c r="CJ1681"/>
      <c r="CW1681" s="76"/>
      <c r="DC1681" s="69"/>
      <c r="DI1681" s="69"/>
    </row>
    <row r="1682" spans="1:113">
      <c r="A1682" s="78"/>
      <c r="B1682" s="79"/>
      <c r="C1682" s="78"/>
      <c r="D1682" s="80"/>
      <c r="E1682" s="78"/>
      <c r="F1682" s="78"/>
      <c r="G1682" s="78"/>
      <c r="H1682" s="78"/>
      <c r="I1682" s="78"/>
      <c r="J1682" s="78"/>
      <c r="K1682" s="78"/>
      <c r="L1682" s="80"/>
      <c r="M1682" s="78"/>
      <c r="N1682" s="78"/>
      <c r="O1682" s="78"/>
      <c r="P1682" s="78"/>
      <c r="Q1682" s="78"/>
      <c r="R1682" s="78"/>
      <c r="S1682" s="78"/>
      <c r="T1682" s="78"/>
      <c r="U1682" s="78"/>
      <c r="V1682" s="78"/>
      <c r="W1682" s="78"/>
      <c r="X1682" s="78"/>
      <c r="Y1682" s="78"/>
      <c r="Z1682" s="78"/>
      <c r="AA1682" s="78"/>
      <c r="AB1682" s="78"/>
      <c r="AC1682" s="78"/>
      <c r="AD1682" s="78"/>
      <c r="AE1682" s="78"/>
      <c r="AF1682" s="78"/>
      <c r="AG1682" s="78"/>
      <c r="AH1682" s="78"/>
      <c r="AI1682" s="78"/>
      <c r="AJ1682" s="78"/>
      <c r="AK1682" s="78"/>
      <c r="AL1682" s="80"/>
      <c r="AM1682" s="78"/>
      <c r="AN1682" s="78"/>
      <c r="AO1682" s="78"/>
      <c r="AP1682" s="78"/>
      <c r="AQ1682" s="78"/>
      <c r="AR1682" s="78"/>
      <c r="AS1682" s="78"/>
      <c r="AT1682" s="78"/>
      <c r="AU1682" s="78"/>
      <c r="AV1682" s="78"/>
      <c r="AW1682" s="78"/>
      <c r="AX1682" s="78"/>
      <c r="AY1682" s="78"/>
      <c r="AZ1682" s="78"/>
      <c r="BA1682" s="78"/>
      <c r="BB1682" s="78"/>
      <c r="BC1682" s="79"/>
      <c r="BD1682" s="79"/>
      <c r="BE1682" s="79"/>
      <c r="BF1682" s="79"/>
      <c r="BG1682" s="79"/>
      <c r="BH1682" s="79"/>
      <c r="BI1682" s="79"/>
      <c r="BJ1682" s="78"/>
      <c r="BK1682" s="78"/>
      <c r="BL1682" s="80"/>
      <c r="BM1682" s="78"/>
      <c r="BN1682" s="78"/>
      <c r="BO1682" s="78"/>
      <c r="BP1682" s="78"/>
      <c r="BQ1682" s="78"/>
      <c r="BR1682" s="78"/>
      <c r="BS1682" s="78"/>
      <c r="BT1682" s="78"/>
      <c r="BU1682" s="78"/>
      <c r="BV1682" s="78"/>
      <c r="BW1682" s="78"/>
      <c r="BX1682" s="78"/>
      <c r="BY1682" s="78"/>
      <c r="BZ1682" s="72"/>
      <c r="CA1682" s="73"/>
      <c r="CB1682" s="72"/>
      <c r="CC1682" s="72"/>
      <c r="CD1682" s="74"/>
      <c r="CJ1682"/>
      <c r="CW1682" s="76"/>
      <c r="DC1682" s="69"/>
      <c r="DI1682" s="69"/>
    </row>
    <row r="1683" spans="1:113">
      <c r="A1683" s="78"/>
      <c r="B1683" s="79"/>
      <c r="C1683" s="78"/>
      <c r="D1683" s="80"/>
      <c r="E1683" s="78"/>
      <c r="F1683" s="78"/>
      <c r="G1683" s="78"/>
      <c r="H1683" s="78"/>
      <c r="I1683" s="78"/>
      <c r="J1683" s="78"/>
      <c r="K1683" s="78"/>
      <c r="L1683" s="80"/>
      <c r="M1683" s="78"/>
      <c r="N1683" s="78"/>
      <c r="O1683" s="78"/>
      <c r="P1683" s="78"/>
      <c r="Q1683" s="78"/>
      <c r="R1683" s="78"/>
      <c r="S1683" s="78"/>
      <c r="T1683" s="78"/>
      <c r="U1683" s="78"/>
      <c r="V1683" s="78"/>
      <c r="W1683" s="78"/>
      <c r="X1683" s="78"/>
      <c r="Y1683" s="78"/>
      <c r="Z1683" s="78"/>
      <c r="AA1683" s="78"/>
      <c r="AB1683" s="78"/>
      <c r="AC1683" s="78"/>
      <c r="AD1683" s="78"/>
      <c r="AE1683" s="78"/>
      <c r="AF1683" s="78"/>
      <c r="AG1683" s="78"/>
      <c r="AH1683" s="78"/>
      <c r="AI1683" s="78"/>
      <c r="AJ1683" s="78"/>
      <c r="AK1683" s="78"/>
      <c r="AL1683" s="80"/>
      <c r="AM1683" s="78"/>
      <c r="AN1683" s="78"/>
      <c r="AO1683" s="78"/>
      <c r="AP1683" s="78"/>
      <c r="AQ1683" s="78"/>
      <c r="AR1683" s="78"/>
      <c r="AS1683" s="78"/>
      <c r="AT1683" s="78"/>
      <c r="AU1683" s="78"/>
      <c r="AV1683" s="78"/>
      <c r="AW1683" s="78"/>
      <c r="AX1683" s="78"/>
      <c r="AY1683" s="78"/>
      <c r="AZ1683" s="78"/>
      <c r="BA1683" s="78"/>
      <c r="BB1683" s="78"/>
      <c r="BC1683" s="79"/>
      <c r="BD1683" s="79"/>
      <c r="BE1683" s="79"/>
      <c r="BF1683" s="79"/>
      <c r="BG1683" s="79"/>
      <c r="BH1683" s="79"/>
      <c r="BI1683" s="79"/>
      <c r="BJ1683" s="78"/>
      <c r="BK1683" s="78"/>
      <c r="BL1683" s="80"/>
      <c r="BM1683" s="78"/>
      <c r="BN1683" s="78"/>
      <c r="BO1683" s="78"/>
      <c r="BP1683" s="78"/>
      <c r="BQ1683" s="78"/>
      <c r="BR1683" s="78"/>
      <c r="BS1683" s="78"/>
      <c r="BT1683" s="78"/>
      <c r="BU1683" s="78"/>
      <c r="BV1683" s="78"/>
      <c r="BW1683" s="78"/>
      <c r="BX1683" s="78"/>
      <c r="BY1683" s="78"/>
      <c r="BZ1683" s="72"/>
      <c r="CA1683" s="73"/>
      <c r="CB1683" s="72"/>
      <c r="CC1683" s="72"/>
      <c r="CD1683" s="74"/>
      <c r="CJ1683"/>
      <c r="CW1683" s="76"/>
      <c r="DC1683" s="69"/>
      <c r="DI1683" s="69"/>
    </row>
    <row r="1684" spans="1:113">
      <c r="A1684" s="78"/>
      <c r="B1684" s="79"/>
      <c r="C1684" s="78"/>
      <c r="D1684" s="80"/>
      <c r="E1684" s="78"/>
      <c r="F1684" s="78"/>
      <c r="G1684" s="78"/>
      <c r="H1684" s="78"/>
      <c r="I1684" s="78"/>
      <c r="J1684" s="78"/>
      <c r="K1684" s="78"/>
      <c r="L1684" s="80"/>
      <c r="M1684" s="78"/>
      <c r="N1684" s="78"/>
      <c r="O1684" s="78"/>
      <c r="P1684" s="78"/>
      <c r="Q1684" s="78"/>
      <c r="R1684" s="78"/>
      <c r="S1684" s="78"/>
      <c r="T1684" s="78"/>
      <c r="U1684" s="78"/>
      <c r="V1684" s="78"/>
      <c r="W1684" s="78"/>
      <c r="X1684" s="78"/>
      <c r="Y1684" s="78"/>
      <c r="Z1684" s="78"/>
      <c r="AA1684" s="78"/>
      <c r="AB1684" s="78"/>
      <c r="AC1684" s="78"/>
      <c r="AD1684" s="78"/>
      <c r="AE1684" s="78"/>
      <c r="AF1684" s="78"/>
      <c r="AG1684" s="78"/>
      <c r="AH1684" s="78"/>
      <c r="AI1684" s="78"/>
      <c r="AJ1684" s="78"/>
      <c r="AK1684" s="78"/>
      <c r="AL1684" s="80"/>
      <c r="AM1684" s="78"/>
      <c r="AN1684" s="78"/>
      <c r="AO1684" s="78"/>
      <c r="AP1684" s="78"/>
      <c r="AQ1684" s="78"/>
      <c r="AR1684" s="78"/>
      <c r="AS1684" s="78"/>
      <c r="AT1684" s="78"/>
      <c r="AU1684" s="78"/>
      <c r="AV1684" s="78"/>
      <c r="AW1684" s="78"/>
      <c r="AX1684" s="78"/>
      <c r="AY1684" s="78"/>
      <c r="AZ1684" s="78"/>
      <c r="BA1684" s="78"/>
      <c r="BB1684" s="78"/>
      <c r="BC1684" s="79"/>
      <c r="BD1684" s="79"/>
      <c r="BE1684" s="79"/>
      <c r="BF1684" s="79"/>
      <c r="BG1684" s="79"/>
      <c r="BH1684" s="79"/>
      <c r="BI1684" s="79"/>
      <c r="BJ1684" s="78"/>
      <c r="BK1684" s="78"/>
      <c r="BL1684" s="80"/>
      <c r="BM1684" s="78"/>
      <c r="BN1684" s="78"/>
      <c r="BO1684" s="78"/>
      <c r="BP1684" s="78"/>
      <c r="BQ1684" s="78"/>
      <c r="BR1684" s="78"/>
      <c r="BS1684" s="78"/>
      <c r="BT1684" s="78"/>
      <c r="BU1684" s="78"/>
      <c r="BV1684" s="78"/>
      <c r="BW1684" s="78"/>
      <c r="BX1684" s="78"/>
      <c r="BY1684" s="78"/>
      <c r="BZ1684" s="72"/>
      <c r="CA1684" s="73"/>
      <c r="CB1684" s="72"/>
      <c r="CC1684" s="72"/>
      <c r="CD1684" s="74"/>
      <c r="CJ1684"/>
      <c r="CW1684" s="76"/>
      <c r="DC1684" s="69"/>
      <c r="DI1684" s="69"/>
    </row>
    <row r="1685" spans="1:113">
      <c r="A1685" s="78"/>
      <c r="B1685" s="79"/>
      <c r="C1685" s="78"/>
      <c r="D1685" s="80"/>
      <c r="E1685" s="78"/>
      <c r="F1685" s="78"/>
      <c r="G1685" s="78"/>
      <c r="H1685" s="78"/>
      <c r="I1685" s="78"/>
      <c r="J1685" s="78"/>
      <c r="K1685" s="78"/>
      <c r="L1685" s="80"/>
      <c r="M1685" s="78"/>
      <c r="N1685" s="78"/>
      <c r="O1685" s="78"/>
      <c r="P1685" s="78"/>
      <c r="Q1685" s="78"/>
      <c r="R1685" s="78"/>
      <c r="S1685" s="78"/>
      <c r="T1685" s="78"/>
      <c r="U1685" s="78"/>
      <c r="V1685" s="78"/>
      <c r="W1685" s="78"/>
      <c r="X1685" s="78"/>
      <c r="Y1685" s="78"/>
      <c r="Z1685" s="78"/>
      <c r="AA1685" s="78"/>
      <c r="AB1685" s="78"/>
      <c r="AC1685" s="78"/>
      <c r="AD1685" s="78"/>
      <c r="AE1685" s="78"/>
      <c r="AF1685" s="78"/>
      <c r="AG1685" s="78"/>
      <c r="AH1685" s="78"/>
      <c r="AI1685" s="78"/>
      <c r="AJ1685" s="78"/>
      <c r="AK1685" s="78"/>
      <c r="AL1685" s="80"/>
      <c r="AM1685" s="78"/>
      <c r="AN1685" s="78"/>
      <c r="AO1685" s="78"/>
      <c r="AP1685" s="78"/>
      <c r="AQ1685" s="78"/>
      <c r="AR1685" s="78"/>
      <c r="AS1685" s="78"/>
      <c r="AT1685" s="78"/>
      <c r="AU1685" s="78"/>
      <c r="AV1685" s="78"/>
      <c r="AW1685" s="78"/>
      <c r="AX1685" s="78"/>
      <c r="AY1685" s="78"/>
      <c r="AZ1685" s="78"/>
      <c r="BA1685" s="78"/>
      <c r="BB1685" s="78"/>
      <c r="BC1685" s="79"/>
      <c r="BD1685" s="79"/>
      <c r="BE1685" s="79"/>
      <c r="BF1685" s="79"/>
      <c r="BG1685" s="79"/>
      <c r="BH1685" s="79"/>
      <c r="BI1685" s="79"/>
      <c r="BJ1685" s="78"/>
      <c r="BK1685" s="78"/>
      <c r="BL1685" s="80"/>
      <c r="BM1685" s="78"/>
      <c r="BN1685" s="78"/>
      <c r="BO1685" s="78"/>
      <c r="BP1685" s="78"/>
      <c r="BQ1685" s="78"/>
      <c r="BR1685" s="78"/>
      <c r="BS1685" s="78"/>
      <c r="BT1685" s="78"/>
      <c r="BU1685" s="78"/>
      <c r="BV1685" s="78"/>
      <c r="BW1685" s="78"/>
      <c r="BX1685" s="78"/>
      <c r="BY1685" s="78"/>
      <c r="BZ1685" s="72"/>
      <c r="CA1685" s="73"/>
      <c r="CB1685" s="72"/>
      <c r="CC1685" s="72"/>
      <c r="CD1685" s="74"/>
      <c r="CJ1685"/>
      <c r="CW1685" s="76"/>
      <c r="DC1685" s="69"/>
      <c r="DI1685" s="69"/>
    </row>
    <row r="1686" spans="1:113">
      <c r="A1686" s="78"/>
      <c r="B1686" s="79"/>
      <c r="C1686" s="78"/>
      <c r="D1686" s="80"/>
      <c r="E1686" s="78"/>
      <c r="F1686" s="78"/>
      <c r="G1686" s="78"/>
      <c r="H1686" s="78"/>
      <c r="I1686" s="78"/>
      <c r="J1686" s="78"/>
      <c r="K1686" s="78"/>
      <c r="L1686" s="80"/>
      <c r="M1686" s="78"/>
      <c r="N1686" s="78"/>
      <c r="O1686" s="78"/>
      <c r="P1686" s="78"/>
      <c r="Q1686" s="78"/>
      <c r="R1686" s="78"/>
      <c r="S1686" s="78"/>
      <c r="T1686" s="78"/>
      <c r="U1686" s="78"/>
      <c r="V1686" s="78"/>
      <c r="W1686" s="78"/>
      <c r="X1686" s="78"/>
      <c r="Y1686" s="78"/>
      <c r="Z1686" s="78"/>
      <c r="AA1686" s="78"/>
      <c r="AB1686" s="78"/>
      <c r="AC1686" s="78"/>
      <c r="AD1686" s="78"/>
      <c r="AE1686" s="78"/>
      <c r="AF1686" s="78"/>
      <c r="AG1686" s="78"/>
      <c r="AH1686" s="78"/>
      <c r="AI1686" s="78"/>
      <c r="AJ1686" s="78"/>
      <c r="AK1686" s="78"/>
      <c r="AL1686" s="80"/>
      <c r="AM1686" s="78"/>
      <c r="AN1686" s="78"/>
      <c r="AO1686" s="78"/>
      <c r="AP1686" s="78"/>
      <c r="AQ1686" s="78"/>
      <c r="AR1686" s="78"/>
      <c r="AS1686" s="78"/>
      <c r="AT1686" s="78"/>
      <c r="AU1686" s="78"/>
      <c r="AV1686" s="78"/>
      <c r="AW1686" s="78"/>
      <c r="AX1686" s="78"/>
      <c r="AY1686" s="78"/>
      <c r="AZ1686" s="78"/>
      <c r="BA1686" s="78"/>
      <c r="BB1686" s="78"/>
      <c r="BC1686" s="79"/>
      <c r="BD1686" s="79"/>
      <c r="BE1686" s="79"/>
      <c r="BF1686" s="79"/>
      <c r="BG1686" s="79"/>
      <c r="BH1686" s="79"/>
      <c r="BI1686" s="79"/>
      <c r="BJ1686" s="78"/>
      <c r="BK1686" s="78"/>
      <c r="BL1686" s="80"/>
      <c r="BM1686" s="78"/>
      <c r="BN1686" s="78"/>
      <c r="BO1686" s="78"/>
      <c r="BP1686" s="78"/>
      <c r="BQ1686" s="78"/>
      <c r="BR1686" s="78"/>
      <c r="BS1686" s="78"/>
      <c r="BT1686" s="78"/>
      <c r="BU1686" s="78"/>
      <c r="BV1686" s="78"/>
      <c r="BW1686" s="78"/>
      <c r="BX1686" s="78"/>
      <c r="BY1686" s="78"/>
      <c r="BZ1686" s="72"/>
      <c r="CA1686" s="73"/>
      <c r="CB1686" s="72"/>
      <c r="CC1686" s="72"/>
      <c r="CD1686" s="74"/>
      <c r="CJ1686"/>
      <c r="CW1686" s="76"/>
      <c r="DC1686" s="69"/>
      <c r="DI1686" s="69"/>
    </row>
    <row r="1687" spans="1:113">
      <c r="A1687" s="78"/>
      <c r="B1687" s="79"/>
      <c r="C1687" s="78"/>
      <c r="D1687" s="80"/>
      <c r="E1687" s="78"/>
      <c r="F1687" s="78"/>
      <c r="G1687" s="78"/>
      <c r="H1687" s="78"/>
      <c r="I1687" s="78"/>
      <c r="J1687" s="78"/>
      <c r="K1687" s="78"/>
      <c r="L1687" s="80"/>
      <c r="M1687" s="78"/>
      <c r="N1687" s="78"/>
      <c r="O1687" s="78"/>
      <c r="P1687" s="78"/>
      <c r="Q1687" s="78"/>
      <c r="R1687" s="78"/>
      <c r="S1687" s="78"/>
      <c r="T1687" s="78"/>
      <c r="U1687" s="78"/>
      <c r="V1687" s="78"/>
      <c r="W1687" s="78"/>
      <c r="X1687" s="78"/>
      <c r="Y1687" s="78"/>
      <c r="Z1687" s="78"/>
      <c r="AA1687" s="78"/>
      <c r="AB1687" s="78"/>
      <c r="AC1687" s="78"/>
      <c r="AD1687" s="78"/>
      <c r="AE1687" s="78"/>
      <c r="AF1687" s="78"/>
      <c r="AG1687" s="78"/>
      <c r="AH1687" s="78"/>
      <c r="AI1687" s="78"/>
      <c r="AJ1687" s="78"/>
      <c r="AK1687" s="78"/>
      <c r="AL1687" s="80"/>
      <c r="AM1687" s="78"/>
      <c r="AN1687" s="78"/>
      <c r="AO1687" s="78"/>
      <c r="AP1687" s="78"/>
      <c r="AQ1687" s="78"/>
      <c r="AR1687" s="78"/>
      <c r="AS1687" s="78"/>
      <c r="AT1687" s="78"/>
      <c r="AU1687" s="78"/>
      <c r="AV1687" s="78"/>
      <c r="AW1687" s="78"/>
      <c r="AX1687" s="78"/>
      <c r="AY1687" s="78"/>
      <c r="AZ1687" s="78"/>
      <c r="BA1687" s="78"/>
      <c r="BB1687" s="78"/>
      <c r="BC1687" s="79"/>
      <c r="BD1687" s="79"/>
      <c r="BE1687" s="79"/>
      <c r="BF1687" s="79"/>
      <c r="BG1687" s="79"/>
      <c r="BH1687" s="79"/>
      <c r="BI1687" s="79"/>
      <c r="BJ1687" s="78"/>
      <c r="BK1687" s="78"/>
      <c r="BL1687" s="80"/>
      <c r="BM1687" s="78"/>
      <c r="BN1687" s="78"/>
      <c r="BO1687" s="78"/>
      <c r="BP1687" s="78"/>
      <c r="BQ1687" s="78"/>
      <c r="BR1687" s="78"/>
      <c r="BS1687" s="78"/>
      <c r="BT1687" s="78"/>
      <c r="BU1687" s="78"/>
      <c r="BV1687" s="78"/>
      <c r="BW1687" s="78"/>
      <c r="BX1687" s="78"/>
      <c r="BY1687" s="78"/>
      <c r="BZ1687" s="72"/>
      <c r="CA1687" s="73"/>
      <c r="CB1687" s="72"/>
      <c r="CC1687" s="72"/>
      <c r="CD1687" s="74"/>
      <c r="CJ1687"/>
      <c r="CW1687" s="76"/>
      <c r="DC1687" s="69"/>
      <c r="DI1687" s="69"/>
    </row>
    <row r="1688" spans="1:113">
      <c r="A1688" s="78"/>
      <c r="B1688" s="79"/>
      <c r="C1688" s="78"/>
      <c r="D1688" s="80"/>
      <c r="E1688" s="78"/>
      <c r="F1688" s="78"/>
      <c r="G1688" s="78"/>
      <c r="H1688" s="78"/>
      <c r="I1688" s="78"/>
      <c r="J1688" s="78"/>
      <c r="K1688" s="78"/>
      <c r="L1688" s="80"/>
      <c r="M1688" s="78"/>
      <c r="N1688" s="78"/>
      <c r="O1688" s="78"/>
      <c r="P1688" s="78"/>
      <c r="Q1688" s="78"/>
      <c r="R1688" s="78"/>
      <c r="S1688" s="78"/>
      <c r="T1688" s="78"/>
      <c r="U1688" s="78"/>
      <c r="V1688" s="78"/>
      <c r="W1688" s="78"/>
      <c r="X1688" s="78"/>
      <c r="Y1688" s="78"/>
      <c r="Z1688" s="78"/>
      <c r="AA1688" s="78"/>
      <c r="AB1688" s="78"/>
      <c r="AC1688" s="78"/>
      <c r="AD1688" s="78"/>
      <c r="AE1688" s="78"/>
      <c r="AF1688" s="78"/>
      <c r="AG1688" s="78"/>
      <c r="AH1688" s="78"/>
      <c r="AI1688" s="78"/>
      <c r="AJ1688" s="78"/>
      <c r="AK1688" s="78"/>
      <c r="AL1688" s="80"/>
      <c r="AM1688" s="78"/>
      <c r="AN1688" s="78"/>
      <c r="AO1688" s="78"/>
      <c r="AP1688" s="78"/>
      <c r="AQ1688" s="78"/>
      <c r="AR1688" s="78"/>
      <c r="AS1688" s="78"/>
      <c r="AT1688" s="78"/>
      <c r="AU1688" s="78"/>
      <c r="AV1688" s="78"/>
      <c r="AW1688" s="78"/>
      <c r="AX1688" s="78"/>
      <c r="AY1688" s="78"/>
      <c r="AZ1688" s="78"/>
      <c r="BA1688" s="78"/>
      <c r="BB1688" s="78"/>
      <c r="BC1688" s="79"/>
      <c r="BD1688" s="79"/>
      <c r="BE1688" s="79"/>
      <c r="BF1688" s="79"/>
      <c r="BG1688" s="79"/>
      <c r="BH1688" s="79"/>
      <c r="BI1688" s="79"/>
      <c r="BJ1688" s="78"/>
      <c r="BK1688" s="78"/>
      <c r="BL1688" s="80"/>
      <c r="BM1688" s="78"/>
      <c r="BN1688" s="78"/>
      <c r="BO1688" s="78"/>
      <c r="BP1688" s="78"/>
      <c r="BQ1688" s="78"/>
      <c r="BR1688" s="78"/>
      <c r="BS1688" s="78"/>
      <c r="BT1688" s="78"/>
      <c r="BU1688" s="78"/>
      <c r="BV1688" s="78"/>
      <c r="BW1688" s="78"/>
      <c r="BX1688" s="78"/>
      <c r="BY1688" s="78"/>
      <c r="BZ1688" s="72"/>
      <c r="CA1688" s="73"/>
      <c r="CB1688" s="72"/>
      <c r="CC1688" s="72"/>
      <c r="CD1688" s="74"/>
      <c r="CJ1688"/>
      <c r="CW1688" s="76"/>
      <c r="DC1688" s="69"/>
      <c r="DI1688" s="69"/>
    </row>
    <row r="1689" spans="1:113">
      <c r="A1689" s="78"/>
      <c r="B1689" s="79"/>
      <c r="C1689" s="78"/>
      <c r="D1689" s="80"/>
      <c r="E1689" s="78"/>
      <c r="F1689" s="78"/>
      <c r="G1689" s="78"/>
      <c r="H1689" s="78"/>
      <c r="I1689" s="78"/>
      <c r="J1689" s="78"/>
      <c r="K1689" s="78"/>
      <c r="L1689" s="80"/>
      <c r="M1689" s="78"/>
      <c r="N1689" s="78"/>
      <c r="O1689" s="78"/>
      <c r="P1689" s="78"/>
      <c r="Q1689" s="78"/>
      <c r="R1689" s="78"/>
      <c r="S1689" s="78"/>
      <c r="T1689" s="78"/>
      <c r="U1689" s="78"/>
      <c r="V1689" s="78"/>
      <c r="W1689" s="78"/>
      <c r="X1689" s="78"/>
      <c r="Y1689" s="78"/>
      <c r="Z1689" s="78"/>
      <c r="AA1689" s="78"/>
      <c r="AB1689" s="78"/>
      <c r="AC1689" s="78"/>
      <c r="AD1689" s="78"/>
      <c r="AE1689" s="78"/>
      <c r="AF1689" s="78"/>
      <c r="AG1689" s="78"/>
      <c r="AH1689" s="78"/>
      <c r="AI1689" s="78"/>
      <c r="AJ1689" s="78"/>
      <c r="AK1689" s="78"/>
      <c r="AL1689" s="80"/>
      <c r="AM1689" s="78"/>
      <c r="AN1689" s="78"/>
      <c r="AO1689" s="78"/>
      <c r="AP1689" s="78"/>
      <c r="AQ1689" s="78"/>
      <c r="AR1689" s="78"/>
      <c r="AS1689" s="78"/>
      <c r="AT1689" s="78"/>
      <c r="AU1689" s="78"/>
      <c r="AV1689" s="78"/>
      <c r="AW1689" s="78"/>
      <c r="AX1689" s="78"/>
      <c r="AY1689" s="78"/>
      <c r="AZ1689" s="78"/>
      <c r="BA1689" s="78"/>
      <c r="BB1689" s="78"/>
      <c r="BC1689" s="79"/>
      <c r="BD1689" s="79"/>
      <c r="BE1689" s="79"/>
      <c r="BF1689" s="79"/>
      <c r="BG1689" s="79"/>
      <c r="BH1689" s="79"/>
      <c r="BI1689" s="79"/>
      <c r="BJ1689" s="78"/>
      <c r="BK1689" s="78"/>
      <c r="BL1689" s="80"/>
      <c r="BM1689" s="78"/>
      <c r="BN1689" s="78"/>
      <c r="BO1689" s="78"/>
      <c r="BP1689" s="78"/>
      <c r="BQ1689" s="78"/>
      <c r="BR1689" s="78"/>
      <c r="BS1689" s="78"/>
      <c r="BT1689" s="78"/>
      <c r="BU1689" s="78"/>
      <c r="BV1689" s="78"/>
      <c r="BW1689" s="78"/>
      <c r="BX1689" s="78"/>
      <c r="BY1689" s="78"/>
      <c r="BZ1689" s="72"/>
      <c r="CA1689" s="73"/>
      <c r="CB1689" s="72"/>
      <c r="CC1689" s="72"/>
      <c r="CD1689" s="74"/>
      <c r="CJ1689"/>
      <c r="CW1689" s="76"/>
      <c r="DC1689" s="69"/>
      <c r="DI1689" s="69"/>
    </row>
    <row r="1690" spans="1:113">
      <c r="A1690" s="78"/>
      <c r="B1690" s="79"/>
      <c r="C1690" s="78"/>
      <c r="D1690" s="80"/>
      <c r="E1690" s="78"/>
      <c r="F1690" s="78"/>
      <c r="G1690" s="78"/>
      <c r="H1690" s="78"/>
      <c r="I1690" s="78"/>
      <c r="J1690" s="78"/>
      <c r="K1690" s="78"/>
      <c r="L1690" s="80"/>
      <c r="M1690" s="78"/>
      <c r="N1690" s="78"/>
      <c r="O1690" s="78"/>
      <c r="P1690" s="78"/>
      <c r="Q1690" s="78"/>
      <c r="R1690" s="78"/>
      <c r="S1690" s="78"/>
      <c r="T1690" s="78"/>
      <c r="U1690" s="78"/>
      <c r="V1690" s="78"/>
      <c r="W1690" s="78"/>
      <c r="X1690" s="78"/>
      <c r="Y1690" s="78"/>
      <c r="Z1690" s="78"/>
      <c r="AA1690" s="78"/>
      <c r="AB1690" s="78"/>
      <c r="AC1690" s="78"/>
      <c r="AD1690" s="78"/>
      <c r="AE1690" s="78"/>
      <c r="AF1690" s="78"/>
      <c r="AG1690" s="78"/>
      <c r="AH1690" s="78"/>
      <c r="AI1690" s="78"/>
      <c r="AJ1690" s="78"/>
      <c r="AK1690" s="78"/>
      <c r="AL1690" s="80"/>
      <c r="AM1690" s="78"/>
      <c r="AN1690" s="78"/>
      <c r="AO1690" s="78"/>
      <c r="AP1690" s="78"/>
      <c r="AQ1690" s="78"/>
      <c r="AR1690" s="78"/>
      <c r="AS1690" s="78"/>
      <c r="AT1690" s="78"/>
      <c r="AU1690" s="78"/>
      <c r="AV1690" s="78"/>
      <c r="AW1690" s="78"/>
      <c r="AX1690" s="78"/>
      <c r="AY1690" s="78"/>
      <c r="AZ1690" s="78"/>
      <c r="BA1690" s="78"/>
      <c r="BB1690" s="78"/>
      <c r="BC1690" s="79"/>
      <c r="BD1690" s="79"/>
      <c r="BE1690" s="79"/>
      <c r="BF1690" s="79"/>
      <c r="BG1690" s="79"/>
      <c r="BH1690" s="79"/>
      <c r="BI1690" s="79"/>
      <c r="BJ1690" s="78"/>
      <c r="BK1690" s="78"/>
      <c r="BL1690" s="80"/>
      <c r="BM1690" s="78"/>
      <c r="BN1690" s="78"/>
      <c r="BO1690" s="78"/>
      <c r="BP1690" s="78"/>
      <c r="BQ1690" s="78"/>
      <c r="BR1690" s="78"/>
      <c r="BS1690" s="78"/>
      <c r="BT1690" s="78"/>
      <c r="BU1690" s="78"/>
      <c r="BV1690" s="78"/>
      <c r="BW1690" s="78"/>
      <c r="BX1690" s="78"/>
      <c r="BY1690" s="78"/>
      <c r="BZ1690" s="72"/>
      <c r="CA1690" s="73"/>
      <c r="CB1690" s="72"/>
      <c r="CC1690" s="72"/>
      <c r="CD1690" s="74"/>
      <c r="CJ1690"/>
      <c r="CW1690" s="76"/>
      <c r="DC1690" s="69"/>
      <c r="DI1690" s="69"/>
    </row>
    <row r="1691" spans="1:113">
      <c r="A1691" s="78"/>
      <c r="B1691" s="79"/>
      <c r="C1691" s="78"/>
      <c r="D1691" s="80"/>
      <c r="E1691" s="78"/>
      <c r="F1691" s="78"/>
      <c r="G1691" s="78"/>
      <c r="H1691" s="78"/>
      <c r="I1691" s="78"/>
      <c r="J1691" s="78"/>
      <c r="K1691" s="78"/>
      <c r="L1691" s="80"/>
      <c r="M1691" s="78"/>
      <c r="N1691" s="78"/>
      <c r="O1691" s="78"/>
      <c r="P1691" s="78"/>
      <c r="Q1691" s="78"/>
      <c r="R1691" s="78"/>
      <c r="S1691" s="78"/>
      <c r="T1691" s="78"/>
      <c r="U1691" s="78"/>
      <c r="V1691" s="78"/>
      <c r="W1691" s="78"/>
      <c r="X1691" s="78"/>
      <c r="Y1691" s="78"/>
      <c r="Z1691" s="78"/>
      <c r="AA1691" s="78"/>
      <c r="AB1691" s="78"/>
      <c r="AC1691" s="78"/>
      <c r="AD1691" s="78"/>
      <c r="AE1691" s="78"/>
      <c r="AF1691" s="78"/>
      <c r="AG1691" s="78"/>
      <c r="AH1691" s="78"/>
      <c r="AI1691" s="78"/>
      <c r="AJ1691" s="78"/>
      <c r="AK1691" s="78"/>
      <c r="AL1691" s="80"/>
      <c r="AM1691" s="78"/>
      <c r="AN1691" s="78"/>
      <c r="AO1691" s="78"/>
      <c r="AP1691" s="78"/>
      <c r="AQ1691" s="78"/>
      <c r="AR1691" s="78"/>
      <c r="AS1691" s="78"/>
      <c r="AT1691" s="78"/>
      <c r="AU1691" s="78"/>
      <c r="AV1691" s="78"/>
      <c r="AW1691" s="78"/>
      <c r="AX1691" s="78"/>
      <c r="AY1691" s="78"/>
      <c r="AZ1691" s="78"/>
      <c r="BA1691" s="78"/>
      <c r="BB1691" s="78"/>
      <c r="BC1691" s="79"/>
      <c r="BD1691" s="79"/>
      <c r="BE1691" s="79"/>
      <c r="BF1691" s="79"/>
      <c r="BG1691" s="79"/>
      <c r="BH1691" s="79"/>
      <c r="BI1691" s="79"/>
      <c r="BJ1691" s="78"/>
      <c r="BK1691" s="78"/>
      <c r="BL1691" s="80"/>
      <c r="BM1691" s="78"/>
      <c r="BN1691" s="78"/>
      <c r="BO1691" s="78"/>
      <c r="BP1691" s="78"/>
      <c r="BQ1691" s="78"/>
      <c r="BR1691" s="78"/>
      <c r="BS1691" s="78"/>
      <c r="BT1691" s="78"/>
      <c r="BU1691" s="78"/>
      <c r="BV1691" s="78"/>
      <c r="BW1691" s="78"/>
      <c r="BX1691" s="78"/>
      <c r="BY1691" s="78"/>
      <c r="BZ1691" s="72"/>
      <c r="CA1691" s="73"/>
      <c r="CB1691" s="72"/>
      <c r="CC1691" s="72"/>
      <c r="CD1691" s="74"/>
      <c r="CJ1691"/>
      <c r="CW1691" s="76"/>
      <c r="DC1691" s="69"/>
      <c r="DI1691" s="69"/>
    </row>
    <row r="1692" spans="1:113">
      <c r="A1692" s="78"/>
      <c r="B1692" s="79"/>
      <c r="C1692" s="78"/>
      <c r="D1692" s="80"/>
      <c r="E1692" s="78"/>
      <c r="F1692" s="78"/>
      <c r="G1692" s="78"/>
      <c r="H1692" s="78"/>
      <c r="I1692" s="78"/>
      <c r="J1692" s="78"/>
      <c r="K1692" s="78"/>
      <c r="L1692" s="80"/>
      <c r="M1692" s="78"/>
      <c r="N1692" s="78"/>
      <c r="O1692" s="78"/>
      <c r="P1692" s="78"/>
      <c r="Q1692" s="78"/>
      <c r="R1692" s="78"/>
      <c r="S1692" s="78"/>
      <c r="T1692" s="78"/>
      <c r="U1692" s="78"/>
      <c r="V1692" s="78"/>
      <c r="W1692" s="78"/>
      <c r="X1692" s="78"/>
      <c r="Y1692" s="78"/>
      <c r="Z1692" s="78"/>
      <c r="AA1692" s="78"/>
      <c r="AB1692" s="78"/>
      <c r="AC1692" s="78"/>
      <c r="AD1692" s="78"/>
      <c r="AE1692" s="78"/>
      <c r="AF1692" s="78"/>
      <c r="AG1692" s="78"/>
      <c r="AH1692" s="78"/>
      <c r="AI1692" s="78"/>
      <c r="AJ1692" s="78"/>
      <c r="AK1692" s="78"/>
      <c r="AL1692" s="80"/>
      <c r="AM1692" s="78"/>
      <c r="AN1692" s="78"/>
      <c r="AO1692" s="78"/>
      <c r="AP1692" s="78"/>
      <c r="AQ1692" s="78"/>
      <c r="AR1692" s="78"/>
      <c r="AS1692" s="78"/>
      <c r="AT1692" s="78"/>
      <c r="AU1692" s="78"/>
      <c r="AV1692" s="78"/>
      <c r="AW1692" s="78"/>
      <c r="AX1692" s="78"/>
      <c r="AY1692" s="78"/>
      <c r="AZ1692" s="78"/>
      <c r="BA1692" s="78"/>
      <c r="BB1692" s="78"/>
      <c r="BC1692" s="79"/>
      <c r="BD1692" s="79"/>
      <c r="BE1692" s="79"/>
      <c r="BF1692" s="79"/>
      <c r="BG1692" s="79"/>
      <c r="BH1692" s="79"/>
      <c r="BI1692" s="79"/>
      <c r="BJ1692" s="78"/>
      <c r="BK1692" s="78"/>
      <c r="BL1692" s="80"/>
      <c r="BM1692" s="78"/>
      <c r="BN1692" s="78"/>
      <c r="BO1692" s="78"/>
      <c r="BP1692" s="78"/>
      <c r="BQ1692" s="78"/>
      <c r="BR1692" s="78"/>
      <c r="BS1692" s="78"/>
      <c r="BT1692" s="78"/>
      <c r="BU1692" s="78"/>
      <c r="BV1692" s="78"/>
      <c r="BW1692" s="78"/>
      <c r="BX1692" s="78"/>
      <c r="BY1692" s="78"/>
      <c r="BZ1692" s="72"/>
      <c r="CA1692" s="73"/>
      <c r="CB1692" s="72"/>
      <c r="CC1692" s="72"/>
      <c r="CD1692" s="74"/>
      <c r="CJ1692"/>
      <c r="CW1692" s="76"/>
      <c r="DC1692" s="69"/>
      <c r="DI1692" s="69"/>
    </row>
    <row r="1693" spans="1:113">
      <c r="A1693" s="78"/>
      <c r="B1693" s="79"/>
      <c r="C1693" s="78"/>
      <c r="D1693" s="80"/>
      <c r="E1693" s="78"/>
      <c r="F1693" s="78"/>
      <c r="G1693" s="78"/>
      <c r="H1693" s="78"/>
      <c r="I1693" s="78"/>
      <c r="J1693" s="78"/>
      <c r="K1693" s="78"/>
      <c r="L1693" s="80"/>
      <c r="M1693" s="78"/>
      <c r="N1693" s="78"/>
      <c r="O1693" s="78"/>
      <c r="P1693" s="78"/>
      <c r="Q1693" s="78"/>
      <c r="R1693" s="78"/>
      <c r="S1693" s="78"/>
      <c r="T1693" s="78"/>
      <c r="U1693" s="78"/>
      <c r="V1693" s="78"/>
      <c r="W1693" s="78"/>
      <c r="X1693" s="78"/>
      <c r="Y1693" s="78"/>
      <c r="Z1693" s="78"/>
      <c r="AA1693" s="78"/>
      <c r="AB1693" s="78"/>
      <c r="AC1693" s="78"/>
      <c r="AD1693" s="78"/>
      <c r="AE1693" s="78"/>
      <c r="AF1693" s="78"/>
      <c r="AG1693" s="78"/>
      <c r="AH1693" s="78"/>
      <c r="AI1693" s="78"/>
      <c r="AJ1693" s="78"/>
      <c r="AK1693" s="78"/>
      <c r="AL1693" s="80"/>
      <c r="AM1693" s="78"/>
      <c r="AN1693" s="78"/>
      <c r="AO1693" s="78"/>
      <c r="AP1693" s="78"/>
      <c r="AQ1693" s="78"/>
      <c r="AR1693" s="78"/>
      <c r="AS1693" s="78"/>
      <c r="AT1693" s="78"/>
      <c r="AU1693" s="78"/>
      <c r="AV1693" s="78"/>
      <c r="AW1693" s="78"/>
      <c r="AX1693" s="78"/>
      <c r="AY1693" s="78"/>
      <c r="AZ1693" s="78"/>
      <c r="BA1693" s="78"/>
      <c r="BB1693" s="78"/>
      <c r="BC1693" s="79"/>
      <c r="BD1693" s="79"/>
      <c r="BE1693" s="79"/>
      <c r="BF1693" s="79"/>
      <c r="BG1693" s="79"/>
      <c r="BH1693" s="79"/>
      <c r="BI1693" s="79"/>
      <c r="BJ1693" s="78"/>
      <c r="BK1693" s="78"/>
      <c r="BL1693" s="80"/>
      <c r="BM1693" s="78"/>
      <c r="BN1693" s="78"/>
      <c r="BO1693" s="78"/>
      <c r="BP1693" s="78"/>
      <c r="BQ1693" s="78"/>
      <c r="BR1693" s="78"/>
      <c r="BS1693" s="78"/>
      <c r="BT1693" s="78"/>
      <c r="BU1693" s="78"/>
      <c r="BV1693" s="78"/>
      <c r="BW1693" s="78"/>
      <c r="BX1693" s="78"/>
      <c r="BY1693" s="78"/>
      <c r="BZ1693" s="72"/>
      <c r="CA1693" s="73"/>
      <c r="CB1693" s="72"/>
      <c r="CC1693" s="72"/>
      <c r="CD1693" s="74"/>
      <c r="CJ1693"/>
      <c r="CW1693" s="76"/>
      <c r="DC1693" s="69"/>
      <c r="DI1693" s="69"/>
    </row>
    <row r="1694" spans="1:113">
      <c r="A1694" s="78"/>
      <c r="B1694" s="79"/>
      <c r="C1694" s="78"/>
      <c r="D1694" s="80"/>
      <c r="E1694" s="78"/>
      <c r="F1694" s="78"/>
      <c r="G1694" s="78"/>
      <c r="H1694" s="78"/>
      <c r="I1694" s="78"/>
      <c r="J1694" s="78"/>
      <c r="K1694" s="78"/>
      <c r="L1694" s="80"/>
      <c r="M1694" s="78"/>
      <c r="N1694" s="78"/>
      <c r="O1694" s="78"/>
      <c r="P1694" s="78"/>
      <c r="Q1694" s="78"/>
      <c r="R1694" s="81"/>
      <c r="S1694" s="78"/>
      <c r="T1694" s="78"/>
      <c r="U1694" s="78"/>
      <c r="V1694" s="78"/>
      <c r="W1694" s="78"/>
      <c r="X1694" s="78"/>
      <c r="Y1694" s="78"/>
      <c r="Z1694" s="78"/>
      <c r="AA1694" s="78"/>
      <c r="AB1694" s="78"/>
      <c r="AC1694" s="78"/>
      <c r="AD1694" s="78"/>
      <c r="AE1694" s="78"/>
      <c r="AF1694" s="78"/>
      <c r="AG1694" s="78"/>
      <c r="AH1694" s="78"/>
      <c r="AI1694" s="78"/>
      <c r="AJ1694" s="78"/>
      <c r="AK1694" s="78"/>
      <c r="AL1694" s="80"/>
      <c r="AM1694" s="78"/>
      <c r="AN1694" s="78"/>
      <c r="AO1694" s="78"/>
      <c r="AP1694" s="78"/>
      <c r="AQ1694" s="78"/>
      <c r="AR1694" s="78"/>
      <c r="AS1694" s="78"/>
      <c r="AT1694" s="78"/>
      <c r="AU1694" s="78"/>
      <c r="AV1694" s="78"/>
      <c r="AW1694" s="78"/>
      <c r="AX1694" s="78"/>
      <c r="AY1694" s="78"/>
      <c r="AZ1694" s="78"/>
      <c r="BA1694" s="78"/>
      <c r="BB1694" s="78"/>
      <c r="BC1694" s="79"/>
      <c r="BD1694" s="79"/>
      <c r="BE1694" s="79"/>
      <c r="BF1694" s="79"/>
      <c r="BG1694" s="79"/>
      <c r="BH1694" s="79"/>
      <c r="BI1694" s="79"/>
      <c r="BJ1694" s="78"/>
      <c r="BK1694" s="78"/>
      <c r="BL1694" s="80"/>
      <c r="BM1694" s="78"/>
      <c r="BN1694" s="78"/>
      <c r="BO1694" s="78"/>
      <c r="BP1694" s="78"/>
      <c r="BQ1694" s="78"/>
      <c r="BR1694" s="78"/>
      <c r="BS1694" s="78"/>
      <c r="BT1694" s="78"/>
      <c r="BU1694" s="78"/>
      <c r="BV1694" s="78"/>
      <c r="BW1694" s="78"/>
      <c r="BX1694" s="78"/>
      <c r="BY1694" s="78"/>
      <c r="BZ1694" s="72"/>
      <c r="CA1694" s="73"/>
      <c r="CB1694" s="72"/>
      <c r="CC1694" s="72"/>
      <c r="CD1694" s="74"/>
      <c r="CJ1694"/>
      <c r="CW1694" s="76"/>
      <c r="DC1694" s="69"/>
      <c r="DI1694" s="69"/>
    </row>
    <row r="1695" spans="1:113">
      <c r="A1695" s="78"/>
      <c r="B1695" s="79"/>
      <c r="C1695" s="78"/>
      <c r="D1695" s="80"/>
      <c r="E1695" s="78"/>
      <c r="F1695" s="78"/>
      <c r="G1695" s="78"/>
      <c r="H1695" s="78"/>
      <c r="I1695" s="78"/>
      <c r="J1695" s="78"/>
      <c r="K1695" s="78"/>
      <c r="L1695" s="80"/>
      <c r="M1695" s="78"/>
      <c r="N1695" s="78"/>
      <c r="O1695" s="78"/>
      <c r="P1695" s="78"/>
      <c r="Q1695" s="78"/>
      <c r="R1695" s="78"/>
      <c r="S1695" s="78"/>
      <c r="T1695" s="78"/>
      <c r="U1695" s="78"/>
      <c r="V1695" s="78"/>
      <c r="W1695" s="78"/>
      <c r="X1695" s="78"/>
      <c r="Y1695" s="78"/>
      <c r="Z1695" s="78"/>
      <c r="AA1695" s="78"/>
      <c r="AB1695" s="78"/>
      <c r="AC1695" s="78"/>
      <c r="AD1695" s="78"/>
      <c r="AE1695" s="78"/>
      <c r="AF1695" s="78"/>
      <c r="AG1695" s="78"/>
      <c r="AH1695" s="78"/>
      <c r="AI1695" s="78"/>
      <c r="AJ1695" s="78"/>
      <c r="AK1695" s="78"/>
      <c r="AL1695" s="80"/>
      <c r="AM1695" s="78"/>
      <c r="AN1695" s="78"/>
      <c r="AO1695" s="78"/>
      <c r="AP1695" s="78"/>
      <c r="AQ1695" s="78"/>
      <c r="AR1695" s="78"/>
      <c r="AS1695" s="78"/>
      <c r="AT1695" s="78"/>
      <c r="AU1695" s="78"/>
      <c r="AV1695" s="78"/>
      <c r="AW1695" s="78"/>
      <c r="AX1695" s="78"/>
      <c r="AY1695" s="78"/>
      <c r="AZ1695" s="78"/>
      <c r="BA1695" s="78"/>
      <c r="BB1695" s="78"/>
      <c r="BC1695" s="79"/>
      <c r="BD1695" s="79"/>
      <c r="BE1695" s="79"/>
      <c r="BF1695" s="79"/>
      <c r="BG1695" s="79"/>
      <c r="BH1695" s="79"/>
      <c r="BI1695" s="79"/>
      <c r="BJ1695" s="78"/>
      <c r="BK1695" s="78"/>
      <c r="BL1695" s="80"/>
      <c r="BM1695" s="78"/>
      <c r="BN1695" s="78"/>
      <c r="BO1695" s="78"/>
      <c r="BP1695" s="78"/>
      <c r="BQ1695" s="78"/>
      <c r="BR1695" s="78"/>
      <c r="BS1695" s="78"/>
      <c r="BT1695" s="78"/>
      <c r="BU1695" s="78"/>
      <c r="BV1695" s="78"/>
      <c r="BW1695" s="78"/>
      <c r="BX1695" s="78"/>
      <c r="BY1695" s="78"/>
      <c r="BZ1695" s="72"/>
      <c r="CA1695" s="73"/>
      <c r="CB1695" s="72"/>
      <c r="CC1695" s="72"/>
      <c r="CD1695" s="74"/>
      <c r="CJ1695"/>
      <c r="CW1695" s="76"/>
      <c r="DC1695" s="69"/>
      <c r="DI1695" s="69"/>
    </row>
    <row r="1696" spans="1:113">
      <c r="A1696" s="78"/>
      <c r="B1696" s="82"/>
      <c r="C1696" s="78"/>
      <c r="D1696" s="80"/>
      <c r="E1696" s="78"/>
      <c r="F1696" s="78"/>
      <c r="G1696" s="78"/>
      <c r="H1696" s="78"/>
      <c r="I1696" s="78"/>
      <c r="J1696" s="78"/>
      <c r="K1696" s="78"/>
      <c r="L1696" s="80"/>
      <c r="M1696" s="78"/>
      <c r="N1696" s="78"/>
      <c r="O1696" s="78"/>
      <c r="P1696" s="78"/>
      <c r="Q1696" s="78"/>
      <c r="R1696" s="78"/>
      <c r="S1696" s="78"/>
      <c r="T1696" s="78"/>
      <c r="U1696" s="78"/>
      <c r="V1696" s="78"/>
      <c r="W1696" s="78"/>
      <c r="X1696" s="78"/>
      <c r="Y1696" s="78"/>
      <c r="Z1696" s="78"/>
      <c r="AA1696" s="78"/>
      <c r="AB1696" s="78"/>
      <c r="AC1696" s="78"/>
      <c r="AD1696" s="78"/>
      <c r="AE1696" s="78"/>
      <c r="AF1696" s="78"/>
      <c r="AG1696" s="78"/>
      <c r="AH1696" s="78"/>
      <c r="AI1696" s="78"/>
      <c r="AJ1696" s="78"/>
      <c r="AK1696" s="78"/>
      <c r="AL1696" s="80"/>
      <c r="AM1696" s="78"/>
      <c r="AN1696" s="78"/>
      <c r="AO1696" s="78"/>
      <c r="AP1696" s="78"/>
      <c r="AQ1696" s="78"/>
      <c r="AR1696" s="78"/>
      <c r="AS1696" s="78"/>
      <c r="AT1696" s="78"/>
      <c r="AU1696" s="78"/>
      <c r="AV1696" s="78"/>
      <c r="AW1696" s="78"/>
      <c r="AX1696" s="78"/>
      <c r="AY1696" s="78"/>
      <c r="AZ1696" s="78"/>
      <c r="BA1696" s="78"/>
      <c r="BB1696" s="78"/>
      <c r="BC1696" s="79"/>
      <c r="BD1696" s="79"/>
      <c r="BE1696" s="82"/>
      <c r="BF1696" s="79"/>
      <c r="BG1696" s="82"/>
      <c r="BH1696" s="82"/>
      <c r="BI1696" s="82"/>
      <c r="BJ1696" s="78"/>
      <c r="BK1696" s="78"/>
      <c r="BL1696" s="80"/>
      <c r="BM1696" s="78"/>
      <c r="BN1696" s="78"/>
      <c r="BO1696" s="78"/>
      <c r="BP1696" s="78"/>
      <c r="BQ1696" s="78"/>
      <c r="BR1696" s="78"/>
      <c r="BS1696" s="78"/>
      <c r="BT1696" s="78"/>
      <c r="BU1696" s="78"/>
      <c r="BV1696" s="78"/>
      <c r="BW1696" s="78"/>
      <c r="BX1696" s="78"/>
      <c r="BY1696" s="78"/>
      <c r="BZ1696" s="72"/>
      <c r="CA1696" s="73"/>
      <c r="CB1696" s="72"/>
      <c r="CC1696" s="72"/>
      <c r="CD1696" s="74"/>
      <c r="CJ1696"/>
      <c r="CW1696" s="76"/>
      <c r="DC1696" s="69"/>
      <c r="DI1696" s="69"/>
    </row>
    <row r="1697" spans="1:113">
      <c r="A1697" s="78"/>
      <c r="B1697" s="79"/>
      <c r="C1697" s="78"/>
      <c r="D1697" s="80"/>
      <c r="E1697" s="78"/>
      <c r="F1697" s="78"/>
      <c r="G1697" s="78"/>
      <c r="H1697" s="78"/>
      <c r="I1697" s="78"/>
      <c r="J1697" s="78"/>
      <c r="K1697" s="78"/>
      <c r="L1697" s="80"/>
      <c r="M1697" s="78"/>
      <c r="N1697" s="78"/>
      <c r="O1697" s="78"/>
      <c r="P1697" s="78"/>
      <c r="Q1697" s="78"/>
      <c r="R1697" s="78"/>
      <c r="S1697" s="78"/>
      <c r="T1697" s="78"/>
      <c r="U1697" s="78"/>
      <c r="V1697" s="78"/>
      <c r="W1697" s="78"/>
      <c r="X1697" s="78"/>
      <c r="Y1697" s="78"/>
      <c r="Z1697" s="78"/>
      <c r="AA1697" s="78"/>
      <c r="AB1697" s="78"/>
      <c r="AC1697" s="78"/>
      <c r="AD1697" s="78"/>
      <c r="AE1697" s="78"/>
      <c r="AF1697" s="78"/>
      <c r="AG1697" s="78"/>
      <c r="AH1697" s="78"/>
      <c r="AI1697" s="78"/>
      <c r="AJ1697" s="78"/>
      <c r="AK1697" s="78"/>
      <c r="AL1697" s="80"/>
      <c r="AM1697" s="78"/>
      <c r="AN1697" s="78"/>
      <c r="AO1697" s="78"/>
      <c r="AP1697" s="78"/>
      <c r="AQ1697" s="78"/>
      <c r="AR1697" s="78"/>
      <c r="AS1697" s="78"/>
      <c r="AT1697" s="78"/>
      <c r="AU1697" s="78"/>
      <c r="AV1697" s="78"/>
      <c r="AW1697" s="78"/>
      <c r="AX1697" s="78"/>
      <c r="AY1697" s="78"/>
      <c r="AZ1697" s="78"/>
      <c r="BA1697" s="78"/>
      <c r="BB1697" s="78"/>
      <c r="BC1697" s="79"/>
      <c r="BD1697" s="79"/>
      <c r="BE1697" s="79"/>
      <c r="BF1697" s="79"/>
      <c r="BG1697" s="79"/>
      <c r="BH1697" s="79"/>
      <c r="BI1697" s="79"/>
      <c r="BJ1697" s="78"/>
      <c r="BK1697" s="78"/>
      <c r="BL1697" s="80"/>
      <c r="BM1697" s="78"/>
      <c r="BN1697" s="78"/>
      <c r="BO1697" s="78"/>
      <c r="BP1697" s="78"/>
      <c r="BQ1697" s="78"/>
      <c r="BR1697" s="78"/>
      <c r="BS1697" s="78"/>
      <c r="BT1697" s="78"/>
      <c r="BU1697" s="78"/>
      <c r="BV1697" s="78"/>
      <c r="BW1697" s="78"/>
      <c r="BX1697" s="78"/>
      <c r="BY1697" s="78"/>
      <c r="BZ1697" s="72"/>
      <c r="CA1697" s="73"/>
      <c r="CB1697" s="72"/>
      <c r="CC1697" s="72"/>
      <c r="CD1697" s="74"/>
      <c r="CJ1697"/>
      <c r="CW1697" s="76"/>
      <c r="DC1697" s="69"/>
      <c r="DI1697" s="69"/>
    </row>
    <row r="1698" spans="1:113">
      <c r="A1698" s="78"/>
      <c r="B1698" s="79"/>
      <c r="C1698" s="78"/>
      <c r="D1698" s="80"/>
      <c r="E1698" s="78"/>
      <c r="F1698" s="78"/>
      <c r="G1698" s="78"/>
      <c r="H1698" s="78"/>
      <c r="I1698" s="78"/>
      <c r="J1698" s="78"/>
      <c r="K1698" s="78"/>
      <c r="L1698" s="80"/>
      <c r="M1698" s="78"/>
      <c r="N1698" s="78"/>
      <c r="O1698" s="78"/>
      <c r="P1698" s="78"/>
      <c r="Q1698" s="78"/>
      <c r="R1698" s="78"/>
      <c r="S1698" s="78"/>
      <c r="T1698" s="78"/>
      <c r="U1698" s="78"/>
      <c r="V1698" s="78"/>
      <c r="W1698" s="78"/>
      <c r="X1698" s="78"/>
      <c r="Y1698" s="78"/>
      <c r="Z1698" s="78"/>
      <c r="AA1698" s="78"/>
      <c r="AB1698" s="78"/>
      <c r="AC1698" s="78"/>
      <c r="AD1698" s="78"/>
      <c r="AE1698" s="78"/>
      <c r="AF1698" s="78"/>
      <c r="AG1698" s="78"/>
      <c r="AH1698" s="78"/>
      <c r="AI1698" s="78"/>
      <c r="AJ1698" s="78"/>
      <c r="AK1698" s="78"/>
      <c r="AL1698" s="80"/>
      <c r="AM1698" s="78"/>
      <c r="AN1698" s="78"/>
      <c r="AO1698" s="78"/>
      <c r="AP1698" s="78"/>
      <c r="AQ1698" s="78"/>
      <c r="AR1698" s="78"/>
      <c r="AS1698" s="78"/>
      <c r="AT1698" s="78"/>
      <c r="AU1698" s="78"/>
      <c r="AV1698" s="78"/>
      <c r="AW1698" s="78"/>
      <c r="AX1698" s="78"/>
      <c r="AY1698" s="78"/>
      <c r="AZ1698" s="78"/>
      <c r="BA1698" s="78"/>
      <c r="BB1698" s="78"/>
      <c r="BC1698" s="79"/>
      <c r="BD1698" s="79"/>
      <c r="BE1698" s="79"/>
      <c r="BF1698" s="79"/>
      <c r="BG1698" s="79"/>
      <c r="BH1698" s="79"/>
      <c r="BI1698" s="79"/>
      <c r="BJ1698" s="78"/>
      <c r="BK1698" s="78"/>
      <c r="BL1698" s="80"/>
      <c r="BM1698" s="78"/>
      <c r="BN1698" s="78"/>
      <c r="BO1698" s="78"/>
      <c r="BP1698" s="78"/>
      <c r="BQ1698" s="78"/>
      <c r="BR1698" s="78"/>
      <c r="BS1698" s="78"/>
      <c r="BT1698" s="78"/>
      <c r="BU1698" s="78"/>
      <c r="BV1698" s="78"/>
      <c r="BW1698" s="78"/>
      <c r="BX1698" s="78"/>
      <c r="BY1698" s="78"/>
      <c r="BZ1698" s="72"/>
      <c r="CA1698" s="73"/>
      <c r="CB1698" s="72"/>
      <c r="CC1698" s="72"/>
      <c r="CD1698" s="74"/>
      <c r="CJ1698"/>
      <c r="CW1698" s="76"/>
      <c r="DC1698" s="69"/>
      <c r="DI1698" s="69"/>
    </row>
    <row r="1699" spans="1:113">
      <c r="A1699" s="78"/>
      <c r="B1699" s="79"/>
      <c r="C1699" s="78"/>
      <c r="D1699" s="80"/>
      <c r="E1699" s="78"/>
      <c r="F1699" s="78"/>
      <c r="G1699" s="78"/>
      <c r="H1699" s="78"/>
      <c r="I1699" s="78"/>
      <c r="J1699" s="78"/>
      <c r="K1699" s="78"/>
      <c r="L1699" s="80"/>
      <c r="M1699" s="78"/>
      <c r="N1699" s="78"/>
      <c r="O1699" s="78"/>
      <c r="P1699" s="78"/>
      <c r="Q1699" s="78"/>
      <c r="R1699" s="78"/>
      <c r="S1699" s="78"/>
      <c r="T1699" s="78"/>
      <c r="U1699" s="78"/>
      <c r="V1699" s="78"/>
      <c r="W1699" s="78"/>
      <c r="X1699" s="78"/>
      <c r="Y1699" s="78"/>
      <c r="Z1699" s="78"/>
      <c r="AA1699" s="78"/>
      <c r="AB1699" s="78"/>
      <c r="AC1699" s="78"/>
      <c r="AD1699" s="78"/>
      <c r="AE1699" s="78"/>
      <c r="AF1699" s="78"/>
      <c r="AG1699" s="78"/>
      <c r="AH1699" s="78"/>
      <c r="AI1699" s="78"/>
      <c r="AJ1699" s="78"/>
      <c r="AK1699" s="78"/>
      <c r="AL1699" s="80"/>
      <c r="AM1699" s="78"/>
      <c r="AN1699" s="78"/>
      <c r="AO1699" s="78"/>
      <c r="AP1699" s="78"/>
      <c r="AQ1699" s="78"/>
      <c r="AR1699" s="78"/>
      <c r="AS1699" s="78"/>
      <c r="AT1699" s="78"/>
      <c r="AU1699" s="78"/>
      <c r="AV1699" s="78"/>
      <c r="AW1699" s="78"/>
      <c r="AX1699" s="78"/>
      <c r="AY1699" s="78"/>
      <c r="AZ1699" s="78"/>
      <c r="BA1699" s="78"/>
      <c r="BB1699" s="78"/>
      <c r="BC1699" s="79"/>
      <c r="BD1699" s="79"/>
      <c r="BE1699" s="79"/>
      <c r="BF1699" s="79"/>
      <c r="BG1699" s="79"/>
      <c r="BH1699" s="79"/>
      <c r="BI1699" s="79"/>
      <c r="BJ1699" s="78"/>
      <c r="BK1699" s="78"/>
      <c r="BL1699" s="80"/>
      <c r="BM1699" s="78"/>
      <c r="BN1699" s="78"/>
      <c r="BO1699" s="78"/>
      <c r="BP1699" s="78"/>
      <c r="BQ1699" s="78"/>
      <c r="BR1699" s="78"/>
      <c r="BS1699" s="78"/>
      <c r="BT1699" s="78"/>
      <c r="BU1699" s="78"/>
      <c r="BV1699" s="78"/>
      <c r="BW1699" s="78"/>
      <c r="BX1699" s="78"/>
      <c r="BY1699" s="78"/>
      <c r="BZ1699" s="72"/>
      <c r="CA1699" s="73"/>
      <c r="CB1699" s="72"/>
      <c r="CC1699" s="72"/>
      <c r="CD1699" s="74"/>
      <c r="CJ1699"/>
      <c r="CW1699" s="76"/>
      <c r="DC1699" s="69"/>
      <c r="DI1699" s="69"/>
    </row>
    <row r="1700" spans="1:113">
      <c r="A1700" s="78"/>
      <c r="B1700" s="79"/>
      <c r="C1700" s="78"/>
      <c r="D1700" s="80"/>
      <c r="E1700" s="78"/>
      <c r="F1700" s="78"/>
      <c r="G1700" s="78"/>
      <c r="H1700" s="78"/>
      <c r="I1700" s="78"/>
      <c r="J1700" s="78"/>
      <c r="K1700" s="78"/>
      <c r="L1700" s="80"/>
      <c r="M1700" s="78"/>
      <c r="N1700" s="78"/>
      <c r="O1700" s="78"/>
      <c r="P1700" s="78"/>
      <c r="Q1700" s="78"/>
      <c r="R1700" s="78"/>
      <c r="S1700" s="78"/>
      <c r="T1700" s="78"/>
      <c r="U1700" s="78"/>
      <c r="V1700" s="78"/>
      <c r="W1700" s="78"/>
      <c r="X1700" s="78"/>
      <c r="Y1700" s="78"/>
      <c r="Z1700" s="78"/>
      <c r="AA1700" s="78"/>
      <c r="AB1700" s="78"/>
      <c r="AC1700" s="78"/>
      <c r="AD1700" s="78"/>
      <c r="AE1700" s="78"/>
      <c r="AF1700" s="78"/>
      <c r="AG1700" s="78"/>
      <c r="AH1700" s="78"/>
      <c r="AI1700" s="78"/>
      <c r="AJ1700" s="78"/>
      <c r="AK1700" s="78"/>
      <c r="AL1700" s="80"/>
      <c r="AM1700" s="78"/>
      <c r="AN1700" s="78"/>
      <c r="AO1700" s="78"/>
      <c r="AP1700" s="78"/>
      <c r="AQ1700" s="78"/>
      <c r="AR1700" s="78"/>
      <c r="AS1700" s="78"/>
      <c r="AT1700" s="78"/>
      <c r="AU1700" s="78"/>
      <c r="AV1700" s="78"/>
      <c r="AW1700" s="78"/>
      <c r="AX1700" s="78"/>
      <c r="AY1700" s="78"/>
      <c r="AZ1700" s="78"/>
      <c r="BA1700" s="78"/>
      <c r="BB1700" s="78"/>
      <c r="BC1700" s="79"/>
      <c r="BD1700" s="79"/>
      <c r="BE1700" s="79"/>
      <c r="BF1700" s="79"/>
      <c r="BG1700" s="79"/>
      <c r="BH1700" s="79"/>
      <c r="BI1700" s="79"/>
      <c r="BJ1700" s="78"/>
      <c r="BK1700" s="78"/>
      <c r="BL1700" s="80"/>
      <c r="BM1700" s="78"/>
      <c r="BN1700" s="78"/>
      <c r="BO1700" s="78"/>
      <c r="BP1700" s="78"/>
      <c r="BQ1700" s="78"/>
      <c r="BR1700" s="78"/>
      <c r="BS1700" s="78"/>
      <c r="BT1700" s="78"/>
      <c r="BU1700" s="78"/>
      <c r="BV1700" s="78"/>
      <c r="BW1700" s="78"/>
      <c r="BX1700" s="78"/>
      <c r="BY1700" s="78"/>
      <c r="BZ1700" s="72"/>
      <c r="CA1700" s="73"/>
      <c r="CB1700" s="72"/>
      <c r="CC1700" s="72"/>
      <c r="CD1700" s="74"/>
      <c r="CJ1700"/>
      <c r="CW1700" s="76"/>
      <c r="DC1700" s="69"/>
      <c r="DI1700" s="69"/>
    </row>
    <row r="1701" spans="1:113">
      <c r="A1701" s="78"/>
      <c r="B1701" s="79"/>
      <c r="C1701" s="78"/>
      <c r="D1701" s="80"/>
      <c r="E1701" s="78"/>
      <c r="F1701" s="78"/>
      <c r="G1701" s="78"/>
      <c r="H1701" s="78"/>
      <c r="I1701" s="78"/>
      <c r="J1701" s="78"/>
      <c r="K1701" s="78"/>
      <c r="L1701" s="80"/>
      <c r="M1701" s="78"/>
      <c r="N1701" s="78"/>
      <c r="O1701" s="78"/>
      <c r="P1701" s="78"/>
      <c r="Q1701" s="78"/>
      <c r="R1701" s="78"/>
      <c r="S1701" s="78"/>
      <c r="T1701" s="78"/>
      <c r="U1701" s="78"/>
      <c r="V1701" s="78"/>
      <c r="W1701" s="78"/>
      <c r="X1701" s="78"/>
      <c r="Y1701" s="78"/>
      <c r="Z1701" s="78"/>
      <c r="AA1701" s="78"/>
      <c r="AB1701" s="78"/>
      <c r="AC1701" s="78"/>
      <c r="AD1701" s="78"/>
      <c r="AE1701" s="78"/>
      <c r="AF1701" s="78"/>
      <c r="AG1701" s="78"/>
      <c r="AH1701" s="78"/>
      <c r="AI1701" s="78"/>
      <c r="AJ1701" s="78"/>
      <c r="AK1701" s="78"/>
      <c r="AL1701" s="80"/>
      <c r="AM1701" s="78"/>
      <c r="AN1701" s="78"/>
      <c r="AO1701" s="78"/>
      <c r="AP1701" s="78"/>
      <c r="AQ1701" s="78"/>
      <c r="AR1701" s="78"/>
      <c r="AS1701" s="78"/>
      <c r="AT1701" s="78"/>
      <c r="AU1701" s="78"/>
      <c r="AV1701" s="78"/>
      <c r="AW1701" s="78"/>
      <c r="AX1701" s="78"/>
      <c r="AY1701" s="78"/>
      <c r="AZ1701" s="78"/>
      <c r="BA1701" s="78"/>
      <c r="BB1701" s="78"/>
      <c r="BC1701" s="79"/>
      <c r="BD1701" s="79"/>
      <c r="BE1701" s="79"/>
      <c r="BF1701" s="79"/>
      <c r="BG1701" s="79"/>
      <c r="BH1701" s="79"/>
      <c r="BI1701" s="79"/>
      <c r="BJ1701" s="78"/>
      <c r="BK1701" s="78"/>
      <c r="BL1701" s="80"/>
      <c r="BM1701" s="78"/>
      <c r="BN1701" s="78"/>
      <c r="BO1701" s="78"/>
      <c r="BP1701" s="78"/>
      <c r="BQ1701" s="78"/>
      <c r="BR1701" s="78"/>
      <c r="BS1701" s="78"/>
      <c r="BT1701" s="78"/>
      <c r="BU1701" s="78"/>
      <c r="BV1701" s="78"/>
      <c r="BW1701" s="78"/>
      <c r="BX1701" s="78"/>
      <c r="BY1701" s="78"/>
      <c r="BZ1701" s="72"/>
      <c r="CA1701" s="73"/>
      <c r="CB1701" s="72"/>
      <c r="CC1701" s="72"/>
      <c r="CD1701" s="74"/>
      <c r="CJ1701"/>
      <c r="CW1701" s="76"/>
      <c r="DC1701" s="69"/>
      <c r="DI1701" s="69"/>
    </row>
    <row r="1702" spans="1:113">
      <c r="A1702" s="78"/>
      <c r="B1702" s="79"/>
      <c r="C1702" s="78"/>
      <c r="D1702" s="80"/>
      <c r="E1702" s="78"/>
      <c r="F1702" s="78"/>
      <c r="G1702" s="78"/>
      <c r="H1702" s="78"/>
      <c r="I1702" s="78"/>
      <c r="J1702" s="78"/>
      <c r="K1702" s="78"/>
      <c r="L1702" s="80"/>
      <c r="M1702" s="78"/>
      <c r="N1702" s="78"/>
      <c r="O1702" s="78"/>
      <c r="P1702" s="78"/>
      <c r="Q1702" s="78"/>
      <c r="R1702" s="78"/>
      <c r="S1702" s="78"/>
      <c r="T1702" s="78"/>
      <c r="U1702" s="78"/>
      <c r="V1702" s="78"/>
      <c r="W1702" s="78"/>
      <c r="X1702" s="78"/>
      <c r="Y1702" s="78"/>
      <c r="Z1702" s="78"/>
      <c r="AA1702" s="78"/>
      <c r="AB1702" s="78"/>
      <c r="AC1702" s="78"/>
      <c r="AD1702" s="78"/>
      <c r="AE1702" s="78"/>
      <c r="AF1702" s="78"/>
      <c r="AG1702" s="78"/>
      <c r="AH1702" s="78"/>
      <c r="AI1702" s="78"/>
      <c r="AJ1702" s="78"/>
      <c r="AK1702" s="78"/>
      <c r="AL1702" s="80"/>
      <c r="AM1702" s="78"/>
      <c r="AN1702" s="78"/>
      <c r="AO1702" s="78"/>
      <c r="AP1702" s="78"/>
      <c r="AQ1702" s="78"/>
      <c r="AR1702" s="78"/>
      <c r="AS1702" s="78"/>
      <c r="AT1702" s="78"/>
      <c r="AU1702" s="78"/>
      <c r="AV1702" s="78"/>
      <c r="AW1702" s="78"/>
      <c r="AX1702" s="78"/>
      <c r="AY1702" s="78"/>
      <c r="AZ1702" s="78"/>
      <c r="BA1702" s="78"/>
      <c r="BB1702" s="78"/>
      <c r="BC1702" s="79"/>
      <c r="BD1702" s="79"/>
      <c r="BE1702" s="79"/>
      <c r="BF1702" s="79"/>
      <c r="BG1702" s="79"/>
      <c r="BH1702" s="79"/>
      <c r="BI1702" s="79"/>
      <c r="BJ1702" s="78"/>
      <c r="BK1702" s="78"/>
      <c r="BL1702" s="80"/>
      <c r="BM1702" s="78"/>
      <c r="BN1702" s="78"/>
      <c r="BO1702" s="78"/>
      <c r="BP1702" s="78"/>
      <c r="BQ1702" s="78"/>
      <c r="BR1702" s="78"/>
      <c r="BS1702" s="78"/>
      <c r="BT1702" s="78"/>
      <c r="BU1702" s="78"/>
      <c r="BV1702" s="78"/>
      <c r="BW1702" s="78"/>
      <c r="BX1702" s="78"/>
      <c r="BY1702" s="78"/>
      <c r="BZ1702" s="72"/>
      <c r="CA1702" s="73"/>
      <c r="CB1702" s="72"/>
      <c r="CC1702" s="72"/>
      <c r="CD1702" s="74"/>
      <c r="CJ1702"/>
      <c r="CW1702" s="76"/>
      <c r="DC1702" s="69"/>
      <c r="DI1702" s="69"/>
    </row>
    <row r="1703" spans="1:113">
      <c r="A1703" s="78"/>
      <c r="B1703" s="79"/>
      <c r="C1703" s="78"/>
      <c r="D1703" s="80"/>
      <c r="E1703" s="78"/>
      <c r="F1703" s="78"/>
      <c r="G1703" s="78"/>
      <c r="H1703" s="78"/>
      <c r="I1703" s="78"/>
      <c r="J1703" s="78"/>
      <c r="K1703" s="78"/>
      <c r="L1703" s="80"/>
      <c r="M1703" s="78"/>
      <c r="N1703" s="78"/>
      <c r="O1703" s="78"/>
      <c r="P1703" s="78"/>
      <c r="Q1703" s="78"/>
      <c r="R1703" s="78"/>
      <c r="S1703" s="78"/>
      <c r="T1703" s="78"/>
      <c r="U1703" s="78"/>
      <c r="V1703" s="78"/>
      <c r="W1703" s="78"/>
      <c r="X1703" s="78"/>
      <c r="Y1703" s="78"/>
      <c r="Z1703" s="78"/>
      <c r="AA1703" s="78"/>
      <c r="AB1703" s="78"/>
      <c r="AC1703" s="78"/>
      <c r="AD1703" s="78"/>
      <c r="AE1703" s="78"/>
      <c r="AF1703" s="78"/>
      <c r="AG1703" s="78"/>
      <c r="AH1703" s="78"/>
      <c r="AI1703" s="78"/>
      <c r="AJ1703" s="78"/>
      <c r="AK1703" s="78"/>
      <c r="AL1703" s="80"/>
      <c r="AM1703" s="78"/>
      <c r="AN1703" s="78"/>
      <c r="AO1703" s="78"/>
      <c r="AP1703" s="78"/>
      <c r="AQ1703" s="78"/>
      <c r="AR1703" s="78"/>
      <c r="AS1703" s="78"/>
      <c r="AT1703" s="78"/>
      <c r="AU1703" s="78"/>
      <c r="AV1703" s="78"/>
      <c r="AW1703" s="78"/>
      <c r="AX1703" s="78"/>
      <c r="AY1703" s="78"/>
      <c r="AZ1703" s="78"/>
      <c r="BA1703" s="78"/>
      <c r="BB1703" s="78"/>
      <c r="BC1703" s="79"/>
      <c r="BD1703" s="79"/>
      <c r="BE1703" s="79"/>
      <c r="BF1703" s="79"/>
      <c r="BG1703" s="79"/>
      <c r="BH1703" s="79"/>
      <c r="BI1703" s="79"/>
      <c r="BJ1703" s="78"/>
      <c r="BK1703" s="78"/>
      <c r="BL1703" s="80"/>
      <c r="BM1703" s="78"/>
      <c r="BN1703" s="78"/>
      <c r="BO1703" s="78"/>
      <c r="BP1703" s="78"/>
      <c r="BQ1703" s="78"/>
      <c r="BR1703" s="78"/>
      <c r="BS1703" s="78"/>
      <c r="BT1703" s="78"/>
      <c r="BU1703" s="78"/>
      <c r="BV1703" s="78"/>
      <c r="BW1703" s="78"/>
      <c r="BX1703" s="78"/>
      <c r="BY1703" s="78"/>
      <c r="BZ1703" s="72"/>
      <c r="CA1703" s="73"/>
      <c r="CB1703" s="72"/>
      <c r="CC1703" s="72"/>
      <c r="CD1703" s="74"/>
      <c r="CJ1703"/>
      <c r="CW1703" s="76"/>
      <c r="DC1703" s="69"/>
      <c r="DI1703" s="69"/>
    </row>
    <row r="1704" spans="1:113">
      <c r="A1704" s="78"/>
      <c r="B1704" s="79"/>
      <c r="C1704" s="78"/>
      <c r="D1704" s="80"/>
      <c r="E1704" s="78"/>
      <c r="F1704" s="78"/>
      <c r="G1704" s="78"/>
      <c r="H1704" s="78"/>
      <c r="I1704" s="78"/>
      <c r="J1704" s="78"/>
      <c r="K1704" s="78"/>
      <c r="L1704" s="80"/>
      <c r="M1704" s="78"/>
      <c r="N1704" s="78"/>
      <c r="O1704" s="78"/>
      <c r="P1704" s="78"/>
      <c r="Q1704" s="78"/>
      <c r="R1704" s="78"/>
      <c r="S1704" s="78"/>
      <c r="T1704" s="78"/>
      <c r="U1704" s="78"/>
      <c r="V1704" s="78"/>
      <c r="W1704" s="78"/>
      <c r="X1704" s="78"/>
      <c r="Y1704" s="78"/>
      <c r="Z1704" s="78"/>
      <c r="AA1704" s="78"/>
      <c r="AB1704" s="78"/>
      <c r="AC1704" s="78"/>
      <c r="AD1704" s="78"/>
      <c r="AE1704" s="78"/>
      <c r="AF1704" s="78"/>
      <c r="AG1704" s="78"/>
      <c r="AH1704" s="78"/>
      <c r="AI1704" s="78"/>
      <c r="AJ1704" s="78"/>
      <c r="AK1704" s="78"/>
      <c r="AL1704" s="80"/>
      <c r="AM1704" s="78"/>
      <c r="AN1704" s="78"/>
      <c r="AO1704" s="78"/>
      <c r="AP1704" s="78"/>
      <c r="AQ1704" s="78"/>
      <c r="AR1704" s="78"/>
      <c r="AS1704" s="78"/>
      <c r="AT1704" s="78"/>
      <c r="AU1704" s="78"/>
      <c r="AV1704" s="78"/>
      <c r="AW1704" s="78"/>
      <c r="AX1704" s="78"/>
      <c r="AY1704" s="78"/>
      <c r="AZ1704" s="78"/>
      <c r="BA1704" s="78"/>
      <c r="BB1704" s="78"/>
      <c r="BC1704" s="79"/>
      <c r="BD1704" s="79"/>
      <c r="BE1704" s="79"/>
      <c r="BF1704" s="79"/>
      <c r="BG1704" s="79"/>
      <c r="BH1704" s="79"/>
      <c r="BI1704" s="79"/>
      <c r="BJ1704" s="78"/>
      <c r="BK1704" s="78"/>
      <c r="BL1704" s="80"/>
      <c r="BM1704" s="78"/>
      <c r="BN1704" s="78"/>
      <c r="BO1704" s="78"/>
      <c r="BP1704" s="78"/>
      <c r="BQ1704" s="78"/>
      <c r="BR1704" s="78"/>
      <c r="BS1704" s="78"/>
      <c r="BT1704" s="78"/>
      <c r="BU1704" s="78"/>
      <c r="BV1704" s="78"/>
      <c r="BW1704" s="78"/>
      <c r="BX1704" s="78"/>
      <c r="BY1704" s="78"/>
      <c r="BZ1704" s="72"/>
      <c r="CA1704" s="73"/>
      <c r="CB1704" s="72"/>
      <c r="CC1704" s="72"/>
      <c r="CD1704" s="74"/>
      <c r="CJ1704"/>
      <c r="CW1704" s="76"/>
      <c r="DC1704" s="69"/>
      <c r="DI1704" s="69"/>
    </row>
    <row r="1705" spans="1:113">
      <c r="A1705" s="78"/>
      <c r="B1705" s="79"/>
      <c r="C1705" s="78"/>
      <c r="D1705" s="80"/>
      <c r="E1705" s="78"/>
      <c r="F1705" s="78"/>
      <c r="G1705" s="78"/>
      <c r="H1705" s="78"/>
      <c r="I1705" s="78"/>
      <c r="J1705" s="78"/>
      <c r="K1705" s="78"/>
      <c r="L1705" s="80"/>
      <c r="M1705" s="78"/>
      <c r="N1705" s="78"/>
      <c r="O1705" s="78"/>
      <c r="P1705" s="78"/>
      <c r="Q1705" s="78"/>
      <c r="R1705" s="78"/>
      <c r="S1705" s="78"/>
      <c r="T1705" s="78"/>
      <c r="U1705" s="78"/>
      <c r="V1705" s="78"/>
      <c r="W1705" s="78"/>
      <c r="X1705" s="78"/>
      <c r="Y1705" s="78"/>
      <c r="Z1705" s="78"/>
      <c r="AA1705" s="78"/>
      <c r="AB1705" s="78"/>
      <c r="AC1705" s="78"/>
      <c r="AD1705" s="78"/>
      <c r="AE1705" s="78"/>
      <c r="AF1705" s="78"/>
      <c r="AG1705" s="78"/>
      <c r="AH1705" s="78"/>
      <c r="AI1705" s="78"/>
      <c r="AJ1705" s="78"/>
      <c r="AK1705" s="78"/>
      <c r="AL1705" s="80"/>
      <c r="AM1705" s="78"/>
      <c r="AN1705" s="78"/>
      <c r="AO1705" s="78"/>
      <c r="AP1705" s="78"/>
      <c r="AQ1705" s="78"/>
      <c r="AR1705" s="78"/>
      <c r="AS1705" s="78"/>
      <c r="AT1705" s="78"/>
      <c r="AU1705" s="78"/>
      <c r="AV1705" s="78"/>
      <c r="AW1705" s="78"/>
      <c r="AX1705" s="78"/>
      <c r="AY1705" s="78"/>
      <c r="AZ1705" s="78"/>
      <c r="BA1705" s="78"/>
      <c r="BB1705" s="78"/>
      <c r="BC1705" s="79"/>
      <c r="BD1705" s="79"/>
      <c r="BE1705" s="79"/>
      <c r="BF1705" s="79"/>
      <c r="BG1705" s="79"/>
      <c r="BH1705" s="79"/>
      <c r="BI1705" s="79"/>
      <c r="BJ1705" s="78"/>
      <c r="BK1705" s="78"/>
      <c r="BL1705" s="80"/>
      <c r="BM1705" s="78"/>
      <c r="BN1705" s="78"/>
      <c r="BO1705" s="78"/>
      <c r="BP1705" s="78"/>
      <c r="BQ1705" s="78"/>
      <c r="BR1705" s="78"/>
      <c r="BS1705" s="78"/>
      <c r="BT1705" s="78"/>
      <c r="BU1705" s="78"/>
      <c r="BV1705" s="78"/>
      <c r="BW1705" s="78"/>
      <c r="BX1705" s="78"/>
      <c r="BY1705" s="78"/>
      <c r="BZ1705" s="72"/>
      <c r="CA1705" s="73"/>
      <c r="CB1705" s="72"/>
      <c r="CC1705" s="72"/>
      <c r="CD1705" s="74"/>
      <c r="CJ1705"/>
      <c r="CW1705" s="76"/>
      <c r="DC1705" s="69"/>
      <c r="DI1705" s="69"/>
    </row>
    <row r="1706" spans="1:113">
      <c r="A1706" s="78"/>
      <c r="B1706" s="79"/>
      <c r="C1706" s="78"/>
      <c r="D1706" s="80"/>
      <c r="E1706" s="78"/>
      <c r="F1706" s="78"/>
      <c r="G1706" s="78"/>
      <c r="H1706" s="78"/>
      <c r="I1706" s="78"/>
      <c r="J1706" s="78"/>
      <c r="K1706" s="78"/>
      <c r="L1706" s="80"/>
      <c r="M1706" s="78"/>
      <c r="N1706" s="78"/>
      <c r="O1706" s="78"/>
      <c r="P1706" s="78"/>
      <c r="Q1706" s="78"/>
      <c r="R1706" s="78"/>
      <c r="S1706" s="78"/>
      <c r="T1706" s="78"/>
      <c r="U1706" s="78"/>
      <c r="V1706" s="78"/>
      <c r="W1706" s="78"/>
      <c r="X1706" s="78"/>
      <c r="Y1706" s="78"/>
      <c r="Z1706" s="78"/>
      <c r="AA1706" s="78"/>
      <c r="AB1706" s="78"/>
      <c r="AC1706" s="78"/>
      <c r="AD1706" s="78"/>
      <c r="AE1706" s="78"/>
      <c r="AF1706" s="78"/>
      <c r="AG1706" s="78"/>
      <c r="AH1706" s="78"/>
      <c r="AI1706" s="78"/>
      <c r="AJ1706" s="78"/>
      <c r="AK1706" s="78"/>
      <c r="AL1706" s="80"/>
      <c r="AM1706" s="78"/>
      <c r="AN1706" s="78"/>
      <c r="AO1706" s="78"/>
      <c r="AP1706" s="78"/>
      <c r="AQ1706" s="78"/>
      <c r="AR1706" s="78"/>
      <c r="AS1706" s="78"/>
      <c r="AT1706" s="78"/>
      <c r="AU1706" s="78"/>
      <c r="AV1706" s="78"/>
      <c r="AW1706" s="78"/>
      <c r="AX1706" s="78"/>
      <c r="AY1706" s="78"/>
      <c r="AZ1706" s="78"/>
      <c r="BA1706" s="78"/>
      <c r="BB1706" s="78"/>
      <c r="BC1706" s="79"/>
      <c r="BD1706" s="79"/>
      <c r="BE1706" s="79"/>
      <c r="BF1706" s="79"/>
      <c r="BG1706" s="79"/>
      <c r="BH1706" s="79"/>
      <c r="BI1706" s="79"/>
      <c r="BJ1706" s="78"/>
      <c r="BK1706" s="78"/>
      <c r="BL1706" s="80"/>
      <c r="BM1706" s="78"/>
      <c r="BN1706" s="78"/>
      <c r="BO1706" s="78"/>
      <c r="BP1706" s="78"/>
      <c r="BQ1706" s="78"/>
      <c r="BR1706" s="78"/>
      <c r="BS1706" s="78"/>
      <c r="BT1706" s="78"/>
      <c r="BU1706" s="78"/>
      <c r="BV1706" s="78"/>
      <c r="BW1706" s="78"/>
      <c r="BX1706" s="78"/>
      <c r="BY1706" s="78"/>
      <c r="BZ1706" s="72"/>
      <c r="CA1706" s="73"/>
      <c r="CB1706" s="72"/>
      <c r="CC1706" s="72"/>
      <c r="CD1706" s="74"/>
      <c r="CJ1706"/>
      <c r="CW1706" s="76"/>
      <c r="DC1706" s="69"/>
      <c r="DI1706" s="69"/>
    </row>
    <row r="1707" spans="1:113">
      <c r="A1707" s="78"/>
      <c r="B1707" s="79"/>
      <c r="C1707" s="78"/>
      <c r="D1707" s="80"/>
      <c r="E1707" s="78"/>
      <c r="F1707" s="78"/>
      <c r="G1707" s="78"/>
      <c r="H1707" s="78"/>
      <c r="I1707" s="78"/>
      <c r="J1707" s="78"/>
      <c r="K1707" s="78"/>
      <c r="L1707" s="80"/>
      <c r="M1707" s="78"/>
      <c r="N1707" s="78"/>
      <c r="O1707" s="78"/>
      <c r="P1707" s="78"/>
      <c r="Q1707" s="78"/>
      <c r="R1707" s="78"/>
      <c r="S1707" s="78"/>
      <c r="T1707" s="78"/>
      <c r="U1707" s="78"/>
      <c r="V1707" s="78"/>
      <c r="W1707" s="78"/>
      <c r="X1707" s="78"/>
      <c r="Y1707" s="78"/>
      <c r="Z1707" s="78"/>
      <c r="AA1707" s="78"/>
      <c r="AB1707" s="78"/>
      <c r="AC1707" s="78"/>
      <c r="AD1707" s="78"/>
      <c r="AE1707" s="78"/>
      <c r="AF1707" s="78"/>
      <c r="AG1707" s="78"/>
      <c r="AH1707" s="78"/>
      <c r="AI1707" s="78"/>
      <c r="AJ1707" s="78"/>
      <c r="AK1707" s="78"/>
      <c r="AL1707" s="80"/>
      <c r="AM1707" s="78"/>
      <c r="AN1707" s="78"/>
      <c r="AO1707" s="78"/>
      <c r="AP1707" s="78"/>
      <c r="AQ1707" s="78"/>
      <c r="AR1707" s="78"/>
      <c r="AS1707" s="78"/>
      <c r="AT1707" s="78"/>
      <c r="AU1707" s="78"/>
      <c r="AV1707" s="78"/>
      <c r="AW1707" s="78"/>
      <c r="AX1707" s="78"/>
      <c r="AY1707" s="78"/>
      <c r="AZ1707" s="78"/>
      <c r="BA1707" s="78"/>
      <c r="BB1707" s="78"/>
      <c r="BC1707" s="79"/>
      <c r="BD1707" s="79"/>
      <c r="BE1707" s="79"/>
      <c r="BF1707" s="79"/>
      <c r="BG1707" s="79"/>
      <c r="BH1707" s="79"/>
      <c r="BI1707" s="79"/>
      <c r="BJ1707" s="78"/>
      <c r="BK1707" s="78"/>
      <c r="BL1707" s="80"/>
      <c r="BM1707" s="78"/>
      <c r="BN1707" s="78"/>
      <c r="BO1707" s="78"/>
      <c r="BP1707" s="78"/>
      <c r="BQ1707" s="78"/>
      <c r="BR1707" s="78"/>
      <c r="BS1707" s="78"/>
      <c r="BT1707" s="78"/>
      <c r="BU1707" s="78"/>
      <c r="BV1707" s="78"/>
      <c r="BW1707" s="78"/>
      <c r="BX1707" s="78"/>
      <c r="BY1707" s="78"/>
      <c r="BZ1707" s="72"/>
      <c r="CA1707" s="73"/>
      <c r="CB1707" s="72"/>
      <c r="CC1707" s="72"/>
      <c r="CD1707" s="74"/>
      <c r="CJ1707"/>
      <c r="CW1707" s="76"/>
      <c r="DC1707" s="69"/>
      <c r="DI1707" s="69"/>
    </row>
    <row r="1708" spans="1:113">
      <c r="A1708" s="78"/>
      <c r="B1708" s="79"/>
      <c r="C1708" s="78"/>
      <c r="D1708" s="80"/>
      <c r="E1708" s="78"/>
      <c r="F1708" s="78"/>
      <c r="G1708" s="78"/>
      <c r="H1708" s="78"/>
      <c r="I1708" s="78"/>
      <c r="J1708" s="78"/>
      <c r="K1708" s="78"/>
      <c r="L1708" s="80"/>
      <c r="M1708" s="78"/>
      <c r="N1708" s="78"/>
      <c r="O1708" s="78"/>
      <c r="P1708" s="78"/>
      <c r="Q1708" s="78"/>
      <c r="R1708" s="78"/>
      <c r="S1708" s="78"/>
      <c r="T1708" s="78"/>
      <c r="U1708" s="78"/>
      <c r="V1708" s="78"/>
      <c r="W1708" s="78"/>
      <c r="X1708" s="78"/>
      <c r="Y1708" s="78"/>
      <c r="Z1708" s="78"/>
      <c r="AA1708" s="78"/>
      <c r="AB1708" s="78"/>
      <c r="AC1708" s="78"/>
      <c r="AD1708" s="78"/>
      <c r="AE1708" s="78"/>
      <c r="AF1708" s="78"/>
      <c r="AG1708" s="78"/>
      <c r="AH1708" s="78"/>
      <c r="AI1708" s="78"/>
      <c r="AJ1708" s="78"/>
      <c r="AK1708" s="78"/>
      <c r="AL1708" s="80"/>
      <c r="AM1708" s="78"/>
      <c r="AN1708" s="78"/>
      <c r="AO1708" s="78"/>
      <c r="AP1708" s="78"/>
      <c r="AQ1708" s="78"/>
      <c r="AR1708" s="78"/>
      <c r="AS1708" s="78"/>
      <c r="AT1708" s="78"/>
      <c r="AU1708" s="78"/>
      <c r="AV1708" s="78"/>
      <c r="AW1708" s="78"/>
      <c r="AX1708" s="78"/>
      <c r="AY1708" s="78"/>
      <c r="AZ1708" s="78"/>
      <c r="BA1708" s="78"/>
      <c r="BB1708" s="78"/>
      <c r="BC1708" s="79"/>
      <c r="BD1708" s="79"/>
      <c r="BE1708" s="79"/>
      <c r="BF1708" s="79"/>
      <c r="BG1708" s="79"/>
      <c r="BH1708" s="79"/>
      <c r="BI1708" s="79"/>
      <c r="BJ1708" s="78"/>
      <c r="BK1708" s="78"/>
      <c r="BL1708" s="80"/>
      <c r="BM1708" s="78"/>
      <c r="BN1708" s="78"/>
      <c r="BO1708" s="78"/>
      <c r="BP1708" s="78"/>
      <c r="BQ1708" s="78"/>
      <c r="BR1708" s="78"/>
      <c r="BS1708" s="78"/>
      <c r="BT1708" s="78"/>
      <c r="BU1708" s="78"/>
      <c r="BV1708" s="78"/>
      <c r="BW1708" s="78"/>
      <c r="BX1708" s="78"/>
      <c r="BY1708" s="78"/>
      <c r="BZ1708" s="72"/>
      <c r="CA1708" s="73"/>
      <c r="CB1708" s="72"/>
      <c r="CC1708" s="72"/>
      <c r="CD1708" s="74"/>
      <c r="CJ1708"/>
      <c r="CW1708" s="76"/>
      <c r="DC1708" s="69"/>
      <c r="DI1708" s="69"/>
    </row>
    <row r="1709" spans="1:113">
      <c r="A1709" s="78"/>
      <c r="B1709" s="79"/>
      <c r="C1709" s="78"/>
      <c r="D1709" s="80"/>
      <c r="E1709" s="78"/>
      <c r="F1709" s="78"/>
      <c r="G1709" s="78"/>
      <c r="H1709" s="78"/>
      <c r="I1709" s="78"/>
      <c r="J1709" s="78"/>
      <c r="K1709" s="78"/>
      <c r="L1709" s="80"/>
      <c r="M1709" s="78"/>
      <c r="N1709" s="78"/>
      <c r="O1709" s="78"/>
      <c r="P1709" s="78"/>
      <c r="Q1709" s="78"/>
      <c r="R1709" s="78"/>
      <c r="S1709" s="78"/>
      <c r="T1709" s="78"/>
      <c r="U1709" s="78"/>
      <c r="V1709" s="78"/>
      <c r="W1709" s="78"/>
      <c r="X1709" s="78"/>
      <c r="Y1709" s="78"/>
      <c r="Z1709" s="78"/>
      <c r="AA1709" s="78"/>
      <c r="AB1709" s="78"/>
      <c r="AC1709" s="78"/>
      <c r="AD1709" s="78"/>
      <c r="AE1709" s="78"/>
      <c r="AF1709" s="78"/>
      <c r="AG1709" s="78"/>
      <c r="AH1709" s="78"/>
      <c r="AI1709" s="78"/>
      <c r="AJ1709" s="78"/>
      <c r="AK1709" s="78"/>
      <c r="AL1709" s="80"/>
      <c r="AM1709" s="78"/>
      <c r="AN1709" s="78"/>
      <c r="AO1709" s="78"/>
      <c r="AP1709" s="78"/>
      <c r="AQ1709" s="78"/>
      <c r="AR1709" s="78"/>
      <c r="AS1709" s="78"/>
      <c r="AT1709" s="78"/>
      <c r="AU1709" s="78"/>
      <c r="AV1709" s="78"/>
      <c r="AW1709" s="78"/>
      <c r="AX1709" s="78"/>
      <c r="AY1709" s="78"/>
      <c r="AZ1709" s="78"/>
      <c r="BA1709" s="78"/>
      <c r="BB1709" s="78"/>
      <c r="BC1709" s="79"/>
      <c r="BD1709" s="79"/>
      <c r="BE1709" s="79"/>
      <c r="BF1709" s="79"/>
      <c r="BG1709" s="79"/>
      <c r="BH1709" s="79"/>
      <c r="BI1709" s="79"/>
      <c r="BJ1709" s="78"/>
      <c r="BK1709" s="78"/>
      <c r="BL1709" s="80"/>
      <c r="BM1709" s="78"/>
      <c r="BN1709" s="78"/>
      <c r="BO1709" s="78"/>
      <c r="BP1709" s="78"/>
      <c r="BQ1709" s="78"/>
      <c r="BR1709" s="78"/>
      <c r="BS1709" s="78"/>
      <c r="BT1709" s="78"/>
      <c r="BU1709" s="78"/>
      <c r="BV1709" s="78"/>
      <c r="BW1709" s="78"/>
      <c r="BX1709" s="78"/>
      <c r="BY1709" s="78"/>
      <c r="BZ1709" s="72"/>
      <c r="CA1709" s="73"/>
      <c r="CB1709" s="72"/>
      <c r="CC1709" s="72"/>
      <c r="CD1709" s="74"/>
      <c r="CJ1709"/>
      <c r="CW1709" s="76"/>
      <c r="DC1709" s="69"/>
      <c r="DI1709" s="69"/>
    </row>
    <row r="1710" spans="1:113">
      <c r="A1710" s="78"/>
      <c r="B1710" s="79"/>
      <c r="C1710" s="78"/>
      <c r="D1710" s="80"/>
      <c r="E1710" s="78"/>
      <c r="F1710" s="78"/>
      <c r="G1710" s="78"/>
      <c r="H1710" s="78"/>
      <c r="I1710" s="78"/>
      <c r="J1710" s="78"/>
      <c r="K1710" s="78"/>
      <c r="L1710" s="80"/>
      <c r="M1710" s="78"/>
      <c r="N1710" s="78"/>
      <c r="O1710" s="78"/>
      <c r="P1710" s="78"/>
      <c r="Q1710" s="78"/>
      <c r="R1710" s="78"/>
      <c r="S1710" s="78"/>
      <c r="T1710" s="78"/>
      <c r="U1710" s="78"/>
      <c r="V1710" s="78"/>
      <c r="W1710" s="78"/>
      <c r="X1710" s="78"/>
      <c r="Y1710" s="78"/>
      <c r="Z1710" s="78"/>
      <c r="AA1710" s="78"/>
      <c r="AB1710" s="78"/>
      <c r="AC1710" s="78"/>
      <c r="AD1710" s="78"/>
      <c r="AE1710" s="78"/>
      <c r="AF1710" s="78"/>
      <c r="AG1710" s="78"/>
      <c r="AH1710" s="78"/>
      <c r="AI1710" s="78"/>
      <c r="AJ1710" s="78"/>
      <c r="AK1710" s="78"/>
      <c r="AL1710" s="80"/>
      <c r="AM1710" s="78"/>
      <c r="AN1710" s="78"/>
      <c r="AO1710" s="78"/>
      <c r="AP1710" s="78"/>
      <c r="AQ1710" s="78"/>
      <c r="AR1710" s="78"/>
      <c r="AS1710" s="78"/>
      <c r="AT1710" s="78"/>
      <c r="AU1710" s="78"/>
      <c r="AV1710" s="78"/>
      <c r="AW1710" s="78"/>
      <c r="AX1710" s="78"/>
      <c r="AY1710" s="78"/>
      <c r="AZ1710" s="78"/>
      <c r="BA1710" s="78"/>
      <c r="BB1710" s="78"/>
      <c r="BC1710" s="79"/>
      <c r="BD1710" s="79"/>
      <c r="BE1710" s="79"/>
      <c r="BF1710" s="79"/>
      <c r="BG1710" s="79"/>
      <c r="BH1710" s="79"/>
      <c r="BI1710" s="79"/>
      <c r="BJ1710" s="78"/>
      <c r="BK1710" s="78"/>
      <c r="BL1710" s="80"/>
      <c r="BM1710" s="78"/>
      <c r="BN1710" s="78"/>
      <c r="BO1710" s="78"/>
      <c r="BP1710" s="78"/>
      <c r="BQ1710" s="78"/>
      <c r="BR1710" s="78"/>
      <c r="BS1710" s="78"/>
      <c r="BT1710" s="78"/>
      <c r="BU1710" s="78"/>
      <c r="BV1710" s="78"/>
      <c r="BW1710" s="78"/>
      <c r="BX1710" s="78"/>
      <c r="BY1710" s="78"/>
      <c r="BZ1710" s="72"/>
      <c r="CA1710" s="73"/>
      <c r="CB1710" s="72"/>
      <c r="CC1710" s="72"/>
      <c r="CD1710" s="74"/>
      <c r="CJ1710"/>
      <c r="CW1710" s="76"/>
      <c r="DC1710" s="69"/>
      <c r="DI1710" s="69"/>
    </row>
    <row r="1711" spans="1:113">
      <c r="A1711" s="78"/>
      <c r="B1711" s="79"/>
      <c r="C1711" s="78"/>
      <c r="D1711" s="80"/>
      <c r="E1711" s="78"/>
      <c r="F1711" s="78"/>
      <c r="G1711" s="78"/>
      <c r="H1711" s="78"/>
      <c r="I1711" s="78"/>
      <c r="J1711" s="78"/>
      <c r="K1711" s="78"/>
      <c r="L1711" s="80"/>
      <c r="M1711" s="78"/>
      <c r="N1711" s="78"/>
      <c r="O1711" s="78"/>
      <c r="P1711" s="78"/>
      <c r="Q1711" s="78"/>
      <c r="R1711" s="78"/>
      <c r="S1711" s="78"/>
      <c r="T1711" s="78"/>
      <c r="U1711" s="78"/>
      <c r="V1711" s="78"/>
      <c r="W1711" s="78"/>
      <c r="X1711" s="78"/>
      <c r="Y1711" s="78"/>
      <c r="Z1711" s="78"/>
      <c r="AA1711" s="78"/>
      <c r="AB1711" s="78"/>
      <c r="AC1711" s="78"/>
      <c r="AD1711" s="78"/>
      <c r="AE1711" s="78"/>
      <c r="AF1711" s="78"/>
      <c r="AG1711" s="78"/>
      <c r="AH1711" s="78"/>
      <c r="AI1711" s="78"/>
      <c r="AJ1711" s="78"/>
      <c r="AK1711" s="78"/>
      <c r="AL1711" s="80"/>
      <c r="AM1711" s="78"/>
      <c r="AN1711" s="78"/>
      <c r="AO1711" s="78"/>
      <c r="AP1711" s="78"/>
      <c r="AQ1711" s="78"/>
      <c r="AR1711" s="78"/>
      <c r="AS1711" s="78"/>
      <c r="AT1711" s="78"/>
      <c r="AU1711" s="78"/>
      <c r="AV1711" s="78"/>
      <c r="AW1711" s="78"/>
      <c r="AX1711" s="78"/>
      <c r="AY1711" s="78"/>
      <c r="AZ1711" s="78"/>
      <c r="BA1711" s="78"/>
      <c r="BB1711" s="78"/>
      <c r="BC1711" s="79"/>
      <c r="BD1711" s="79"/>
      <c r="BE1711" s="79"/>
      <c r="BF1711" s="79"/>
      <c r="BG1711" s="79"/>
      <c r="BH1711" s="79"/>
      <c r="BI1711" s="79"/>
      <c r="BJ1711" s="78"/>
      <c r="BK1711" s="78"/>
      <c r="BL1711" s="80"/>
      <c r="BM1711" s="78"/>
      <c r="BN1711" s="78"/>
      <c r="BO1711" s="78"/>
      <c r="BP1711" s="78"/>
      <c r="BQ1711" s="78"/>
      <c r="BR1711" s="78"/>
      <c r="BS1711" s="78"/>
      <c r="BT1711" s="78"/>
      <c r="BU1711" s="78"/>
      <c r="BV1711" s="78"/>
      <c r="BW1711" s="78"/>
      <c r="BX1711" s="78"/>
      <c r="BY1711" s="78"/>
      <c r="BZ1711" s="72"/>
      <c r="CA1711" s="73"/>
      <c r="CB1711" s="72"/>
      <c r="CC1711" s="72"/>
      <c r="CD1711" s="74"/>
      <c r="CJ1711"/>
      <c r="CW1711" s="76"/>
      <c r="DC1711" s="69"/>
      <c r="DI1711" s="69"/>
    </row>
    <row r="1712" spans="1:113">
      <c r="A1712" s="78"/>
      <c r="B1712" s="79"/>
      <c r="C1712" s="78"/>
      <c r="D1712" s="80"/>
      <c r="E1712" s="78"/>
      <c r="F1712" s="78"/>
      <c r="G1712" s="78"/>
      <c r="H1712" s="78"/>
      <c r="I1712" s="78"/>
      <c r="J1712" s="78"/>
      <c r="K1712" s="78"/>
      <c r="L1712" s="80"/>
      <c r="M1712" s="78"/>
      <c r="N1712" s="78"/>
      <c r="O1712" s="78"/>
      <c r="P1712" s="78"/>
      <c r="Q1712" s="78"/>
      <c r="R1712" s="78"/>
      <c r="S1712" s="78"/>
      <c r="T1712" s="78"/>
      <c r="U1712" s="78"/>
      <c r="V1712" s="78"/>
      <c r="W1712" s="78"/>
      <c r="X1712" s="78"/>
      <c r="Y1712" s="78"/>
      <c r="Z1712" s="78"/>
      <c r="AA1712" s="78"/>
      <c r="AB1712" s="78"/>
      <c r="AC1712" s="78"/>
      <c r="AD1712" s="78"/>
      <c r="AE1712" s="78"/>
      <c r="AF1712" s="78"/>
      <c r="AG1712" s="78"/>
      <c r="AH1712" s="78"/>
      <c r="AI1712" s="78"/>
      <c r="AJ1712" s="78"/>
      <c r="AK1712" s="78"/>
      <c r="AL1712" s="80"/>
      <c r="AM1712" s="78"/>
      <c r="AN1712" s="78"/>
      <c r="AO1712" s="78"/>
      <c r="AP1712" s="78"/>
      <c r="AQ1712" s="78"/>
      <c r="AR1712" s="78"/>
      <c r="AS1712" s="78"/>
      <c r="AT1712" s="78"/>
      <c r="AU1712" s="78"/>
      <c r="AV1712" s="78"/>
      <c r="AW1712" s="78"/>
      <c r="AX1712" s="78"/>
      <c r="AY1712" s="78"/>
      <c r="AZ1712" s="78"/>
      <c r="BA1712" s="78"/>
      <c r="BB1712" s="78"/>
      <c r="BC1712" s="79"/>
      <c r="BD1712" s="79"/>
      <c r="BE1712" s="79"/>
      <c r="BF1712" s="79"/>
      <c r="BG1712" s="79"/>
      <c r="BH1712" s="79"/>
      <c r="BI1712" s="79"/>
      <c r="BJ1712" s="78"/>
      <c r="BK1712" s="78"/>
      <c r="BL1712" s="80"/>
      <c r="BM1712" s="78"/>
      <c r="BN1712" s="78"/>
      <c r="BO1712" s="78"/>
      <c r="BP1712" s="78"/>
      <c r="BQ1712" s="78"/>
      <c r="BR1712" s="78"/>
      <c r="BS1712" s="78"/>
      <c r="BT1712" s="78"/>
      <c r="BU1712" s="78"/>
      <c r="BV1712" s="78"/>
      <c r="BW1712" s="78"/>
      <c r="BX1712" s="78"/>
      <c r="BY1712" s="78"/>
      <c r="BZ1712" s="72"/>
      <c r="CA1712" s="73"/>
      <c r="CB1712" s="72"/>
      <c r="CC1712" s="72"/>
      <c r="CD1712" s="74"/>
      <c r="CJ1712"/>
      <c r="CW1712" s="76"/>
      <c r="DC1712" s="69"/>
      <c r="DI1712" s="69"/>
    </row>
    <row r="1713" spans="1:113">
      <c r="A1713" s="78"/>
      <c r="B1713" s="79"/>
      <c r="C1713" s="78"/>
      <c r="D1713" s="80"/>
      <c r="E1713" s="78"/>
      <c r="F1713" s="78"/>
      <c r="G1713" s="78"/>
      <c r="H1713" s="78"/>
      <c r="I1713" s="78"/>
      <c r="J1713" s="78"/>
      <c r="K1713" s="78"/>
      <c r="L1713" s="80"/>
      <c r="M1713" s="78"/>
      <c r="N1713" s="78"/>
      <c r="O1713" s="78"/>
      <c r="P1713" s="78"/>
      <c r="Q1713" s="78"/>
      <c r="R1713" s="78"/>
      <c r="S1713" s="78"/>
      <c r="T1713" s="78"/>
      <c r="U1713" s="78"/>
      <c r="V1713" s="78"/>
      <c r="W1713" s="78"/>
      <c r="X1713" s="78"/>
      <c r="Y1713" s="78"/>
      <c r="Z1713" s="78"/>
      <c r="AA1713" s="78"/>
      <c r="AB1713" s="78"/>
      <c r="AC1713" s="78"/>
      <c r="AD1713" s="78"/>
      <c r="AE1713" s="78"/>
      <c r="AF1713" s="78"/>
      <c r="AG1713" s="78"/>
      <c r="AH1713" s="78"/>
      <c r="AI1713" s="78"/>
      <c r="AJ1713" s="78"/>
      <c r="AK1713" s="78"/>
      <c r="AL1713" s="80"/>
      <c r="AM1713" s="78"/>
      <c r="AN1713" s="78"/>
      <c r="AO1713" s="78"/>
      <c r="AP1713" s="78"/>
      <c r="AQ1713" s="78"/>
      <c r="AR1713" s="78"/>
      <c r="AS1713" s="78"/>
      <c r="AT1713" s="78"/>
      <c r="AU1713" s="78"/>
      <c r="AV1713" s="78"/>
      <c r="AW1713" s="78"/>
      <c r="AX1713" s="78"/>
      <c r="AY1713" s="78"/>
      <c r="AZ1713" s="78"/>
      <c r="BA1713" s="78"/>
      <c r="BB1713" s="78"/>
      <c r="BC1713" s="79"/>
      <c r="BD1713" s="79"/>
      <c r="BE1713" s="79"/>
      <c r="BF1713" s="79"/>
      <c r="BG1713" s="79"/>
      <c r="BH1713" s="79"/>
      <c r="BI1713" s="79"/>
      <c r="BJ1713" s="78"/>
      <c r="BK1713" s="78"/>
      <c r="BL1713" s="80"/>
      <c r="BM1713" s="78"/>
      <c r="BN1713" s="78"/>
      <c r="BO1713" s="78"/>
      <c r="BP1713" s="78"/>
      <c r="BQ1713" s="78"/>
      <c r="BR1713" s="78"/>
      <c r="BS1713" s="78"/>
      <c r="BT1713" s="78"/>
      <c r="BU1713" s="78"/>
      <c r="BV1713" s="78"/>
      <c r="BW1713" s="78"/>
      <c r="BX1713" s="78"/>
      <c r="BY1713" s="78"/>
      <c r="BZ1713" s="72"/>
      <c r="CA1713" s="73"/>
      <c r="CB1713" s="72"/>
      <c r="CC1713" s="72"/>
      <c r="CD1713" s="74"/>
      <c r="CJ1713"/>
      <c r="CW1713" s="76"/>
      <c r="DC1713" s="69"/>
      <c r="DI1713" s="69"/>
    </row>
    <row r="1714" spans="1:113">
      <c r="A1714" s="78"/>
      <c r="B1714" s="79"/>
      <c r="C1714" s="78"/>
      <c r="D1714" s="80"/>
      <c r="E1714" s="78"/>
      <c r="F1714" s="78"/>
      <c r="G1714" s="78"/>
      <c r="H1714" s="78"/>
      <c r="I1714" s="78"/>
      <c r="J1714" s="78"/>
      <c r="K1714" s="78"/>
      <c r="L1714" s="80"/>
      <c r="M1714" s="78"/>
      <c r="N1714" s="78"/>
      <c r="O1714" s="78"/>
      <c r="P1714" s="78"/>
      <c r="Q1714" s="78"/>
      <c r="R1714" s="78"/>
      <c r="S1714" s="78"/>
      <c r="T1714" s="78"/>
      <c r="U1714" s="78"/>
      <c r="V1714" s="78"/>
      <c r="W1714" s="78"/>
      <c r="X1714" s="78"/>
      <c r="Y1714" s="78"/>
      <c r="Z1714" s="78"/>
      <c r="AA1714" s="78"/>
      <c r="AB1714" s="78"/>
      <c r="AC1714" s="78"/>
      <c r="AD1714" s="78"/>
      <c r="AE1714" s="78"/>
      <c r="AF1714" s="78"/>
      <c r="AG1714" s="78"/>
      <c r="AH1714" s="78"/>
      <c r="AI1714" s="78"/>
      <c r="AJ1714" s="78"/>
      <c r="AK1714" s="78"/>
      <c r="AL1714" s="80"/>
      <c r="AM1714" s="78"/>
      <c r="AN1714" s="78"/>
      <c r="AO1714" s="78"/>
      <c r="AP1714" s="78"/>
      <c r="AQ1714" s="78"/>
      <c r="AR1714" s="78"/>
      <c r="AS1714" s="78"/>
      <c r="AT1714" s="78"/>
      <c r="AU1714" s="78"/>
      <c r="AV1714" s="78"/>
      <c r="AW1714" s="78"/>
      <c r="AX1714" s="78"/>
      <c r="AY1714" s="78"/>
      <c r="AZ1714" s="78"/>
      <c r="BA1714" s="78"/>
      <c r="BB1714" s="78"/>
      <c r="BC1714" s="79"/>
      <c r="BD1714" s="79"/>
      <c r="BE1714" s="79"/>
      <c r="BF1714" s="79"/>
      <c r="BG1714" s="79"/>
      <c r="BH1714" s="79"/>
      <c r="BI1714" s="79"/>
      <c r="BJ1714" s="78"/>
      <c r="BK1714" s="78"/>
      <c r="BL1714" s="80"/>
      <c r="BM1714" s="78"/>
      <c r="BN1714" s="78"/>
      <c r="BO1714" s="78"/>
      <c r="BP1714" s="78"/>
      <c r="BQ1714" s="78"/>
      <c r="BR1714" s="78"/>
      <c r="BS1714" s="78"/>
      <c r="BT1714" s="78"/>
      <c r="BU1714" s="78"/>
      <c r="BV1714" s="78"/>
      <c r="BW1714" s="78"/>
      <c r="BX1714" s="78"/>
      <c r="BY1714" s="78"/>
      <c r="BZ1714" s="72"/>
      <c r="CA1714" s="73"/>
      <c r="CB1714" s="72"/>
      <c r="CC1714" s="72"/>
      <c r="CD1714" s="74"/>
      <c r="CJ1714"/>
      <c r="CW1714" s="76"/>
      <c r="DC1714" s="69"/>
      <c r="DI1714" s="69"/>
    </row>
    <row r="1715" spans="1:113">
      <c r="A1715" s="78"/>
      <c r="B1715" s="79"/>
      <c r="C1715" s="78"/>
      <c r="D1715" s="80"/>
      <c r="E1715" s="78"/>
      <c r="F1715" s="78"/>
      <c r="G1715" s="78"/>
      <c r="H1715" s="78"/>
      <c r="I1715" s="78"/>
      <c r="J1715" s="78"/>
      <c r="K1715" s="78"/>
      <c r="L1715" s="80"/>
      <c r="M1715" s="78"/>
      <c r="N1715" s="78"/>
      <c r="O1715" s="78"/>
      <c r="P1715" s="78"/>
      <c r="Q1715" s="78"/>
      <c r="R1715" s="78"/>
      <c r="S1715" s="78"/>
      <c r="T1715" s="78"/>
      <c r="U1715" s="78"/>
      <c r="V1715" s="78"/>
      <c r="W1715" s="78"/>
      <c r="X1715" s="78"/>
      <c r="Y1715" s="78"/>
      <c r="Z1715" s="78"/>
      <c r="AA1715" s="78"/>
      <c r="AB1715" s="78"/>
      <c r="AC1715" s="78"/>
      <c r="AD1715" s="78"/>
      <c r="AE1715" s="78"/>
      <c r="AF1715" s="78"/>
      <c r="AG1715" s="78"/>
      <c r="AH1715" s="78"/>
      <c r="AI1715" s="78"/>
      <c r="AJ1715" s="78"/>
      <c r="AK1715" s="78"/>
      <c r="AL1715" s="80"/>
      <c r="AM1715" s="78"/>
      <c r="AN1715" s="78"/>
      <c r="AO1715" s="78"/>
      <c r="AP1715" s="78"/>
      <c r="AQ1715" s="78"/>
      <c r="AR1715" s="78"/>
      <c r="AS1715" s="78"/>
      <c r="AT1715" s="78"/>
      <c r="AU1715" s="78"/>
      <c r="AV1715" s="78"/>
      <c r="AW1715" s="78"/>
      <c r="AX1715" s="78"/>
      <c r="AY1715" s="78"/>
      <c r="AZ1715" s="78"/>
      <c r="BA1715" s="78"/>
      <c r="BB1715" s="78"/>
      <c r="BC1715" s="79"/>
      <c r="BD1715" s="79"/>
      <c r="BE1715" s="79"/>
      <c r="BF1715" s="79"/>
      <c r="BG1715" s="79"/>
      <c r="BH1715" s="79"/>
      <c r="BI1715" s="79"/>
      <c r="BJ1715" s="78"/>
      <c r="BK1715" s="78"/>
      <c r="BL1715" s="80"/>
      <c r="BM1715" s="78"/>
      <c r="BN1715" s="78"/>
      <c r="BO1715" s="78"/>
      <c r="BP1715" s="78"/>
      <c r="BQ1715" s="78"/>
      <c r="BR1715" s="78"/>
      <c r="BS1715" s="78"/>
      <c r="BT1715" s="78"/>
      <c r="BU1715" s="78"/>
      <c r="BV1715" s="78"/>
      <c r="BW1715" s="78"/>
      <c r="BX1715" s="78"/>
      <c r="BY1715" s="78"/>
      <c r="BZ1715" s="72"/>
      <c r="CA1715" s="73"/>
      <c r="CB1715" s="72"/>
      <c r="CC1715" s="72"/>
      <c r="CD1715" s="74"/>
      <c r="CJ1715"/>
      <c r="CW1715" s="76"/>
      <c r="DC1715" s="69"/>
      <c r="DI1715" s="69"/>
    </row>
    <row r="1716" spans="1:113">
      <c r="A1716" s="78"/>
      <c r="B1716" s="79"/>
      <c r="C1716" s="78"/>
      <c r="D1716" s="80"/>
      <c r="E1716" s="78"/>
      <c r="F1716" s="78"/>
      <c r="G1716" s="78"/>
      <c r="H1716" s="78"/>
      <c r="I1716" s="78"/>
      <c r="J1716" s="78"/>
      <c r="K1716" s="78"/>
      <c r="L1716" s="80"/>
      <c r="M1716" s="78"/>
      <c r="N1716" s="78"/>
      <c r="O1716" s="78"/>
      <c r="P1716" s="78"/>
      <c r="Q1716" s="78"/>
      <c r="R1716" s="78"/>
      <c r="S1716" s="78"/>
      <c r="T1716" s="78"/>
      <c r="U1716" s="78"/>
      <c r="V1716" s="78"/>
      <c r="W1716" s="78"/>
      <c r="X1716" s="78"/>
      <c r="Y1716" s="78"/>
      <c r="Z1716" s="78"/>
      <c r="AA1716" s="78"/>
      <c r="AB1716" s="78"/>
      <c r="AC1716" s="78"/>
      <c r="AD1716" s="78"/>
      <c r="AE1716" s="78"/>
      <c r="AF1716" s="78"/>
      <c r="AG1716" s="78"/>
      <c r="AH1716" s="78"/>
      <c r="AI1716" s="78"/>
      <c r="AJ1716" s="78"/>
      <c r="AK1716" s="78"/>
      <c r="AL1716" s="80"/>
      <c r="AM1716" s="78"/>
      <c r="AN1716" s="78"/>
      <c r="AO1716" s="78"/>
      <c r="AP1716" s="78"/>
      <c r="AQ1716" s="78"/>
      <c r="AR1716" s="78"/>
      <c r="AS1716" s="78"/>
      <c r="AT1716" s="78"/>
      <c r="AU1716" s="78"/>
      <c r="AV1716" s="78"/>
      <c r="AW1716" s="78"/>
      <c r="AX1716" s="78"/>
      <c r="AY1716" s="78"/>
      <c r="AZ1716" s="78"/>
      <c r="BA1716" s="78"/>
      <c r="BB1716" s="78"/>
      <c r="BC1716" s="79"/>
      <c r="BD1716" s="79"/>
      <c r="BE1716" s="79"/>
      <c r="BF1716" s="79"/>
      <c r="BG1716" s="79"/>
      <c r="BH1716" s="79"/>
      <c r="BI1716" s="79"/>
      <c r="BJ1716" s="78"/>
      <c r="BK1716" s="78"/>
      <c r="BL1716" s="80"/>
      <c r="BM1716" s="78"/>
      <c r="BN1716" s="78"/>
      <c r="BO1716" s="78"/>
      <c r="BP1716" s="78"/>
      <c r="BQ1716" s="78"/>
      <c r="BR1716" s="78"/>
      <c r="BS1716" s="78"/>
      <c r="BT1716" s="78"/>
      <c r="BU1716" s="78"/>
      <c r="BV1716" s="78"/>
      <c r="BW1716" s="78"/>
      <c r="BX1716" s="78"/>
      <c r="BY1716" s="78"/>
      <c r="BZ1716" s="72"/>
      <c r="CA1716" s="73"/>
      <c r="CB1716" s="72"/>
      <c r="CC1716" s="72"/>
      <c r="CD1716" s="74"/>
      <c r="CJ1716"/>
      <c r="CW1716" s="76"/>
      <c r="DC1716" s="69"/>
      <c r="DI1716" s="69"/>
    </row>
    <row r="1717" spans="1:113">
      <c r="A1717" s="78"/>
      <c r="B1717" s="79"/>
      <c r="C1717" s="78"/>
      <c r="D1717" s="80"/>
      <c r="E1717" s="78"/>
      <c r="F1717" s="78"/>
      <c r="G1717" s="78"/>
      <c r="H1717" s="78"/>
      <c r="I1717" s="78"/>
      <c r="J1717" s="78"/>
      <c r="K1717" s="78"/>
      <c r="L1717" s="80"/>
      <c r="M1717" s="78"/>
      <c r="N1717" s="78"/>
      <c r="O1717" s="78"/>
      <c r="P1717" s="78"/>
      <c r="Q1717" s="78"/>
      <c r="R1717" s="78"/>
      <c r="S1717" s="78"/>
      <c r="T1717" s="78"/>
      <c r="U1717" s="78"/>
      <c r="V1717" s="78"/>
      <c r="W1717" s="78"/>
      <c r="X1717" s="78"/>
      <c r="Y1717" s="78"/>
      <c r="Z1717" s="78"/>
      <c r="AA1717" s="78"/>
      <c r="AB1717" s="78"/>
      <c r="AC1717" s="78"/>
      <c r="AD1717" s="78"/>
      <c r="AE1717" s="78"/>
      <c r="AF1717" s="78"/>
      <c r="AG1717" s="78"/>
      <c r="AH1717" s="78"/>
      <c r="AI1717" s="78"/>
      <c r="AJ1717" s="78"/>
      <c r="AK1717" s="78"/>
      <c r="AL1717" s="80"/>
      <c r="AM1717" s="78"/>
      <c r="AN1717" s="78"/>
      <c r="AO1717" s="78"/>
      <c r="AP1717" s="78"/>
      <c r="AQ1717" s="78"/>
      <c r="AR1717" s="78"/>
      <c r="AS1717" s="78"/>
      <c r="AT1717" s="78"/>
      <c r="AU1717" s="78"/>
      <c r="AV1717" s="78"/>
      <c r="AW1717" s="78"/>
      <c r="AX1717" s="78"/>
      <c r="AY1717" s="78"/>
      <c r="AZ1717" s="78"/>
      <c r="BA1717" s="78"/>
      <c r="BB1717" s="78"/>
      <c r="BC1717" s="79"/>
      <c r="BD1717" s="79"/>
      <c r="BE1717" s="79"/>
      <c r="BF1717" s="79"/>
      <c r="BG1717" s="79"/>
      <c r="BH1717" s="79"/>
      <c r="BI1717" s="79"/>
      <c r="BJ1717" s="78"/>
      <c r="BK1717" s="78"/>
      <c r="BL1717" s="80"/>
      <c r="BM1717" s="78"/>
      <c r="BN1717" s="78"/>
      <c r="BO1717" s="78"/>
      <c r="BP1717" s="78"/>
      <c r="BQ1717" s="78"/>
      <c r="BR1717" s="78"/>
      <c r="BS1717" s="78"/>
      <c r="BT1717" s="78"/>
      <c r="BU1717" s="78"/>
      <c r="BV1717" s="78"/>
      <c r="BW1717" s="78"/>
      <c r="BX1717" s="78"/>
      <c r="BY1717" s="78"/>
      <c r="BZ1717" s="72"/>
      <c r="CA1717" s="73"/>
      <c r="CB1717" s="72"/>
      <c r="CC1717" s="72"/>
      <c r="CD1717" s="74"/>
      <c r="CJ1717"/>
      <c r="CW1717" s="76"/>
      <c r="DC1717" s="69"/>
      <c r="DI1717" s="69"/>
    </row>
    <row r="1718" spans="1:113">
      <c r="A1718" s="78"/>
      <c r="B1718" s="79"/>
      <c r="C1718" s="78"/>
      <c r="D1718" s="80"/>
      <c r="E1718" s="78"/>
      <c r="F1718" s="78"/>
      <c r="G1718" s="78"/>
      <c r="H1718" s="78"/>
      <c r="I1718" s="78"/>
      <c r="J1718" s="78"/>
      <c r="K1718" s="78"/>
      <c r="L1718" s="80"/>
      <c r="M1718" s="78"/>
      <c r="N1718" s="78"/>
      <c r="O1718" s="78"/>
      <c r="P1718" s="78"/>
      <c r="Q1718" s="78"/>
      <c r="R1718" s="78"/>
      <c r="S1718" s="78"/>
      <c r="T1718" s="78"/>
      <c r="U1718" s="78"/>
      <c r="V1718" s="78"/>
      <c r="W1718" s="78"/>
      <c r="X1718" s="78"/>
      <c r="Y1718" s="78"/>
      <c r="Z1718" s="78"/>
      <c r="AA1718" s="78"/>
      <c r="AB1718" s="78"/>
      <c r="AC1718" s="78"/>
      <c r="AD1718" s="78"/>
      <c r="AE1718" s="78"/>
      <c r="AF1718" s="78"/>
      <c r="AG1718" s="78"/>
      <c r="AH1718" s="78"/>
      <c r="AI1718" s="78"/>
      <c r="AJ1718" s="78"/>
      <c r="AK1718" s="78"/>
      <c r="AL1718" s="80"/>
      <c r="AM1718" s="78"/>
      <c r="AN1718" s="78"/>
      <c r="AO1718" s="78"/>
      <c r="AP1718" s="78"/>
      <c r="AQ1718" s="78"/>
      <c r="AR1718" s="78"/>
      <c r="AS1718" s="78"/>
      <c r="AT1718" s="78"/>
      <c r="AU1718" s="78"/>
      <c r="AV1718" s="78"/>
      <c r="AW1718" s="78"/>
      <c r="AX1718" s="78"/>
      <c r="AY1718" s="78"/>
      <c r="AZ1718" s="78"/>
      <c r="BA1718" s="78"/>
      <c r="BB1718" s="78"/>
      <c r="BC1718" s="79"/>
      <c r="BD1718" s="79"/>
      <c r="BE1718" s="79"/>
      <c r="BF1718" s="79"/>
      <c r="BG1718" s="79"/>
      <c r="BH1718" s="79"/>
      <c r="BI1718" s="79"/>
      <c r="BJ1718" s="78"/>
      <c r="BK1718" s="78"/>
      <c r="BL1718" s="80"/>
      <c r="BM1718" s="78"/>
      <c r="BN1718" s="78"/>
      <c r="BO1718" s="78"/>
      <c r="BP1718" s="78"/>
      <c r="BQ1718" s="78"/>
      <c r="BR1718" s="78"/>
      <c r="BS1718" s="78"/>
      <c r="BT1718" s="78"/>
      <c r="BU1718" s="78"/>
      <c r="BV1718" s="78"/>
      <c r="BW1718" s="78"/>
      <c r="BX1718" s="78"/>
      <c r="BY1718" s="78"/>
      <c r="BZ1718" s="72"/>
      <c r="CA1718" s="73"/>
      <c r="CB1718" s="72"/>
      <c r="CC1718" s="72"/>
      <c r="CD1718" s="74"/>
      <c r="CJ1718"/>
      <c r="CW1718" s="76"/>
      <c r="DC1718" s="69"/>
      <c r="DI1718" s="69"/>
    </row>
    <row r="1719" spans="1:113">
      <c r="A1719" s="78"/>
      <c r="B1719" s="79"/>
      <c r="C1719" s="78"/>
      <c r="D1719" s="80"/>
      <c r="E1719" s="78"/>
      <c r="F1719" s="78"/>
      <c r="G1719" s="78"/>
      <c r="H1719" s="78"/>
      <c r="I1719" s="78"/>
      <c r="J1719" s="78"/>
      <c r="K1719" s="78"/>
      <c r="L1719" s="80"/>
      <c r="M1719" s="78"/>
      <c r="N1719" s="78"/>
      <c r="O1719" s="78"/>
      <c r="P1719" s="78"/>
      <c r="Q1719" s="78"/>
      <c r="R1719" s="78"/>
      <c r="S1719" s="78"/>
      <c r="T1719" s="78"/>
      <c r="U1719" s="78"/>
      <c r="V1719" s="78"/>
      <c r="W1719" s="78"/>
      <c r="X1719" s="78"/>
      <c r="Y1719" s="78"/>
      <c r="Z1719" s="78"/>
      <c r="AA1719" s="78"/>
      <c r="AB1719" s="78"/>
      <c r="AC1719" s="78"/>
      <c r="AD1719" s="78"/>
      <c r="AE1719" s="78"/>
      <c r="AF1719" s="78"/>
      <c r="AG1719" s="78"/>
      <c r="AH1719" s="78"/>
      <c r="AI1719" s="78"/>
      <c r="AJ1719" s="78"/>
      <c r="AK1719" s="78"/>
      <c r="AL1719" s="80"/>
      <c r="AM1719" s="78"/>
      <c r="AN1719" s="78"/>
      <c r="AO1719" s="78"/>
      <c r="AP1719" s="78"/>
      <c r="AQ1719" s="78"/>
      <c r="AR1719" s="78"/>
      <c r="AS1719" s="78"/>
      <c r="AT1719" s="78"/>
      <c r="AU1719" s="78"/>
      <c r="AV1719" s="78"/>
      <c r="AW1719" s="78"/>
      <c r="AX1719" s="78"/>
      <c r="AY1719" s="78"/>
      <c r="AZ1719" s="78"/>
      <c r="BA1719" s="78"/>
      <c r="BB1719" s="78"/>
      <c r="BC1719" s="79"/>
      <c r="BD1719" s="79"/>
      <c r="BE1719" s="79"/>
      <c r="BF1719" s="79"/>
      <c r="BG1719" s="79"/>
      <c r="BH1719" s="79"/>
      <c r="BI1719" s="79"/>
      <c r="BJ1719" s="78"/>
      <c r="BK1719" s="78"/>
      <c r="BL1719" s="80"/>
      <c r="BM1719" s="78"/>
      <c r="BN1719" s="78"/>
      <c r="BO1719" s="78"/>
      <c r="BP1719" s="78"/>
      <c r="BQ1719" s="78"/>
      <c r="BR1719" s="78"/>
      <c r="BS1719" s="78"/>
      <c r="BT1719" s="78"/>
      <c r="BU1719" s="78"/>
      <c r="BV1719" s="78"/>
      <c r="BW1719" s="78"/>
      <c r="BX1719" s="78"/>
      <c r="BY1719" s="78"/>
      <c r="BZ1719" s="72"/>
      <c r="CA1719" s="73"/>
      <c r="CB1719" s="72"/>
      <c r="CC1719" s="72"/>
      <c r="CD1719" s="74"/>
      <c r="CJ1719"/>
      <c r="CW1719" s="76"/>
      <c r="DC1719" s="69"/>
      <c r="DI1719" s="69"/>
    </row>
    <row r="1720" spans="1:113">
      <c r="A1720" s="78"/>
      <c r="B1720" s="79"/>
      <c r="C1720" s="78"/>
      <c r="D1720" s="80"/>
      <c r="E1720" s="78"/>
      <c r="F1720" s="78"/>
      <c r="G1720" s="78"/>
      <c r="H1720" s="78"/>
      <c r="I1720" s="78"/>
      <c r="J1720" s="78"/>
      <c r="K1720" s="78"/>
      <c r="L1720" s="80"/>
      <c r="M1720" s="78"/>
      <c r="N1720" s="78"/>
      <c r="O1720" s="78"/>
      <c r="P1720" s="78"/>
      <c r="Q1720" s="78"/>
      <c r="R1720" s="78"/>
      <c r="S1720" s="78"/>
      <c r="T1720" s="78"/>
      <c r="U1720" s="78"/>
      <c r="V1720" s="78"/>
      <c r="W1720" s="78"/>
      <c r="X1720" s="78"/>
      <c r="Y1720" s="78"/>
      <c r="Z1720" s="78"/>
      <c r="AA1720" s="78"/>
      <c r="AB1720" s="78"/>
      <c r="AC1720" s="78"/>
      <c r="AD1720" s="78"/>
      <c r="AE1720" s="78"/>
      <c r="AF1720" s="78"/>
      <c r="AG1720" s="78"/>
      <c r="AH1720" s="78"/>
      <c r="AI1720" s="78"/>
      <c r="AJ1720" s="78"/>
      <c r="AK1720" s="78"/>
      <c r="AL1720" s="80"/>
      <c r="AM1720" s="78"/>
      <c r="AN1720" s="78"/>
      <c r="AO1720" s="78"/>
      <c r="AP1720" s="78"/>
      <c r="AQ1720" s="78"/>
      <c r="AR1720" s="78"/>
      <c r="AS1720" s="78"/>
      <c r="AT1720" s="78"/>
      <c r="AU1720" s="78"/>
      <c r="AV1720" s="78"/>
      <c r="AW1720" s="78"/>
      <c r="AX1720" s="78"/>
      <c r="AY1720" s="78"/>
      <c r="AZ1720" s="78"/>
      <c r="BA1720" s="78"/>
      <c r="BB1720" s="78"/>
      <c r="BC1720" s="79"/>
      <c r="BD1720" s="79"/>
      <c r="BE1720" s="79"/>
      <c r="BF1720" s="79"/>
      <c r="BG1720" s="79"/>
      <c r="BH1720" s="79"/>
      <c r="BI1720" s="79"/>
      <c r="BJ1720" s="78"/>
      <c r="BK1720" s="78"/>
      <c r="BL1720" s="80"/>
      <c r="BM1720" s="78"/>
      <c r="BN1720" s="78"/>
      <c r="BO1720" s="78"/>
      <c r="BP1720" s="78"/>
      <c r="BQ1720" s="78"/>
      <c r="BR1720" s="78"/>
      <c r="BS1720" s="78"/>
      <c r="BT1720" s="78"/>
      <c r="BU1720" s="78"/>
      <c r="BV1720" s="78"/>
      <c r="BW1720" s="78"/>
      <c r="BX1720" s="78"/>
      <c r="BY1720" s="78"/>
      <c r="BZ1720" s="72"/>
      <c r="CA1720" s="73"/>
      <c r="CB1720" s="72"/>
      <c r="CC1720" s="72"/>
      <c r="CD1720" s="74"/>
      <c r="CJ1720"/>
      <c r="CW1720" s="76"/>
      <c r="DC1720" s="69"/>
      <c r="DI1720" s="69"/>
    </row>
    <row r="1721" spans="1:113">
      <c r="A1721" s="78"/>
      <c r="B1721" s="79"/>
      <c r="C1721" s="78"/>
      <c r="D1721" s="80"/>
      <c r="E1721" s="78"/>
      <c r="F1721" s="78"/>
      <c r="G1721" s="78"/>
      <c r="H1721" s="78"/>
      <c r="I1721" s="78"/>
      <c r="J1721" s="78"/>
      <c r="K1721" s="78"/>
      <c r="L1721" s="80"/>
      <c r="M1721" s="78"/>
      <c r="N1721" s="78"/>
      <c r="O1721" s="78"/>
      <c r="P1721" s="78"/>
      <c r="Q1721" s="78"/>
      <c r="R1721" s="78"/>
      <c r="S1721" s="78"/>
      <c r="T1721" s="78"/>
      <c r="U1721" s="78"/>
      <c r="V1721" s="78"/>
      <c r="W1721" s="78"/>
      <c r="X1721" s="78"/>
      <c r="Y1721" s="78"/>
      <c r="Z1721" s="78"/>
      <c r="AA1721" s="78"/>
      <c r="AB1721" s="78"/>
      <c r="AC1721" s="78"/>
      <c r="AD1721" s="78"/>
      <c r="AE1721" s="78"/>
      <c r="AF1721" s="78"/>
      <c r="AG1721" s="78"/>
      <c r="AH1721" s="78"/>
      <c r="AI1721" s="78"/>
      <c r="AJ1721" s="78"/>
      <c r="AK1721" s="78"/>
      <c r="AL1721" s="80"/>
      <c r="AM1721" s="78"/>
      <c r="AN1721" s="78"/>
      <c r="AO1721" s="78"/>
      <c r="AP1721" s="78"/>
      <c r="AQ1721" s="78"/>
      <c r="AR1721" s="78"/>
      <c r="AS1721" s="78"/>
      <c r="AT1721" s="78"/>
      <c r="AU1721" s="78"/>
      <c r="AV1721" s="78"/>
      <c r="AW1721" s="78"/>
      <c r="AX1721" s="78"/>
      <c r="AY1721" s="78"/>
      <c r="AZ1721" s="78"/>
      <c r="BA1721" s="78"/>
      <c r="BB1721" s="78"/>
      <c r="BC1721" s="79"/>
      <c r="BD1721" s="79"/>
      <c r="BE1721" s="79"/>
      <c r="BF1721" s="79"/>
      <c r="BG1721" s="79"/>
      <c r="BH1721" s="79"/>
      <c r="BI1721" s="79"/>
      <c r="BJ1721" s="78"/>
      <c r="BK1721" s="78"/>
      <c r="BL1721" s="80"/>
      <c r="BM1721" s="78"/>
      <c r="BN1721" s="78"/>
      <c r="BO1721" s="78"/>
      <c r="BP1721" s="78"/>
      <c r="BQ1721" s="78"/>
      <c r="BR1721" s="78"/>
      <c r="BS1721" s="78"/>
      <c r="BT1721" s="78"/>
      <c r="BU1721" s="78"/>
      <c r="BV1721" s="78"/>
      <c r="BW1721" s="78"/>
      <c r="BX1721" s="78"/>
      <c r="BY1721" s="78"/>
      <c r="BZ1721" s="72"/>
      <c r="CA1721" s="73"/>
      <c r="CB1721" s="72"/>
      <c r="CC1721" s="72"/>
      <c r="CD1721" s="74"/>
      <c r="CJ1721"/>
      <c r="CW1721" s="76"/>
      <c r="DC1721" s="69"/>
      <c r="DI1721" s="69"/>
    </row>
    <row r="1722" spans="1:113">
      <c r="A1722" s="78"/>
      <c r="B1722" s="79"/>
      <c r="C1722" s="78"/>
      <c r="D1722" s="80"/>
      <c r="E1722" s="78"/>
      <c r="F1722" s="78"/>
      <c r="G1722" s="78"/>
      <c r="H1722" s="78"/>
      <c r="I1722" s="78"/>
      <c r="J1722" s="78"/>
      <c r="K1722" s="78"/>
      <c r="L1722" s="80"/>
      <c r="M1722" s="78"/>
      <c r="N1722" s="78"/>
      <c r="O1722" s="78"/>
      <c r="P1722" s="78"/>
      <c r="Q1722" s="78"/>
      <c r="R1722" s="78"/>
      <c r="S1722" s="78"/>
      <c r="T1722" s="78"/>
      <c r="U1722" s="78"/>
      <c r="V1722" s="78"/>
      <c r="W1722" s="78"/>
      <c r="X1722" s="78"/>
      <c r="Y1722" s="78"/>
      <c r="Z1722" s="78"/>
      <c r="AA1722" s="78"/>
      <c r="AB1722" s="78"/>
      <c r="AC1722" s="78"/>
      <c r="AD1722" s="78"/>
      <c r="AE1722" s="78"/>
      <c r="AF1722" s="78"/>
      <c r="AG1722" s="78"/>
      <c r="AH1722" s="78"/>
      <c r="AI1722" s="78"/>
      <c r="AJ1722" s="78"/>
      <c r="AK1722" s="78"/>
      <c r="AL1722" s="80"/>
      <c r="AM1722" s="78"/>
      <c r="AN1722" s="78"/>
      <c r="AO1722" s="78"/>
      <c r="AP1722" s="78"/>
      <c r="AQ1722" s="78"/>
      <c r="AR1722" s="78"/>
      <c r="AS1722" s="78"/>
      <c r="AT1722" s="78"/>
      <c r="AU1722" s="78"/>
      <c r="AV1722" s="78"/>
      <c r="AW1722" s="78"/>
      <c r="AX1722" s="78"/>
      <c r="AY1722" s="78"/>
      <c r="AZ1722" s="78"/>
      <c r="BA1722" s="78"/>
      <c r="BB1722" s="78"/>
      <c r="BC1722" s="79"/>
      <c r="BD1722" s="79"/>
      <c r="BE1722" s="79"/>
      <c r="BF1722" s="79"/>
      <c r="BG1722" s="79"/>
      <c r="BH1722" s="79"/>
      <c r="BI1722" s="79"/>
      <c r="BJ1722" s="78"/>
      <c r="BK1722" s="78"/>
      <c r="BL1722" s="80"/>
      <c r="BM1722" s="78"/>
      <c r="BN1722" s="78"/>
      <c r="BO1722" s="78"/>
      <c r="BP1722" s="78"/>
      <c r="BQ1722" s="78"/>
      <c r="BR1722" s="78"/>
      <c r="BS1722" s="78"/>
      <c r="BT1722" s="78"/>
      <c r="BU1722" s="78"/>
      <c r="BV1722" s="78"/>
      <c r="BW1722" s="78"/>
      <c r="BX1722" s="78"/>
      <c r="BY1722" s="78"/>
      <c r="BZ1722" s="72"/>
      <c r="CA1722" s="73"/>
      <c r="CB1722" s="72"/>
      <c r="CC1722" s="72"/>
      <c r="CD1722" s="74"/>
      <c r="CJ1722"/>
      <c r="CW1722" s="76"/>
      <c r="DC1722" s="69"/>
      <c r="DI1722" s="69"/>
    </row>
    <row r="1723" spans="1:113">
      <c r="A1723" s="78"/>
      <c r="B1723" s="79"/>
      <c r="C1723" s="78"/>
      <c r="D1723" s="80"/>
      <c r="E1723" s="78"/>
      <c r="F1723" s="78"/>
      <c r="G1723" s="78"/>
      <c r="H1723" s="78"/>
      <c r="I1723" s="78"/>
      <c r="J1723" s="78"/>
      <c r="K1723" s="78"/>
      <c r="L1723" s="80"/>
      <c r="M1723" s="78"/>
      <c r="N1723" s="78"/>
      <c r="O1723" s="78"/>
      <c r="P1723" s="78"/>
      <c r="Q1723" s="78"/>
      <c r="R1723" s="78"/>
      <c r="S1723" s="78"/>
      <c r="T1723" s="78"/>
      <c r="U1723" s="78"/>
      <c r="V1723" s="78"/>
      <c r="W1723" s="78"/>
      <c r="X1723" s="78"/>
      <c r="Y1723" s="78"/>
      <c r="Z1723" s="78"/>
      <c r="AA1723" s="78"/>
      <c r="AB1723" s="78"/>
      <c r="AC1723" s="78"/>
      <c r="AD1723" s="78"/>
      <c r="AE1723" s="78"/>
      <c r="AF1723" s="78"/>
      <c r="AG1723" s="78"/>
      <c r="AH1723" s="78"/>
      <c r="AI1723" s="78"/>
      <c r="AJ1723" s="78"/>
      <c r="AK1723" s="78"/>
      <c r="AL1723" s="80"/>
      <c r="AM1723" s="78"/>
      <c r="AN1723" s="78"/>
      <c r="AO1723" s="78"/>
      <c r="AP1723" s="78"/>
      <c r="AQ1723" s="78"/>
      <c r="AR1723" s="78"/>
      <c r="AS1723" s="78"/>
      <c r="AT1723" s="78"/>
      <c r="AU1723" s="78"/>
      <c r="AV1723" s="78"/>
      <c r="AW1723" s="78"/>
      <c r="AX1723" s="78"/>
      <c r="AY1723" s="78"/>
      <c r="AZ1723" s="78"/>
      <c r="BA1723" s="78"/>
      <c r="BB1723" s="78"/>
      <c r="BC1723" s="79"/>
      <c r="BD1723" s="79"/>
      <c r="BE1723" s="79"/>
      <c r="BF1723" s="79"/>
      <c r="BG1723" s="79"/>
      <c r="BH1723" s="79"/>
      <c r="BI1723" s="79"/>
      <c r="BJ1723" s="78"/>
      <c r="BK1723" s="78"/>
      <c r="BL1723" s="80"/>
      <c r="BM1723" s="78"/>
      <c r="BN1723" s="78"/>
      <c r="BO1723" s="78"/>
      <c r="BP1723" s="78"/>
      <c r="BQ1723" s="78"/>
      <c r="BR1723" s="78"/>
      <c r="BS1723" s="78"/>
      <c r="BT1723" s="78"/>
      <c r="BU1723" s="78"/>
      <c r="BV1723" s="78"/>
      <c r="BW1723" s="78"/>
      <c r="BX1723" s="78"/>
      <c r="BY1723" s="78"/>
      <c r="BZ1723" s="72"/>
      <c r="CA1723" s="73"/>
      <c r="CB1723" s="72"/>
      <c r="CC1723" s="72"/>
      <c r="CD1723" s="74"/>
      <c r="CJ1723"/>
      <c r="CW1723" s="76"/>
      <c r="DC1723" s="69"/>
      <c r="DI1723" s="69"/>
    </row>
    <row r="1724" spans="1:113">
      <c r="A1724" s="78"/>
      <c r="B1724" s="79"/>
      <c r="C1724" s="78"/>
      <c r="D1724" s="80"/>
      <c r="E1724" s="78"/>
      <c r="F1724" s="78"/>
      <c r="G1724" s="78"/>
      <c r="H1724" s="78"/>
      <c r="I1724" s="78"/>
      <c r="J1724" s="78"/>
      <c r="K1724" s="78"/>
      <c r="L1724" s="80"/>
      <c r="M1724" s="78"/>
      <c r="N1724" s="78"/>
      <c r="O1724" s="78"/>
      <c r="P1724" s="78"/>
      <c r="Q1724" s="78"/>
      <c r="R1724" s="78"/>
      <c r="S1724" s="78"/>
      <c r="T1724" s="78"/>
      <c r="U1724" s="78"/>
      <c r="V1724" s="78"/>
      <c r="W1724" s="78"/>
      <c r="X1724" s="78"/>
      <c r="Y1724" s="78"/>
      <c r="Z1724" s="78"/>
      <c r="AA1724" s="78"/>
      <c r="AB1724" s="78"/>
      <c r="AC1724" s="78"/>
      <c r="AD1724" s="78"/>
      <c r="AE1724" s="78"/>
      <c r="AF1724" s="78"/>
      <c r="AG1724" s="78"/>
      <c r="AH1724" s="78"/>
      <c r="AI1724" s="78"/>
      <c r="AJ1724" s="78"/>
      <c r="AK1724" s="78"/>
      <c r="AL1724" s="80"/>
      <c r="AM1724" s="78"/>
      <c r="AN1724" s="78"/>
      <c r="AO1724" s="78"/>
      <c r="AP1724" s="78"/>
      <c r="AQ1724" s="78"/>
      <c r="AR1724" s="78"/>
      <c r="AS1724" s="78"/>
      <c r="AT1724" s="78"/>
      <c r="AU1724" s="78"/>
      <c r="AV1724" s="78"/>
      <c r="AW1724" s="78"/>
      <c r="AX1724" s="78"/>
      <c r="AY1724" s="78"/>
      <c r="AZ1724" s="78"/>
      <c r="BA1724" s="78"/>
      <c r="BB1724" s="78"/>
      <c r="BC1724" s="79"/>
      <c r="BD1724" s="79"/>
      <c r="BE1724" s="79"/>
      <c r="BF1724" s="79"/>
      <c r="BG1724" s="79"/>
      <c r="BH1724" s="79"/>
      <c r="BI1724" s="79"/>
      <c r="BJ1724" s="78"/>
      <c r="BK1724" s="78"/>
      <c r="BL1724" s="80"/>
      <c r="BM1724" s="78"/>
      <c r="BN1724" s="78"/>
      <c r="BO1724" s="78"/>
      <c r="BP1724" s="78"/>
      <c r="BQ1724" s="78"/>
      <c r="BR1724" s="78"/>
      <c r="BS1724" s="78"/>
      <c r="BT1724" s="78"/>
      <c r="BU1724" s="78"/>
      <c r="BV1724" s="78"/>
      <c r="BW1724" s="78"/>
      <c r="BX1724" s="78"/>
      <c r="BY1724" s="78"/>
      <c r="BZ1724" s="72"/>
      <c r="CA1724" s="73"/>
      <c r="CB1724" s="72"/>
      <c r="CC1724" s="72"/>
      <c r="CD1724" s="74"/>
      <c r="CJ1724"/>
      <c r="CW1724" s="76"/>
      <c r="DC1724" s="69"/>
      <c r="DI1724" s="69"/>
    </row>
    <row r="1725" spans="1:113">
      <c r="A1725" s="78"/>
      <c r="B1725" s="79"/>
      <c r="C1725" s="78"/>
      <c r="D1725" s="80"/>
      <c r="E1725" s="78"/>
      <c r="F1725" s="78"/>
      <c r="G1725" s="78"/>
      <c r="H1725" s="78"/>
      <c r="I1725" s="78"/>
      <c r="J1725" s="78"/>
      <c r="K1725" s="78"/>
      <c r="L1725" s="80"/>
      <c r="M1725" s="78"/>
      <c r="N1725" s="78"/>
      <c r="O1725" s="78"/>
      <c r="P1725" s="78"/>
      <c r="Q1725" s="78"/>
      <c r="R1725" s="78"/>
      <c r="S1725" s="78"/>
      <c r="T1725" s="78"/>
      <c r="U1725" s="78"/>
      <c r="V1725" s="78"/>
      <c r="W1725" s="78"/>
      <c r="X1725" s="78"/>
      <c r="Y1725" s="78"/>
      <c r="Z1725" s="78"/>
      <c r="AA1725" s="78"/>
      <c r="AB1725" s="78"/>
      <c r="AC1725" s="78"/>
      <c r="AD1725" s="78"/>
      <c r="AE1725" s="78"/>
      <c r="AF1725" s="78"/>
      <c r="AG1725" s="78"/>
      <c r="AH1725" s="78"/>
      <c r="AI1725" s="78"/>
      <c r="AJ1725" s="78"/>
      <c r="AK1725" s="78"/>
      <c r="AL1725" s="80"/>
      <c r="AM1725" s="78"/>
      <c r="AN1725" s="78"/>
      <c r="AO1725" s="78"/>
      <c r="AP1725" s="78"/>
      <c r="AQ1725" s="78"/>
      <c r="AR1725" s="78"/>
      <c r="AS1725" s="78"/>
      <c r="AT1725" s="78"/>
      <c r="AU1725" s="78"/>
      <c r="AV1725" s="78"/>
      <c r="AW1725" s="78"/>
      <c r="AX1725" s="78"/>
      <c r="AY1725" s="78"/>
      <c r="AZ1725" s="78"/>
      <c r="BA1725" s="78"/>
      <c r="BB1725" s="78"/>
      <c r="BC1725" s="79"/>
      <c r="BD1725" s="79"/>
      <c r="BE1725" s="79"/>
      <c r="BF1725" s="79"/>
      <c r="BG1725" s="79"/>
      <c r="BH1725" s="79"/>
      <c r="BI1725" s="79"/>
      <c r="BJ1725" s="78"/>
      <c r="BK1725" s="78"/>
      <c r="BL1725" s="80"/>
      <c r="BM1725" s="78"/>
      <c r="BN1725" s="78"/>
      <c r="BO1725" s="78"/>
      <c r="BP1725" s="78"/>
      <c r="BQ1725" s="78"/>
      <c r="BR1725" s="78"/>
      <c r="BS1725" s="78"/>
      <c r="BT1725" s="78"/>
      <c r="BU1725" s="78"/>
      <c r="BV1725" s="78"/>
      <c r="BW1725" s="78"/>
      <c r="BX1725" s="78"/>
      <c r="BY1725" s="78"/>
      <c r="BZ1725" s="72"/>
      <c r="CA1725" s="73"/>
      <c r="CB1725" s="72"/>
      <c r="CC1725" s="72"/>
      <c r="CD1725" s="74"/>
      <c r="CJ1725"/>
      <c r="CW1725" s="76"/>
      <c r="DC1725" s="69"/>
      <c r="DI1725" s="69"/>
    </row>
    <row r="1726" spans="1:113">
      <c r="A1726" s="78"/>
      <c r="B1726" s="79"/>
      <c r="C1726" s="78"/>
      <c r="D1726" s="80"/>
      <c r="E1726" s="78"/>
      <c r="F1726" s="78"/>
      <c r="G1726" s="78"/>
      <c r="H1726" s="78"/>
      <c r="I1726" s="78"/>
      <c r="J1726" s="78"/>
      <c r="K1726" s="78"/>
      <c r="L1726" s="80"/>
      <c r="M1726" s="78"/>
      <c r="N1726" s="78"/>
      <c r="O1726" s="78"/>
      <c r="P1726" s="78"/>
      <c r="Q1726" s="78"/>
      <c r="R1726" s="78"/>
      <c r="S1726" s="78"/>
      <c r="T1726" s="78"/>
      <c r="U1726" s="78"/>
      <c r="V1726" s="78"/>
      <c r="W1726" s="78"/>
      <c r="X1726" s="78"/>
      <c r="Y1726" s="78"/>
      <c r="Z1726" s="78"/>
      <c r="AA1726" s="78"/>
      <c r="AB1726" s="78"/>
      <c r="AC1726" s="78"/>
      <c r="AD1726" s="78"/>
      <c r="AE1726" s="78"/>
      <c r="AF1726" s="78"/>
      <c r="AG1726" s="78"/>
      <c r="AH1726" s="78"/>
      <c r="AI1726" s="78"/>
      <c r="AJ1726" s="78"/>
      <c r="AK1726" s="78"/>
      <c r="AL1726" s="80"/>
      <c r="AM1726" s="78"/>
      <c r="AN1726" s="78"/>
      <c r="AO1726" s="78"/>
      <c r="AP1726" s="78"/>
      <c r="AQ1726" s="78"/>
      <c r="AR1726" s="78"/>
      <c r="AS1726" s="78"/>
      <c r="AT1726" s="78"/>
      <c r="AU1726" s="78"/>
      <c r="AV1726" s="78"/>
      <c r="AW1726" s="78"/>
      <c r="AX1726" s="78"/>
      <c r="AY1726" s="78"/>
      <c r="AZ1726" s="78"/>
      <c r="BA1726" s="78"/>
      <c r="BB1726" s="78"/>
      <c r="BC1726" s="79"/>
      <c r="BD1726" s="79"/>
      <c r="BE1726" s="79"/>
      <c r="BF1726" s="79"/>
      <c r="BG1726" s="79"/>
      <c r="BH1726" s="79"/>
      <c r="BI1726" s="79"/>
      <c r="BJ1726" s="78"/>
      <c r="BK1726" s="78"/>
      <c r="BL1726" s="80"/>
      <c r="BM1726" s="78"/>
      <c r="BN1726" s="78"/>
      <c r="BO1726" s="78"/>
      <c r="BP1726" s="78"/>
      <c r="BQ1726" s="78"/>
      <c r="BR1726" s="78"/>
      <c r="BS1726" s="78"/>
      <c r="BT1726" s="78"/>
      <c r="BU1726" s="78"/>
      <c r="BV1726" s="78"/>
      <c r="BW1726" s="78"/>
      <c r="BX1726" s="78"/>
      <c r="BY1726" s="78"/>
      <c r="BZ1726" s="72"/>
      <c r="CA1726" s="73"/>
      <c r="CB1726" s="72"/>
      <c r="CC1726" s="72"/>
      <c r="CD1726" s="74"/>
      <c r="CJ1726"/>
      <c r="CW1726" s="76"/>
      <c r="DC1726" s="69"/>
      <c r="DI1726" s="69"/>
    </row>
    <row r="1727" spans="1:113">
      <c r="A1727" s="78"/>
      <c r="B1727" s="79"/>
      <c r="C1727" s="78"/>
      <c r="D1727" s="80"/>
      <c r="E1727" s="78"/>
      <c r="F1727" s="78"/>
      <c r="G1727" s="78"/>
      <c r="H1727" s="78"/>
      <c r="I1727" s="78"/>
      <c r="J1727" s="78"/>
      <c r="K1727" s="78"/>
      <c r="L1727" s="80"/>
      <c r="M1727" s="78"/>
      <c r="N1727" s="78"/>
      <c r="O1727" s="78"/>
      <c r="P1727" s="78"/>
      <c r="Q1727" s="78"/>
      <c r="R1727" s="78"/>
      <c r="S1727" s="78"/>
      <c r="T1727" s="78"/>
      <c r="U1727" s="78"/>
      <c r="V1727" s="78"/>
      <c r="W1727" s="78"/>
      <c r="X1727" s="78"/>
      <c r="Y1727" s="78"/>
      <c r="Z1727" s="78"/>
      <c r="AA1727" s="78"/>
      <c r="AB1727" s="78"/>
      <c r="AC1727" s="78"/>
      <c r="AD1727" s="78"/>
      <c r="AE1727" s="78"/>
      <c r="AF1727" s="78"/>
      <c r="AG1727" s="78"/>
      <c r="AH1727" s="78"/>
      <c r="AI1727" s="78"/>
      <c r="AJ1727" s="78"/>
      <c r="AK1727" s="78"/>
      <c r="AL1727" s="80"/>
      <c r="AM1727" s="78"/>
      <c r="AN1727" s="78"/>
      <c r="AO1727" s="78"/>
      <c r="AP1727" s="78"/>
      <c r="AQ1727" s="78"/>
      <c r="AR1727" s="78"/>
      <c r="AS1727" s="78"/>
      <c r="AT1727" s="78"/>
      <c r="AU1727" s="78"/>
      <c r="AV1727" s="78"/>
      <c r="AW1727" s="78"/>
      <c r="AX1727" s="78"/>
      <c r="AY1727" s="78"/>
      <c r="AZ1727" s="78"/>
      <c r="BA1727" s="78"/>
      <c r="BB1727" s="78"/>
      <c r="BC1727" s="79"/>
      <c r="BD1727" s="79"/>
      <c r="BE1727" s="79"/>
      <c r="BF1727" s="79"/>
      <c r="BG1727" s="79"/>
      <c r="BH1727" s="79"/>
      <c r="BI1727" s="79"/>
      <c r="BJ1727" s="78"/>
      <c r="BK1727" s="78"/>
      <c r="BL1727" s="80"/>
      <c r="BM1727" s="78"/>
      <c r="BN1727" s="78"/>
      <c r="BO1727" s="78"/>
      <c r="BP1727" s="78"/>
      <c r="BQ1727" s="78"/>
      <c r="BR1727" s="78"/>
      <c r="BS1727" s="78"/>
      <c r="BT1727" s="78"/>
      <c r="BU1727" s="78"/>
      <c r="BV1727" s="78"/>
      <c r="BW1727" s="78"/>
      <c r="BX1727" s="78"/>
      <c r="BY1727" s="78"/>
      <c r="BZ1727" s="72"/>
      <c r="CA1727" s="73"/>
      <c r="CB1727" s="72"/>
      <c r="CC1727" s="72"/>
      <c r="CD1727" s="74"/>
      <c r="CJ1727"/>
      <c r="CW1727" s="76"/>
      <c r="DC1727" s="69"/>
      <c r="DI1727" s="69"/>
    </row>
    <row r="1728" spans="1:113">
      <c r="A1728" s="78"/>
      <c r="B1728" s="79"/>
      <c r="C1728" s="78"/>
      <c r="D1728" s="80"/>
      <c r="E1728" s="78"/>
      <c r="F1728" s="78"/>
      <c r="G1728" s="78"/>
      <c r="H1728" s="78"/>
      <c r="I1728" s="78"/>
      <c r="J1728" s="78"/>
      <c r="K1728" s="78"/>
      <c r="L1728" s="80"/>
      <c r="M1728" s="78"/>
      <c r="N1728" s="78"/>
      <c r="O1728" s="78"/>
      <c r="P1728" s="78"/>
      <c r="Q1728" s="78"/>
      <c r="R1728" s="78"/>
      <c r="S1728" s="78"/>
      <c r="T1728" s="78"/>
      <c r="U1728" s="78"/>
      <c r="V1728" s="78"/>
      <c r="W1728" s="78"/>
      <c r="X1728" s="78"/>
      <c r="Y1728" s="78"/>
      <c r="Z1728" s="78"/>
      <c r="AA1728" s="78"/>
      <c r="AB1728" s="78"/>
      <c r="AC1728" s="78"/>
      <c r="AD1728" s="78"/>
      <c r="AE1728" s="78"/>
      <c r="AF1728" s="78"/>
      <c r="AG1728" s="78"/>
      <c r="AH1728" s="78"/>
      <c r="AI1728" s="78"/>
      <c r="AJ1728" s="78"/>
      <c r="AK1728" s="78"/>
      <c r="AL1728" s="80"/>
      <c r="AM1728" s="78"/>
      <c r="AN1728" s="78"/>
      <c r="AO1728" s="78"/>
      <c r="AP1728" s="78"/>
      <c r="AQ1728" s="78"/>
      <c r="AR1728" s="78"/>
      <c r="AS1728" s="78"/>
      <c r="AT1728" s="78"/>
      <c r="AU1728" s="78"/>
      <c r="AV1728" s="78"/>
      <c r="AW1728" s="78"/>
      <c r="AX1728" s="78"/>
      <c r="AY1728" s="78"/>
      <c r="AZ1728" s="78"/>
      <c r="BA1728" s="78"/>
      <c r="BB1728" s="78"/>
      <c r="BC1728" s="79"/>
      <c r="BD1728" s="79"/>
      <c r="BE1728" s="79"/>
      <c r="BF1728" s="79"/>
      <c r="BG1728" s="79"/>
      <c r="BH1728" s="79"/>
      <c r="BI1728" s="79"/>
      <c r="BJ1728" s="78"/>
      <c r="BK1728" s="78"/>
      <c r="BL1728" s="80"/>
      <c r="BM1728" s="78"/>
      <c r="BN1728" s="78"/>
      <c r="BO1728" s="78"/>
      <c r="BP1728" s="78"/>
      <c r="BQ1728" s="78"/>
      <c r="BR1728" s="78"/>
      <c r="BS1728" s="78"/>
      <c r="BT1728" s="78"/>
      <c r="BU1728" s="78"/>
      <c r="BV1728" s="78"/>
      <c r="BW1728" s="78"/>
      <c r="BX1728" s="78"/>
      <c r="BY1728" s="78"/>
      <c r="BZ1728" s="72"/>
      <c r="CA1728" s="73"/>
      <c r="CB1728" s="72"/>
      <c r="CC1728" s="72"/>
      <c r="CD1728" s="74"/>
      <c r="CJ1728"/>
      <c r="CW1728" s="76"/>
      <c r="DC1728" s="69"/>
      <c r="DI1728" s="69"/>
    </row>
    <row r="1729" spans="1:113">
      <c r="A1729" s="78"/>
      <c r="B1729" s="79"/>
      <c r="C1729" s="78"/>
      <c r="D1729" s="80"/>
      <c r="E1729" s="78"/>
      <c r="F1729" s="78"/>
      <c r="G1729" s="78"/>
      <c r="H1729" s="78"/>
      <c r="I1729" s="78"/>
      <c r="J1729" s="78"/>
      <c r="K1729" s="78"/>
      <c r="L1729" s="80"/>
      <c r="M1729" s="78"/>
      <c r="N1729" s="78"/>
      <c r="O1729" s="78"/>
      <c r="P1729" s="78"/>
      <c r="Q1729" s="78"/>
      <c r="R1729" s="78"/>
      <c r="S1729" s="78"/>
      <c r="T1729" s="78"/>
      <c r="U1729" s="78"/>
      <c r="V1729" s="78"/>
      <c r="W1729" s="78"/>
      <c r="X1729" s="78"/>
      <c r="Y1729" s="78"/>
      <c r="Z1729" s="78"/>
      <c r="AA1729" s="78"/>
      <c r="AB1729" s="78"/>
      <c r="AC1729" s="78"/>
      <c r="AD1729" s="78"/>
      <c r="AE1729" s="78"/>
      <c r="AF1729" s="78"/>
      <c r="AG1729" s="78"/>
      <c r="AH1729" s="78"/>
      <c r="AI1729" s="78"/>
      <c r="AJ1729" s="78"/>
      <c r="AK1729" s="78"/>
      <c r="AL1729" s="80"/>
      <c r="AM1729" s="78"/>
      <c r="AN1729" s="78"/>
      <c r="AO1729" s="78"/>
      <c r="AP1729" s="78"/>
      <c r="AQ1729" s="78"/>
      <c r="AR1729" s="78"/>
      <c r="AS1729" s="78"/>
      <c r="AT1729" s="78"/>
      <c r="AU1729" s="78"/>
      <c r="AV1729" s="78"/>
      <c r="AW1729" s="78"/>
      <c r="AX1729" s="78"/>
      <c r="AY1729" s="78"/>
      <c r="AZ1729" s="78"/>
      <c r="BA1729" s="78"/>
      <c r="BB1729" s="78"/>
      <c r="BC1729" s="79"/>
      <c r="BD1729" s="79"/>
      <c r="BE1729" s="79"/>
      <c r="BF1729" s="79"/>
      <c r="BG1729" s="79"/>
      <c r="BH1729" s="79"/>
      <c r="BI1729" s="79"/>
      <c r="BJ1729" s="78"/>
      <c r="BK1729" s="78"/>
      <c r="BL1729" s="80"/>
      <c r="BM1729" s="78"/>
      <c r="BN1729" s="78"/>
      <c r="BO1729" s="78"/>
      <c r="BP1729" s="78"/>
      <c r="BQ1729" s="78"/>
      <c r="BR1729" s="78"/>
      <c r="BS1729" s="78"/>
      <c r="BT1729" s="78"/>
      <c r="BU1729" s="78"/>
      <c r="BV1729" s="78"/>
      <c r="BW1729" s="78"/>
      <c r="BX1729" s="78"/>
      <c r="BY1729" s="78"/>
      <c r="BZ1729" s="72"/>
      <c r="CA1729" s="73"/>
      <c r="CB1729" s="72"/>
      <c r="CC1729" s="72"/>
      <c r="CD1729" s="74"/>
      <c r="CJ1729"/>
      <c r="CW1729" s="76"/>
      <c r="DC1729" s="69"/>
      <c r="DI1729" s="69"/>
    </row>
    <row r="1730" spans="1:113">
      <c r="A1730" s="78"/>
      <c r="B1730" s="79"/>
      <c r="C1730" s="78"/>
      <c r="D1730" s="80"/>
      <c r="E1730" s="78"/>
      <c r="F1730" s="78"/>
      <c r="G1730" s="78"/>
      <c r="H1730" s="78"/>
      <c r="I1730" s="78"/>
      <c r="J1730" s="78"/>
      <c r="K1730" s="78"/>
      <c r="L1730" s="80"/>
      <c r="M1730" s="78"/>
      <c r="N1730" s="78"/>
      <c r="O1730" s="78"/>
      <c r="P1730" s="78"/>
      <c r="Q1730" s="78"/>
      <c r="R1730" s="78"/>
      <c r="S1730" s="78"/>
      <c r="T1730" s="78"/>
      <c r="U1730" s="78"/>
      <c r="V1730" s="78"/>
      <c r="W1730" s="78"/>
      <c r="X1730" s="78"/>
      <c r="Y1730" s="78"/>
      <c r="Z1730" s="78"/>
      <c r="AA1730" s="78"/>
      <c r="AB1730" s="78"/>
      <c r="AC1730" s="78"/>
      <c r="AD1730" s="78"/>
      <c r="AE1730" s="78"/>
      <c r="AF1730" s="78"/>
      <c r="AG1730" s="78"/>
      <c r="AH1730" s="78"/>
      <c r="AI1730" s="78"/>
      <c r="AJ1730" s="78"/>
      <c r="AK1730" s="78"/>
      <c r="AL1730" s="80"/>
      <c r="AM1730" s="78"/>
      <c r="AN1730" s="78"/>
      <c r="AO1730" s="78"/>
      <c r="AP1730" s="78"/>
      <c r="AQ1730" s="78"/>
      <c r="AR1730" s="78"/>
      <c r="AS1730" s="78"/>
      <c r="AT1730" s="78"/>
      <c r="AU1730" s="78"/>
      <c r="AV1730" s="78"/>
      <c r="AW1730" s="78"/>
      <c r="AX1730" s="78"/>
      <c r="AY1730" s="78"/>
      <c r="AZ1730" s="78"/>
      <c r="BA1730" s="78"/>
      <c r="BB1730" s="78"/>
      <c r="BC1730" s="79"/>
      <c r="BD1730" s="79"/>
      <c r="BE1730" s="79"/>
      <c r="BF1730" s="79"/>
      <c r="BG1730" s="79"/>
      <c r="BH1730" s="79"/>
      <c r="BI1730" s="79"/>
      <c r="BJ1730" s="78"/>
      <c r="BK1730" s="78"/>
      <c r="BL1730" s="80"/>
      <c r="BM1730" s="78"/>
      <c r="BN1730" s="78"/>
      <c r="BO1730" s="78"/>
      <c r="BP1730" s="78"/>
      <c r="BQ1730" s="78"/>
      <c r="BR1730" s="78"/>
      <c r="BS1730" s="78"/>
      <c r="BT1730" s="78"/>
      <c r="BU1730" s="78"/>
      <c r="BV1730" s="78"/>
      <c r="BW1730" s="78"/>
      <c r="BX1730" s="78"/>
      <c r="BY1730" s="78"/>
      <c r="BZ1730" s="72"/>
      <c r="CA1730" s="73"/>
      <c r="CB1730" s="72"/>
      <c r="CC1730" s="72"/>
      <c r="CD1730" s="74"/>
      <c r="CJ1730"/>
      <c r="CW1730" s="76"/>
      <c r="DC1730" s="69"/>
      <c r="DI1730" s="69"/>
    </row>
    <row r="1731" spans="1:113">
      <c r="A1731" s="78"/>
      <c r="B1731" s="79"/>
      <c r="C1731" s="78"/>
      <c r="D1731" s="80"/>
      <c r="E1731" s="78"/>
      <c r="F1731" s="78"/>
      <c r="G1731" s="78"/>
      <c r="H1731" s="78"/>
      <c r="I1731" s="78"/>
      <c r="J1731" s="78"/>
      <c r="K1731" s="78"/>
      <c r="L1731" s="80"/>
      <c r="M1731" s="78"/>
      <c r="N1731" s="78"/>
      <c r="O1731" s="78"/>
      <c r="P1731" s="78"/>
      <c r="Q1731" s="78"/>
      <c r="R1731" s="78"/>
      <c r="S1731" s="78"/>
      <c r="T1731" s="78"/>
      <c r="U1731" s="78"/>
      <c r="V1731" s="78"/>
      <c r="W1731" s="78"/>
      <c r="X1731" s="78"/>
      <c r="Y1731" s="78"/>
      <c r="Z1731" s="78"/>
      <c r="AA1731" s="78"/>
      <c r="AB1731" s="78"/>
      <c r="AC1731" s="78"/>
      <c r="AD1731" s="78"/>
      <c r="AE1731" s="78"/>
      <c r="AF1731" s="78"/>
      <c r="AG1731" s="78"/>
      <c r="AH1731" s="78"/>
      <c r="AI1731" s="78"/>
      <c r="AJ1731" s="78"/>
      <c r="AK1731" s="78"/>
      <c r="AL1731" s="80"/>
      <c r="AM1731" s="78"/>
      <c r="AN1731" s="78"/>
      <c r="AO1731" s="78"/>
      <c r="AP1731" s="78"/>
      <c r="AQ1731" s="78"/>
      <c r="AR1731" s="78"/>
      <c r="AS1731" s="78"/>
      <c r="AT1731" s="78"/>
      <c r="AU1731" s="78"/>
      <c r="AV1731" s="78"/>
      <c r="AW1731" s="78"/>
      <c r="AX1731" s="78"/>
      <c r="AY1731" s="78"/>
      <c r="AZ1731" s="78"/>
      <c r="BA1731" s="78"/>
      <c r="BB1731" s="78"/>
      <c r="BC1731" s="79"/>
      <c r="BD1731" s="79"/>
      <c r="BE1731" s="79"/>
      <c r="BF1731" s="79"/>
      <c r="BG1731" s="79"/>
      <c r="BH1731" s="79"/>
      <c r="BI1731" s="79"/>
      <c r="BJ1731" s="78"/>
      <c r="BK1731" s="78"/>
      <c r="BL1731" s="80"/>
      <c r="BM1731" s="78"/>
      <c r="BN1731" s="78"/>
      <c r="BO1731" s="78"/>
      <c r="BP1731" s="78"/>
      <c r="BQ1731" s="78"/>
      <c r="BR1731" s="78"/>
      <c r="BS1731" s="78"/>
      <c r="BT1731" s="78"/>
      <c r="BU1731" s="78"/>
      <c r="BV1731" s="78"/>
      <c r="BW1731" s="78"/>
      <c r="BX1731" s="78"/>
      <c r="BY1731" s="78"/>
      <c r="BZ1731" s="72"/>
      <c r="CA1731" s="73"/>
      <c r="CB1731" s="72"/>
      <c r="CC1731" s="72"/>
      <c r="CD1731" s="74"/>
      <c r="CJ1731"/>
      <c r="CW1731" s="76"/>
      <c r="DC1731" s="69"/>
      <c r="DI1731" s="69"/>
    </row>
    <row r="1732" spans="1:113">
      <c r="A1732" s="78"/>
      <c r="B1732" s="79"/>
      <c r="C1732" s="78"/>
      <c r="D1732" s="80"/>
      <c r="E1732" s="78"/>
      <c r="F1732" s="78"/>
      <c r="G1732" s="78"/>
      <c r="H1732" s="78"/>
      <c r="I1732" s="78"/>
      <c r="J1732" s="78"/>
      <c r="K1732" s="78"/>
      <c r="L1732" s="80"/>
      <c r="M1732" s="78"/>
      <c r="N1732" s="78"/>
      <c r="O1732" s="78"/>
      <c r="P1732" s="78"/>
      <c r="Q1732" s="78"/>
      <c r="R1732" s="78"/>
      <c r="S1732" s="78"/>
      <c r="T1732" s="78"/>
      <c r="U1732" s="78"/>
      <c r="V1732" s="78"/>
      <c r="W1732" s="78"/>
      <c r="X1732" s="78"/>
      <c r="Y1732" s="78"/>
      <c r="Z1732" s="78"/>
      <c r="AA1732" s="78"/>
      <c r="AB1732" s="78"/>
      <c r="AC1732" s="78"/>
      <c r="AD1732" s="78"/>
      <c r="AE1732" s="78"/>
      <c r="AF1732" s="78"/>
      <c r="AG1732" s="78"/>
      <c r="AH1732" s="78"/>
      <c r="AI1732" s="78"/>
      <c r="AJ1732" s="78"/>
      <c r="AK1732" s="78"/>
      <c r="AL1732" s="80"/>
      <c r="AM1732" s="78"/>
      <c r="AN1732" s="78"/>
      <c r="AO1732" s="78"/>
      <c r="AP1732" s="78"/>
      <c r="AQ1732" s="78"/>
      <c r="AR1732" s="78"/>
      <c r="AS1732" s="78"/>
      <c r="AT1732" s="78"/>
      <c r="AU1732" s="78"/>
      <c r="AV1732" s="78"/>
      <c r="AW1732" s="78"/>
      <c r="AX1732" s="78"/>
      <c r="AY1732" s="78"/>
      <c r="AZ1732" s="78"/>
      <c r="BA1732" s="78"/>
      <c r="BB1732" s="78"/>
      <c r="BC1732" s="79"/>
      <c r="BD1732" s="79"/>
      <c r="BE1732" s="79"/>
      <c r="BF1732" s="79"/>
      <c r="BG1732" s="79"/>
      <c r="BH1732" s="79"/>
      <c r="BI1732" s="79"/>
      <c r="BJ1732" s="78"/>
      <c r="BK1732" s="78"/>
      <c r="BL1732" s="80"/>
      <c r="BM1732" s="78"/>
      <c r="BN1732" s="78"/>
      <c r="BO1732" s="78"/>
      <c r="BP1732" s="78"/>
      <c r="BQ1732" s="78"/>
      <c r="BR1732" s="78"/>
      <c r="BS1732" s="78"/>
      <c r="BT1732" s="78"/>
      <c r="BU1732" s="78"/>
      <c r="BV1732" s="78"/>
      <c r="BW1732" s="78"/>
      <c r="BX1732" s="78"/>
      <c r="BY1732" s="78"/>
      <c r="BZ1732" s="72"/>
      <c r="CA1732" s="73"/>
      <c r="CB1732" s="72"/>
      <c r="CC1732" s="72"/>
      <c r="CD1732" s="74"/>
      <c r="CJ1732"/>
      <c r="CW1732" s="76"/>
      <c r="DC1732" s="69"/>
      <c r="DI1732" s="69"/>
    </row>
    <row r="1733" spans="1:113">
      <c r="A1733" s="78"/>
      <c r="B1733" s="79"/>
      <c r="C1733" s="78"/>
      <c r="D1733" s="80"/>
      <c r="E1733" s="78"/>
      <c r="F1733" s="78"/>
      <c r="G1733" s="78"/>
      <c r="H1733" s="78"/>
      <c r="I1733" s="78"/>
      <c r="J1733" s="78"/>
      <c r="K1733" s="78"/>
      <c r="L1733" s="80"/>
      <c r="M1733" s="78"/>
      <c r="N1733" s="78"/>
      <c r="O1733" s="78"/>
      <c r="P1733" s="78"/>
      <c r="Q1733" s="78"/>
      <c r="R1733" s="81"/>
      <c r="S1733" s="78"/>
      <c r="T1733" s="78"/>
      <c r="U1733" s="78"/>
      <c r="V1733" s="78"/>
      <c r="W1733" s="78"/>
      <c r="X1733" s="78"/>
      <c r="Y1733" s="78"/>
      <c r="Z1733" s="78"/>
      <c r="AA1733" s="78"/>
      <c r="AB1733" s="78"/>
      <c r="AC1733" s="78"/>
      <c r="AD1733" s="78"/>
      <c r="AE1733" s="78"/>
      <c r="AF1733" s="78"/>
      <c r="AG1733" s="78"/>
      <c r="AH1733" s="78"/>
      <c r="AI1733" s="78"/>
      <c r="AJ1733" s="78"/>
      <c r="AK1733" s="78"/>
      <c r="AL1733" s="80"/>
      <c r="AM1733" s="78"/>
      <c r="AN1733" s="78"/>
      <c r="AO1733" s="78"/>
      <c r="AP1733" s="78"/>
      <c r="AQ1733" s="78"/>
      <c r="AR1733" s="78"/>
      <c r="AS1733" s="78"/>
      <c r="AT1733" s="78"/>
      <c r="AU1733" s="78"/>
      <c r="AV1733" s="78"/>
      <c r="AW1733" s="78"/>
      <c r="AX1733" s="78"/>
      <c r="AY1733" s="78"/>
      <c r="AZ1733" s="78"/>
      <c r="BA1733" s="78"/>
      <c r="BB1733" s="78"/>
      <c r="BC1733" s="79"/>
      <c r="BD1733" s="79"/>
      <c r="BE1733" s="79"/>
      <c r="BF1733" s="79"/>
      <c r="BG1733" s="79"/>
      <c r="BH1733" s="79"/>
      <c r="BI1733" s="79"/>
      <c r="BJ1733" s="78"/>
      <c r="BK1733" s="78"/>
      <c r="BL1733" s="80"/>
      <c r="BM1733" s="78"/>
      <c r="BN1733" s="78"/>
      <c r="BO1733" s="78"/>
      <c r="BP1733" s="78"/>
      <c r="BQ1733" s="78"/>
      <c r="BR1733" s="78"/>
      <c r="BS1733" s="78"/>
      <c r="BT1733" s="78"/>
      <c r="BU1733" s="78"/>
      <c r="BV1733" s="78"/>
      <c r="BW1733" s="78"/>
      <c r="BX1733" s="78"/>
      <c r="BY1733" s="78"/>
      <c r="BZ1733" s="72"/>
      <c r="CA1733" s="73"/>
      <c r="CB1733" s="72"/>
      <c r="CC1733" s="72"/>
      <c r="CD1733" s="74"/>
      <c r="CJ1733"/>
      <c r="CW1733" s="76"/>
      <c r="DC1733" s="69"/>
      <c r="DI1733" s="69"/>
    </row>
    <row r="1734" spans="1:113">
      <c r="A1734" s="78"/>
      <c r="B1734" s="79"/>
      <c r="C1734" s="78"/>
      <c r="D1734" s="80"/>
      <c r="E1734" s="78"/>
      <c r="F1734" s="78"/>
      <c r="G1734" s="78"/>
      <c r="H1734" s="78"/>
      <c r="I1734" s="78"/>
      <c r="J1734" s="78"/>
      <c r="K1734" s="78"/>
      <c r="L1734" s="80"/>
      <c r="M1734" s="78"/>
      <c r="N1734" s="78"/>
      <c r="O1734" s="78"/>
      <c r="P1734" s="78"/>
      <c r="Q1734" s="78"/>
      <c r="R1734" s="78"/>
      <c r="S1734" s="78"/>
      <c r="T1734" s="78"/>
      <c r="U1734" s="78"/>
      <c r="V1734" s="78"/>
      <c r="W1734" s="78"/>
      <c r="X1734" s="78"/>
      <c r="Y1734" s="78"/>
      <c r="Z1734" s="78"/>
      <c r="AA1734" s="78"/>
      <c r="AB1734" s="78"/>
      <c r="AC1734" s="78"/>
      <c r="AD1734" s="78"/>
      <c r="AE1734" s="78"/>
      <c r="AF1734" s="78"/>
      <c r="AG1734" s="78"/>
      <c r="AH1734" s="78"/>
      <c r="AI1734" s="78"/>
      <c r="AJ1734" s="78"/>
      <c r="AK1734" s="78"/>
      <c r="AL1734" s="80"/>
      <c r="AM1734" s="78"/>
      <c r="AN1734" s="78"/>
      <c r="AO1734" s="78"/>
      <c r="AP1734" s="78"/>
      <c r="AQ1734" s="78"/>
      <c r="AR1734" s="78"/>
      <c r="AS1734" s="78"/>
      <c r="AT1734" s="78"/>
      <c r="AU1734" s="78"/>
      <c r="AV1734" s="78"/>
      <c r="AW1734" s="78"/>
      <c r="AX1734" s="78"/>
      <c r="AY1734" s="78"/>
      <c r="AZ1734" s="78"/>
      <c r="BA1734" s="78"/>
      <c r="BB1734" s="78"/>
      <c r="BC1734" s="79"/>
      <c r="BD1734" s="79"/>
      <c r="BE1734" s="79"/>
      <c r="BF1734" s="79"/>
      <c r="BG1734" s="79"/>
      <c r="BH1734" s="79"/>
      <c r="BI1734" s="79"/>
      <c r="BJ1734" s="78"/>
      <c r="BK1734" s="78"/>
      <c r="BL1734" s="80"/>
      <c r="BM1734" s="78"/>
      <c r="BN1734" s="78"/>
      <c r="BO1734" s="78"/>
      <c r="BP1734" s="78"/>
      <c r="BQ1734" s="78"/>
      <c r="BR1734" s="78"/>
      <c r="BS1734" s="78"/>
      <c r="BT1734" s="78"/>
      <c r="BU1734" s="78"/>
      <c r="BV1734" s="78"/>
      <c r="BW1734" s="78"/>
      <c r="BX1734" s="78"/>
      <c r="BY1734" s="78"/>
      <c r="BZ1734" s="72"/>
      <c r="CA1734" s="73"/>
      <c r="CB1734" s="72"/>
      <c r="CC1734" s="72"/>
      <c r="CD1734" s="74"/>
      <c r="CJ1734"/>
      <c r="CW1734" s="76"/>
      <c r="DC1734" s="69"/>
      <c r="DI1734" s="69"/>
    </row>
    <row r="1735" spans="1:113">
      <c r="A1735" s="78"/>
      <c r="B1735" s="79"/>
      <c r="C1735" s="78"/>
      <c r="D1735" s="80"/>
      <c r="E1735" s="78"/>
      <c r="F1735" s="78"/>
      <c r="G1735" s="78"/>
      <c r="H1735" s="78"/>
      <c r="I1735" s="78"/>
      <c r="J1735" s="78"/>
      <c r="K1735" s="78"/>
      <c r="L1735" s="80"/>
      <c r="M1735" s="78"/>
      <c r="N1735" s="78"/>
      <c r="O1735" s="78"/>
      <c r="P1735" s="78"/>
      <c r="Q1735" s="78"/>
      <c r="R1735" s="78"/>
      <c r="S1735" s="78"/>
      <c r="T1735" s="78"/>
      <c r="U1735" s="78"/>
      <c r="V1735" s="78"/>
      <c r="W1735" s="78"/>
      <c r="X1735" s="78"/>
      <c r="Y1735" s="78"/>
      <c r="Z1735" s="78"/>
      <c r="AA1735" s="78"/>
      <c r="AB1735" s="78"/>
      <c r="AC1735" s="78"/>
      <c r="AD1735" s="78"/>
      <c r="AE1735" s="78"/>
      <c r="AF1735" s="78"/>
      <c r="AG1735" s="78"/>
      <c r="AH1735" s="78"/>
      <c r="AI1735" s="78"/>
      <c r="AJ1735" s="78"/>
      <c r="AK1735" s="78"/>
      <c r="AL1735" s="80"/>
      <c r="AM1735" s="78"/>
      <c r="AN1735" s="78"/>
      <c r="AO1735" s="78"/>
      <c r="AP1735" s="78"/>
      <c r="AQ1735" s="78"/>
      <c r="AR1735" s="78"/>
      <c r="AS1735" s="78"/>
      <c r="AT1735" s="78"/>
      <c r="AU1735" s="78"/>
      <c r="AV1735" s="78"/>
      <c r="AW1735" s="78"/>
      <c r="AX1735" s="78"/>
      <c r="AY1735" s="78"/>
      <c r="AZ1735" s="78"/>
      <c r="BA1735" s="78"/>
      <c r="BB1735" s="78"/>
      <c r="BC1735" s="79"/>
      <c r="BD1735" s="79"/>
      <c r="BE1735" s="79"/>
      <c r="BF1735" s="79"/>
      <c r="BG1735" s="79"/>
      <c r="BH1735" s="79"/>
      <c r="BI1735" s="79"/>
      <c r="BJ1735" s="78"/>
      <c r="BK1735" s="78"/>
      <c r="BL1735" s="80"/>
      <c r="BM1735" s="78"/>
      <c r="BN1735" s="78"/>
      <c r="BO1735" s="78"/>
      <c r="BP1735" s="78"/>
      <c r="BQ1735" s="78"/>
      <c r="BR1735" s="78"/>
      <c r="BS1735" s="78"/>
      <c r="BT1735" s="78"/>
      <c r="BU1735" s="78"/>
      <c r="BV1735" s="78"/>
      <c r="BW1735" s="78"/>
      <c r="BX1735" s="78"/>
      <c r="BY1735" s="78"/>
      <c r="BZ1735" s="72"/>
      <c r="CA1735" s="73"/>
      <c r="CB1735" s="72"/>
      <c r="CC1735" s="72"/>
      <c r="CD1735" s="74"/>
      <c r="CJ1735"/>
      <c r="CW1735" s="76"/>
      <c r="DC1735" s="69"/>
      <c r="DI1735" s="69"/>
    </row>
    <row r="1736" spans="1:113">
      <c r="A1736" s="78"/>
      <c r="B1736" s="79"/>
      <c r="C1736" s="78"/>
      <c r="D1736" s="80"/>
      <c r="E1736" s="78"/>
      <c r="F1736" s="78"/>
      <c r="G1736" s="78"/>
      <c r="H1736" s="78"/>
      <c r="I1736" s="78"/>
      <c r="J1736" s="78"/>
      <c r="K1736" s="78"/>
      <c r="L1736" s="80"/>
      <c r="M1736" s="78"/>
      <c r="N1736" s="78"/>
      <c r="O1736" s="78"/>
      <c r="P1736" s="78"/>
      <c r="Q1736" s="78"/>
      <c r="R1736" s="78"/>
      <c r="S1736" s="78"/>
      <c r="T1736" s="78"/>
      <c r="U1736" s="78"/>
      <c r="V1736" s="78"/>
      <c r="W1736" s="78"/>
      <c r="X1736" s="78"/>
      <c r="Y1736" s="78"/>
      <c r="Z1736" s="78"/>
      <c r="AA1736" s="78"/>
      <c r="AB1736" s="78"/>
      <c r="AC1736" s="78"/>
      <c r="AD1736" s="78"/>
      <c r="AE1736" s="78"/>
      <c r="AF1736" s="78"/>
      <c r="AG1736" s="78"/>
      <c r="AH1736" s="78"/>
      <c r="AI1736" s="78"/>
      <c r="AJ1736" s="78"/>
      <c r="AK1736" s="78"/>
      <c r="AL1736" s="80"/>
      <c r="AM1736" s="78"/>
      <c r="AN1736" s="78"/>
      <c r="AO1736" s="78"/>
      <c r="AP1736" s="78"/>
      <c r="AQ1736" s="78"/>
      <c r="AR1736" s="78"/>
      <c r="AS1736" s="78"/>
      <c r="AT1736" s="78"/>
      <c r="AU1736" s="78"/>
      <c r="AV1736" s="78"/>
      <c r="AW1736" s="78"/>
      <c r="AX1736" s="78"/>
      <c r="AY1736" s="78"/>
      <c r="AZ1736" s="78"/>
      <c r="BA1736" s="78"/>
      <c r="BB1736" s="78"/>
      <c r="BC1736" s="79"/>
      <c r="BD1736" s="79"/>
      <c r="BE1736" s="79"/>
      <c r="BF1736" s="79"/>
      <c r="BG1736" s="79"/>
      <c r="BH1736" s="79"/>
      <c r="BI1736" s="79"/>
      <c r="BJ1736" s="78"/>
      <c r="BK1736" s="78"/>
      <c r="BL1736" s="80"/>
      <c r="BM1736" s="78"/>
      <c r="BN1736" s="78"/>
      <c r="BO1736" s="78"/>
      <c r="BP1736" s="78"/>
      <c r="BQ1736" s="78"/>
      <c r="BR1736" s="78"/>
      <c r="BS1736" s="78"/>
      <c r="BT1736" s="78"/>
      <c r="BU1736" s="78"/>
      <c r="BV1736" s="78"/>
      <c r="BW1736" s="78"/>
      <c r="BX1736" s="78"/>
      <c r="BY1736" s="78"/>
      <c r="BZ1736" s="72"/>
      <c r="CA1736" s="73"/>
      <c r="CB1736" s="72"/>
      <c r="CC1736" s="72"/>
      <c r="CD1736" s="74"/>
      <c r="CJ1736"/>
      <c r="CW1736" s="76"/>
      <c r="DC1736" s="69"/>
      <c r="DI1736" s="69"/>
    </row>
    <row r="1737" spans="1:113">
      <c r="A1737" s="78"/>
      <c r="B1737" s="79"/>
      <c r="C1737" s="78"/>
      <c r="D1737" s="80"/>
      <c r="E1737" s="78"/>
      <c r="F1737" s="78"/>
      <c r="G1737" s="78"/>
      <c r="H1737" s="78"/>
      <c r="I1737" s="78"/>
      <c r="J1737" s="78"/>
      <c r="K1737" s="78"/>
      <c r="L1737" s="80"/>
      <c r="M1737" s="78"/>
      <c r="N1737" s="78"/>
      <c r="O1737" s="78"/>
      <c r="P1737" s="78"/>
      <c r="Q1737" s="78"/>
      <c r="R1737" s="78"/>
      <c r="S1737" s="78"/>
      <c r="T1737" s="78"/>
      <c r="U1737" s="78"/>
      <c r="V1737" s="78"/>
      <c r="W1737" s="78"/>
      <c r="X1737" s="78"/>
      <c r="Y1737" s="78"/>
      <c r="Z1737" s="78"/>
      <c r="AA1737" s="78"/>
      <c r="AB1737" s="78"/>
      <c r="AC1737" s="78"/>
      <c r="AD1737" s="78"/>
      <c r="AE1737" s="78"/>
      <c r="AF1737" s="78"/>
      <c r="AG1737" s="78"/>
      <c r="AH1737" s="78"/>
      <c r="AI1737" s="78"/>
      <c r="AJ1737" s="78"/>
      <c r="AK1737" s="78"/>
      <c r="AL1737" s="80"/>
      <c r="AM1737" s="78"/>
      <c r="AN1737" s="78"/>
      <c r="AO1737" s="78"/>
      <c r="AP1737" s="78"/>
      <c r="AQ1737" s="78"/>
      <c r="AR1737" s="78"/>
      <c r="AS1737" s="78"/>
      <c r="AT1737" s="78"/>
      <c r="AU1737" s="78"/>
      <c r="AV1737" s="78"/>
      <c r="AW1737" s="78"/>
      <c r="AX1737" s="78"/>
      <c r="AY1737" s="78"/>
      <c r="AZ1737" s="78"/>
      <c r="BA1737" s="78"/>
      <c r="BB1737" s="78"/>
      <c r="BC1737" s="79"/>
      <c r="BD1737" s="79"/>
      <c r="BE1737" s="79"/>
      <c r="BF1737" s="79"/>
      <c r="BG1737" s="79"/>
      <c r="BH1737" s="79"/>
      <c r="BI1737" s="79"/>
      <c r="BJ1737" s="78"/>
      <c r="BK1737" s="78"/>
      <c r="BL1737" s="80"/>
      <c r="BM1737" s="78"/>
      <c r="BN1737" s="78"/>
      <c r="BO1737" s="78"/>
      <c r="BP1737" s="78"/>
      <c r="BQ1737" s="78"/>
      <c r="BR1737" s="78"/>
      <c r="BS1737" s="78"/>
      <c r="BT1737" s="78"/>
      <c r="BU1737" s="78"/>
      <c r="BV1737" s="78"/>
      <c r="BW1737" s="78"/>
      <c r="BX1737" s="78"/>
      <c r="BY1737" s="78"/>
      <c r="BZ1737" s="72"/>
      <c r="CA1737" s="73"/>
      <c r="CB1737" s="72"/>
      <c r="CC1737" s="72"/>
      <c r="CD1737" s="74"/>
      <c r="CJ1737"/>
      <c r="CW1737" s="76"/>
      <c r="DC1737" s="69"/>
      <c r="DI1737" s="69"/>
    </row>
    <row r="1738" spans="1:113">
      <c r="A1738" s="78"/>
      <c r="B1738" s="79"/>
      <c r="C1738" s="78"/>
      <c r="D1738" s="80"/>
      <c r="E1738" s="78"/>
      <c r="F1738" s="78"/>
      <c r="G1738" s="78"/>
      <c r="H1738" s="78"/>
      <c r="I1738" s="78"/>
      <c r="J1738" s="78"/>
      <c r="K1738" s="78"/>
      <c r="L1738" s="80"/>
      <c r="M1738" s="78"/>
      <c r="N1738" s="78"/>
      <c r="O1738" s="78"/>
      <c r="P1738" s="78"/>
      <c r="Q1738" s="78"/>
      <c r="R1738" s="78"/>
      <c r="S1738" s="78"/>
      <c r="T1738" s="78"/>
      <c r="U1738" s="78"/>
      <c r="V1738" s="78"/>
      <c r="W1738" s="78"/>
      <c r="X1738" s="78"/>
      <c r="Y1738" s="78"/>
      <c r="Z1738" s="78"/>
      <c r="AA1738" s="78"/>
      <c r="AB1738" s="78"/>
      <c r="AC1738" s="78"/>
      <c r="AD1738" s="78"/>
      <c r="AE1738" s="78"/>
      <c r="AF1738" s="78"/>
      <c r="AG1738" s="78"/>
      <c r="AH1738" s="78"/>
      <c r="AI1738" s="78"/>
      <c r="AJ1738" s="78"/>
      <c r="AK1738" s="78"/>
      <c r="AL1738" s="80"/>
      <c r="AM1738" s="78"/>
      <c r="AN1738" s="78"/>
      <c r="AO1738" s="78"/>
      <c r="AP1738" s="78"/>
      <c r="AQ1738" s="78"/>
      <c r="AR1738" s="78"/>
      <c r="AS1738" s="78"/>
      <c r="AT1738" s="78"/>
      <c r="AU1738" s="78"/>
      <c r="AV1738" s="78"/>
      <c r="AW1738" s="78"/>
      <c r="AX1738" s="78"/>
      <c r="AY1738" s="78"/>
      <c r="AZ1738" s="78"/>
      <c r="BA1738" s="78"/>
      <c r="BB1738" s="78"/>
      <c r="BC1738" s="79"/>
      <c r="BD1738" s="79"/>
      <c r="BE1738" s="79"/>
      <c r="BF1738" s="79"/>
      <c r="BG1738" s="79"/>
      <c r="BH1738" s="79"/>
      <c r="BI1738" s="79"/>
      <c r="BJ1738" s="78"/>
      <c r="BK1738" s="78"/>
      <c r="BL1738" s="80"/>
      <c r="BM1738" s="78"/>
      <c r="BN1738" s="78"/>
      <c r="BO1738" s="78"/>
      <c r="BP1738" s="78"/>
      <c r="BQ1738" s="78"/>
      <c r="BR1738" s="78"/>
      <c r="BS1738" s="78"/>
      <c r="BT1738" s="78"/>
      <c r="BU1738" s="78"/>
      <c r="BV1738" s="78"/>
      <c r="BW1738" s="78"/>
      <c r="BX1738" s="78"/>
      <c r="BY1738" s="78"/>
      <c r="BZ1738" s="72"/>
      <c r="CA1738" s="73"/>
      <c r="CB1738" s="72"/>
      <c r="CC1738" s="72"/>
      <c r="CD1738" s="74"/>
      <c r="CJ1738"/>
      <c r="CW1738" s="76"/>
      <c r="DC1738" s="69"/>
      <c r="DI1738" s="69"/>
    </row>
    <row r="1739" spans="1:113">
      <c r="A1739" s="78"/>
      <c r="B1739" s="79"/>
      <c r="C1739" s="78"/>
      <c r="D1739" s="80"/>
      <c r="E1739" s="78"/>
      <c r="F1739" s="78"/>
      <c r="G1739" s="78"/>
      <c r="H1739" s="78"/>
      <c r="I1739" s="78"/>
      <c r="J1739" s="78"/>
      <c r="K1739" s="78"/>
      <c r="L1739" s="80"/>
      <c r="M1739" s="78"/>
      <c r="N1739" s="78"/>
      <c r="O1739" s="78"/>
      <c r="P1739" s="78"/>
      <c r="Q1739" s="78"/>
      <c r="R1739" s="78"/>
      <c r="S1739" s="78"/>
      <c r="T1739" s="78"/>
      <c r="U1739" s="78"/>
      <c r="V1739" s="78"/>
      <c r="W1739" s="78"/>
      <c r="X1739" s="78"/>
      <c r="Y1739" s="78"/>
      <c r="Z1739" s="78"/>
      <c r="AA1739" s="78"/>
      <c r="AB1739" s="78"/>
      <c r="AC1739" s="78"/>
      <c r="AD1739" s="78"/>
      <c r="AE1739" s="78"/>
      <c r="AF1739" s="78"/>
      <c r="AG1739" s="78"/>
      <c r="AH1739" s="78"/>
      <c r="AI1739" s="78"/>
      <c r="AJ1739" s="78"/>
      <c r="AK1739" s="78"/>
      <c r="AL1739" s="80"/>
      <c r="AM1739" s="78"/>
      <c r="AN1739" s="78"/>
      <c r="AO1739" s="78"/>
      <c r="AP1739" s="78"/>
      <c r="AQ1739" s="78"/>
      <c r="AR1739" s="78"/>
      <c r="AS1739" s="78"/>
      <c r="AT1739" s="78"/>
      <c r="AU1739" s="78"/>
      <c r="AV1739" s="78"/>
      <c r="AW1739" s="78"/>
      <c r="AX1739" s="78"/>
      <c r="AY1739" s="78"/>
      <c r="AZ1739" s="78"/>
      <c r="BA1739" s="78"/>
      <c r="BB1739" s="78"/>
      <c r="BC1739" s="79"/>
      <c r="BD1739" s="79"/>
      <c r="BE1739" s="79"/>
      <c r="BF1739" s="79"/>
      <c r="BG1739" s="79"/>
      <c r="BH1739" s="79"/>
      <c r="BI1739" s="79"/>
      <c r="BJ1739" s="78"/>
      <c r="BK1739" s="78"/>
      <c r="BL1739" s="80"/>
      <c r="BM1739" s="78"/>
      <c r="BN1739" s="78"/>
      <c r="BO1739" s="78"/>
      <c r="BP1739" s="78"/>
      <c r="BQ1739" s="78"/>
      <c r="BR1739" s="78"/>
      <c r="BS1739" s="78"/>
      <c r="BT1739" s="78"/>
      <c r="BU1739" s="78"/>
      <c r="BV1739" s="78"/>
      <c r="BW1739" s="78"/>
      <c r="BX1739" s="78"/>
      <c r="BY1739" s="78"/>
      <c r="BZ1739" s="72"/>
      <c r="CA1739" s="73"/>
      <c r="CB1739" s="72"/>
      <c r="CC1739" s="72"/>
      <c r="CD1739" s="74"/>
      <c r="CJ1739"/>
      <c r="CW1739" s="76"/>
      <c r="DC1739" s="69"/>
      <c r="DI1739" s="69"/>
    </row>
    <row r="1740" spans="1:113">
      <c r="A1740" s="78"/>
      <c r="B1740" s="79"/>
      <c r="C1740" s="78"/>
      <c r="D1740" s="80"/>
      <c r="E1740" s="78"/>
      <c r="F1740" s="78"/>
      <c r="G1740" s="78"/>
      <c r="H1740" s="78"/>
      <c r="I1740" s="78"/>
      <c r="J1740" s="78"/>
      <c r="K1740" s="78"/>
      <c r="L1740" s="80"/>
      <c r="M1740" s="78"/>
      <c r="N1740" s="78"/>
      <c r="O1740" s="78"/>
      <c r="P1740" s="78"/>
      <c r="Q1740" s="78"/>
      <c r="R1740" s="78"/>
      <c r="S1740" s="78"/>
      <c r="T1740" s="78"/>
      <c r="U1740" s="78"/>
      <c r="V1740" s="78"/>
      <c r="W1740" s="78"/>
      <c r="X1740" s="78"/>
      <c r="Y1740" s="78"/>
      <c r="Z1740" s="78"/>
      <c r="AA1740" s="78"/>
      <c r="AB1740" s="78"/>
      <c r="AC1740" s="78"/>
      <c r="AD1740" s="78"/>
      <c r="AE1740" s="78"/>
      <c r="AF1740" s="78"/>
      <c r="AG1740" s="78"/>
      <c r="AH1740" s="78"/>
      <c r="AI1740" s="78"/>
      <c r="AJ1740" s="78"/>
      <c r="AK1740" s="78"/>
      <c r="AL1740" s="80"/>
      <c r="AM1740" s="78"/>
      <c r="AN1740" s="78"/>
      <c r="AO1740" s="78"/>
      <c r="AP1740" s="78"/>
      <c r="AQ1740" s="78"/>
      <c r="AR1740" s="78"/>
      <c r="AS1740" s="78"/>
      <c r="AT1740" s="78"/>
      <c r="AU1740" s="78"/>
      <c r="AV1740" s="78"/>
      <c r="AW1740" s="78"/>
      <c r="AX1740" s="78"/>
      <c r="AY1740" s="78"/>
      <c r="AZ1740" s="78"/>
      <c r="BA1740" s="78"/>
      <c r="BB1740" s="78"/>
      <c r="BC1740" s="79"/>
      <c r="BD1740" s="79"/>
      <c r="BE1740" s="79"/>
      <c r="BF1740" s="79"/>
      <c r="BG1740" s="79"/>
      <c r="BH1740" s="79"/>
      <c r="BI1740" s="79"/>
      <c r="BJ1740" s="78"/>
      <c r="BK1740" s="78"/>
      <c r="BL1740" s="80"/>
      <c r="BM1740" s="78"/>
      <c r="BN1740" s="78"/>
      <c r="BO1740" s="78"/>
      <c r="BP1740" s="78"/>
      <c r="BQ1740" s="78"/>
      <c r="BR1740" s="78"/>
      <c r="BS1740" s="78"/>
      <c r="BT1740" s="78"/>
      <c r="BU1740" s="78"/>
      <c r="BV1740" s="78"/>
      <c r="BW1740" s="78"/>
      <c r="BX1740" s="78"/>
      <c r="BY1740" s="78"/>
      <c r="BZ1740" s="72"/>
      <c r="CA1740" s="73"/>
      <c r="CB1740" s="72"/>
      <c r="CC1740" s="72"/>
      <c r="CD1740" s="74"/>
      <c r="CJ1740"/>
      <c r="CW1740" s="76"/>
      <c r="DC1740" s="69"/>
      <c r="DI1740" s="69"/>
    </row>
    <row r="1741" spans="1:113">
      <c r="A1741" s="78"/>
      <c r="B1741" s="79"/>
      <c r="C1741" s="78"/>
      <c r="D1741" s="80"/>
      <c r="E1741" s="78"/>
      <c r="F1741" s="78"/>
      <c r="G1741" s="78"/>
      <c r="H1741" s="78"/>
      <c r="I1741" s="78"/>
      <c r="J1741" s="78"/>
      <c r="K1741" s="78"/>
      <c r="L1741" s="80"/>
      <c r="M1741" s="78"/>
      <c r="N1741" s="78"/>
      <c r="O1741" s="78"/>
      <c r="P1741" s="78"/>
      <c r="Q1741" s="78"/>
      <c r="R1741" s="78"/>
      <c r="S1741" s="78"/>
      <c r="T1741" s="78"/>
      <c r="U1741" s="78"/>
      <c r="V1741" s="78"/>
      <c r="W1741" s="78"/>
      <c r="X1741" s="78"/>
      <c r="Y1741" s="78"/>
      <c r="Z1741" s="78"/>
      <c r="AA1741" s="78"/>
      <c r="AB1741" s="78"/>
      <c r="AC1741" s="78"/>
      <c r="AD1741" s="78"/>
      <c r="AE1741" s="78"/>
      <c r="AF1741" s="78"/>
      <c r="AG1741" s="78"/>
      <c r="AH1741" s="78"/>
      <c r="AI1741" s="78"/>
      <c r="AJ1741" s="78"/>
      <c r="AK1741" s="78"/>
      <c r="AL1741" s="80"/>
      <c r="AM1741" s="78"/>
      <c r="AN1741" s="78"/>
      <c r="AO1741" s="78"/>
      <c r="AP1741" s="78"/>
      <c r="AQ1741" s="78"/>
      <c r="AR1741" s="78"/>
      <c r="AS1741" s="78"/>
      <c r="AT1741" s="78"/>
      <c r="AU1741" s="78"/>
      <c r="AV1741" s="78"/>
      <c r="AW1741" s="78"/>
      <c r="AX1741" s="78"/>
      <c r="AY1741" s="78"/>
      <c r="AZ1741" s="78"/>
      <c r="BA1741" s="78"/>
      <c r="BB1741" s="78"/>
      <c r="BC1741" s="79"/>
      <c r="BD1741" s="79"/>
      <c r="BE1741" s="79"/>
      <c r="BF1741" s="79"/>
      <c r="BG1741" s="79"/>
      <c r="BH1741" s="79"/>
      <c r="BI1741" s="79"/>
      <c r="BJ1741" s="78"/>
      <c r="BK1741" s="78"/>
      <c r="BL1741" s="80"/>
      <c r="BM1741" s="78"/>
      <c r="BN1741" s="78"/>
      <c r="BO1741" s="78"/>
      <c r="BP1741" s="78"/>
      <c r="BQ1741" s="78"/>
      <c r="BR1741" s="78"/>
      <c r="BS1741" s="78"/>
      <c r="BT1741" s="78"/>
      <c r="BU1741" s="78"/>
      <c r="BV1741" s="78"/>
      <c r="BW1741" s="78"/>
      <c r="BX1741" s="78"/>
      <c r="BY1741" s="78"/>
      <c r="BZ1741" s="72"/>
      <c r="CA1741" s="73"/>
      <c r="CB1741" s="72"/>
      <c r="CC1741" s="72"/>
      <c r="CD1741" s="74"/>
      <c r="CJ1741"/>
      <c r="CW1741" s="76"/>
      <c r="DC1741" s="69"/>
      <c r="DI1741" s="69"/>
    </row>
    <row r="1742" spans="1:113">
      <c r="A1742" s="78"/>
      <c r="B1742" s="79"/>
      <c r="C1742" s="78"/>
      <c r="D1742" s="80"/>
      <c r="E1742" s="78"/>
      <c r="F1742" s="78"/>
      <c r="G1742" s="78"/>
      <c r="H1742" s="78"/>
      <c r="I1742" s="78"/>
      <c r="J1742" s="78"/>
      <c r="K1742" s="78"/>
      <c r="L1742" s="80"/>
      <c r="M1742" s="78"/>
      <c r="N1742" s="78"/>
      <c r="O1742" s="78"/>
      <c r="P1742" s="78"/>
      <c r="Q1742" s="78"/>
      <c r="R1742" s="78"/>
      <c r="S1742" s="78"/>
      <c r="T1742" s="78"/>
      <c r="U1742" s="78"/>
      <c r="V1742" s="78"/>
      <c r="W1742" s="78"/>
      <c r="X1742" s="78"/>
      <c r="Y1742" s="78"/>
      <c r="Z1742" s="78"/>
      <c r="AA1742" s="78"/>
      <c r="AB1742" s="78"/>
      <c r="AC1742" s="78"/>
      <c r="AD1742" s="78"/>
      <c r="AE1742" s="78"/>
      <c r="AF1742" s="78"/>
      <c r="AG1742" s="78"/>
      <c r="AH1742" s="78"/>
      <c r="AI1742" s="78"/>
      <c r="AJ1742" s="78"/>
      <c r="AK1742" s="78"/>
      <c r="AL1742" s="80"/>
      <c r="AM1742" s="78"/>
      <c r="AN1742" s="78"/>
      <c r="AO1742" s="78"/>
      <c r="AP1742" s="78"/>
      <c r="AQ1742" s="78"/>
      <c r="AR1742" s="78"/>
      <c r="AS1742" s="78"/>
      <c r="AT1742" s="78"/>
      <c r="AU1742" s="78"/>
      <c r="AV1742" s="78"/>
      <c r="AW1742" s="78"/>
      <c r="AX1742" s="78"/>
      <c r="AY1742" s="78"/>
      <c r="AZ1742" s="78"/>
      <c r="BA1742" s="78"/>
      <c r="BB1742" s="78"/>
      <c r="BC1742" s="79"/>
      <c r="BD1742" s="79"/>
      <c r="BE1742" s="79"/>
      <c r="BF1742" s="79"/>
      <c r="BG1742" s="79"/>
      <c r="BH1742" s="79"/>
      <c r="BI1742" s="79"/>
      <c r="BJ1742" s="78"/>
      <c r="BK1742" s="78"/>
      <c r="BL1742" s="80"/>
      <c r="BM1742" s="78"/>
      <c r="BN1742" s="78"/>
      <c r="BO1742" s="78"/>
      <c r="BP1742" s="78"/>
      <c r="BQ1742" s="78"/>
      <c r="BR1742" s="78"/>
      <c r="BS1742" s="78"/>
      <c r="BT1742" s="78"/>
      <c r="BU1742" s="78"/>
      <c r="BV1742" s="78"/>
      <c r="BW1742" s="78"/>
      <c r="BX1742" s="78"/>
      <c r="BY1742" s="78"/>
      <c r="BZ1742" s="72"/>
      <c r="CA1742" s="73"/>
      <c r="CB1742" s="72"/>
      <c r="CC1742" s="72"/>
      <c r="CD1742" s="74"/>
      <c r="CJ1742"/>
      <c r="CW1742" s="76"/>
      <c r="DC1742" s="69"/>
      <c r="DI1742" s="69"/>
    </row>
    <row r="1743" spans="1:113">
      <c r="A1743" s="78"/>
      <c r="B1743" s="79"/>
      <c r="C1743" s="78"/>
      <c r="D1743" s="80"/>
      <c r="E1743" s="78"/>
      <c r="F1743" s="78"/>
      <c r="G1743" s="78"/>
      <c r="H1743" s="78"/>
      <c r="I1743" s="78"/>
      <c r="J1743" s="78"/>
      <c r="K1743" s="78"/>
      <c r="L1743" s="80"/>
      <c r="M1743" s="78"/>
      <c r="N1743" s="78"/>
      <c r="O1743" s="78"/>
      <c r="P1743" s="78"/>
      <c r="Q1743" s="78"/>
      <c r="R1743" s="78"/>
      <c r="S1743" s="78"/>
      <c r="T1743" s="78"/>
      <c r="U1743" s="78"/>
      <c r="V1743" s="78"/>
      <c r="W1743" s="78"/>
      <c r="X1743" s="78"/>
      <c r="Y1743" s="78"/>
      <c r="Z1743" s="78"/>
      <c r="AA1743" s="78"/>
      <c r="AB1743" s="78"/>
      <c r="AC1743" s="78"/>
      <c r="AD1743" s="78"/>
      <c r="AE1743" s="78"/>
      <c r="AF1743" s="78"/>
      <c r="AG1743" s="78"/>
      <c r="AH1743" s="78"/>
      <c r="AI1743" s="78"/>
      <c r="AJ1743" s="78"/>
      <c r="AK1743" s="78"/>
      <c r="AL1743" s="80"/>
      <c r="AM1743" s="78"/>
      <c r="AN1743" s="78"/>
      <c r="AO1743" s="78"/>
      <c r="AP1743" s="78"/>
      <c r="AQ1743" s="78"/>
      <c r="AR1743" s="78"/>
      <c r="AS1743" s="78"/>
      <c r="AT1743" s="78"/>
      <c r="AU1743" s="78"/>
      <c r="AV1743" s="78"/>
      <c r="AW1743" s="78"/>
      <c r="AX1743" s="78"/>
      <c r="AY1743" s="78"/>
      <c r="AZ1743" s="78"/>
      <c r="BA1743" s="78"/>
      <c r="BB1743" s="78"/>
      <c r="BC1743" s="79"/>
      <c r="BD1743" s="79"/>
      <c r="BE1743" s="79"/>
      <c r="BF1743" s="79"/>
      <c r="BG1743" s="79"/>
      <c r="BH1743" s="79"/>
      <c r="BI1743" s="79"/>
      <c r="BJ1743" s="78"/>
      <c r="BK1743" s="78"/>
      <c r="BL1743" s="80"/>
      <c r="BM1743" s="78"/>
      <c r="BN1743" s="78"/>
      <c r="BO1743" s="78"/>
      <c r="BP1743" s="78"/>
      <c r="BQ1743" s="78"/>
      <c r="BR1743" s="78"/>
      <c r="BS1743" s="78"/>
      <c r="BT1743" s="78"/>
      <c r="BU1743" s="78"/>
      <c r="BV1743" s="78"/>
      <c r="BW1743" s="78"/>
      <c r="BX1743" s="78"/>
      <c r="BY1743" s="78"/>
      <c r="BZ1743" s="72"/>
      <c r="CA1743" s="73"/>
      <c r="CB1743" s="72"/>
      <c r="CC1743" s="72"/>
      <c r="CD1743" s="74"/>
      <c r="CJ1743"/>
      <c r="CW1743" s="76"/>
      <c r="DC1743" s="69"/>
      <c r="DI1743" s="69"/>
    </row>
    <row r="1744" spans="1:113">
      <c r="A1744" s="78"/>
      <c r="B1744" s="79"/>
      <c r="C1744" s="78"/>
      <c r="D1744" s="80"/>
      <c r="E1744" s="78"/>
      <c r="F1744" s="78"/>
      <c r="G1744" s="78"/>
      <c r="H1744" s="78"/>
      <c r="I1744" s="78"/>
      <c r="J1744" s="78"/>
      <c r="K1744" s="78"/>
      <c r="L1744" s="80"/>
      <c r="M1744" s="78"/>
      <c r="N1744" s="78"/>
      <c r="O1744" s="78"/>
      <c r="P1744" s="78"/>
      <c r="Q1744" s="78"/>
      <c r="R1744" s="78"/>
      <c r="S1744" s="78"/>
      <c r="T1744" s="78"/>
      <c r="U1744" s="78"/>
      <c r="V1744" s="78"/>
      <c r="W1744" s="78"/>
      <c r="X1744" s="78"/>
      <c r="Y1744" s="78"/>
      <c r="Z1744" s="78"/>
      <c r="AA1744" s="78"/>
      <c r="AB1744" s="78"/>
      <c r="AC1744" s="78"/>
      <c r="AD1744" s="78"/>
      <c r="AE1744" s="78"/>
      <c r="AF1744" s="78"/>
      <c r="AG1744" s="78"/>
      <c r="AH1744" s="78"/>
      <c r="AI1744" s="78"/>
      <c r="AJ1744" s="78"/>
      <c r="AK1744" s="78"/>
      <c r="AL1744" s="80"/>
      <c r="AM1744" s="78"/>
      <c r="AN1744" s="78"/>
      <c r="AO1744" s="78"/>
      <c r="AP1744" s="78"/>
      <c r="AQ1744" s="78"/>
      <c r="AR1744" s="78"/>
      <c r="AS1744" s="78"/>
      <c r="AT1744" s="78"/>
      <c r="AU1744" s="78"/>
      <c r="AV1744" s="78"/>
      <c r="AW1744" s="78"/>
      <c r="AX1744" s="78"/>
      <c r="AY1744" s="78"/>
      <c r="AZ1744" s="78"/>
      <c r="BA1744" s="78"/>
      <c r="BB1744" s="78"/>
      <c r="BC1744" s="79"/>
      <c r="BD1744" s="79"/>
      <c r="BE1744" s="79"/>
      <c r="BF1744" s="79"/>
      <c r="BG1744" s="79"/>
      <c r="BH1744" s="79"/>
      <c r="BI1744" s="79"/>
      <c r="BJ1744" s="78"/>
      <c r="BK1744" s="78"/>
      <c r="BL1744" s="80"/>
      <c r="BM1744" s="78"/>
      <c r="BN1744" s="78"/>
      <c r="BO1744" s="78"/>
      <c r="BP1744" s="78"/>
      <c r="BQ1744" s="78"/>
      <c r="BR1744" s="78"/>
      <c r="BS1744" s="78"/>
      <c r="BT1744" s="78"/>
      <c r="BU1744" s="78"/>
      <c r="BV1744" s="78"/>
      <c r="BW1744" s="78"/>
      <c r="BX1744" s="78"/>
      <c r="BY1744" s="78"/>
      <c r="BZ1744" s="72"/>
      <c r="CA1744" s="73"/>
      <c r="CB1744" s="72"/>
      <c r="CC1744" s="72"/>
      <c r="CD1744" s="74"/>
      <c r="CJ1744"/>
      <c r="CW1744" s="76"/>
      <c r="DC1744" s="69"/>
      <c r="DI1744" s="69"/>
    </row>
    <row r="1745" spans="1:113">
      <c r="A1745" s="78"/>
      <c r="B1745" s="79"/>
      <c r="C1745" s="78"/>
      <c r="D1745" s="80"/>
      <c r="E1745" s="78"/>
      <c r="F1745" s="78"/>
      <c r="G1745" s="78"/>
      <c r="H1745" s="78"/>
      <c r="I1745" s="78"/>
      <c r="J1745" s="78"/>
      <c r="K1745" s="78"/>
      <c r="L1745" s="80"/>
      <c r="M1745" s="78"/>
      <c r="N1745" s="78"/>
      <c r="O1745" s="78"/>
      <c r="P1745" s="78"/>
      <c r="Q1745" s="78"/>
      <c r="R1745" s="78"/>
      <c r="S1745" s="78"/>
      <c r="T1745" s="78"/>
      <c r="U1745" s="78"/>
      <c r="V1745" s="78"/>
      <c r="W1745" s="78"/>
      <c r="X1745" s="78"/>
      <c r="Y1745" s="78"/>
      <c r="Z1745" s="78"/>
      <c r="AA1745" s="78"/>
      <c r="AB1745" s="78"/>
      <c r="AC1745" s="78"/>
      <c r="AD1745" s="78"/>
      <c r="AE1745" s="78"/>
      <c r="AF1745" s="78"/>
      <c r="AG1745" s="78"/>
      <c r="AH1745" s="78"/>
      <c r="AI1745" s="78"/>
      <c r="AJ1745" s="78"/>
      <c r="AK1745" s="78"/>
      <c r="AL1745" s="80"/>
      <c r="AM1745" s="78"/>
      <c r="AN1745" s="78"/>
      <c r="AO1745" s="78"/>
      <c r="AP1745" s="78"/>
      <c r="AQ1745" s="78"/>
      <c r="AR1745" s="78"/>
      <c r="AS1745" s="78"/>
      <c r="AT1745" s="78"/>
      <c r="AU1745" s="78"/>
      <c r="AV1745" s="78"/>
      <c r="AW1745" s="78"/>
      <c r="AX1745" s="78"/>
      <c r="AY1745" s="78"/>
      <c r="AZ1745" s="78"/>
      <c r="BA1745" s="78"/>
      <c r="BB1745" s="78"/>
      <c r="BC1745" s="79"/>
      <c r="BD1745" s="79"/>
      <c r="BE1745" s="79"/>
      <c r="BF1745" s="79"/>
      <c r="BG1745" s="79"/>
      <c r="BH1745" s="79"/>
      <c r="BI1745" s="79"/>
      <c r="BJ1745" s="78"/>
      <c r="BK1745" s="78"/>
      <c r="BL1745" s="80"/>
      <c r="BM1745" s="78"/>
      <c r="BN1745" s="78"/>
      <c r="BO1745" s="78"/>
      <c r="BP1745" s="78"/>
      <c r="BQ1745" s="78"/>
      <c r="BR1745" s="78"/>
      <c r="BS1745" s="78"/>
      <c r="BT1745" s="78"/>
      <c r="BU1745" s="78"/>
      <c r="BV1745" s="78"/>
      <c r="BW1745" s="78"/>
      <c r="BX1745" s="78"/>
      <c r="BY1745" s="78"/>
      <c r="BZ1745" s="72"/>
      <c r="CA1745" s="73"/>
      <c r="CB1745" s="72"/>
      <c r="CC1745" s="72"/>
      <c r="CD1745" s="74"/>
      <c r="CJ1745"/>
      <c r="CW1745" s="76"/>
      <c r="DC1745" s="69"/>
      <c r="DI1745" s="69"/>
    </row>
    <row r="1746" spans="1:113">
      <c r="A1746" s="78"/>
      <c r="B1746" s="79"/>
      <c r="C1746" s="78"/>
      <c r="D1746" s="80"/>
      <c r="E1746" s="78"/>
      <c r="F1746" s="78"/>
      <c r="G1746" s="78"/>
      <c r="H1746" s="78"/>
      <c r="I1746" s="78"/>
      <c r="J1746" s="78"/>
      <c r="K1746" s="78"/>
      <c r="L1746" s="80"/>
      <c r="M1746" s="78"/>
      <c r="N1746" s="78"/>
      <c r="O1746" s="78"/>
      <c r="P1746" s="78"/>
      <c r="Q1746" s="78"/>
      <c r="R1746" s="78"/>
      <c r="S1746" s="78"/>
      <c r="T1746" s="78"/>
      <c r="U1746" s="78"/>
      <c r="V1746" s="78"/>
      <c r="W1746" s="78"/>
      <c r="X1746" s="78"/>
      <c r="Y1746" s="78"/>
      <c r="Z1746" s="78"/>
      <c r="AA1746" s="78"/>
      <c r="AB1746" s="78"/>
      <c r="AC1746" s="78"/>
      <c r="AD1746" s="78"/>
      <c r="AE1746" s="78"/>
      <c r="AF1746" s="78"/>
      <c r="AG1746" s="78"/>
      <c r="AH1746" s="78"/>
      <c r="AI1746" s="78"/>
      <c r="AJ1746" s="78"/>
      <c r="AK1746" s="78"/>
      <c r="AL1746" s="80"/>
      <c r="AM1746" s="78"/>
      <c r="AN1746" s="78"/>
      <c r="AO1746" s="78"/>
      <c r="AP1746" s="78"/>
      <c r="AQ1746" s="78"/>
      <c r="AR1746" s="78"/>
      <c r="AS1746" s="78"/>
      <c r="AT1746" s="78"/>
      <c r="AU1746" s="78"/>
      <c r="AV1746" s="78"/>
      <c r="AW1746" s="78"/>
      <c r="AX1746" s="78"/>
      <c r="AY1746" s="78"/>
      <c r="AZ1746" s="78"/>
      <c r="BA1746" s="78"/>
      <c r="BB1746" s="78"/>
      <c r="BC1746" s="79"/>
      <c r="BD1746" s="79"/>
      <c r="BE1746" s="79"/>
      <c r="BF1746" s="79"/>
      <c r="BG1746" s="79"/>
      <c r="BH1746" s="79"/>
      <c r="BI1746" s="79"/>
      <c r="BJ1746" s="78"/>
      <c r="BK1746" s="78"/>
      <c r="BL1746" s="80"/>
      <c r="BM1746" s="78"/>
      <c r="BN1746" s="78"/>
      <c r="BO1746" s="78"/>
      <c r="BP1746" s="78"/>
      <c r="BQ1746" s="78"/>
      <c r="BR1746" s="78"/>
      <c r="BS1746" s="78"/>
      <c r="BT1746" s="78"/>
      <c r="BU1746" s="78"/>
      <c r="BV1746" s="78"/>
      <c r="BW1746" s="78"/>
      <c r="BX1746" s="78"/>
      <c r="BY1746" s="78"/>
      <c r="BZ1746" s="72"/>
      <c r="CA1746" s="73"/>
      <c r="CB1746" s="72"/>
      <c r="CC1746" s="72"/>
      <c r="CD1746" s="74"/>
      <c r="CJ1746"/>
      <c r="CW1746" s="76"/>
      <c r="DC1746" s="69"/>
      <c r="DI1746" s="69"/>
    </row>
    <row r="1747" spans="1:113">
      <c r="A1747" s="78"/>
      <c r="B1747" s="79"/>
      <c r="C1747" s="78"/>
      <c r="D1747" s="80"/>
      <c r="E1747" s="78"/>
      <c r="F1747" s="78"/>
      <c r="G1747" s="78"/>
      <c r="H1747" s="78"/>
      <c r="I1747" s="78"/>
      <c r="J1747" s="78"/>
      <c r="K1747" s="78"/>
      <c r="L1747" s="80"/>
      <c r="M1747" s="78"/>
      <c r="N1747" s="78"/>
      <c r="O1747" s="78"/>
      <c r="P1747" s="78"/>
      <c r="Q1747" s="78"/>
      <c r="R1747" s="78"/>
      <c r="S1747" s="78"/>
      <c r="T1747" s="78"/>
      <c r="U1747" s="78"/>
      <c r="V1747" s="78"/>
      <c r="W1747" s="78"/>
      <c r="X1747" s="78"/>
      <c r="Y1747" s="78"/>
      <c r="Z1747" s="78"/>
      <c r="AA1747" s="78"/>
      <c r="AB1747" s="78"/>
      <c r="AC1747" s="78"/>
      <c r="AD1747" s="78"/>
      <c r="AE1747" s="78"/>
      <c r="AF1747" s="78"/>
      <c r="AG1747" s="78"/>
      <c r="AH1747" s="78"/>
      <c r="AI1747" s="78"/>
      <c r="AJ1747" s="78"/>
      <c r="AK1747" s="78"/>
      <c r="AL1747" s="80"/>
      <c r="AM1747" s="78"/>
      <c r="AN1747" s="78"/>
      <c r="AO1747" s="78"/>
      <c r="AP1747" s="78"/>
      <c r="AQ1747" s="78"/>
      <c r="AR1747" s="78"/>
      <c r="AS1747" s="78"/>
      <c r="AT1747" s="78"/>
      <c r="AU1747" s="78"/>
      <c r="AV1747" s="78"/>
      <c r="AW1747" s="78"/>
      <c r="AX1747" s="78"/>
      <c r="AY1747" s="78"/>
      <c r="AZ1747" s="78"/>
      <c r="BA1747" s="78"/>
      <c r="BB1747" s="78"/>
      <c r="BC1747" s="79"/>
      <c r="BD1747" s="79"/>
      <c r="BE1747" s="79"/>
      <c r="BF1747" s="79"/>
      <c r="BG1747" s="79"/>
      <c r="BH1747" s="79"/>
      <c r="BI1747" s="79"/>
      <c r="BJ1747" s="78"/>
      <c r="BK1747" s="78"/>
      <c r="BL1747" s="80"/>
      <c r="BM1747" s="78"/>
      <c r="BN1747" s="78"/>
      <c r="BO1747" s="78"/>
      <c r="BP1747" s="78"/>
      <c r="BQ1747" s="78"/>
      <c r="BR1747" s="78"/>
      <c r="BS1747" s="78"/>
      <c r="BT1747" s="78"/>
      <c r="BU1747" s="78"/>
      <c r="BV1747" s="78"/>
      <c r="BW1747" s="78"/>
      <c r="BX1747" s="78"/>
      <c r="BY1747" s="78"/>
      <c r="BZ1747" s="72"/>
      <c r="CA1747" s="73"/>
      <c r="CB1747" s="72"/>
      <c r="CC1747" s="72"/>
      <c r="CD1747" s="74"/>
      <c r="CJ1747"/>
      <c r="CW1747" s="76"/>
      <c r="DC1747" s="69"/>
      <c r="DI1747" s="69"/>
    </row>
    <row r="1748" spans="1:113">
      <c r="A1748" s="78"/>
      <c r="B1748" s="79"/>
      <c r="C1748" s="78"/>
      <c r="D1748" s="80"/>
      <c r="E1748" s="78"/>
      <c r="F1748" s="78"/>
      <c r="G1748" s="78"/>
      <c r="H1748" s="78"/>
      <c r="I1748" s="78"/>
      <c r="J1748" s="78"/>
      <c r="K1748" s="78"/>
      <c r="L1748" s="80"/>
      <c r="M1748" s="78"/>
      <c r="N1748" s="78"/>
      <c r="O1748" s="78"/>
      <c r="P1748" s="78"/>
      <c r="Q1748" s="78"/>
      <c r="R1748" s="78"/>
      <c r="S1748" s="78"/>
      <c r="T1748" s="78"/>
      <c r="U1748" s="78"/>
      <c r="V1748" s="78"/>
      <c r="W1748" s="78"/>
      <c r="X1748" s="78"/>
      <c r="Y1748" s="78"/>
      <c r="Z1748" s="78"/>
      <c r="AA1748" s="78"/>
      <c r="AB1748" s="78"/>
      <c r="AC1748" s="78"/>
      <c r="AD1748" s="78"/>
      <c r="AE1748" s="78"/>
      <c r="AF1748" s="78"/>
      <c r="AG1748" s="78"/>
      <c r="AH1748" s="78"/>
      <c r="AI1748" s="78"/>
      <c r="AJ1748" s="78"/>
      <c r="AK1748" s="78"/>
      <c r="AL1748" s="80"/>
      <c r="AM1748" s="78"/>
      <c r="AN1748" s="78"/>
      <c r="AO1748" s="78"/>
      <c r="AP1748" s="78"/>
      <c r="AQ1748" s="78"/>
      <c r="AR1748" s="78"/>
      <c r="AS1748" s="78"/>
      <c r="AT1748" s="78"/>
      <c r="AU1748" s="78"/>
      <c r="AV1748" s="78"/>
      <c r="AW1748" s="78"/>
      <c r="AX1748" s="78"/>
      <c r="AY1748" s="78"/>
      <c r="AZ1748" s="78"/>
      <c r="BA1748" s="78"/>
      <c r="BB1748" s="78"/>
      <c r="BC1748" s="79"/>
      <c r="BD1748" s="79"/>
      <c r="BE1748" s="79"/>
      <c r="BF1748" s="79"/>
      <c r="BG1748" s="79"/>
      <c r="BH1748" s="79"/>
      <c r="BI1748" s="79"/>
      <c r="BJ1748" s="78"/>
      <c r="BK1748" s="78"/>
      <c r="BL1748" s="80"/>
      <c r="BM1748" s="78"/>
      <c r="BN1748" s="78"/>
      <c r="BO1748" s="78"/>
      <c r="BP1748" s="78"/>
      <c r="BQ1748" s="78"/>
      <c r="BR1748" s="78"/>
      <c r="BS1748" s="78"/>
      <c r="BT1748" s="78"/>
      <c r="BU1748" s="78"/>
      <c r="BV1748" s="78"/>
      <c r="BW1748" s="78"/>
      <c r="BX1748" s="78"/>
      <c r="BY1748" s="78"/>
      <c r="BZ1748" s="72"/>
      <c r="CA1748" s="73"/>
      <c r="CB1748" s="72"/>
      <c r="CC1748" s="72"/>
      <c r="CD1748" s="74"/>
      <c r="CJ1748"/>
      <c r="CW1748" s="76"/>
      <c r="DC1748" s="69"/>
      <c r="DI1748" s="69"/>
    </row>
    <row r="1749" spans="1:113">
      <c r="A1749" s="78"/>
      <c r="B1749" s="79"/>
      <c r="C1749" s="78"/>
      <c r="D1749" s="80"/>
      <c r="E1749" s="78"/>
      <c r="F1749" s="78"/>
      <c r="G1749" s="78"/>
      <c r="H1749" s="78"/>
      <c r="I1749" s="78"/>
      <c r="J1749" s="78"/>
      <c r="K1749" s="78"/>
      <c r="L1749" s="80"/>
      <c r="M1749" s="78"/>
      <c r="N1749" s="78"/>
      <c r="O1749" s="78"/>
      <c r="P1749" s="78"/>
      <c r="Q1749" s="78"/>
      <c r="R1749" s="78"/>
      <c r="S1749" s="78"/>
      <c r="T1749" s="78"/>
      <c r="U1749" s="78"/>
      <c r="V1749" s="78"/>
      <c r="W1749" s="78"/>
      <c r="X1749" s="78"/>
      <c r="Y1749" s="78"/>
      <c r="Z1749" s="78"/>
      <c r="AA1749" s="78"/>
      <c r="AB1749" s="78"/>
      <c r="AC1749" s="78"/>
      <c r="AD1749" s="78"/>
      <c r="AE1749" s="78"/>
      <c r="AF1749" s="78"/>
      <c r="AG1749" s="78"/>
      <c r="AH1749" s="78"/>
      <c r="AI1749" s="78"/>
      <c r="AJ1749" s="78"/>
      <c r="AK1749" s="78"/>
      <c r="AL1749" s="80"/>
      <c r="AM1749" s="78"/>
      <c r="AN1749" s="78"/>
      <c r="AO1749" s="78"/>
      <c r="AP1749" s="78"/>
      <c r="AQ1749" s="78"/>
      <c r="AR1749" s="78"/>
      <c r="AS1749" s="78"/>
      <c r="AT1749" s="78"/>
      <c r="AU1749" s="78"/>
      <c r="AV1749" s="78"/>
      <c r="AW1749" s="78"/>
      <c r="AX1749" s="78"/>
      <c r="AY1749" s="78"/>
      <c r="AZ1749" s="78"/>
      <c r="BA1749" s="78"/>
      <c r="BB1749" s="78"/>
      <c r="BC1749" s="79"/>
      <c r="BD1749" s="79"/>
      <c r="BE1749" s="79"/>
      <c r="BF1749" s="79"/>
      <c r="BG1749" s="79"/>
      <c r="BH1749" s="79"/>
      <c r="BI1749" s="79"/>
      <c r="BJ1749" s="78"/>
      <c r="BK1749" s="78"/>
      <c r="BL1749" s="80"/>
      <c r="BM1749" s="78"/>
      <c r="BN1749" s="78"/>
      <c r="BO1749" s="78"/>
      <c r="BP1749" s="78"/>
      <c r="BQ1749" s="78"/>
      <c r="BR1749" s="78"/>
      <c r="BS1749" s="78"/>
      <c r="BT1749" s="78"/>
      <c r="BU1749" s="78"/>
      <c r="BV1749" s="78"/>
      <c r="BW1749" s="78"/>
      <c r="BX1749" s="78"/>
      <c r="BY1749" s="78"/>
      <c r="BZ1749" s="72"/>
      <c r="CA1749" s="73"/>
      <c r="CB1749" s="72"/>
      <c r="CC1749" s="72"/>
      <c r="CD1749" s="74"/>
      <c r="CJ1749"/>
      <c r="CW1749" s="76"/>
      <c r="DC1749" s="69"/>
      <c r="DI1749" s="69"/>
    </row>
    <row r="1750" spans="1:113">
      <c r="A1750" s="78"/>
      <c r="B1750" s="79"/>
      <c r="C1750" s="78"/>
      <c r="D1750" s="80"/>
      <c r="E1750" s="78"/>
      <c r="F1750" s="78"/>
      <c r="G1750" s="78"/>
      <c r="H1750" s="78"/>
      <c r="I1750" s="78"/>
      <c r="J1750" s="78"/>
      <c r="K1750" s="78"/>
      <c r="L1750" s="80"/>
      <c r="M1750" s="78"/>
      <c r="N1750" s="78"/>
      <c r="O1750" s="78"/>
      <c r="P1750" s="78"/>
      <c r="Q1750" s="78"/>
      <c r="R1750" s="78"/>
      <c r="S1750" s="78"/>
      <c r="T1750" s="78"/>
      <c r="U1750" s="78"/>
      <c r="V1750" s="78"/>
      <c r="W1750" s="78"/>
      <c r="X1750" s="78"/>
      <c r="Y1750" s="78"/>
      <c r="Z1750" s="78"/>
      <c r="AA1750" s="78"/>
      <c r="AB1750" s="78"/>
      <c r="AC1750" s="78"/>
      <c r="AD1750" s="78"/>
      <c r="AE1750" s="78"/>
      <c r="AF1750" s="78"/>
      <c r="AG1750" s="78"/>
      <c r="AH1750" s="78"/>
      <c r="AI1750" s="78"/>
      <c r="AJ1750" s="78"/>
      <c r="AK1750" s="78"/>
      <c r="AL1750" s="80"/>
      <c r="AM1750" s="78"/>
      <c r="AN1750" s="78"/>
      <c r="AO1750" s="78"/>
      <c r="AP1750" s="78"/>
      <c r="AQ1750" s="78"/>
      <c r="AR1750" s="78"/>
      <c r="AS1750" s="78"/>
      <c r="AT1750" s="78"/>
      <c r="AU1750" s="78"/>
      <c r="AV1750" s="78"/>
      <c r="AW1750" s="78"/>
      <c r="AX1750" s="78"/>
      <c r="AY1750" s="78"/>
      <c r="AZ1750" s="78"/>
      <c r="BA1750" s="78"/>
      <c r="BB1750" s="78"/>
      <c r="BC1750" s="79"/>
      <c r="BD1750" s="79"/>
      <c r="BE1750" s="79"/>
      <c r="BF1750" s="79"/>
      <c r="BG1750" s="79"/>
      <c r="BH1750" s="79"/>
      <c r="BI1750" s="79"/>
      <c r="BJ1750" s="78"/>
      <c r="BK1750" s="78"/>
      <c r="BL1750" s="80"/>
      <c r="BM1750" s="78"/>
      <c r="BN1750" s="78"/>
      <c r="BO1750" s="78"/>
      <c r="BP1750" s="78"/>
      <c r="BQ1750" s="78"/>
      <c r="BR1750" s="78"/>
      <c r="BS1750" s="78"/>
      <c r="BT1750" s="78"/>
      <c r="BU1750" s="78"/>
      <c r="BV1750" s="78"/>
      <c r="BW1750" s="78"/>
      <c r="BX1750" s="78"/>
      <c r="BY1750" s="78"/>
      <c r="BZ1750" s="72"/>
      <c r="CA1750" s="73"/>
      <c r="CB1750" s="72"/>
      <c r="CC1750" s="72"/>
      <c r="CD1750" s="74"/>
      <c r="CJ1750"/>
      <c r="CW1750" s="76"/>
      <c r="DC1750" s="69"/>
      <c r="DI1750" s="69"/>
    </row>
    <row r="1751" spans="1:113">
      <c r="A1751" s="78"/>
      <c r="B1751" s="79"/>
      <c r="C1751" s="78"/>
      <c r="D1751" s="80"/>
      <c r="E1751" s="78"/>
      <c r="F1751" s="78"/>
      <c r="G1751" s="78"/>
      <c r="H1751" s="78"/>
      <c r="I1751" s="78"/>
      <c r="J1751" s="78"/>
      <c r="K1751" s="78"/>
      <c r="L1751" s="80"/>
      <c r="M1751" s="78"/>
      <c r="N1751" s="78"/>
      <c r="O1751" s="78"/>
      <c r="P1751" s="78"/>
      <c r="Q1751" s="78"/>
      <c r="R1751" s="78"/>
      <c r="S1751" s="78"/>
      <c r="T1751" s="78"/>
      <c r="U1751" s="78"/>
      <c r="V1751" s="78"/>
      <c r="W1751" s="78"/>
      <c r="X1751" s="78"/>
      <c r="Y1751" s="78"/>
      <c r="Z1751" s="78"/>
      <c r="AA1751" s="78"/>
      <c r="AB1751" s="78"/>
      <c r="AC1751" s="78"/>
      <c r="AD1751" s="78"/>
      <c r="AE1751" s="78"/>
      <c r="AF1751" s="78"/>
      <c r="AG1751" s="78"/>
      <c r="AH1751" s="78"/>
      <c r="AI1751" s="78"/>
      <c r="AJ1751" s="78"/>
      <c r="AK1751" s="78"/>
      <c r="AL1751" s="80"/>
      <c r="AM1751" s="78"/>
      <c r="AN1751" s="78"/>
      <c r="AO1751" s="78"/>
      <c r="AP1751" s="78"/>
      <c r="AQ1751" s="78"/>
      <c r="AR1751" s="78"/>
      <c r="AS1751" s="78"/>
      <c r="AT1751" s="78"/>
      <c r="AU1751" s="78"/>
      <c r="AV1751" s="78"/>
      <c r="AW1751" s="78"/>
      <c r="AX1751" s="78"/>
      <c r="AY1751" s="78"/>
      <c r="AZ1751" s="78"/>
      <c r="BA1751" s="78"/>
      <c r="BB1751" s="78"/>
      <c r="BC1751" s="79"/>
      <c r="BD1751" s="79"/>
      <c r="BE1751" s="79"/>
      <c r="BF1751" s="79"/>
      <c r="BG1751" s="79"/>
      <c r="BH1751" s="79"/>
      <c r="BI1751" s="79"/>
      <c r="BJ1751" s="78"/>
      <c r="BK1751" s="78"/>
      <c r="BL1751" s="80"/>
      <c r="BM1751" s="78"/>
      <c r="BN1751" s="78"/>
      <c r="BO1751" s="78"/>
      <c r="BP1751" s="78"/>
      <c r="BQ1751" s="78"/>
      <c r="BR1751" s="78"/>
      <c r="BS1751" s="78"/>
      <c r="BT1751" s="78"/>
      <c r="BU1751" s="78"/>
      <c r="BV1751" s="78"/>
      <c r="BW1751" s="78"/>
      <c r="BX1751" s="78"/>
      <c r="BY1751" s="78"/>
      <c r="BZ1751" s="72"/>
      <c r="CA1751" s="73"/>
      <c r="CB1751" s="72"/>
      <c r="CC1751" s="72"/>
      <c r="CD1751" s="74"/>
      <c r="CJ1751"/>
      <c r="CW1751" s="76"/>
      <c r="DC1751" s="69"/>
      <c r="DI1751" s="69"/>
    </row>
    <row r="1752" spans="1:113">
      <c r="A1752" s="78"/>
      <c r="B1752" s="79"/>
      <c r="C1752" s="78"/>
      <c r="D1752" s="80"/>
      <c r="E1752" s="78"/>
      <c r="F1752" s="78"/>
      <c r="G1752" s="78"/>
      <c r="H1752" s="78"/>
      <c r="I1752" s="78"/>
      <c r="J1752" s="78"/>
      <c r="K1752" s="78"/>
      <c r="L1752" s="80"/>
      <c r="M1752" s="78"/>
      <c r="N1752" s="78"/>
      <c r="O1752" s="78"/>
      <c r="P1752" s="78"/>
      <c r="Q1752" s="78"/>
      <c r="R1752" s="78"/>
      <c r="S1752" s="78"/>
      <c r="T1752" s="78"/>
      <c r="U1752" s="78"/>
      <c r="V1752" s="78"/>
      <c r="W1752" s="78"/>
      <c r="X1752" s="78"/>
      <c r="Y1752" s="78"/>
      <c r="Z1752" s="78"/>
      <c r="AA1752" s="78"/>
      <c r="AB1752" s="78"/>
      <c r="AC1752" s="78"/>
      <c r="AD1752" s="78"/>
      <c r="AE1752" s="78"/>
      <c r="AF1752" s="78"/>
      <c r="AG1752" s="78"/>
      <c r="AH1752" s="78"/>
      <c r="AI1752" s="78"/>
      <c r="AJ1752" s="78"/>
      <c r="AK1752" s="78"/>
      <c r="AL1752" s="80"/>
      <c r="AM1752" s="78"/>
      <c r="AN1752" s="78"/>
      <c r="AO1752" s="78"/>
      <c r="AP1752" s="78"/>
      <c r="AQ1752" s="78"/>
      <c r="AR1752" s="78"/>
      <c r="AS1752" s="78"/>
      <c r="AT1752" s="78"/>
      <c r="AU1752" s="78"/>
      <c r="AV1752" s="78"/>
      <c r="AW1752" s="78"/>
      <c r="AX1752" s="78"/>
      <c r="AY1752" s="78"/>
      <c r="AZ1752" s="78"/>
      <c r="BA1752" s="78"/>
      <c r="BB1752" s="78"/>
      <c r="BC1752" s="79"/>
      <c r="BD1752" s="79"/>
      <c r="BE1752" s="79"/>
      <c r="BF1752" s="79"/>
      <c r="BG1752" s="79"/>
      <c r="BH1752" s="79"/>
      <c r="BI1752" s="79"/>
      <c r="BJ1752" s="78"/>
      <c r="BK1752" s="78"/>
      <c r="BL1752" s="80"/>
      <c r="BM1752" s="78"/>
      <c r="BN1752" s="78"/>
      <c r="BO1752" s="78"/>
      <c r="BP1752" s="78"/>
      <c r="BQ1752" s="78"/>
      <c r="BR1752" s="78"/>
      <c r="BS1752" s="78"/>
      <c r="BT1752" s="78"/>
      <c r="BU1752" s="78"/>
      <c r="BV1752" s="78"/>
      <c r="BW1752" s="78"/>
      <c r="BX1752" s="78"/>
      <c r="BY1752" s="78"/>
      <c r="BZ1752" s="72"/>
      <c r="CA1752" s="73"/>
      <c r="CB1752" s="72"/>
      <c r="CC1752" s="72"/>
      <c r="CD1752" s="74"/>
      <c r="CJ1752"/>
      <c r="CW1752" s="76"/>
      <c r="DC1752" s="69"/>
      <c r="DI1752" s="69"/>
    </row>
    <row r="1753" spans="1:113">
      <c r="A1753" s="78"/>
      <c r="B1753" s="79"/>
      <c r="C1753" s="78"/>
      <c r="D1753" s="80"/>
      <c r="E1753" s="78"/>
      <c r="F1753" s="78"/>
      <c r="G1753" s="78"/>
      <c r="H1753" s="78"/>
      <c r="I1753" s="78"/>
      <c r="J1753" s="78"/>
      <c r="K1753" s="78"/>
      <c r="L1753" s="80"/>
      <c r="M1753" s="78"/>
      <c r="N1753" s="78"/>
      <c r="O1753" s="78"/>
      <c r="P1753" s="78"/>
      <c r="Q1753" s="78"/>
      <c r="R1753" s="78"/>
      <c r="S1753" s="78"/>
      <c r="T1753" s="78"/>
      <c r="U1753" s="78"/>
      <c r="V1753" s="78"/>
      <c r="W1753" s="78"/>
      <c r="X1753" s="78"/>
      <c r="Y1753" s="78"/>
      <c r="Z1753" s="78"/>
      <c r="AA1753" s="78"/>
      <c r="AB1753" s="78"/>
      <c r="AC1753" s="78"/>
      <c r="AD1753" s="78"/>
      <c r="AE1753" s="78"/>
      <c r="AF1753" s="78"/>
      <c r="AG1753" s="78"/>
      <c r="AH1753" s="78"/>
      <c r="AI1753" s="78"/>
      <c r="AJ1753" s="78"/>
      <c r="AK1753" s="78"/>
      <c r="AL1753" s="80"/>
      <c r="AM1753" s="78"/>
      <c r="AN1753" s="78"/>
      <c r="AO1753" s="78"/>
      <c r="AP1753" s="78"/>
      <c r="AQ1753" s="78"/>
      <c r="AR1753" s="78"/>
      <c r="AS1753" s="78"/>
      <c r="AT1753" s="78"/>
      <c r="AU1753" s="78"/>
      <c r="AV1753" s="78"/>
      <c r="AW1753" s="78"/>
      <c r="AX1753" s="78"/>
      <c r="AY1753" s="78"/>
      <c r="AZ1753" s="78"/>
      <c r="BA1753" s="78"/>
      <c r="BB1753" s="78"/>
      <c r="BC1753" s="79"/>
      <c r="BD1753" s="79"/>
      <c r="BE1753" s="79"/>
      <c r="BF1753" s="79"/>
      <c r="BG1753" s="79"/>
      <c r="BH1753" s="79"/>
      <c r="BI1753" s="79"/>
      <c r="BJ1753" s="78"/>
      <c r="BK1753" s="78"/>
      <c r="BL1753" s="80"/>
      <c r="BM1753" s="78"/>
      <c r="BN1753" s="78"/>
      <c r="BO1753" s="78"/>
      <c r="BP1753" s="78"/>
      <c r="BQ1753" s="78"/>
      <c r="BR1753" s="78"/>
      <c r="BS1753" s="78"/>
      <c r="BT1753" s="78"/>
      <c r="BU1753" s="78"/>
      <c r="BV1753" s="78"/>
      <c r="BW1753" s="78"/>
      <c r="BX1753" s="78"/>
      <c r="BY1753" s="78"/>
      <c r="BZ1753" s="72"/>
      <c r="CA1753" s="73"/>
      <c r="CB1753" s="72"/>
      <c r="CC1753" s="72"/>
      <c r="CD1753" s="74"/>
      <c r="CJ1753"/>
      <c r="CW1753" s="76"/>
      <c r="DC1753" s="69"/>
      <c r="DI1753" s="69"/>
    </row>
    <row r="1754" spans="1:113">
      <c r="A1754" s="78"/>
      <c r="B1754" s="79"/>
      <c r="C1754" s="78"/>
      <c r="D1754" s="80"/>
      <c r="E1754" s="78"/>
      <c r="F1754" s="78"/>
      <c r="G1754" s="78"/>
      <c r="H1754" s="78"/>
      <c r="I1754" s="78"/>
      <c r="J1754" s="78"/>
      <c r="K1754" s="78"/>
      <c r="L1754" s="80"/>
      <c r="M1754" s="78"/>
      <c r="N1754" s="78"/>
      <c r="O1754" s="78"/>
      <c r="P1754" s="78"/>
      <c r="Q1754" s="78"/>
      <c r="R1754" s="78"/>
      <c r="S1754" s="78"/>
      <c r="T1754" s="78"/>
      <c r="U1754" s="78"/>
      <c r="V1754" s="78"/>
      <c r="W1754" s="78"/>
      <c r="X1754" s="78"/>
      <c r="Y1754" s="78"/>
      <c r="Z1754" s="78"/>
      <c r="AA1754" s="78"/>
      <c r="AB1754" s="78"/>
      <c r="AC1754" s="78"/>
      <c r="AD1754" s="78"/>
      <c r="AE1754" s="78"/>
      <c r="AF1754" s="78"/>
      <c r="AG1754" s="78"/>
      <c r="AH1754" s="78"/>
      <c r="AI1754" s="78"/>
      <c r="AJ1754" s="78"/>
      <c r="AK1754" s="78"/>
      <c r="AL1754" s="80"/>
      <c r="AM1754" s="78"/>
      <c r="AN1754" s="78"/>
      <c r="AO1754" s="78"/>
      <c r="AP1754" s="78"/>
      <c r="AQ1754" s="78"/>
      <c r="AR1754" s="78"/>
      <c r="AS1754" s="78"/>
      <c r="AT1754" s="78"/>
      <c r="AU1754" s="78"/>
      <c r="AV1754" s="78"/>
      <c r="AW1754" s="78"/>
      <c r="AX1754" s="78"/>
      <c r="AY1754" s="78"/>
      <c r="AZ1754" s="78"/>
      <c r="BA1754" s="78"/>
      <c r="BB1754" s="78"/>
      <c r="BC1754" s="79"/>
      <c r="BD1754" s="79"/>
      <c r="BE1754" s="79"/>
      <c r="BF1754" s="79"/>
      <c r="BG1754" s="79"/>
      <c r="BH1754" s="79"/>
      <c r="BI1754" s="79"/>
      <c r="BJ1754" s="78"/>
      <c r="BK1754" s="78"/>
      <c r="BL1754" s="80"/>
      <c r="BM1754" s="78"/>
      <c r="BN1754" s="78"/>
      <c r="BO1754" s="78"/>
      <c r="BP1754" s="78"/>
      <c r="BQ1754" s="78"/>
      <c r="BR1754" s="78"/>
      <c r="BS1754" s="78"/>
      <c r="BT1754" s="78"/>
      <c r="BU1754" s="78"/>
      <c r="BV1754" s="78"/>
      <c r="BW1754" s="78"/>
      <c r="BX1754" s="78"/>
      <c r="BY1754" s="78"/>
      <c r="BZ1754" s="72"/>
      <c r="CA1754" s="73"/>
      <c r="CB1754" s="72"/>
      <c r="CC1754" s="72"/>
      <c r="CD1754" s="74"/>
      <c r="CJ1754"/>
      <c r="CW1754" s="76"/>
      <c r="DC1754" s="69"/>
      <c r="DI1754" s="69"/>
    </row>
    <row r="1755" spans="1:113">
      <c r="A1755" s="78"/>
      <c r="B1755" s="79"/>
      <c r="C1755" s="78"/>
      <c r="D1755" s="80"/>
      <c r="E1755" s="78"/>
      <c r="F1755" s="78"/>
      <c r="G1755" s="78"/>
      <c r="H1755" s="78"/>
      <c r="I1755" s="78"/>
      <c r="J1755" s="78"/>
      <c r="K1755" s="78"/>
      <c r="L1755" s="80"/>
      <c r="M1755" s="78"/>
      <c r="N1755" s="78"/>
      <c r="O1755" s="78"/>
      <c r="P1755" s="78"/>
      <c r="Q1755" s="78"/>
      <c r="R1755" s="78"/>
      <c r="S1755" s="78"/>
      <c r="T1755" s="78"/>
      <c r="U1755" s="78"/>
      <c r="V1755" s="78"/>
      <c r="W1755" s="78"/>
      <c r="X1755" s="78"/>
      <c r="Y1755" s="78"/>
      <c r="Z1755" s="78"/>
      <c r="AA1755" s="78"/>
      <c r="AB1755" s="78"/>
      <c r="AC1755" s="78"/>
      <c r="AD1755" s="78"/>
      <c r="AE1755" s="78"/>
      <c r="AF1755" s="78"/>
      <c r="AG1755" s="78"/>
      <c r="AH1755" s="78"/>
      <c r="AI1755" s="78"/>
      <c r="AJ1755" s="78"/>
      <c r="AK1755" s="78"/>
      <c r="AL1755" s="80"/>
      <c r="AM1755" s="78"/>
      <c r="AN1755" s="78"/>
      <c r="AO1755" s="78"/>
      <c r="AP1755" s="78"/>
      <c r="AQ1755" s="78"/>
      <c r="AR1755" s="78"/>
      <c r="AS1755" s="78"/>
      <c r="AT1755" s="78"/>
      <c r="AU1755" s="78"/>
      <c r="AV1755" s="78"/>
      <c r="AW1755" s="78"/>
      <c r="AX1755" s="78"/>
      <c r="AY1755" s="78"/>
      <c r="AZ1755" s="78"/>
      <c r="BA1755" s="78"/>
      <c r="BB1755" s="78"/>
      <c r="BC1755" s="79"/>
      <c r="BD1755" s="79"/>
      <c r="BE1755" s="79"/>
      <c r="BF1755" s="79"/>
      <c r="BG1755" s="79"/>
      <c r="BH1755" s="79"/>
      <c r="BI1755" s="79"/>
      <c r="BJ1755" s="78"/>
      <c r="BK1755" s="78"/>
      <c r="BL1755" s="80"/>
      <c r="BM1755" s="78"/>
      <c r="BN1755" s="78"/>
      <c r="BO1755" s="78"/>
      <c r="BP1755" s="78"/>
      <c r="BQ1755" s="78"/>
      <c r="BR1755" s="78"/>
      <c r="BS1755" s="78"/>
      <c r="BT1755" s="78"/>
      <c r="BU1755" s="78"/>
      <c r="BV1755" s="78"/>
      <c r="BW1755" s="78"/>
      <c r="BX1755" s="78"/>
      <c r="BY1755" s="78"/>
      <c r="BZ1755" s="72"/>
      <c r="CA1755" s="73"/>
      <c r="CB1755" s="72"/>
      <c r="CC1755" s="72"/>
      <c r="CD1755" s="74"/>
      <c r="CJ1755"/>
      <c r="CW1755" s="76"/>
      <c r="DC1755" s="69"/>
      <c r="DI1755" s="69"/>
    </row>
    <row r="1756" spans="1:113">
      <c r="A1756" s="78"/>
      <c r="B1756" s="79"/>
      <c r="C1756" s="78"/>
      <c r="D1756" s="80"/>
      <c r="E1756" s="78"/>
      <c r="F1756" s="78"/>
      <c r="G1756" s="78"/>
      <c r="H1756" s="78"/>
      <c r="I1756" s="78"/>
      <c r="J1756" s="78"/>
      <c r="K1756" s="78"/>
      <c r="L1756" s="80"/>
      <c r="M1756" s="78"/>
      <c r="N1756" s="78"/>
      <c r="O1756" s="78"/>
      <c r="P1756" s="78"/>
      <c r="Q1756" s="78"/>
      <c r="R1756" s="78"/>
      <c r="S1756" s="78"/>
      <c r="T1756" s="78"/>
      <c r="U1756" s="78"/>
      <c r="V1756" s="78"/>
      <c r="W1756" s="78"/>
      <c r="X1756" s="78"/>
      <c r="Y1756" s="78"/>
      <c r="Z1756" s="78"/>
      <c r="AA1756" s="78"/>
      <c r="AB1756" s="78"/>
      <c r="AC1756" s="78"/>
      <c r="AD1756" s="78"/>
      <c r="AE1756" s="78"/>
      <c r="AF1756" s="78"/>
      <c r="AG1756" s="78"/>
      <c r="AH1756" s="78"/>
      <c r="AI1756" s="78"/>
      <c r="AJ1756" s="78"/>
      <c r="AK1756" s="78"/>
      <c r="AL1756" s="80"/>
      <c r="AM1756" s="78"/>
      <c r="AN1756" s="78"/>
      <c r="AO1756" s="78"/>
      <c r="AP1756" s="78"/>
      <c r="AQ1756" s="78"/>
      <c r="AR1756" s="78"/>
      <c r="AS1756" s="78"/>
      <c r="AT1756" s="78"/>
      <c r="AU1756" s="78"/>
      <c r="AV1756" s="78"/>
      <c r="AW1756" s="78"/>
      <c r="AX1756" s="78"/>
      <c r="AY1756" s="78"/>
      <c r="AZ1756" s="78"/>
      <c r="BA1756" s="78"/>
      <c r="BB1756" s="78"/>
      <c r="BC1756" s="79"/>
      <c r="BD1756" s="79"/>
      <c r="BE1756" s="79"/>
      <c r="BF1756" s="79"/>
      <c r="BG1756" s="79"/>
      <c r="BH1756" s="79"/>
      <c r="BI1756" s="79"/>
      <c r="BJ1756" s="78"/>
      <c r="BK1756" s="78"/>
      <c r="BL1756" s="80"/>
      <c r="BM1756" s="78"/>
      <c r="BN1756" s="78"/>
      <c r="BO1756" s="78"/>
      <c r="BP1756" s="78"/>
      <c r="BQ1756" s="78"/>
      <c r="BR1756" s="78"/>
      <c r="BS1756" s="78"/>
      <c r="BT1756" s="78"/>
      <c r="BU1756" s="78"/>
      <c r="BV1756" s="78"/>
      <c r="BW1756" s="78"/>
      <c r="BX1756" s="78"/>
      <c r="BY1756" s="78"/>
      <c r="BZ1756" s="72"/>
      <c r="CA1756" s="73"/>
      <c r="CB1756" s="72"/>
      <c r="CC1756" s="72"/>
      <c r="CD1756" s="74"/>
      <c r="CJ1756"/>
      <c r="CW1756" s="76"/>
      <c r="DC1756" s="69"/>
      <c r="DI1756" s="69"/>
    </row>
    <row r="1757" spans="1:113">
      <c r="A1757" s="78"/>
      <c r="B1757" s="79"/>
      <c r="C1757" s="78"/>
      <c r="D1757" s="80"/>
      <c r="E1757" s="78"/>
      <c r="F1757" s="78"/>
      <c r="G1757" s="78"/>
      <c r="H1757" s="78"/>
      <c r="I1757" s="78"/>
      <c r="J1757" s="78"/>
      <c r="K1757" s="78"/>
      <c r="L1757" s="80"/>
      <c r="M1757" s="78"/>
      <c r="N1757" s="78"/>
      <c r="O1757" s="78"/>
      <c r="P1757" s="78"/>
      <c r="Q1757" s="78"/>
      <c r="R1757" s="81"/>
      <c r="S1757" s="78"/>
      <c r="T1757" s="78"/>
      <c r="U1757" s="78"/>
      <c r="V1757" s="78"/>
      <c r="W1757" s="78"/>
      <c r="X1757" s="78"/>
      <c r="Y1757" s="78"/>
      <c r="Z1757" s="78"/>
      <c r="AA1757" s="78"/>
      <c r="AB1757" s="78"/>
      <c r="AC1757" s="78"/>
      <c r="AD1757" s="78"/>
      <c r="AE1757" s="78"/>
      <c r="AF1757" s="78"/>
      <c r="AG1757" s="78"/>
      <c r="AH1757" s="78"/>
      <c r="AI1757" s="78"/>
      <c r="AJ1757" s="78"/>
      <c r="AK1757" s="78"/>
      <c r="AL1757" s="80"/>
      <c r="AM1757" s="78"/>
      <c r="AN1757" s="78"/>
      <c r="AO1757" s="78"/>
      <c r="AP1757" s="78"/>
      <c r="AQ1757" s="78"/>
      <c r="AR1757" s="78"/>
      <c r="AS1757" s="78"/>
      <c r="AT1757" s="78"/>
      <c r="AU1757" s="78"/>
      <c r="AV1757" s="78"/>
      <c r="AW1757" s="78"/>
      <c r="AX1757" s="78"/>
      <c r="AY1757" s="78"/>
      <c r="AZ1757" s="78"/>
      <c r="BA1757" s="78"/>
      <c r="BB1757" s="78"/>
      <c r="BC1757" s="79"/>
      <c r="BD1757" s="79"/>
      <c r="BE1757" s="79"/>
      <c r="BF1757" s="79"/>
      <c r="BG1757" s="79"/>
      <c r="BH1757" s="79"/>
      <c r="BI1757" s="79"/>
      <c r="BJ1757" s="78"/>
      <c r="BK1757" s="78"/>
      <c r="BL1757" s="80"/>
      <c r="BM1757" s="78"/>
      <c r="BN1757" s="78"/>
      <c r="BO1757" s="78"/>
      <c r="BP1757" s="78"/>
      <c r="BQ1757" s="78"/>
      <c r="BR1757" s="78"/>
      <c r="BS1757" s="78"/>
      <c r="BT1757" s="78"/>
      <c r="BU1757" s="78"/>
      <c r="BV1757" s="78"/>
      <c r="BW1757" s="78"/>
      <c r="BX1757" s="78"/>
      <c r="BY1757" s="78"/>
      <c r="BZ1757" s="72"/>
      <c r="CA1757" s="73"/>
      <c r="CB1757" s="72"/>
      <c r="CC1757" s="72"/>
      <c r="CD1757" s="74"/>
      <c r="CJ1757"/>
      <c r="CW1757" s="76"/>
      <c r="DC1757" s="69"/>
      <c r="DI1757" s="69"/>
    </row>
    <row r="1758" spans="1:113">
      <c r="A1758" s="78"/>
      <c r="B1758" s="79"/>
      <c r="C1758" s="78"/>
      <c r="D1758" s="80"/>
      <c r="E1758" s="78"/>
      <c r="F1758" s="78"/>
      <c r="G1758" s="78"/>
      <c r="H1758" s="78"/>
      <c r="I1758" s="78"/>
      <c r="J1758" s="78"/>
      <c r="K1758" s="78"/>
      <c r="L1758" s="80"/>
      <c r="M1758" s="78"/>
      <c r="N1758" s="78"/>
      <c r="O1758" s="78"/>
      <c r="P1758" s="78"/>
      <c r="Q1758" s="78"/>
      <c r="R1758" s="78"/>
      <c r="S1758" s="78"/>
      <c r="T1758" s="78"/>
      <c r="U1758" s="78"/>
      <c r="V1758" s="78"/>
      <c r="W1758" s="78"/>
      <c r="X1758" s="78"/>
      <c r="Y1758" s="78"/>
      <c r="Z1758" s="78"/>
      <c r="AA1758" s="78"/>
      <c r="AB1758" s="78"/>
      <c r="AC1758" s="78"/>
      <c r="AD1758" s="78"/>
      <c r="AE1758" s="78"/>
      <c r="AF1758" s="78"/>
      <c r="AG1758" s="78"/>
      <c r="AH1758" s="78"/>
      <c r="AI1758" s="78"/>
      <c r="AJ1758" s="78"/>
      <c r="AK1758" s="78"/>
      <c r="AL1758" s="80"/>
      <c r="AM1758" s="78"/>
      <c r="AN1758" s="78"/>
      <c r="AO1758" s="78"/>
      <c r="AP1758" s="78"/>
      <c r="AQ1758" s="78"/>
      <c r="AR1758" s="78"/>
      <c r="AS1758" s="78"/>
      <c r="AT1758" s="78"/>
      <c r="AU1758" s="78"/>
      <c r="AV1758" s="78"/>
      <c r="AW1758" s="78"/>
      <c r="AX1758" s="78"/>
      <c r="AY1758" s="78"/>
      <c r="AZ1758" s="78"/>
      <c r="BA1758" s="78"/>
      <c r="BB1758" s="78"/>
      <c r="BC1758" s="79"/>
      <c r="BD1758" s="79"/>
      <c r="BE1758" s="79"/>
      <c r="BF1758" s="79"/>
      <c r="BG1758" s="79"/>
      <c r="BH1758" s="79"/>
      <c r="BI1758" s="79"/>
      <c r="BJ1758" s="78"/>
      <c r="BK1758" s="78"/>
      <c r="BL1758" s="80"/>
      <c r="BM1758" s="78"/>
      <c r="BN1758" s="78"/>
      <c r="BO1758" s="78"/>
      <c r="BP1758" s="78"/>
      <c r="BQ1758" s="78"/>
      <c r="BR1758" s="78"/>
      <c r="BS1758" s="78"/>
      <c r="BT1758" s="78"/>
      <c r="BU1758" s="78"/>
      <c r="BV1758" s="78"/>
      <c r="BW1758" s="78"/>
      <c r="BX1758" s="78"/>
      <c r="BY1758" s="78"/>
      <c r="BZ1758" s="72"/>
      <c r="CA1758" s="73"/>
      <c r="CB1758" s="72"/>
      <c r="CC1758" s="72"/>
      <c r="CD1758" s="74"/>
      <c r="CJ1758"/>
      <c r="CW1758" s="76"/>
      <c r="DC1758" s="69"/>
      <c r="DI1758" s="69"/>
    </row>
    <row r="1759" spans="1:113">
      <c r="A1759" s="78"/>
      <c r="B1759" s="79"/>
      <c r="C1759" s="78"/>
      <c r="D1759" s="80"/>
      <c r="E1759" s="78"/>
      <c r="F1759" s="78"/>
      <c r="G1759" s="78"/>
      <c r="H1759" s="78"/>
      <c r="I1759" s="78"/>
      <c r="J1759" s="78"/>
      <c r="K1759" s="78"/>
      <c r="L1759" s="80"/>
      <c r="M1759" s="78"/>
      <c r="N1759" s="78"/>
      <c r="O1759" s="78"/>
      <c r="P1759" s="78"/>
      <c r="Q1759" s="78"/>
      <c r="R1759" s="78"/>
      <c r="S1759" s="78"/>
      <c r="T1759" s="78"/>
      <c r="U1759" s="78"/>
      <c r="V1759" s="78"/>
      <c r="W1759" s="78"/>
      <c r="X1759" s="78"/>
      <c r="Y1759" s="78"/>
      <c r="Z1759" s="78"/>
      <c r="AA1759" s="78"/>
      <c r="AB1759" s="78"/>
      <c r="AC1759" s="78"/>
      <c r="AD1759" s="78"/>
      <c r="AE1759" s="78"/>
      <c r="AF1759" s="78"/>
      <c r="AG1759" s="78"/>
      <c r="AH1759" s="78"/>
      <c r="AI1759" s="78"/>
      <c r="AJ1759" s="78"/>
      <c r="AK1759" s="78"/>
      <c r="AL1759" s="80"/>
      <c r="AM1759" s="78"/>
      <c r="AN1759" s="78"/>
      <c r="AO1759" s="78"/>
      <c r="AP1759" s="78"/>
      <c r="AQ1759" s="78"/>
      <c r="AR1759" s="78"/>
      <c r="AS1759" s="78"/>
      <c r="AT1759" s="78"/>
      <c r="AU1759" s="78"/>
      <c r="AV1759" s="78"/>
      <c r="AW1759" s="78"/>
      <c r="AX1759" s="78"/>
      <c r="AY1759" s="78"/>
      <c r="AZ1759" s="78"/>
      <c r="BA1759" s="78"/>
      <c r="BB1759" s="78"/>
      <c r="BC1759" s="79"/>
      <c r="BD1759" s="79"/>
      <c r="BE1759" s="79"/>
      <c r="BF1759" s="79"/>
      <c r="BG1759" s="79"/>
      <c r="BH1759" s="79"/>
      <c r="BI1759" s="79"/>
      <c r="BJ1759" s="78"/>
      <c r="BK1759" s="78"/>
      <c r="BL1759" s="80"/>
      <c r="BM1759" s="78"/>
      <c r="BN1759" s="78"/>
      <c r="BO1759" s="78"/>
      <c r="BP1759" s="78"/>
      <c r="BQ1759" s="78"/>
      <c r="BR1759" s="78"/>
      <c r="BS1759" s="78"/>
      <c r="BT1759" s="78"/>
      <c r="BU1759" s="78"/>
      <c r="BV1759" s="78"/>
      <c r="BW1759" s="78"/>
      <c r="BX1759" s="78"/>
      <c r="BY1759" s="78"/>
      <c r="BZ1759" s="72"/>
      <c r="CA1759" s="73"/>
      <c r="CB1759" s="72"/>
      <c r="CC1759" s="72"/>
      <c r="CD1759" s="74"/>
      <c r="CJ1759"/>
      <c r="CW1759" s="76"/>
      <c r="DC1759" s="69"/>
      <c r="DI1759" s="69"/>
    </row>
    <row r="1760" spans="1:113">
      <c r="A1760" s="78"/>
      <c r="B1760" s="79"/>
      <c r="C1760" s="78"/>
      <c r="D1760" s="80"/>
      <c r="E1760" s="78"/>
      <c r="F1760" s="78"/>
      <c r="G1760" s="78"/>
      <c r="H1760" s="78"/>
      <c r="I1760" s="78"/>
      <c r="J1760" s="78"/>
      <c r="K1760" s="78"/>
      <c r="L1760" s="80"/>
      <c r="M1760" s="78"/>
      <c r="N1760" s="78"/>
      <c r="O1760" s="78"/>
      <c r="P1760" s="78"/>
      <c r="Q1760" s="78"/>
      <c r="R1760" s="78"/>
      <c r="S1760" s="78"/>
      <c r="T1760" s="78"/>
      <c r="U1760" s="78"/>
      <c r="V1760" s="78"/>
      <c r="W1760" s="78"/>
      <c r="X1760" s="78"/>
      <c r="Y1760" s="78"/>
      <c r="Z1760" s="78"/>
      <c r="AA1760" s="78"/>
      <c r="AB1760" s="78"/>
      <c r="AC1760" s="78"/>
      <c r="AD1760" s="78"/>
      <c r="AE1760" s="78"/>
      <c r="AF1760" s="78"/>
      <c r="AG1760" s="78"/>
      <c r="AH1760" s="78"/>
      <c r="AI1760" s="78"/>
      <c r="AJ1760" s="78"/>
      <c r="AK1760" s="78"/>
      <c r="AL1760" s="80"/>
      <c r="AM1760" s="78"/>
      <c r="AN1760" s="78"/>
      <c r="AO1760" s="78"/>
      <c r="AP1760" s="78"/>
      <c r="AQ1760" s="78"/>
      <c r="AR1760" s="78"/>
      <c r="AS1760" s="78"/>
      <c r="AT1760" s="78"/>
      <c r="AU1760" s="78"/>
      <c r="AV1760" s="78"/>
      <c r="AW1760" s="78"/>
      <c r="AX1760" s="78"/>
      <c r="AY1760" s="78"/>
      <c r="AZ1760" s="78"/>
      <c r="BA1760" s="78"/>
      <c r="BB1760" s="78"/>
      <c r="BC1760" s="79"/>
      <c r="BD1760" s="79"/>
      <c r="BE1760" s="79"/>
      <c r="BF1760" s="79"/>
      <c r="BG1760" s="79"/>
      <c r="BH1760" s="79"/>
      <c r="BI1760" s="79"/>
      <c r="BJ1760" s="78"/>
      <c r="BK1760" s="78"/>
      <c r="BL1760" s="80"/>
      <c r="BM1760" s="78"/>
      <c r="BN1760" s="78"/>
      <c r="BO1760" s="78"/>
      <c r="BP1760" s="78"/>
      <c r="BQ1760" s="78"/>
      <c r="BR1760" s="78"/>
      <c r="BS1760" s="78"/>
      <c r="BT1760" s="78"/>
      <c r="BU1760" s="78"/>
      <c r="BV1760" s="78"/>
      <c r="BW1760" s="78"/>
      <c r="BX1760" s="78"/>
      <c r="BY1760" s="78"/>
      <c r="BZ1760" s="72"/>
      <c r="CA1760" s="73"/>
      <c r="CB1760" s="72"/>
      <c r="CC1760" s="72"/>
      <c r="CD1760" s="74"/>
      <c r="CJ1760"/>
      <c r="CW1760" s="76"/>
      <c r="DC1760" s="69"/>
      <c r="DI1760" s="69"/>
    </row>
    <row r="1761" spans="1:113">
      <c r="A1761" s="78"/>
      <c r="B1761" s="79"/>
      <c r="C1761" s="78"/>
      <c r="D1761" s="80"/>
      <c r="E1761" s="78"/>
      <c r="F1761" s="78"/>
      <c r="G1761" s="78"/>
      <c r="H1761" s="78"/>
      <c r="I1761" s="78"/>
      <c r="J1761" s="78"/>
      <c r="K1761" s="78"/>
      <c r="L1761" s="80"/>
      <c r="M1761" s="78"/>
      <c r="N1761" s="78"/>
      <c r="O1761" s="78"/>
      <c r="P1761" s="78"/>
      <c r="Q1761" s="78"/>
      <c r="R1761" s="78"/>
      <c r="S1761" s="78"/>
      <c r="T1761" s="78"/>
      <c r="U1761" s="78"/>
      <c r="V1761" s="78"/>
      <c r="W1761" s="78"/>
      <c r="X1761" s="78"/>
      <c r="Y1761" s="78"/>
      <c r="Z1761" s="78"/>
      <c r="AA1761" s="78"/>
      <c r="AB1761" s="78"/>
      <c r="AC1761" s="78"/>
      <c r="AD1761" s="78"/>
      <c r="AE1761" s="78"/>
      <c r="AF1761" s="78"/>
      <c r="AG1761" s="78"/>
      <c r="AH1761" s="78"/>
      <c r="AI1761" s="78"/>
      <c r="AJ1761" s="78"/>
      <c r="AK1761" s="78"/>
      <c r="AL1761" s="80"/>
      <c r="AM1761" s="78"/>
      <c r="AN1761" s="78"/>
      <c r="AO1761" s="78"/>
      <c r="AP1761" s="78"/>
      <c r="AQ1761" s="78"/>
      <c r="AR1761" s="78"/>
      <c r="AS1761" s="78"/>
      <c r="AT1761" s="78"/>
      <c r="AU1761" s="78"/>
      <c r="AV1761" s="78"/>
      <c r="AW1761" s="78"/>
      <c r="AX1761" s="78"/>
      <c r="AY1761" s="78"/>
      <c r="AZ1761" s="78"/>
      <c r="BA1761" s="78"/>
      <c r="BB1761" s="78"/>
      <c r="BC1761" s="79"/>
      <c r="BD1761" s="79"/>
      <c r="BE1761" s="79"/>
      <c r="BF1761" s="79"/>
      <c r="BG1761" s="79"/>
      <c r="BH1761" s="79"/>
      <c r="BI1761" s="79"/>
      <c r="BJ1761" s="78"/>
      <c r="BK1761" s="78"/>
      <c r="BL1761" s="80"/>
      <c r="BM1761" s="78"/>
      <c r="BN1761" s="78"/>
      <c r="BO1761" s="78"/>
      <c r="BP1761" s="78"/>
      <c r="BQ1761" s="78"/>
      <c r="BR1761" s="78"/>
      <c r="BS1761" s="78"/>
      <c r="BT1761" s="78"/>
      <c r="BU1761" s="78"/>
      <c r="BV1761" s="78"/>
      <c r="BW1761" s="78"/>
      <c r="BX1761" s="78"/>
      <c r="BY1761" s="78"/>
      <c r="BZ1761" s="72"/>
      <c r="CA1761" s="73"/>
      <c r="CB1761" s="72"/>
      <c r="CC1761" s="72"/>
      <c r="CD1761" s="74"/>
      <c r="CJ1761"/>
      <c r="CW1761" s="76"/>
      <c r="DC1761" s="69"/>
      <c r="DI1761" s="69"/>
    </row>
    <row r="1762" spans="1:113">
      <c r="A1762" s="78"/>
      <c r="B1762" s="79"/>
      <c r="C1762" s="78"/>
      <c r="D1762" s="80"/>
      <c r="E1762" s="78"/>
      <c r="F1762" s="78"/>
      <c r="G1762" s="78"/>
      <c r="H1762" s="78"/>
      <c r="I1762" s="78"/>
      <c r="J1762" s="78"/>
      <c r="K1762" s="78"/>
      <c r="L1762" s="80"/>
      <c r="M1762" s="78"/>
      <c r="N1762" s="78"/>
      <c r="O1762" s="78"/>
      <c r="P1762" s="78"/>
      <c r="Q1762" s="78"/>
      <c r="R1762" s="81"/>
      <c r="S1762" s="78"/>
      <c r="T1762" s="78"/>
      <c r="U1762" s="78"/>
      <c r="V1762" s="78"/>
      <c r="W1762" s="78"/>
      <c r="X1762" s="78"/>
      <c r="Y1762" s="78"/>
      <c r="Z1762" s="78"/>
      <c r="AA1762" s="78"/>
      <c r="AB1762" s="78"/>
      <c r="AC1762" s="78"/>
      <c r="AD1762" s="78"/>
      <c r="AE1762" s="78"/>
      <c r="AF1762" s="78"/>
      <c r="AG1762" s="78"/>
      <c r="AH1762" s="78"/>
      <c r="AI1762" s="78"/>
      <c r="AJ1762" s="78"/>
      <c r="AK1762" s="78"/>
      <c r="AL1762" s="80"/>
      <c r="AM1762" s="78"/>
      <c r="AN1762" s="78"/>
      <c r="AO1762" s="78"/>
      <c r="AP1762" s="78"/>
      <c r="AQ1762" s="78"/>
      <c r="AR1762" s="78"/>
      <c r="AS1762" s="78"/>
      <c r="AT1762" s="78"/>
      <c r="AU1762" s="78"/>
      <c r="AV1762" s="78"/>
      <c r="AW1762" s="78"/>
      <c r="AX1762" s="78"/>
      <c r="AY1762" s="78"/>
      <c r="AZ1762" s="78"/>
      <c r="BA1762" s="78"/>
      <c r="BB1762" s="78"/>
      <c r="BC1762" s="79"/>
      <c r="BD1762" s="79"/>
      <c r="BE1762" s="79"/>
      <c r="BF1762" s="79"/>
      <c r="BG1762" s="79"/>
      <c r="BH1762" s="79"/>
      <c r="BI1762" s="79"/>
      <c r="BJ1762" s="78"/>
      <c r="BK1762" s="78"/>
      <c r="BL1762" s="80"/>
      <c r="BM1762" s="78"/>
      <c r="BN1762" s="78"/>
      <c r="BO1762" s="78"/>
      <c r="BP1762" s="78"/>
      <c r="BQ1762" s="78"/>
      <c r="BR1762" s="78"/>
      <c r="BS1762" s="78"/>
      <c r="BT1762" s="78"/>
      <c r="BU1762" s="78"/>
      <c r="BV1762" s="78"/>
      <c r="BW1762" s="78"/>
      <c r="BX1762" s="78"/>
      <c r="BY1762" s="78"/>
      <c r="BZ1762" s="72"/>
      <c r="CA1762" s="73"/>
      <c r="CB1762" s="72"/>
      <c r="CC1762" s="72"/>
      <c r="CD1762" s="74"/>
      <c r="CJ1762"/>
      <c r="CW1762" s="76"/>
      <c r="DC1762" s="69"/>
      <c r="DI1762" s="69"/>
    </row>
    <row r="1763" spans="1:113">
      <c r="A1763" s="78"/>
      <c r="B1763" s="79"/>
      <c r="C1763" s="78"/>
      <c r="D1763" s="80"/>
      <c r="E1763" s="78"/>
      <c r="F1763" s="78"/>
      <c r="G1763" s="78"/>
      <c r="H1763" s="78"/>
      <c r="I1763" s="78"/>
      <c r="J1763" s="78"/>
      <c r="K1763" s="78"/>
      <c r="L1763" s="80"/>
      <c r="M1763" s="78"/>
      <c r="N1763" s="78"/>
      <c r="O1763" s="78"/>
      <c r="P1763" s="78"/>
      <c r="Q1763" s="78"/>
      <c r="R1763" s="78"/>
      <c r="S1763" s="78"/>
      <c r="T1763" s="78"/>
      <c r="U1763" s="78"/>
      <c r="V1763" s="78"/>
      <c r="W1763" s="78"/>
      <c r="X1763" s="78"/>
      <c r="Y1763" s="78"/>
      <c r="Z1763" s="78"/>
      <c r="AA1763" s="78"/>
      <c r="AB1763" s="78"/>
      <c r="AC1763" s="78"/>
      <c r="AD1763" s="78"/>
      <c r="AE1763" s="78"/>
      <c r="AF1763" s="78"/>
      <c r="AG1763" s="78"/>
      <c r="AH1763" s="78"/>
      <c r="AI1763" s="78"/>
      <c r="AJ1763" s="78"/>
      <c r="AK1763" s="78"/>
      <c r="AL1763" s="80"/>
      <c r="AM1763" s="78"/>
      <c r="AN1763" s="78"/>
      <c r="AO1763" s="78"/>
      <c r="AP1763" s="78"/>
      <c r="AQ1763" s="78"/>
      <c r="AR1763" s="78"/>
      <c r="AS1763" s="78"/>
      <c r="AT1763" s="78"/>
      <c r="AU1763" s="78"/>
      <c r="AV1763" s="78"/>
      <c r="AW1763" s="78"/>
      <c r="AX1763" s="78"/>
      <c r="AY1763" s="78"/>
      <c r="AZ1763" s="78"/>
      <c r="BA1763" s="78"/>
      <c r="BB1763" s="78"/>
      <c r="BC1763" s="79"/>
      <c r="BD1763" s="79"/>
      <c r="BE1763" s="79"/>
      <c r="BF1763" s="79"/>
      <c r="BG1763" s="79"/>
      <c r="BH1763" s="79"/>
      <c r="BI1763" s="79"/>
      <c r="BJ1763" s="78"/>
      <c r="BK1763" s="78"/>
      <c r="BL1763" s="80"/>
      <c r="BM1763" s="78"/>
      <c r="BN1763" s="78"/>
      <c r="BO1763" s="78"/>
      <c r="BP1763" s="78"/>
      <c r="BQ1763" s="78"/>
      <c r="BR1763" s="78"/>
      <c r="BS1763" s="78"/>
      <c r="BT1763" s="78"/>
      <c r="BU1763" s="78"/>
      <c r="BV1763" s="78"/>
      <c r="BW1763" s="78"/>
      <c r="BX1763" s="78"/>
      <c r="BY1763" s="78"/>
      <c r="BZ1763" s="72"/>
      <c r="CA1763" s="73"/>
      <c r="CB1763" s="72"/>
      <c r="CC1763" s="72"/>
      <c r="CD1763" s="74"/>
      <c r="CJ1763"/>
      <c r="CW1763" s="76"/>
      <c r="DC1763" s="69"/>
      <c r="DI1763" s="69"/>
    </row>
    <row r="1764" spans="1:113">
      <c r="A1764" s="78"/>
      <c r="B1764" s="79"/>
      <c r="C1764" s="78"/>
      <c r="D1764" s="80"/>
      <c r="E1764" s="78"/>
      <c r="F1764" s="78"/>
      <c r="G1764" s="78"/>
      <c r="H1764" s="78"/>
      <c r="I1764" s="78"/>
      <c r="J1764" s="78"/>
      <c r="K1764" s="78"/>
      <c r="L1764" s="80"/>
      <c r="M1764" s="78"/>
      <c r="N1764" s="78"/>
      <c r="O1764" s="78"/>
      <c r="P1764" s="78"/>
      <c r="Q1764" s="78"/>
      <c r="R1764" s="81"/>
      <c r="S1764" s="78"/>
      <c r="T1764" s="78"/>
      <c r="U1764" s="78"/>
      <c r="V1764" s="78"/>
      <c r="W1764" s="78"/>
      <c r="X1764" s="78"/>
      <c r="Y1764" s="78"/>
      <c r="Z1764" s="78"/>
      <c r="AA1764" s="78"/>
      <c r="AB1764" s="78"/>
      <c r="AC1764" s="78"/>
      <c r="AD1764" s="78"/>
      <c r="AE1764" s="78"/>
      <c r="AF1764" s="78"/>
      <c r="AG1764" s="78"/>
      <c r="AH1764" s="78"/>
      <c r="AI1764" s="78"/>
      <c r="AJ1764" s="78"/>
      <c r="AK1764" s="78"/>
      <c r="AL1764" s="80"/>
      <c r="AM1764" s="78"/>
      <c r="AN1764" s="78"/>
      <c r="AO1764" s="78"/>
      <c r="AP1764" s="78"/>
      <c r="AQ1764" s="78"/>
      <c r="AR1764" s="78"/>
      <c r="AS1764" s="78"/>
      <c r="AT1764" s="78"/>
      <c r="AU1764" s="78"/>
      <c r="AV1764" s="78"/>
      <c r="AW1764" s="78"/>
      <c r="AX1764" s="78"/>
      <c r="AY1764" s="78"/>
      <c r="AZ1764" s="78"/>
      <c r="BA1764" s="78"/>
      <c r="BB1764" s="78"/>
      <c r="BC1764" s="79"/>
      <c r="BD1764" s="79"/>
      <c r="BE1764" s="79"/>
      <c r="BF1764" s="79"/>
      <c r="BG1764" s="79"/>
      <c r="BH1764" s="79"/>
      <c r="BI1764" s="79"/>
      <c r="BJ1764" s="78"/>
      <c r="BK1764" s="78"/>
      <c r="BL1764" s="80"/>
      <c r="BM1764" s="78"/>
      <c r="BN1764" s="78"/>
      <c r="BO1764" s="78"/>
      <c r="BP1764" s="78"/>
      <c r="BQ1764" s="78"/>
      <c r="BR1764" s="78"/>
      <c r="BS1764" s="78"/>
      <c r="BT1764" s="78"/>
      <c r="BU1764" s="78"/>
      <c r="BV1764" s="78"/>
      <c r="BW1764" s="78"/>
      <c r="BX1764" s="78"/>
      <c r="BY1764" s="78"/>
      <c r="BZ1764" s="72"/>
      <c r="CA1764" s="73"/>
      <c r="CB1764" s="72"/>
      <c r="CC1764" s="72"/>
      <c r="CD1764" s="74"/>
      <c r="CJ1764"/>
      <c r="CW1764" s="76"/>
      <c r="DC1764" s="69"/>
      <c r="DI1764" s="69"/>
    </row>
    <row r="1765" spans="1:113">
      <c r="A1765" s="78"/>
      <c r="B1765" s="79"/>
      <c r="C1765" s="78"/>
      <c r="D1765" s="80"/>
      <c r="E1765" s="78"/>
      <c r="F1765" s="78"/>
      <c r="G1765" s="78"/>
      <c r="H1765" s="78"/>
      <c r="I1765" s="78"/>
      <c r="J1765" s="78"/>
      <c r="K1765" s="78"/>
      <c r="L1765" s="80"/>
      <c r="M1765" s="78"/>
      <c r="N1765" s="78"/>
      <c r="O1765" s="78"/>
      <c r="P1765" s="78"/>
      <c r="Q1765" s="78"/>
      <c r="R1765" s="78"/>
      <c r="S1765" s="78"/>
      <c r="T1765" s="78"/>
      <c r="U1765" s="78"/>
      <c r="V1765" s="78"/>
      <c r="W1765" s="78"/>
      <c r="X1765" s="78"/>
      <c r="Y1765" s="78"/>
      <c r="Z1765" s="78"/>
      <c r="AA1765" s="78"/>
      <c r="AB1765" s="78"/>
      <c r="AC1765" s="78"/>
      <c r="AD1765" s="78"/>
      <c r="AE1765" s="78"/>
      <c r="AF1765" s="78"/>
      <c r="AG1765" s="78"/>
      <c r="AH1765" s="78"/>
      <c r="AI1765" s="78"/>
      <c r="AJ1765" s="78"/>
      <c r="AK1765" s="78"/>
      <c r="AL1765" s="80"/>
      <c r="AM1765" s="78"/>
      <c r="AN1765" s="78"/>
      <c r="AO1765" s="78"/>
      <c r="AP1765" s="78"/>
      <c r="AQ1765" s="78"/>
      <c r="AR1765" s="78"/>
      <c r="AS1765" s="78"/>
      <c r="AT1765" s="78"/>
      <c r="AU1765" s="78"/>
      <c r="AV1765" s="78"/>
      <c r="AW1765" s="78"/>
      <c r="AX1765" s="78"/>
      <c r="AY1765" s="78"/>
      <c r="AZ1765" s="78"/>
      <c r="BA1765" s="78"/>
      <c r="BB1765" s="78"/>
      <c r="BC1765" s="79"/>
      <c r="BD1765" s="79"/>
      <c r="BE1765" s="79"/>
      <c r="BF1765" s="79"/>
      <c r="BG1765" s="79"/>
      <c r="BH1765" s="79"/>
      <c r="BI1765" s="79"/>
      <c r="BJ1765" s="78"/>
      <c r="BK1765" s="78"/>
      <c r="BL1765" s="80"/>
      <c r="BM1765" s="78"/>
      <c r="BN1765" s="78"/>
      <c r="BO1765" s="78"/>
      <c r="BP1765" s="78"/>
      <c r="BQ1765" s="78"/>
      <c r="BR1765" s="78"/>
      <c r="BS1765" s="78"/>
      <c r="BT1765" s="78"/>
      <c r="BU1765" s="78"/>
      <c r="BV1765" s="78"/>
      <c r="BW1765" s="78"/>
      <c r="BX1765" s="78"/>
      <c r="BY1765" s="78"/>
      <c r="BZ1765" s="72"/>
      <c r="CA1765" s="73"/>
      <c r="CB1765" s="72"/>
      <c r="CC1765" s="72"/>
      <c r="CD1765" s="74"/>
      <c r="CJ1765"/>
      <c r="CW1765" s="76"/>
      <c r="DC1765" s="69"/>
      <c r="DI1765" s="69"/>
    </row>
    <row r="1766" spans="1:113">
      <c r="A1766" s="78"/>
      <c r="B1766" s="79"/>
      <c r="C1766" s="78"/>
      <c r="D1766" s="80"/>
      <c r="E1766" s="78"/>
      <c r="F1766" s="78"/>
      <c r="G1766" s="78"/>
      <c r="H1766" s="78"/>
      <c r="I1766" s="78"/>
      <c r="J1766" s="78"/>
      <c r="K1766" s="78"/>
      <c r="L1766" s="80"/>
      <c r="M1766" s="78"/>
      <c r="N1766" s="78"/>
      <c r="O1766" s="78"/>
      <c r="P1766" s="78"/>
      <c r="Q1766" s="78"/>
      <c r="R1766" s="81"/>
      <c r="S1766" s="78"/>
      <c r="T1766" s="78"/>
      <c r="U1766" s="78"/>
      <c r="V1766" s="78"/>
      <c r="W1766" s="78"/>
      <c r="X1766" s="78"/>
      <c r="Y1766" s="78"/>
      <c r="Z1766" s="78"/>
      <c r="AA1766" s="78"/>
      <c r="AB1766" s="78"/>
      <c r="AC1766" s="78"/>
      <c r="AD1766" s="78"/>
      <c r="AE1766" s="78"/>
      <c r="AF1766" s="78"/>
      <c r="AG1766" s="78"/>
      <c r="AH1766" s="78"/>
      <c r="AI1766" s="78"/>
      <c r="AJ1766" s="78"/>
      <c r="AK1766" s="78"/>
      <c r="AL1766" s="80"/>
      <c r="AM1766" s="78"/>
      <c r="AN1766" s="78"/>
      <c r="AO1766" s="78"/>
      <c r="AP1766" s="78"/>
      <c r="AQ1766" s="78"/>
      <c r="AR1766" s="78"/>
      <c r="AS1766" s="78"/>
      <c r="AT1766" s="78"/>
      <c r="AU1766" s="78"/>
      <c r="AV1766" s="78"/>
      <c r="AW1766" s="78"/>
      <c r="AX1766" s="78"/>
      <c r="AY1766" s="78"/>
      <c r="AZ1766" s="78"/>
      <c r="BA1766" s="78"/>
      <c r="BB1766" s="78"/>
      <c r="BC1766" s="79"/>
      <c r="BD1766" s="79"/>
      <c r="BE1766" s="79"/>
      <c r="BF1766" s="79"/>
      <c r="BG1766" s="79"/>
      <c r="BH1766" s="79"/>
      <c r="BI1766" s="79"/>
      <c r="BJ1766" s="78"/>
      <c r="BK1766" s="78"/>
      <c r="BL1766" s="80"/>
      <c r="BM1766" s="78"/>
      <c r="BN1766" s="78"/>
      <c r="BO1766" s="78"/>
      <c r="BP1766" s="78"/>
      <c r="BQ1766" s="78"/>
      <c r="BR1766" s="78"/>
      <c r="BS1766" s="78"/>
      <c r="BT1766" s="78"/>
      <c r="BU1766" s="78"/>
      <c r="BV1766" s="78"/>
      <c r="BW1766" s="78"/>
      <c r="BX1766" s="78"/>
      <c r="BY1766" s="78"/>
      <c r="BZ1766" s="72"/>
      <c r="CA1766" s="73"/>
      <c r="CB1766" s="72"/>
      <c r="CC1766" s="72"/>
      <c r="CD1766" s="74"/>
      <c r="CJ1766"/>
      <c r="CW1766" s="76"/>
      <c r="DC1766" s="69"/>
      <c r="DI1766" s="69"/>
    </row>
    <row r="1767" spans="1:113">
      <c r="A1767" s="78"/>
      <c r="B1767" s="79"/>
      <c r="C1767" s="78"/>
      <c r="D1767" s="80"/>
      <c r="E1767" s="78"/>
      <c r="F1767" s="78"/>
      <c r="G1767" s="78"/>
      <c r="H1767" s="78"/>
      <c r="I1767" s="78"/>
      <c r="J1767" s="78"/>
      <c r="K1767" s="78"/>
      <c r="L1767" s="80"/>
      <c r="M1767" s="78"/>
      <c r="N1767" s="78"/>
      <c r="O1767" s="78"/>
      <c r="P1767" s="78"/>
      <c r="Q1767" s="78"/>
      <c r="R1767" s="78"/>
      <c r="S1767" s="78"/>
      <c r="T1767" s="78"/>
      <c r="U1767" s="78"/>
      <c r="V1767" s="78"/>
      <c r="W1767" s="78"/>
      <c r="X1767" s="78"/>
      <c r="Y1767" s="78"/>
      <c r="Z1767" s="78"/>
      <c r="AA1767" s="78"/>
      <c r="AB1767" s="78"/>
      <c r="AC1767" s="78"/>
      <c r="AD1767" s="78"/>
      <c r="AE1767" s="78"/>
      <c r="AF1767" s="78"/>
      <c r="AG1767" s="78"/>
      <c r="AH1767" s="78"/>
      <c r="AI1767" s="78"/>
      <c r="AJ1767" s="78"/>
      <c r="AK1767" s="78"/>
      <c r="AL1767" s="80"/>
      <c r="AM1767" s="78"/>
      <c r="AN1767" s="78"/>
      <c r="AO1767" s="78"/>
      <c r="AP1767" s="78"/>
      <c r="AQ1767" s="78"/>
      <c r="AR1767" s="78"/>
      <c r="AS1767" s="78"/>
      <c r="AT1767" s="78"/>
      <c r="AU1767" s="78"/>
      <c r="AV1767" s="78"/>
      <c r="AW1767" s="78"/>
      <c r="AX1767" s="78"/>
      <c r="AY1767" s="78"/>
      <c r="AZ1767" s="78"/>
      <c r="BA1767" s="78"/>
      <c r="BB1767" s="78"/>
      <c r="BC1767" s="79"/>
      <c r="BD1767" s="79"/>
      <c r="BE1767" s="79"/>
      <c r="BF1767" s="79"/>
      <c r="BG1767" s="79"/>
      <c r="BH1767" s="79"/>
      <c r="BI1767" s="79"/>
      <c r="BJ1767" s="78"/>
      <c r="BK1767" s="78"/>
      <c r="BL1767" s="80"/>
      <c r="BM1767" s="78"/>
      <c r="BN1767" s="78"/>
      <c r="BO1767" s="78"/>
      <c r="BP1767" s="78"/>
      <c r="BQ1767" s="78"/>
      <c r="BR1767" s="78"/>
      <c r="BS1767" s="78"/>
      <c r="BT1767" s="78"/>
      <c r="BU1767" s="78"/>
      <c r="BV1767" s="78"/>
      <c r="BW1767" s="78"/>
      <c r="BX1767" s="78"/>
      <c r="BY1767" s="78"/>
      <c r="BZ1767" s="72"/>
      <c r="CA1767" s="73"/>
      <c r="CB1767" s="72"/>
      <c r="CC1767" s="72"/>
      <c r="CD1767" s="74"/>
      <c r="CJ1767"/>
      <c r="CW1767" s="76"/>
      <c r="DC1767" s="69"/>
      <c r="DI1767" s="69"/>
    </row>
    <row r="1768" spans="1:113">
      <c r="A1768" s="78"/>
      <c r="B1768" s="79"/>
      <c r="C1768" s="78"/>
      <c r="D1768" s="80"/>
      <c r="E1768" s="78"/>
      <c r="F1768" s="78"/>
      <c r="G1768" s="78"/>
      <c r="H1768" s="78"/>
      <c r="I1768" s="78"/>
      <c r="J1768" s="78"/>
      <c r="K1768" s="78"/>
      <c r="L1768" s="80"/>
      <c r="M1768" s="78"/>
      <c r="N1768" s="78"/>
      <c r="O1768" s="78"/>
      <c r="P1768" s="78"/>
      <c r="Q1768" s="78"/>
      <c r="R1768" s="78"/>
      <c r="S1768" s="78"/>
      <c r="T1768" s="78"/>
      <c r="U1768" s="78"/>
      <c r="V1768" s="78"/>
      <c r="W1768" s="78"/>
      <c r="X1768" s="78"/>
      <c r="Y1768" s="78"/>
      <c r="Z1768" s="78"/>
      <c r="AA1768" s="78"/>
      <c r="AB1768" s="78"/>
      <c r="AC1768" s="78"/>
      <c r="AD1768" s="78"/>
      <c r="AE1768" s="78"/>
      <c r="AF1768" s="78"/>
      <c r="AG1768" s="78"/>
      <c r="AH1768" s="78"/>
      <c r="AI1768" s="78"/>
      <c r="AJ1768" s="78"/>
      <c r="AK1768" s="78"/>
      <c r="AL1768" s="80"/>
      <c r="AM1768" s="78"/>
      <c r="AN1768" s="78"/>
      <c r="AO1768" s="78"/>
      <c r="AP1768" s="78"/>
      <c r="AQ1768" s="78"/>
      <c r="AR1768" s="78"/>
      <c r="AS1768" s="78"/>
      <c r="AT1768" s="78"/>
      <c r="AU1768" s="78"/>
      <c r="AV1768" s="78"/>
      <c r="AW1768" s="78"/>
      <c r="AX1768" s="78"/>
      <c r="AY1768" s="78"/>
      <c r="AZ1768" s="78"/>
      <c r="BA1768" s="78"/>
      <c r="BB1768" s="78"/>
      <c r="BC1768" s="79"/>
      <c r="BD1768" s="79"/>
      <c r="BE1768" s="79"/>
      <c r="BF1768" s="79"/>
      <c r="BG1768" s="79"/>
      <c r="BH1768" s="79"/>
      <c r="BI1768" s="79"/>
      <c r="BJ1768" s="78"/>
      <c r="BK1768" s="78"/>
      <c r="BL1768" s="80"/>
      <c r="BM1768" s="78"/>
      <c r="BN1768" s="78"/>
      <c r="BO1768" s="78"/>
      <c r="BP1768" s="78"/>
      <c r="BQ1768" s="78"/>
      <c r="BR1768" s="78"/>
      <c r="BS1768" s="78"/>
      <c r="BT1768" s="78"/>
      <c r="BU1768" s="78"/>
      <c r="BV1768" s="78"/>
      <c r="BW1768" s="78"/>
      <c r="BX1768" s="78"/>
      <c r="BY1768" s="78"/>
      <c r="BZ1768" s="72"/>
      <c r="CA1768" s="73"/>
      <c r="CB1768" s="72"/>
      <c r="CC1768" s="72"/>
      <c r="CD1768" s="74"/>
      <c r="CJ1768"/>
      <c r="CW1768" s="76"/>
      <c r="DC1768" s="69"/>
      <c r="DI1768" s="69"/>
    </row>
    <row r="1769" spans="1:113">
      <c r="A1769" s="78"/>
      <c r="B1769" s="79"/>
      <c r="C1769" s="78"/>
      <c r="D1769" s="80"/>
      <c r="E1769" s="78"/>
      <c r="F1769" s="78"/>
      <c r="G1769" s="78"/>
      <c r="H1769" s="78"/>
      <c r="I1769" s="78"/>
      <c r="J1769" s="78"/>
      <c r="K1769" s="78"/>
      <c r="L1769" s="80"/>
      <c r="M1769" s="78"/>
      <c r="N1769" s="78"/>
      <c r="O1769" s="78"/>
      <c r="P1769" s="78"/>
      <c r="Q1769" s="78"/>
      <c r="R1769" s="78"/>
      <c r="S1769" s="78"/>
      <c r="T1769" s="78"/>
      <c r="U1769" s="78"/>
      <c r="V1769" s="78"/>
      <c r="W1769" s="78"/>
      <c r="X1769" s="78"/>
      <c r="Y1769" s="78"/>
      <c r="Z1769" s="78"/>
      <c r="AA1769" s="78"/>
      <c r="AB1769" s="78"/>
      <c r="AC1769" s="78"/>
      <c r="AD1769" s="78"/>
      <c r="AE1769" s="78"/>
      <c r="AF1769" s="78"/>
      <c r="AG1769" s="78"/>
      <c r="AH1769" s="78"/>
      <c r="AI1769" s="78"/>
      <c r="AJ1769" s="78"/>
      <c r="AK1769" s="78"/>
      <c r="AL1769" s="80"/>
      <c r="AM1769" s="78"/>
      <c r="AN1769" s="78"/>
      <c r="AO1769" s="78"/>
      <c r="AP1769" s="78"/>
      <c r="AQ1769" s="78"/>
      <c r="AR1769" s="78"/>
      <c r="AS1769" s="78"/>
      <c r="AT1769" s="78"/>
      <c r="AU1769" s="78"/>
      <c r="AV1769" s="78"/>
      <c r="AW1769" s="78"/>
      <c r="AX1769" s="78"/>
      <c r="AY1769" s="78"/>
      <c r="AZ1769" s="78"/>
      <c r="BA1769" s="78"/>
      <c r="BB1769" s="78"/>
      <c r="BC1769" s="79"/>
      <c r="BD1769" s="79"/>
      <c r="BE1769" s="79"/>
      <c r="BF1769" s="79"/>
      <c r="BG1769" s="79"/>
      <c r="BH1769" s="79"/>
      <c r="BI1769" s="79"/>
      <c r="BJ1769" s="78"/>
      <c r="BK1769" s="78"/>
      <c r="BL1769" s="80"/>
      <c r="BM1769" s="78"/>
      <c r="BN1769" s="78"/>
      <c r="BO1769" s="78"/>
      <c r="BP1769" s="78"/>
      <c r="BQ1769" s="78"/>
      <c r="BR1769" s="78"/>
      <c r="BS1769" s="78"/>
      <c r="BT1769" s="78"/>
      <c r="BU1769" s="78"/>
      <c r="BV1769" s="78"/>
      <c r="BW1769" s="78"/>
      <c r="BX1769" s="78"/>
      <c r="BY1769" s="78"/>
      <c r="BZ1769" s="72"/>
      <c r="CA1769" s="73"/>
      <c r="CB1769" s="72"/>
      <c r="CC1769" s="72"/>
      <c r="CD1769" s="74"/>
      <c r="CJ1769"/>
      <c r="CW1769" s="76"/>
      <c r="DC1769" s="69"/>
      <c r="DI1769" s="69"/>
    </row>
    <row r="1770" spans="1:113">
      <c r="A1770" s="78"/>
      <c r="B1770" s="79"/>
      <c r="C1770" s="78"/>
      <c r="D1770" s="80"/>
      <c r="E1770" s="78"/>
      <c r="F1770" s="78"/>
      <c r="G1770" s="78"/>
      <c r="H1770" s="78"/>
      <c r="I1770" s="78"/>
      <c r="J1770" s="78"/>
      <c r="K1770" s="78"/>
      <c r="L1770" s="80"/>
      <c r="M1770" s="78"/>
      <c r="N1770" s="78"/>
      <c r="O1770" s="78"/>
      <c r="P1770" s="78"/>
      <c r="Q1770" s="78"/>
      <c r="R1770" s="78"/>
      <c r="S1770" s="78"/>
      <c r="T1770" s="78"/>
      <c r="U1770" s="78"/>
      <c r="V1770" s="78"/>
      <c r="W1770" s="78"/>
      <c r="X1770" s="78"/>
      <c r="Y1770" s="78"/>
      <c r="Z1770" s="78"/>
      <c r="AA1770" s="78"/>
      <c r="AB1770" s="78"/>
      <c r="AC1770" s="78"/>
      <c r="AD1770" s="78"/>
      <c r="AE1770" s="78"/>
      <c r="AF1770" s="78"/>
      <c r="AG1770" s="78"/>
      <c r="AH1770" s="78"/>
      <c r="AI1770" s="78"/>
      <c r="AJ1770" s="78"/>
      <c r="AK1770" s="78"/>
      <c r="AL1770" s="80"/>
      <c r="AM1770" s="78"/>
      <c r="AN1770" s="78"/>
      <c r="AO1770" s="78"/>
      <c r="AP1770" s="78"/>
      <c r="AQ1770" s="78"/>
      <c r="AR1770" s="78"/>
      <c r="AS1770" s="78"/>
      <c r="AT1770" s="78"/>
      <c r="AU1770" s="78"/>
      <c r="AV1770" s="78"/>
      <c r="AW1770" s="78"/>
      <c r="AX1770" s="78"/>
      <c r="AY1770" s="78"/>
      <c r="AZ1770" s="78"/>
      <c r="BA1770" s="78"/>
      <c r="BB1770" s="78"/>
      <c r="BC1770" s="79"/>
      <c r="BD1770" s="79"/>
      <c r="BE1770" s="79"/>
      <c r="BF1770" s="79"/>
      <c r="BG1770" s="79"/>
      <c r="BH1770" s="79"/>
      <c r="BI1770" s="79"/>
      <c r="BJ1770" s="78"/>
      <c r="BK1770" s="78"/>
      <c r="BL1770" s="80"/>
      <c r="BM1770" s="78"/>
      <c r="BN1770" s="78"/>
      <c r="BO1770" s="78"/>
      <c r="BP1770" s="78"/>
      <c r="BQ1770" s="78"/>
      <c r="BR1770" s="78"/>
      <c r="BS1770" s="78"/>
      <c r="BT1770" s="78"/>
      <c r="BU1770" s="78"/>
      <c r="BV1770" s="78"/>
      <c r="BW1770" s="78"/>
      <c r="BX1770" s="78"/>
      <c r="BY1770" s="78"/>
      <c r="BZ1770" s="72"/>
      <c r="CA1770" s="73"/>
      <c r="CB1770" s="72"/>
      <c r="CC1770" s="72"/>
      <c r="CD1770" s="74"/>
      <c r="CJ1770"/>
      <c r="CW1770" s="76"/>
      <c r="DC1770" s="69"/>
      <c r="DI1770" s="69"/>
    </row>
    <row r="1771" spans="1:113">
      <c r="A1771" s="78"/>
      <c r="B1771" s="79"/>
      <c r="C1771" s="78"/>
      <c r="D1771" s="80"/>
      <c r="E1771" s="78"/>
      <c r="F1771" s="78"/>
      <c r="G1771" s="78"/>
      <c r="H1771" s="78"/>
      <c r="I1771" s="78"/>
      <c r="J1771" s="78"/>
      <c r="K1771" s="78"/>
      <c r="L1771" s="80"/>
      <c r="M1771" s="78"/>
      <c r="N1771" s="78"/>
      <c r="O1771" s="78"/>
      <c r="P1771" s="78"/>
      <c r="Q1771" s="78"/>
      <c r="R1771" s="78"/>
      <c r="S1771" s="78"/>
      <c r="T1771" s="78"/>
      <c r="U1771" s="78"/>
      <c r="V1771" s="78"/>
      <c r="W1771" s="78"/>
      <c r="X1771" s="78"/>
      <c r="Y1771" s="78"/>
      <c r="Z1771" s="78"/>
      <c r="AA1771" s="78"/>
      <c r="AB1771" s="78"/>
      <c r="AC1771" s="78"/>
      <c r="AD1771" s="78"/>
      <c r="AE1771" s="78"/>
      <c r="AF1771" s="78"/>
      <c r="AG1771" s="78"/>
      <c r="AH1771" s="78"/>
      <c r="AI1771" s="78"/>
      <c r="AJ1771" s="78"/>
      <c r="AK1771" s="78"/>
      <c r="AL1771" s="80"/>
      <c r="AM1771" s="78"/>
      <c r="AN1771" s="78"/>
      <c r="AO1771" s="78"/>
      <c r="AP1771" s="78"/>
      <c r="AQ1771" s="78"/>
      <c r="AR1771" s="78"/>
      <c r="AS1771" s="78"/>
      <c r="AT1771" s="78"/>
      <c r="AU1771" s="78"/>
      <c r="AV1771" s="78"/>
      <c r="AW1771" s="78"/>
      <c r="AX1771" s="78"/>
      <c r="AY1771" s="78"/>
      <c r="AZ1771" s="78"/>
      <c r="BA1771" s="78"/>
      <c r="BB1771" s="78"/>
      <c r="BC1771" s="79"/>
      <c r="BD1771" s="79"/>
      <c r="BE1771" s="79"/>
      <c r="BF1771" s="79"/>
      <c r="BG1771" s="79"/>
      <c r="BH1771" s="79"/>
      <c r="BI1771" s="79"/>
      <c r="BJ1771" s="78"/>
      <c r="BK1771" s="78"/>
      <c r="BL1771" s="80"/>
      <c r="BM1771" s="78"/>
      <c r="BN1771" s="78"/>
      <c r="BO1771" s="78"/>
      <c r="BP1771" s="78"/>
      <c r="BQ1771" s="78"/>
      <c r="BR1771" s="78"/>
      <c r="BS1771" s="78"/>
      <c r="BT1771" s="78"/>
      <c r="BU1771" s="78"/>
      <c r="BV1771" s="78"/>
      <c r="BW1771" s="78"/>
      <c r="BX1771" s="78"/>
      <c r="BY1771" s="78"/>
      <c r="BZ1771" s="72"/>
      <c r="CA1771" s="73"/>
      <c r="CB1771" s="72"/>
      <c r="CC1771" s="72"/>
      <c r="CD1771" s="74"/>
      <c r="CJ1771"/>
      <c r="CW1771" s="76"/>
      <c r="DC1771" s="69"/>
      <c r="DI1771" s="69"/>
    </row>
    <row r="1772" spans="1:113">
      <c r="A1772" s="78"/>
      <c r="B1772" s="79"/>
      <c r="C1772" s="78"/>
      <c r="D1772" s="80"/>
      <c r="E1772" s="78"/>
      <c r="F1772" s="78"/>
      <c r="G1772" s="78"/>
      <c r="H1772" s="78"/>
      <c r="I1772" s="78"/>
      <c r="J1772" s="78"/>
      <c r="K1772" s="78"/>
      <c r="L1772" s="80"/>
      <c r="M1772" s="78"/>
      <c r="N1772" s="78"/>
      <c r="O1772" s="78"/>
      <c r="P1772" s="78"/>
      <c r="Q1772" s="78"/>
      <c r="R1772" s="78"/>
      <c r="S1772" s="78"/>
      <c r="T1772" s="78"/>
      <c r="U1772" s="78"/>
      <c r="V1772" s="78"/>
      <c r="W1772" s="78"/>
      <c r="X1772" s="78"/>
      <c r="Y1772" s="78"/>
      <c r="Z1772" s="78"/>
      <c r="AA1772" s="78"/>
      <c r="AB1772" s="78"/>
      <c r="AC1772" s="78"/>
      <c r="AD1772" s="78"/>
      <c r="AE1772" s="78"/>
      <c r="AF1772" s="78"/>
      <c r="AG1772" s="78"/>
      <c r="AH1772" s="78"/>
      <c r="AI1772" s="78"/>
      <c r="AJ1772" s="78"/>
      <c r="AK1772" s="78"/>
      <c r="AL1772" s="80"/>
      <c r="AM1772" s="78"/>
      <c r="AN1772" s="78"/>
      <c r="AO1772" s="78"/>
      <c r="AP1772" s="78"/>
      <c r="AQ1772" s="78"/>
      <c r="AR1772" s="78"/>
      <c r="AS1772" s="78"/>
      <c r="AT1772" s="78"/>
      <c r="AU1772" s="78"/>
      <c r="AV1772" s="78"/>
      <c r="AW1772" s="78"/>
      <c r="AX1772" s="78"/>
      <c r="AY1772" s="78"/>
      <c r="AZ1772" s="78"/>
      <c r="BA1772" s="78"/>
      <c r="BB1772" s="78"/>
      <c r="BC1772" s="79"/>
      <c r="BD1772" s="79"/>
      <c r="BE1772" s="79"/>
      <c r="BF1772" s="79"/>
      <c r="BG1772" s="79"/>
      <c r="BH1772" s="79"/>
      <c r="BI1772" s="79"/>
      <c r="BJ1772" s="78"/>
      <c r="BK1772" s="78"/>
      <c r="BL1772" s="80"/>
      <c r="BM1772" s="78"/>
      <c r="BN1772" s="78"/>
      <c r="BO1772" s="78"/>
      <c r="BP1772" s="78"/>
      <c r="BQ1772" s="78"/>
      <c r="BR1772" s="78"/>
      <c r="BS1772" s="78"/>
      <c r="BT1772" s="78"/>
      <c r="BU1772" s="78"/>
      <c r="BV1772" s="78"/>
      <c r="BW1772" s="78"/>
      <c r="BX1772" s="78"/>
      <c r="BY1772" s="78"/>
      <c r="BZ1772" s="72"/>
      <c r="CA1772" s="73"/>
      <c r="CB1772" s="72"/>
      <c r="CC1772" s="72"/>
      <c r="CD1772" s="74"/>
      <c r="CJ1772"/>
      <c r="CW1772" s="76"/>
      <c r="DC1772" s="69"/>
      <c r="DI1772" s="69"/>
    </row>
    <row r="1773" spans="1:113">
      <c r="A1773" s="78"/>
      <c r="B1773" s="79"/>
      <c r="C1773" s="78"/>
      <c r="D1773" s="80"/>
      <c r="E1773" s="78"/>
      <c r="F1773" s="78"/>
      <c r="G1773" s="78"/>
      <c r="H1773" s="78"/>
      <c r="I1773" s="78"/>
      <c r="J1773" s="78"/>
      <c r="K1773" s="78"/>
      <c r="L1773" s="80"/>
      <c r="M1773" s="78"/>
      <c r="N1773" s="78"/>
      <c r="O1773" s="78"/>
      <c r="P1773" s="78"/>
      <c r="Q1773" s="78"/>
      <c r="R1773" s="78"/>
      <c r="S1773" s="78"/>
      <c r="T1773" s="78"/>
      <c r="U1773" s="78"/>
      <c r="V1773" s="78"/>
      <c r="W1773" s="78"/>
      <c r="X1773" s="78"/>
      <c r="Y1773" s="78"/>
      <c r="Z1773" s="78"/>
      <c r="AA1773" s="78"/>
      <c r="AB1773" s="78"/>
      <c r="AC1773" s="78"/>
      <c r="AD1773" s="78"/>
      <c r="AE1773" s="78"/>
      <c r="AF1773" s="78"/>
      <c r="AG1773" s="78"/>
      <c r="AH1773" s="78"/>
      <c r="AI1773" s="78"/>
      <c r="AJ1773" s="78"/>
      <c r="AK1773" s="78"/>
      <c r="AL1773" s="80"/>
      <c r="AM1773" s="78"/>
      <c r="AN1773" s="78"/>
      <c r="AO1773" s="78"/>
      <c r="AP1773" s="78"/>
      <c r="AQ1773" s="78"/>
      <c r="AR1773" s="78"/>
      <c r="AS1773" s="78"/>
      <c r="AT1773" s="78"/>
      <c r="AU1773" s="78"/>
      <c r="AV1773" s="78"/>
      <c r="AW1773" s="78"/>
      <c r="AX1773" s="78"/>
      <c r="AY1773" s="78"/>
      <c r="AZ1773" s="78"/>
      <c r="BA1773" s="78"/>
      <c r="BB1773" s="78"/>
      <c r="BC1773" s="79"/>
      <c r="BD1773" s="79"/>
      <c r="BE1773" s="79"/>
      <c r="BF1773" s="79"/>
      <c r="BG1773" s="79"/>
      <c r="BH1773" s="79"/>
      <c r="BI1773" s="79"/>
      <c r="BJ1773" s="78"/>
      <c r="BK1773" s="78"/>
      <c r="BL1773" s="80"/>
      <c r="BM1773" s="78"/>
      <c r="BN1773" s="78"/>
      <c r="BO1773" s="78"/>
      <c r="BP1773" s="78"/>
      <c r="BQ1773" s="78"/>
      <c r="BR1773" s="78"/>
      <c r="BS1773" s="78"/>
      <c r="BT1773" s="78"/>
      <c r="BU1773" s="78"/>
      <c r="BV1773" s="78"/>
      <c r="BW1773" s="78"/>
      <c r="BX1773" s="78"/>
      <c r="BY1773" s="78"/>
      <c r="BZ1773" s="72"/>
      <c r="CA1773" s="73"/>
      <c r="CB1773" s="72"/>
      <c r="CC1773" s="72"/>
      <c r="CD1773" s="74"/>
      <c r="CJ1773"/>
      <c r="CW1773" s="76"/>
      <c r="DC1773" s="69"/>
      <c r="DI1773" s="69"/>
    </row>
    <row r="1774" spans="1:113">
      <c r="A1774" s="78"/>
      <c r="B1774" s="79"/>
      <c r="C1774" s="78"/>
      <c r="D1774" s="80"/>
      <c r="E1774" s="78"/>
      <c r="F1774" s="78"/>
      <c r="G1774" s="78"/>
      <c r="H1774" s="78"/>
      <c r="I1774" s="78"/>
      <c r="J1774" s="78"/>
      <c r="K1774" s="78"/>
      <c r="L1774" s="80"/>
      <c r="M1774" s="78"/>
      <c r="N1774" s="78"/>
      <c r="O1774" s="78"/>
      <c r="P1774" s="78"/>
      <c r="Q1774" s="78"/>
      <c r="R1774" s="78"/>
      <c r="S1774" s="78"/>
      <c r="T1774" s="78"/>
      <c r="U1774" s="78"/>
      <c r="V1774" s="78"/>
      <c r="W1774" s="78"/>
      <c r="X1774" s="78"/>
      <c r="Y1774" s="78"/>
      <c r="Z1774" s="78"/>
      <c r="AA1774" s="78"/>
      <c r="AB1774" s="78"/>
      <c r="AC1774" s="78"/>
      <c r="AD1774" s="78"/>
      <c r="AE1774" s="78"/>
      <c r="AF1774" s="78"/>
      <c r="AG1774" s="78"/>
      <c r="AH1774" s="78"/>
      <c r="AI1774" s="78"/>
      <c r="AJ1774" s="78"/>
      <c r="AK1774" s="78"/>
      <c r="AL1774" s="80"/>
      <c r="AM1774" s="78"/>
      <c r="AN1774" s="78"/>
      <c r="AO1774" s="78"/>
      <c r="AP1774" s="78"/>
      <c r="AQ1774" s="78"/>
      <c r="AR1774" s="78"/>
      <c r="AS1774" s="78"/>
      <c r="AT1774" s="78"/>
      <c r="AU1774" s="78"/>
      <c r="AV1774" s="78"/>
      <c r="AW1774" s="78"/>
      <c r="AX1774" s="78"/>
      <c r="AY1774" s="78"/>
      <c r="AZ1774" s="78"/>
      <c r="BA1774" s="78"/>
      <c r="BB1774" s="78"/>
      <c r="BC1774" s="79"/>
      <c r="BD1774" s="79"/>
      <c r="BE1774" s="79"/>
      <c r="BF1774" s="79"/>
      <c r="BG1774" s="79"/>
      <c r="BH1774" s="79"/>
      <c r="BI1774" s="79"/>
      <c r="BJ1774" s="78"/>
      <c r="BK1774" s="78"/>
      <c r="BL1774" s="80"/>
      <c r="BM1774" s="78"/>
      <c r="BN1774" s="78"/>
      <c r="BO1774" s="78"/>
      <c r="BP1774" s="78"/>
      <c r="BQ1774" s="78"/>
      <c r="BR1774" s="78"/>
      <c r="BS1774" s="78"/>
      <c r="BT1774" s="78"/>
      <c r="BU1774" s="78"/>
      <c r="BV1774" s="78"/>
      <c r="BW1774" s="78"/>
      <c r="BX1774" s="78"/>
      <c r="BY1774" s="78"/>
      <c r="BZ1774" s="72"/>
      <c r="CA1774" s="73"/>
      <c r="CB1774" s="72"/>
      <c r="CC1774" s="72"/>
      <c r="CD1774" s="74"/>
      <c r="CJ1774"/>
      <c r="CW1774" s="76"/>
      <c r="DC1774" s="69"/>
      <c r="DI1774" s="69"/>
    </row>
    <row r="1775" spans="1:113">
      <c r="A1775" s="78"/>
      <c r="B1775" s="79"/>
      <c r="C1775" s="78"/>
      <c r="D1775" s="80"/>
      <c r="E1775" s="78"/>
      <c r="F1775" s="78"/>
      <c r="G1775" s="78"/>
      <c r="H1775" s="78"/>
      <c r="I1775" s="78"/>
      <c r="J1775" s="78"/>
      <c r="K1775" s="78"/>
      <c r="L1775" s="80"/>
      <c r="M1775" s="78"/>
      <c r="N1775" s="78"/>
      <c r="O1775" s="78"/>
      <c r="P1775" s="78"/>
      <c r="Q1775" s="78"/>
      <c r="R1775" s="78"/>
      <c r="S1775" s="78"/>
      <c r="T1775" s="78"/>
      <c r="U1775" s="78"/>
      <c r="V1775" s="78"/>
      <c r="W1775" s="78"/>
      <c r="X1775" s="78"/>
      <c r="Y1775" s="78"/>
      <c r="Z1775" s="78"/>
      <c r="AA1775" s="78"/>
      <c r="AB1775" s="78"/>
      <c r="AC1775" s="78"/>
      <c r="AD1775" s="78"/>
      <c r="AE1775" s="78"/>
      <c r="AF1775" s="78"/>
      <c r="AG1775" s="78"/>
      <c r="AH1775" s="78"/>
      <c r="AI1775" s="78"/>
      <c r="AJ1775" s="78"/>
      <c r="AK1775" s="78"/>
      <c r="AL1775" s="80"/>
      <c r="AM1775" s="78"/>
      <c r="AN1775" s="78"/>
      <c r="AO1775" s="78"/>
      <c r="AP1775" s="78"/>
      <c r="AQ1775" s="78"/>
      <c r="AR1775" s="78"/>
      <c r="AS1775" s="78"/>
      <c r="AT1775" s="78"/>
      <c r="AU1775" s="78"/>
      <c r="AV1775" s="78"/>
      <c r="AW1775" s="78"/>
      <c r="AX1775" s="78"/>
      <c r="AY1775" s="78"/>
      <c r="AZ1775" s="78"/>
      <c r="BA1775" s="78"/>
      <c r="BB1775" s="78"/>
      <c r="BC1775" s="79"/>
      <c r="BD1775" s="79"/>
      <c r="BE1775" s="79"/>
      <c r="BF1775" s="79"/>
      <c r="BG1775" s="79"/>
      <c r="BH1775" s="79"/>
      <c r="BI1775" s="79"/>
      <c r="BJ1775" s="78"/>
      <c r="BK1775" s="78"/>
      <c r="BL1775" s="80"/>
      <c r="BM1775" s="78"/>
      <c r="BN1775" s="78"/>
      <c r="BO1775" s="78"/>
      <c r="BP1775" s="78"/>
      <c r="BQ1775" s="78"/>
      <c r="BR1775" s="78"/>
      <c r="BS1775" s="78"/>
      <c r="BT1775" s="78"/>
      <c r="BU1775" s="78"/>
      <c r="BV1775" s="78"/>
      <c r="BW1775" s="78"/>
      <c r="BX1775" s="78"/>
      <c r="BY1775" s="78"/>
      <c r="BZ1775" s="72"/>
      <c r="CA1775" s="73"/>
      <c r="CB1775" s="72"/>
      <c r="CC1775" s="72"/>
      <c r="CD1775" s="74"/>
      <c r="CJ1775"/>
      <c r="CW1775" s="76"/>
      <c r="DC1775" s="69"/>
      <c r="DI1775" s="69"/>
    </row>
    <row r="1776" spans="1:113">
      <c r="A1776" s="78"/>
      <c r="B1776" s="79"/>
      <c r="C1776" s="78"/>
      <c r="D1776" s="80"/>
      <c r="E1776" s="78"/>
      <c r="F1776" s="78"/>
      <c r="G1776" s="78"/>
      <c r="H1776" s="78"/>
      <c r="I1776" s="78"/>
      <c r="J1776" s="78"/>
      <c r="K1776" s="78"/>
      <c r="L1776" s="80"/>
      <c r="M1776" s="78"/>
      <c r="N1776" s="78"/>
      <c r="O1776" s="78"/>
      <c r="P1776" s="78"/>
      <c r="Q1776" s="78"/>
      <c r="R1776" s="78"/>
      <c r="S1776" s="78"/>
      <c r="T1776" s="78"/>
      <c r="U1776" s="78"/>
      <c r="V1776" s="78"/>
      <c r="W1776" s="78"/>
      <c r="X1776" s="78"/>
      <c r="Y1776" s="78"/>
      <c r="Z1776" s="78"/>
      <c r="AA1776" s="78"/>
      <c r="AB1776" s="78"/>
      <c r="AC1776" s="78"/>
      <c r="AD1776" s="78"/>
      <c r="AE1776" s="78"/>
      <c r="AF1776" s="78"/>
      <c r="AG1776" s="78"/>
      <c r="AH1776" s="78"/>
      <c r="AI1776" s="78"/>
      <c r="AJ1776" s="78"/>
      <c r="AK1776" s="78"/>
      <c r="AL1776" s="80"/>
      <c r="AM1776" s="78"/>
      <c r="AN1776" s="78"/>
      <c r="AO1776" s="78"/>
      <c r="AP1776" s="78"/>
      <c r="AQ1776" s="78"/>
      <c r="AR1776" s="78"/>
      <c r="AS1776" s="78"/>
      <c r="AT1776" s="78"/>
      <c r="AU1776" s="78"/>
      <c r="AV1776" s="78"/>
      <c r="AW1776" s="78"/>
      <c r="AX1776" s="78"/>
      <c r="AY1776" s="78"/>
      <c r="AZ1776" s="78"/>
      <c r="BA1776" s="78"/>
      <c r="BB1776" s="78"/>
      <c r="BC1776" s="79"/>
      <c r="BD1776" s="79"/>
      <c r="BE1776" s="79"/>
      <c r="BF1776" s="79"/>
      <c r="BG1776" s="79"/>
      <c r="BH1776" s="79"/>
      <c r="BI1776" s="79"/>
      <c r="BJ1776" s="78"/>
      <c r="BK1776" s="78"/>
      <c r="BL1776" s="80"/>
      <c r="BM1776" s="78"/>
      <c r="BN1776" s="78"/>
      <c r="BO1776" s="78"/>
      <c r="BP1776" s="78"/>
      <c r="BQ1776" s="78"/>
      <c r="BR1776" s="78"/>
      <c r="BS1776" s="78"/>
      <c r="BT1776" s="78"/>
      <c r="BU1776" s="78"/>
      <c r="BV1776" s="78"/>
      <c r="BW1776" s="78"/>
      <c r="BX1776" s="78"/>
      <c r="BY1776" s="78"/>
      <c r="BZ1776" s="72"/>
      <c r="CA1776" s="73"/>
      <c r="CB1776" s="72"/>
      <c r="CC1776" s="72"/>
      <c r="CD1776" s="74"/>
      <c r="CJ1776"/>
      <c r="CW1776" s="76"/>
      <c r="DC1776" s="69"/>
      <c r="DI1776" s="69"/>
    </row>
    <row r="1777" spans="1:113">
      <c r="A1777" s="78"/>
      <c r="B1777" s="79"/>
      <c r="C1777" s="78"/>
      <c r="D1777" s="80"/>
      <c r="E1777" s="78"/>
      <c r="F1777" s="78"/>
      <c r="G1777" s="78"/>
      <c r="H1777" s="78"/>
      <c r="I1777" s="78"/>
      <c r="J1777" s="78"/>
      <c r="K1777" s="78"/>
      <c r="L1777" s="80"/>
      <c r="M1777" s="78"/>
      <c r="N1777" s="78"/>
      <c r="O1777" s="78"/>
      <c r="P1777" s="78"/>
      <c r="Q1777" s="78"/>
      <c r="R1777" s="78"/>
      <c r="S1777" s="78"/>
      <c r="T1777" s="78"/>
      <c r="U1777" s="78"/>
      <c r="V1777" s="78"/>
      <c r="W1777" s="78"/>
      <c r="X1777" s="78"/>
      <c r="Y1777" s="78"/>
      <c r="Z1777" s="78"/>
      <c r="AA1777" s="78"/>
      <c r="AB1777" s="78"/>
      <c r="AC1777" s="78"/>
      <c r="AD1777" s="78"/>
      <c r="AE1777" s="78"/>
      <c r="AF1777" s="78"/>
      <c r="AG1777" s="78"/>
      <c r="AH1777" s="78"/>
      <c r="AI1777" s="78"/>
      <c r="AJ1777" s="78"/>
      <c r="AK1777" s="78"/>
      <c r="AL1777" s="80"/>
      <c r="AM1777" s="78"/>
      <c r="AN1777" s="78"/>
      <c r="AO1777" s="78"/>
      <c r="AP1777" s="78"/>
      <c r="AQ1777" s="78"/>
      <c r="AR1777" s="78"/>
      <c r="AS1777" s="78"/>
      <c r="AT1777" s="78"/>
      <c r="AU1777" s="78"/>
      <c r="AV1777" s="78"/>
      <c r="AW1777" s="78"/>
      <c r="AX1777" s="78"/>
      <c r="AY1777" s="78"/>
      <c r="AZ1777" s="78"/>
      <c r="BA1777" s="78"/>
      <c r="BB1777" s="78"/>
      <c r="BC1777" s="79"/>
      <c r="BD1777" s="79"/>
      <c r="BE1777" s="79"/>
      <c r="BF1777" s="79"/>
      <c r="BG1777" s="79"/>
      <c r="BH1777" s="79"/>
      <c r="BI1777" s="79"/>
      <c r="BJ1777" s="78"/>
      <c r="BK1777" s="78"/>
      <c r="BL1777" s="80"/>
      <c r="BM1777" s="78"/>
      <c r="BN1777" s="78"/>
      <c r="BO1777" s="78"/>
      <c r="BP1777" s="78"/>
      <c r="BQ1777" s="78"/>
      <c r="BR1777" s="78"/>
      <c r="BS1777" s="78"/>
      <c r="BT1777" s="78"/>
      <c r="BU1777" s="78"/>
      <c r="BV1777" s="78"/>
      <c r="BW1777" s="78"/>
      <c r="BX1777" s="78"/>
      <c r="BY1777" s="78"/>
      <c r="BZ1777" s="72"/>
      <c r="CA1777" s="73"/>
      <c r="CB1777" s="72"/>
      <c r="CC1777" s="72"/>
      <c r="CD1777" s="74"/>
      <c r="CJ1777"/>
      <c r="CW1777" s="76"/>
      <c r="DC1777" s="69"/>
      <c r="DI1777" s="69"/>
    </row>
    <row r="1778" spans="1:113">
      <c r="A1778" s="78"/>
      <c r="B1778" s="79"/>
      <c r="C1778" s="78"/>
      <c r="D1778" s="80"/>
      <c r="E1778" s="78"/>
      <c r="F1778" s="78"/>
      <c r="G1778" s="78"/>
      <c r="H1778" s="78"/>
      <c r="I1778" s="78"/>
      <c r="J1778" s="78"/>
      <c r="K1778" s="78"/>
      <c r="L1778" s="80"/>
      <c r="M1778" s="78"/>
      <c r="N1778" s="78"/>
      <c r="O1778" s="78"/>
      <c r="P1778" s="78"/>
      <c r="Q1778" s="78"/>
      <c r="R1778" s="78"/>
      <c r="S1778" s="78"/>
      <c r="T1778" s="78"/>
      <c r="U1778" s="78"/>
      <c r="V1778" s="78"/>
      <c r="W1778" s="78"/>
      <c r="X1778" s="78"/>
      <c r="Y1778" s="78"/>
      <c r="Z1778" s="78"/>
      <c r="AA1778" s="78"/>
      <c r="AB1778" s="78"/>
      <c r="AC1778" s="78"/>
      <c r="AD1778" s="78"/>
      <c r="AE1778" s="78"/>
      <c r="AF1778" s="78"/>
      <c r="AG1778" s="78"/>
      <c r="AH1778" s="78"/>
      <c r="AI1778" s="78"/>
      <c r="AJ1778" s="78"/>
      <c r="AK1778" s="78"/>
      <c r="AL1778" s="80"/>
      <c r="AM1778" s="78"/>
      <c r="AN1778" s="78"/>
      <c r="AO1778" s="78"/>
      <c r="AP1778" s="78"/>
      <c r="AQ1778" s="78"/>
      <c r="AR1778" s="78"/>
      <c r="AS1778" s="78"/>
      <c r="AT1778" s="78"/>
      <c r="AU1778" s="78"/>
      <c r="AV1778" s="78"/>
      <c r="AW1778" s="78"/>
      <c r="AX1778" s="78"/>
      <c r="AY1778" s="78"/>
      <c r="AZ1778" s="78"/>
      <c r="BA1778" s="78"/>
      <c r="BB1778" s="78"/>
      <c r="BC1778" s="79"/>
      <c r="BD1778" s="79"/>
      <c r="BE1778" s="79"/>
      <c r="BF1778" s="79"/>
      <c r="BG1778" s="79"/>
      <c r="BH1778" s="79"/>
      <c r="BI1778" s="79"/>
      <c r="BJ1778" s="78"/>
      <c r="BK1778" s="78"/>
      <c r="BL1778" s="80"/>
      <c r="BM1778" s="78"/>
      <c r="BN1778" s="78"/>
      <c r="BO1778" s="78"/>
      <c r="BP1778" s="78"/>
      <c r="BQ1778" s="78"/>
      <c r="BR1778" s="78"/>
      <c r="BS1778" s="78"/>
      <c r="BT1778" s="78"/>
      <c r="BU1778" s="78"/>
      <c r="BV1778" s="78"/>
      <c r="BW1778" s="78"/>
      <c r="BX1778" s="78"/>
      <c r="BY1778" s="78"/>
      <c r="BZ1778" s="72"/>
      <c r="CA1778" s="73"/>
      <c r="CB1778" s="72"/>
      <c r="CC1778" s="72"/>
      <c r="CD1778" s="74"/>
      <c r="CJ1778"/>
      <c r="CW1778" s="76"/>
      <c r="DC1778" s="69"/>
      <c r="DI1778" s="69"/>
    </row>
    <row r="1779" spans="1:113">
      <c r="A1779" s="78"/>
      <c r="B1779" s="79"/>
      <c r="C1779" s="78"/>
      <c r="D1779" s="80"/>
      <c r="E1779" s="78"/>
      <c r="F1779" s="78"/>
      <c r="G1779" s="78"/>
      <c r="H1779" s="78"/>
      <c r="I1779" s="78"/>
      <c r="J1779" s="78"/>
      <c r="K1779" s="78"/>
      <c r="L1779" s="80"/>
      <c r="M1779" s="78"/>
      <c r="N1779" s="78"/>
      <c r="O1779" s="78"/>
      <c r="P1779" s="78"/>
      <c r="Q1779" s="78"/>
      <c r="R1779" s="78"/>
      <c r="S1779" s="78"/>
      <c r="T1779" s="78"/>
      <c r="U1779" s="78"/>
      <c r="V1779" s="78"/>
      <c r="W1779" s="78"/>
      <c r="X1779" s="78"/>
      <c r="Y1779" s="78"/>
      <c r="Z1779" s="78"/>
      <c r="AA1779" s="78"/>
      <c r="AB1779" s="78"/>
      <c r="AC1779" s="78"/>
      <c r="AD1779" s="78"/>
      <c r="AE1779" s="78"/>
      <c r="AF1779" s="78"/>
      <c r="AG1779" s="78"/>
      <c r="AH1779" s="78"/>
      <c r="AI1779" s="78"/>
      <c r="AJ1779" s="78"/>
      <c r="AK1779" s="78"/>
      <c r="AL1779" s="80"/>
      <c r="AM1779" s="78"/>
      <c r="AN1779" s="78"/>
      <c r="AO1779" s="78"/>
      <c r="AP1779" s="78"/>
      <c r="AQ1779" s="78"/>
      <c r="AR1779" s="78"/>
      <c r="AS1779" s="78"/>
      <c r="AT1779" s="78"/>
      <c r="AU1779" s="78"/>
      <c r="AV1779" s="78"/>
      <c r="AW1779" s="78"/>
      <c r="AX1779" s="78"/>
      <c r="AY1779" s="78"/>
      <c r="AZ1779" s="78"/>
      <c r="BA1779" s="78"/>
      <c r="BB1779" s="78"/>
      <c r="BC1779" s="79"/>
      <c r="BD1779" s="79"/>
      <c r="BE1779" s="79"/>
      <c r="BF1779" s="79"/>
      <c r="BG1779" s="79"/>
      <c r="BH1779" s="79"/>
      <c r="BI1779" s="79"/>
      <c r="BJ1779" s="78"/>
      <c r="BK1779" s="78"/>
      <c r="BL1779" s="80"/>
      <c r="BM1779" s="78"/>
      <c r="BN1779" s="78"/>
      <c r="BO1779" s="78"/>
      <c r="BP1779" s="78"/>
      <c r="BQ1779" s="78"/>
      <c r="BR1779" s="78"/>
      <c r="BS1779" s="78"/>
      <c r="BT1779" s="78"/>
      <c r="BU1779" s="78"/>
      <c r="BV1779" s="78"/>
      <c r="BW1779" s="78"/>
      <c r="BX1779" s="78"/>
      <c r="BY1779" s="78"/>
      <c r="BZ1779" s="72"/>
      <c r="CA1779" s="73"/>
      <c r="CB1779" s="72"/>
      <c r="CC1779" s="72"/>
      <c r="CD1779" s="74"/>
      <c r="CJ1779"/>
      <c r="CW1779" s="76"/>
      <c r="DC1779" s="69"/>
      <c r="DI1779" s="69"/>
    </row>
    <row r="1780" spans="1:113">
      <c r="A1780" s="78"/>
      <c r="B1780" s="79"/>
      <c r="C1780" s="78"/>
      <c r="D1780" s="80"/>
      <c r="E1780" s="78"/>
      <c r="F1780" s="78"/>
      <c r="G1780" s="78"/>
      <c r="H1780" s="78"/>
      <c r="I1780" s="78"/>
      <c r="J1780" s="78"/>
      <c r="K1780" s="78"/>
      <c r="L1780" s="80"/>
      <c r="M1780" s="78"/>
      <c r="N1780" s="78"/>
      <c r="O1780" s="78"/>
      <c r="P1780" s="78"/>
      <c r="Q1780" s="78"/>
      <c r="R1780" s="78"/>
      <c r="S1780" s="78"/>
      <c r="T1780" s="78"/>
      <c r="U1780" s="78"/>
      <c r="V1780" s="78"/>
      <c r="W1780" s="78"/>
      <c r="X1780" s="78"/>
      <c r="Y1780" s="78"/>
      <c r="Z1780" s="78"/>
      <c r="AA1780" s="78"/>
      <c r="AB1780" s="78"/>
      <c r="AC1780" s="78"/>
      <c r="AD1780" s="78"/>
      <c r="AE1780" s="78"/>
      <c r="AF1780" s="78"/>
      <c r="AG1780" s="78"/>
      <c r="AH1780" s="78"/>
      <c r="AI1780" s="78"/>
      <c r="AJ1780" s="78"/>
      <c r="AK1780" s="78"/>
      <c r="AL1780" s="80"/>
      <c r="AM1780" s="78"/>
      <c r="AN1780" s="78"/>
      <c r="AO1780" s="78"/>
      <c r="AP1780" s="78"/>
      <c r="AQ1780" s="78"/>
      <c r="AR1780" s="78"/>
      <c r="AS1780" s="78"/>
      <c r="AT1780" s="78"/>
      <c r="AU1780" s="78"/>
      <c r="AV1780" s="78"/>
      <c r="AW1780" s="78"/>
      <c r="AX1780" s="78"/>
      <c r="AY1780" s="78"/>
      <c r="AZ1780" s="78"/>
      <c r="BA1780" s="78"/>
      <c r="BB1780" s="78"/>
      <c r="BC1780" s="79"/>
      <c r="BD1780" s="79"/>
      <c r="BE1780" s="79"/>
      <c r="BF1780" s="79"/>
      <c r="BG1780" s="79"/>
      <c r="BH1780" s="79"/>
      <c r="BI1780" s="79"/>
      <c r="BJ1780" s="78"/>
      <c r="BK1780" s="78"/>
      <c r="BL1780" s="80"/>
      <c r="BM1780" s="78"/>
      <c r="BN1780" s="78"/>
      <c r="BO1780" s="78"/>
      <c r="BP1780" s="78"/>
      <c r="BQ1780" s="78"/>
      <c r="BR1780" s="78"/>
      <c r="BS1780" s="78"/>
      <c r="BT1780" s="78"/>
      <c r="BU1780" s="78"/>
      <c r="BV1780" s="78"/>
      <c r="BW1780" s="78"/>
      <c r="BX1780" s="78"/>
      <c r="BY1780" s="78"/>
      <c r="BZ1780" s="72"/>
      <c r="CA1780" s="73"/>
      <c r="CB1780" s="72"/>
      <c r="CC1780" s="72"/>
      <c r="CD1780" s="74"/>
      <c r="CJ1780"/>
      <c r="CW1780" s="76"/>
      <c r="DC1780" s="69"/>
      <c r="DI1780" s="69"/>
    </row>
    <row r="1781" spans="1:113">
      <c r="A1781" s="78"/>
      <c r="B1781" s="79"/>
      <c r="C1781" s="78"/>
      <c r="D1781" s="80"/>
      <c r="E1781" s="78"/>
      <c r="F1781" s="78"/>
      <c r="G1781" s="78"/>
      <c r="H1781" s="78"/>
      <c r="I1781" s="78"/>
      <c r="J1781" s="78"/>
      <c r="K1781" s="78"/>
      <c r="L1781" s="80"/>
      <c r="M1781" s="78"/>
      <c r="N1781" s="78"/>
      <c r="O1781" s="78"/>
      <c r="P1781" s="78"/>
      <c r="Q1781" s="78"/>
      <c r="R1781" s="78"/>
      <c r="S1781" s="78"/>
      <c r="T1781" s="78"/>
      <c r="U1781" s="78"/>
      <c r="V1781" s="78"/>
      <c r="W1781" s="78"/>
      <c r="X1781" s="78"/>
      <c r="Y1781" s="78"/>
      <c r="Z1781" s="78"/>
      <c r="AA1781" s="78"/>
      <c r="AB1781" s="78"/>
      <c r="AC1781" s="78"/>
      <c r="AD1781" s="78"/>
      <c r="AE1781" s="78"/>
      <c r="AF1781" s="78"/>
      <c r="AG1781" s="78"/>
      <c r="AH1781" s="78"/>
      <c r="AI1781" s="78"/>
      <c r="AJ1781" s="78"/>
      <c r="AK1781" s="78"/>
      <c r="AL1781" s="80"/>
      <c r="AM1781" s="78"/>
      <c r="AN1781" s="78"/>
      <c r="AO1781" s="78"/>
      <c r="AP1781" s="78"/>
      <c r="AQ1781" s="78"/>
      <c r="AR1781" s="78"/>
      <c r="AS1781" s="78"/>
      <c r="AT1781" s="78"/>
      <c r="AU1781" s="78"/>
      <c r="AV1781" s="78"/>
      <c r="AW1781" s="78"/>
      <c r="AX1781" s="78"/>
      <c r="AY1781" s="78"/>
      <c r="AZ1781" s="78"/>
      <c r="BA1781" s="78"/>
      <c r="BB1781" s="78"/>
      <c r="BC1781" s="79"/>
      <c r="BD1781" s="79"/>
      <c r="BE1781" s="79"/>
      <c r="BF1781" s="79"/>
      <c r="BG1781" s="79"/>
      <c r="BH1781" s="79"/>
      <c r="BI1781" s="79"/>
      <c r="BJ1781" s="78"/>
      <c r="BK1781" s="78"/>
      <c r="BL1781" s="80"/>
      <c r="BM1781" s="78"/>
      <c r="BN1781" s="78"/>
      <c r="BO1781" s="78"/>
      <c r="BP1781" s="78"/>
      <c r="BQ1781" s="78"/>
      <c r="BR1781" s="78"/>
      <c r="BS1781" s="78"/>
      <c r="BT1781" s="78"/>
      <c r="BU1781" s="78"/>
      <c r="BV1781" s="78"/>
      <c r="BW1781" s="78"/>
      <c r="BX1781" s="78"/>
      <c r="BY1781" s="78"/>
      <c r="BZ1781" s="72"/>
      <c r="CA1781" s="73"/>
      <c r="CB1781" s="72"/>
      <c r="CC1781" s="72"/>
      <c r="CD1781" s="74"/>
      <c r="CJ1781"/>
      <c r="CW1781" s="76"/>
      <c r="DC1781" s="69"/>
      <c r="DI1781" s="69"/>
    </row>
    <row r="1782" spans="1:113">
      <c r="A1782" s="78"/>
      <c r="B1782" s="79"/>
      <c r="C1782" s="78"/>
      <c r="D1782" s="80"/>
      <c r="E1782" s="78"/>
      <c r="F1782" s="78"/>
      <c r="G1782" s="78"/>
      <c r="H1782" s="78"/>
      <c r="I1782" s="78"/>
      <c r="J1782" s="78"/>
      <c r="K1782" s="78"/>
      <c r="L1782" s="80"/>
      <c r="M1782" s="78"/>
      <c r="N1782" s="78"/>
      <c r="O1782" s="78"/>
      <c r="P1782" s="78"/>
      <c r="Q1782" s="78"/>
      <c r="R1782" s="78"/>
      <c r="S1782" s="78"/>
      <c r="T1782" s="78"/>
      <c r="U1782" s="78"/>
      <c r="V1782" s="78"/>
      <c r="W1782" s="78"/>
      <c r="X1782" s="78"/>
      <c r="Y1782" s="78"/>
      <c r="Z1782" s="78"/>
      <c r="AA1782" s="78"/>
      <c r="AB1782" s="78"/>
      <c r="AC1782" s="78"/>
      <c r="AD1782" s="78"/>
      <c r="AE1782" s="78"/>
      <c r="AF1782" s="78"/>
      <c r="AG1782" s="78"/>
      <c r="AH1782" s="78"/>
      <c r="AI1782" s="78"/>
      <c r="AJ1782" s="78"/>
      <c r="AK1782" s="78"/>
      <c r="AL1782" s="80"/>
      <c r="AM1782" s="78"/>
      <c r="AN1782" s="78"/>
      <c r="AO1782" s="78"/>
      <c r="AP1782" s="78"/>
      <c r="AQ1782" s="78"/>
      <c r="AR1782" s="78"/>
      <c r="AS1782" s="78"/>
      <c r="AT1782" s="78"/>
      <c r="AU1782" s="78"/>
      <c r="AV1782" s="78"/>
      <c r="AW1782" s="78"/>
      <c r="AX1782" s="78"/>
      <c r="AY1782" s="78"/>
      <c r="AZ1782" s="78"/>
      <c r="BA1782" s="78"/>
      <c r="BB1782" s="78"/>
      <c r="BC1782" s="79"/>
      <c r="BD1782" s="79"/>
      <c r="BE1782" s="79"/>
      <c r="BF1782" s="79"/>
      <c r="BG1782" s="79"/>
      <c r="BH1782" s="79"/>
      <c r="BI1782" s="79"/>
      <c r="BJ1782" s="78"/>
      <c r="BK1782" s="78"/>
      <c r="BL1782" s="80"/>
      <c r="BM1782" s="78"/>
      <c r="BN1782" s="78"/>
      <c r="BO1782" s="78"/>
      <c r="BP1782" s="78"/>
      <c r="BQ1782" s="78"/>
      <c r="BR1782" s="78"/>
      <c r="BS1782" s="78"/>
      <c r="BT1782" s="78"/>
      <c r="BU1782" s="78"/>
      <c r="BV1782" s="78"/>
      <c r="BW1782" s="78"/>
      <c r="BX1782" s="78"/>
      <c r="BY1782" s="78"/>
      <c r="BZ1782" s="72"/>
      <c r="CA1782" s="73"/>
      <c r="CB1782" s="72"/>
      <c r="CC1782" s="72"/>
      <c r="CD1782" s="74"/>
      <c r="CJ1782"/>
      <c r="CW1782" s="76"/>
      <c r="DC1782" s="69"/>
      <c r="DI1782" s="69"/>
    </row>
    <row r="1783" spans="1:113">
      <c r="A1783" s="78"/>
      <c r="B1783" s="79"/>
      <c r="C1783" s="78"/>
      <c r="D1783" s="80"/>
      <c r="E1783" s="78"/>
      <c r="F1783" s="78"/>
      <c r="G1783" s="78"/>
      <c r="H1783" s="78"/>
      <c r="I1783" s="78"/>
      <c r="J1783" s="78"/>
      <c r="K1783" s="78"/>
      <c r="L1783" s="80"/>
      <c r="M1783" s="78"/>
      <c r="N1783" s="78"/>
      <c r="O1783" s="78"/>
      <c r="P1783" s="78"/>
      <c r="Q1783" s="78"/>
      <c r="R1783" s="78"/>
      <c r="S1783" s="78"/>
      <c r="T1783" s="78"/>
      <c r="U1783" s="78"/>
      <c r="V1783" s="78"/>
      <c r="W1783" s="78"/>
      <c r="X1783" s="78"/>
      <c r="Y1783" s="78"/>
      <c r="Z1783" s="78"/>
      <c r="AA1783" s="78"/>
      <c r="AB1783" s="78"/>
      <c r="AC1783" s="78"/>
      <c r="AD1783" s="78"/>
      <c r="AE1783" s="78"/>
      <c r="AF1783" s="78"/>
      <c r="AG1783" s="78"/>
      <c r="AH1783" s="78"/>
      <c r="AI1783" s="78"/>
      <c r="AJ1783" s="78"/>
      <c r="AK1783" s="78"/>
      <c r="AL1783" s="80"/>
      <c r="AM1783" s="78"/>
      <c r="AN1783" s="78"/>
      <c r="AO1783" s="78"/>
      <c r="AP1783" s="78"/>
      <c r="AQ1783" s="78"/>
      <c r="AR1783" s="78"/>
      <c r="AS1783" s="78"/>
      <c r="AT1783" s="78"/>
      <c r="AU1783" s="78"/>
      <c r="AV1783" s="78"/>
      <c r="AW1783" s="78"/>
      <c r="AX1783" s="78"/>
      <c r="AY1783" s="78"/>
      <c r="AZ1783" s="78"/>
      <c r="BA1783" s="78"/>
      <c r="BB1783" s="78"/>
      <c r="BC1783" s="79"/>
      <c r="BD1783" s="79"/>
      <c r="BE1783" s="79"/>
      <c r="BF1783" s="79"/>
      <c r="BG1783" s="79"/>
      <c r="BH1783" s="79"/>
      <c r="BI1783" s="79"/>
      <c r="BJ1783" s="78"/>
      <c r="BK1783" s="78"/>
      <c r="BL1783" s="80"/>
      <c r="BM1783" s="78"/>
      <c r="BN1783" s="78"/>
      <c r="BO1783" s="78"/>
      <c r="BP1783" s="78"/>
      <c r="BQ1783" s="78"/>
      <c r="BR1783" s="78"/>
      <c r="BS1783" s="78"/>
      <c r="BT1783" s="78"/>
      <c r="BU1783" s="78"/>
      <c r="BV1783" s="78"/>
      <c r="BW1783" s="78"/>
      <c r="BX1783" s="78"/>
      <c r="BY1783" s="78"/>
      <c r="BZ1783" s="72"/>
      <c r="CA1783" s="73"/>
      <c r="CB1783" s="72"/>
      <c r="CC1783" s="72"/>
      <c r="CD1783" s="74"/>
      <c r="CJ1783"/>
      <c r="CW1783" s="76"/>
      <c r="DC1783" s="69"/>
      <c r="DI1783" s="69"/>
    </row>
    <row r="1784" spans="1:113">
      <c r="A1784" s="78"/>
      <c r="B1784" s="79"/>
      <c r="C1784" s="78"/>
      <c r="D1784" s="80"/>
      <c r="E1784" s="78"/>
      <c r="F1784" s="78"/>
      <c r="G1784" s="78"/>
      <c r="H1784" s="78"/>
      <c r="I1784" s="78"/>
      <c r="J1784" s="78"/>
      <c r="K1784" s="78"/>
      <c r="L1784" s="80"/>
      <c r="M1784" s="78"/>
      <c r="N1784" s="78"/>
      <c r="O1784" s="78"/>
      <c r="P1784" s="78"/>
      <c r="Q1784" s="78"/>
      <c r="R1784" s="78"/>
      <c r="S1784" s="78"/>
      <c r="T1784" s="78"/>
      <c r="U1784" s="78"/>
      <c r="V1784" s="78"/>
      <c r="W1784" s="78"/>
      <c r="X1784" s="78"/>
      <c r="Y1784" s="78"/>
      <c r="Z1784" s="78"/>
      <c r="AA1784" s="78"/>
      <c r="AB1784" s="78"/>
      <c r="AC1784" s="78"/>
      <c r="AD1784" s="78"/>
      <c r="AE1784" s="78"/>
      <c r="AF1784" s="78"/>
      <c r="AG1784" s="78"/>
      <c r="AH1784" s="78"/>
      <c r="AI1784" s="78"/>
      <c r="AJ1784" s="78"/>
      <c r="AK1784" s="78"/>
      <c r="AL1784" s="80"/>
      <c r="AM1784" s="78"/>
      <c r="AN1784" s="78"/>
      <c r="AO1784" s="78"/>
      <c r="AP1784" s="78"/>
      <c r="AQ1784" s="78"/>
      <c r="AR1784" s="78"/>
      <c r="AS1784" s="78"/>
      <c r="AT1784" s="78"/>
      <c r="AU1784" s="78"/>
      <c r="AV1784" s="78"/>
      <c r="AW1784" s="78"/>
      <c r="AX1784" s="78"/>
      <c r="AY1784" s="78"/>
      <c r="AZ1784" s="78"/>
      <c r="BA1784" s="78"/>
      <c r="BB1784" s="78"/>
      <c r="BC1784" s="79"/>
      <c r="BD1784" s="79"/>
      <c r="BE1784" s="79"/>
      <c r="BF1784" s="79"/>
      <c r="BG1784" s="79"/>
      <c r="BH1784" s="79"/>
      <c r="BI1784" s="79"/>
      <c r="BJ1784" s="78"/>
      <c r="BK1784" s="78"/>
      <c r="BL1784" s="80"/>
      <c r="BM1784" s="78"/>
      <c r="BN1784" s="78"/>
      <c r="BO1784" s="78"/>
      <c r="BP1784" s="78"/>
      <c r="BQ1784" s="78"/>
      <c r="BR1784" s="78"/>
      <c r="BS1784" s="78"/>
      <c r="BT1784" s="78"/>
      <c r="BU1784" s="78"/>
      <c r="BV1784" s="78"/>
      <c r="BW1784" s="78"/>
      <c r="BX1784" s="78"/>
      <c r="BY1784" s="78"/>
      <c r="BZ1784" s="72"/>
      <c r="CA1784" s="73"/>
      <c r="CB1784" s="72"/>
      <c r="CC1784" s="72"/>
      <c r="CD1784" s="74"/>
      <c r="CJ1784"/>
      <c r="CW1784" s="76"/>
      <c r="DC1784" s="69"/>
      <c r="DI1784" s="69"/>
    </row>
    <row r="1785" spans="1:113">
      <c r="A1785" s="78"/>
      <c r="B1785" s="79"/>
      <c r="C1785" s="78"/>
      <c r="D1785" s="80"/>
      <c r="E1785" s="78"/>
      <c r="F1785" s="78"/>
      <c r="G1785" s="78"/>
      <c r="H1785" s="78"/>
      <c r="I1785" s="78"/>
      <c r="J1785" s="78"/>
      <c r="K1785" s="78"/>
      <c r="L1785" s="80"/>
      <c r="M1785" s="78"/>
      <c r="N1785" s="78"/>
      <c r="O1785" s="78"/>
      <c r="P1785" s="78"/>
      <c r="Q1785" s="78"/>
      <c r="R1785" s="81"/>
      <c r="S1785" s="78"/>
      <c r="T1785" s="78"/>
      <c r="U1785" s="78"/>
      <c r="V1785" s="78"/>
      <c r="W1785" s="78"/>
      <c r="X1785" s="78"/>
      <c r="Y1785" s="78"/>
      <c r="Z1785" s="78"/>
      <c r="AA1785" s="78"/>
      <c r="AB1785" s="78"/>
      <c r="AC1785" s="78"/>
      <c r="AD1785" s="78"/>
      <c r="AE1785" s="78"/>
      <c r="AF1785" s="78"/>
      <c r="AG1785" s="78"/>
      <c r="AH1785" s="78"/>
      <c r="AI1785" s="78"/>
      <c r="AJ1785" s="78"/>
      <c r="AK1785" s="78"/>
      <c r="AL1785" s="80"/>
      <c r="AM1785" s="78"/>
      <c r="AN1785" s="78"/>
      <c r="AO1785" s="78"/>
      <c r="AP1785" s="78"/>
      <c r="AQ1785" s="78"/>
      <c r="AR1785" s="78"/>
      <c r="AS1785" s="78"/>
      <c r="AT1785" s="78"/>
      <c r="AU1785" s="78"/>
      <c r="AV1785" s="78"/>
      <c r="AW1785" s="78"/>
      <c r="AX1785" s="78"/>
      <c r="AY1785" s="78"/>
      <c r="AZ1785" s="78"/>
      <c r="BA1785" s="78"/>
      <c r="BB1785" s="78"/>
      <c r="BC1785" s="79"/>
      <c r="BD1785" s="79"/>
      <c r="BE1785" s="79"/>
      <c r="BF1785" s="79"/>
      <c r="BG1785" s="79"/>
      <c r="BH1785" s="79"/>
      <c r="BI1785" s="79"/>
      <c r="BJ1785" s="78"/>
      <c r="BK1785" s="78"/>
      <c r="BL1785" s="80"/>
      <c r="BM1785" s="78"/>
      <c r="BN1785" s="78"/>
      <c r="BO1785" s="78"/>
      <c r="BP1785" s="78"/>
      <c r="BQ1785" s="78"/>
      <c r="BR1785" s="78"/>
      <c r="BS1785" s="78"/>
      <c r="BT1785" s="78"/>
      <c r="BU1785" s="78"/>
      <c r="BV1785" s="78"/>
      <c r="BW1785" s="78"/>
      <c r="BX1785" s="78"/>
      <c r="BY1785" s="78"/>
      <c r="BZ1785" s="72"/>
      <c r="CA1785" s="73"/>
      <c r="CB1785" s="72"/>
      <c r="CC1785" s="72"/>
      <c r="CD1785" s="74"/>
      <c r="CJ1785"/>
      <c r="CW1785" s="76"/>
      <c r="DC1785" s="69"/>
      <c r="DI1785" s="69"/>
    </row>
    <row r="1786" spans="1:113">
      <c r="A1786" s="78"/>
      <c r="B1786" s="79"/>
      <c r="C1786" s="78"/>
      <c r="D1786" s="80"/>
      <c r="E1786" s="78"/>
      <c r="F1786" s="78"/>
      <c r="G1786" s="78"/>
      <c r="H1786" s="78"/>
      <c r="I1786" s="78"/>
      <c r="J1786" s="78"/>
      <c r="K1786" s="78"/>
      <c r="L1786" s="80"/>
      <c r="M1786" s="78"/>
      <c r="N1786" s="78"/>
      <c r="O1786" s="78"/>
      <c r="P1786" s="78"/>
      <c r="Q1786" s="78"/>
      <c r="R1786" s="78"/>
      <c r="S1786" s="78"/>
      <c r="T1786" s="78"/>
      <c r="U1786" s="78"/>
      <c r="V1786" s="78"/>
      <c r="W1786" s="78"/>
      <c r="X1786" s="78"/>
      <c r="Y1786" s="78"/>
      <c r="Z1786" s="78"/>
      <c r="AA1786" s="78"/>
      <c r="AB1786" s="78"/>
      <c r="AC1786" s="78"/>
      <c r="AD1786" s="78"/>
      <c r="AE1786" s="78"/>
      <c r="AF1786" s="78"/>
      <c r="AG1786" s="78"/>
      <c r="AH1786" s="78"/>
      <c r="AI1786" s="78"/>
      <c r="AJ1786" s="78"/>
      <c r="AK1786" s="78"/>
      <c r="AL1786" s="80"/>
      <c r="AM1786" s="78"/>
      <c r="AN1786" s="78"/>
      <c r="AO1786" s="78"/>
      <c r="AP1786" s="78"/>
      <c r="AQ1786" s="78"/>
      <c r="AR1786" s="78"/>
      <c r="AS1786" s="78"/>
      <c r="AT1786" s="78"/>
      <c r="AU1786" s="78"/>
      <c r="AV1786" s="78"/>
      <c r="AW1786" s="78"/>
      <c r="AX1786" s="78"/>
      <c r="AY1786" s="78"/>
      <c r="AZ1786" s="78"/>
      <c r="BA1786" s="78"/>
      <c r="BB1786" s="78"/>
      <c r="BC1786" s="79"/>
      <c r="BD1786" s="79"/>
      <c r="BE1786" s="79"/>
      <c r="BF1786" s="79"/>
      <c r="BG1786" s="79"/>
      <c r="BH1786" s="79"/>
      <c r="BI1786" s="79"/>
      <c r="BJ1786" s="78"/>
      <c r="BK1786" s="78"/>
      <c r="BL1786" s="80"/>
      <c r="BM1786" s="78"/>
      <c r="BN1786" s="78"/>
      <c r="BO1786" s="78"/>
      <c r="BP1786" s="78"/>
      <c r="BQ1786" s="78"/>
      <c r="BR1786" s="78"/>
      <c r="BS1786" s="78"/>
      <c r="BT1786" s="78"/>
      <c r="BU1786" s="78"/>
      <c r="BV1786" s="78"/>
      <c r="BW1786" s="78"/>
      <c r="BX1786" s="78"/>
      <c r="BY1786" s="78"/>
      <c r="BZ1786" s="72"/>
      <c r="CA1786" s="73"/>
      <c r="CB1786" s="72"/>
      <c r="CC1786" s="72"/>
      <c r="CD1786" s="74"/>
      <c r="CJ1786"/>
      <c r="CW1786" s="76"/>
      <c r="DC1786" s="69"/>
      <c r="DI1786" s="69"/>
    </row>
    <row r="1787" spans="1:113">
      <c r="A1787" s="78"/>
      <c r="B1787" s="79"/>
      <c r="C1787" s="78"/>
      <c r="D1787" s="80"/>
      <c r="E1787" s="78"/>
      <c r="F1787" s="78"/>
      <c r="G1787" s="78"/>
      <c r="H1787" s="78"/>
      <c r="I1787" s="78"/>
      <c r="J1787" s="78"/>
      <c r="K1787" s="78"/>
      <c r="L1787" s="80"/>
      <c r="M1787" s="78"/>
      <c r="N1787" s="78"/>
      <c r="O1787" s="78"/>
      <c r="P1787" s="78"/>
      <c r="Q1787" s="78"/>
      <c r="R1787" s="78"/>
      <c r="S1787" s="78"/>
      <c r="T1787" s="78"/>
      <c r="U1787" s="78"/>
      <c r="V1787" s="78"/>
      <c r="W1787" s="78"/>
      <c r="X1787" s="78"/>
      <c r="Y1787" s="78"/>
      <c r="Z1787" s="78"/>
      <c r="AA1787" s="78"/>
      <c r="AB1787" s="78"/>
      <c r="AC1787" s="78"/>
      <c r="AD1787" s="78"/>
      <c r="AE1787" s="78"/>
      <c r="AF1787" s="78"/>
      <c r="AG1787" s="78"/>
      <c r="AH1787" s="78"/>
      <c r="AI1787" s="78"/>
      <c r="AJ1787" s="78"/>
      <c r="AK1787" s="78"/>
      <c r="AL1787" s="80"/>
      <c r="AM1787" s="78"/>
      <c r="AN1787" s="78"/>
      <c r="AO1787" s="78"/>
      <c r="AP1787" s="78"/>
      <c r="AQ1787" s="78"/>
      <c r="AR1787" s="78"/>
      <c r="AS1787" s="78"/>
      <c r="AT1787" s="78"/>
      <c r="AU1787" s="78"/>
      <c r="AV1787" s="78"/>
      <c r="AW1787" s="78"/>
      <c r="AX1787" s="78"/>
      <c r="AY1787" s="78"/>
      <c r="AZ1787" s="78"/>
      <c r="BA1787" s="78"/>
      <c r="BB1787" s="78"/>
      <c r="BC1787" s="79"/>
      <c r="BD1787" s="79"/>
      <c r="BE1787" s="79"/>
      <c r="BF1787" s="79"/>
      <c r="BG1787" s="79"/>
      <c r="BH1787" s="79"/>
      <c r="BI1787" s="79"/>
      <c r="BJ1787" s="78"/>
      <c r="BK1787" s="78"/>
      <c r="BL1787" s="80"/>
      <c r="BM1787" s="78"/>
      <c r="BN1787" s="78"/>
      <c r="BO1787" s="78"/>
      <c r="BP1787" s="78"/>
      <c r="BQ1787" s="78"/>
      <c r="BR1787" s="78"/>
      <c r="BS1787" s="78"/>
      <c r="BT1787" s="78"/>
      <c r="BU1787" s="78"/>
      <c r="BV1787" s="78"/>
      <c r="BW1787" s="78"/>
      <c r="BX1787" s="78"/>
      <c r="BY1787" s="78"/>
      <c r="BZ1787" s="72"/>
      <c r="CA1787" s="73"/>
      <c r="CB1787" s="72"/>
      <c r="CC1787" s="72"/>
      <c r="CD1787" s="74"/>
      <c r="CJ1787"/>
      <c r="CW1787" s="76"/>
      <c r="DC1787" s="69"/>
      <c r="DI1787" s="69"/>
    </row>
    <row r="1788" spans="1:113">
      <c r="A1788" s="78"/>
      <c r="B1788" s="79"/>
      <c r="C1788" s="78"/>
      <c r="D1788" s="80"/>
      <c r="E1788" s="78"/>
      <c r="F1788" s="78"/>
      <c r="G1788" s="78"/>
      <c r="H1788" s="78"/>
      <c r="I1788" s="78"/>
      <c r="J1788" s="78"/>
      <c r="K1788" s="78"/>
      <c r="L1788" s="80"/>
      <c r="M1788" s="78"/>
      <c r="N1788" s="78"/>
      <c r="O1788" s="78"/>
      <c r="P1788" s="78"/>
      <c r="Q1788" s="78"/>
      <c r="R1788" s="78"/>
      <c r="S1788" s="78"/>
      <c r="T1788" s="78"/>
      <c r="U1788" s="78"/>
      <c r="V1788" s="78"/>
      <c r="W1788" s="78"/>
      <c r="X1788" s="78"/>
      <c r="Y1788" s="78"/>
      <c r="Z1788" s="78"/>
      <c r="AA1788" s="78"/>
      <c r="AB1788" s="78"/>
      <c r="AC1788" s="78"/>
      <c r="AD1788" s="78"/>
      <c r="AE1788" s="78"/>
      <c r="AF1788" s="78"/>
      <c r="AG1788" s="78"/>
      <c r="AH1788" s="78"/>
      <c r="AI1788" s="78"/>
      <c r="AJ1788" s="78"/>
      <c r="AK1788" s="78"/>
      <c r="AL1788" s="80"/>
      <c r="AM1788" s="78"/>
      <c r="AN1788" s="78"/>
      <c r="AO1788" s="78"/>
      <c r="AP1788" s="78"/>
      <c r="AQ1788" s="78"/>
      <c r="AR1788" s="78"/>
      <c r="AS1788" s="78"/>
      <c r="AT1788" s="78"/>
      <c r="AU1788" s="78"/>
      <c r="AV1788" s="78"/>
      <c r="AW1788" s="78"/>
      <c r="AX1788" s="78"/>
      <c r="AY1788" s="78"/>
      <c r="AZ1788" s="78"/>
      <c r="BA1788" s="78"/>
      <c r="BB1788" s="78"/>
      <c r="BC1788" s="79"/>
      <c r="BD1788" s="79"/>
      <c r="BE1788" s="79"/>
      <c r="BF1788" s="79"/>
      <c r="BG1788" s="79"/>
      <c r="BH1788" s="79"/>
      <c r="BI1788" s="79"/>
      <c r="BJ1788" s="78"/>
      <c r="BK1788" s="78"/>
      <c r="BL1788" s="80"/>
      <c r="BM1788" s="78"/>
      <c r="BN1788" s="78"/>
      <c r="BO1788" s="78"/>
      <c r="BP1788" s="78"/>
      <c r="BQ1788" s="78"/>
      <c r="BR1788" s="78"/>
      <c r="BS1788" s="78"/>
      <c r="BT1788" s="78"/>
      <c r="BU1788" s="78"/>
      <c r="BV1788" s="78"/>
      <c r="BW1788" s="78"/>
      <c r="BX1788" s="78"/>
      <c r="BY1788" s="78"/>
      <c r="BZ1788" s="72"/>
      <c r="CA1788" s="73"/>
      <c r="CB1788" s="72"/>
      <c r="CC1788" s="72"/>
      <c r="CD1788" s="74"/>
      <c r="CJ1788"/>
      <c r="CW1788" s="76"/>
      <c r="DC1788" s="69"/>
      <c r="DI1788" s="69"/>
    </row>
    <row r="1789" spans="1:113">
      <c r="A1789" s="78"/>
      <c r="B1789" s="79"/>
      <c r="C1789" s="78"/>
      <c r="D1789" s="80"/>
      <c r="E1789" s="78"/>
      <c r="F1789" s="78"/>
      <c r="G1789" s="78"/>
      <c r="H1789" s="78"/>
      <c r="I1789" s="78"/>
      <c r="J1789" s="78"/>
      <c r="K1789" s="78"/>
      <c r="L1789" s="80"/>
      <c r="M1789" s="78"/>
      <c r="N1789" s="78"/>
      <c r="O1789" s="78"/>
      <c r="P1789" s="78"/>
      <c r="Q1789" s="78"/>
      <c r="R1789" s="78"/>
      <c r="S1789" s="78"/>
      <c r="T1789" s="78"/>
      <c r="U1789" s="78"/>
      <c r="V1789" s="78"/>
      <c r="W1789" s="78"/>
      <c r="X1789" s="78"/>
      <c r="Y1789" s="78"/>
      <c r="Z1789" s="78"/>
      <c r="AA1789" s="78"/>
      <c r="AB1789" s="78"/>
      <c r="AC1789" s="78"/>
      <c r="AD1789" s="78"/>
      <c r="AE1789" s="78"/>
      <c r="AF1789" s="78"/>
      <c r="AG1789" s="78"/>
      <c r="AH1789" s="78"/>
      <c r="AI1789" s="78"/>
      <c r="AJ1789" s="78"/>
      <c r="AK1789" s="78"/>
      <c r="AL1789" s="80"/>
      <c r="AM1789" s="78"/>
      <c r="AN1789" s="78"/>
      <c r="AO1789" s="78"/>
      <c r="AP1789" s="78"/>
      <c r="AQ1789" s="78"/>
      <c r="AR1789" s="78"/>
      <c r="AS1789" s="78"/>
      <c r="AT1789" s="78"/>
      <c r="AU1789" s="78"/>
      <c r="AV1789" s="78"/>
      <c r="AW1789" s="78"/>
      <c r="AX1789" s="78"/>
      <c r="AY1789" s="78"/>
      <c r="AZ1789" s="78"/>
      <c r="BA1789" s="78"/>
      <c r="BB1789" s="78"/>
      <c r="BC1789" s="79"/>
      <c r="BD1789" s="79"/>
      <c r="BE1789" s="79"/>
      <c r="BF1789" s="79"/>
      <c r="BG1789" s="79"/>
      <c r="BH1789" s="79"/>
      <c r="BI1789" s="79"/>
      <c r="BJ1789" s="78"/>
      <c r="BK1789" s="78"/>
      <c r="BL1789" s="80"/>
      <c r="BM1789" s="78"/>
      <c r="BN1789" s="78"/>
      <c r="BO1789" s="78"/>
      <c r="BP1789" s="78"/>
      <c r="BQ1789" s="78"/>
      <c r="BR1789" s="78"/>
      <c r="BS1789" s="78"/>
      <c r="BT1789" s="78"/>
      <c r="BU1789" s="78"/>
      <c r="BV1789" s="78"/>
      <c r="BW1789" s="78"/>
      <c r="BX1789" s="78"/>
      <c r="BY1789" s="78"/>
      <c r="BZ1789" s="72"/>
      <c r="CA1789" s="73"/>
      <c r="CB1789" s="72"/>
      <c r="CC1789" s="72"/>
      <c r="CD1789" s="74"/>
      <c r="CJ1789"/>
      <c r="CW1789" s="76"/>
      <c r="DC1789" s="69"/>
      <c r="DI1789" s="69"/>
    </row>
    <row r="1790" spans="1:113">
      <c r="A1790" s="78"/>
      <c r="B1790" s="79"/>
      <c r="C1790" s="78"/>
      <c r="D1790" s="80"/>
      <c r="E1790" s="78"/>
      <c r="F1790" s="78"/>
      <c r="G1790" s="78"/>
      <c r="H1790" s="78"/>
      <c r="I1790" s="78"/>
      <c r="J1790" s="78"/>
      <c r="K1790" s="78"/>
      <c r="L1790" s="80"/>
      <c r="M1790" s="78"/>
      <c r="N1790" s="78"/>
      <c r="O1790" s="78"/>
      <c r="P1790" s="78"/>
      <c r="Q1790" s="78"/>
      <c r="R1790" s="78"/>
      <c r="S1790" s="78"/>
      <c r="T1790" s="78"/>
      <c r="U1790" s="78"/>
      <c r="V1790" s="78"/>
      <c r="W1790" s="78"/>
      <c r="X1790" s="78"/>
      <c r="Y1790" s="78"/>
      <c r="Z1790" s="78"/>
      <c r="AA1790" s="78"/>
      <c r="AB1790" s="78"/>
      <c r="AC1790" s="78"/>
      <c r="AD1790" s="78"/>
      <c r="AE1790" s="78"/>
      <c r="AF1790" s="78"/>
      <c r="AG1790" s="78"/>
      <c r="AH1790" s="78"/>
      <c r="AI1790" s="78"/>
      <c r="AJ1790" s="78"/>
      <c r="AK1790" s="78"/>
      <c r="AL1790" s="80"/>
      <c r="AM1790" s="78"/>
      <c r="AN1790" s="78"/>
      <c r="AO1790" s="78"/>
      <c r="AP1790" s="78"/>
      <c r="AQ1790" s="78"/>
      <c r="AR1790" s="78"/>
      <c r="AS1790" s="78"/>
      <c r="AT1790" s="78"/>
      <c r="AU1790" s="78"/>
      <c r="AV1790" s="78"/>
      <c r="AW1790" s="78"/>
      <c r="AX1790" s="78"/>
      <c r="AY1790" s="78"/>
      <c r="AZ1790" s="78"/>
      <c r="BA1790" s="78"/>
      <c r="BB1790" s="78"/>
      <c r="BC1790" s="79"/>
      <c r="BD1790" s="79"/>
      <c r="BE1790" s="79"/>
      <c r="BF1790" s="79"/>
      <c r="BG1790" s="79"/>
      <c r="BH1790" s="79"/>
      <c r="BI1790" s="79"/>
      <c r="BJ1790" s="78"/>
      <c r="BK1790" s="78"/>
      <c r="BL1790" s="80"/>
      <c r="BM1790" s="78"/>
      <c r="BN1790" s="78"/>
      <c r="BO1790" s="78"/>
      <c r="BP1790" s="78"/>
      <c r="BQ1790" s="78"/>
      <c r="BR1790" s="78"/>
      <c r="BS1790" s="78"/>
      <c r="BT1790" s="78"/>
      <c r="BU1790" s="78"/>
      <c r="BV1790" s="78"/>
      <c r="BW1790" s="78"/>
      <c r="BX1790" s="78"/>
      <c r="BY1790" s="78"/>
      <c r="BZ1790" s="72"/>
      <c r="CA1790" s="73"/>
      <c r="CB1790" s="72"/>
      <c r="CC1790" s="72"/>
      <c r="CD1790" s="74"/>
      <c r="CJ1790"/>
      <c r="CW1790" s="76"/>
      <c r="DC1790" s="69"/>
      <c r="DI1790" s="69"/>
    </row>
    <row r="1791" spans="1:113">
      <c r="A1791" s="78"/>
      <c r="B1791" s="79"/>
      <c r="C1791" s="78"/>
      <c r="D1791" s="80"/>
      <c r="E1791" s="78"/>
      <c r="F1791" s="78"/>
      <c r="G1791" s="78"/>
      <c r="H1791" s="78"/>
      <c r="I1791" s="78"/>
      <c r="J1791" s="78"/>
      <c r="K1791" s="78"/>
      <c r="L1791" s="80"/>
      <c r="M1791" s="78"/>
      <c r="N1791" s="78"/>
      <c r="O1791" s="78"/>
      <c r="P1791" s="78"/>
      <c r="Q1791" s="78"/>
      <c r="R1791" s="78"/>
      <c r="S1791" s="78"/>
      <c r="T1791" s="78"/>
      <c r="U1791" s="78"/>
      <c r="V1791" s="78"/>
      <c r="W1791" s="78"/>
      <c r="X1791" s="78"/>
      <c r="Y1791" s="78"/>
      <c r="Z1791" s="78"/>
      <c r="AA1791" s="78"/>
      <c r="AB1791" s="78"/>
      <c r="AC1791" s="78"/>
      <c r="AD1791" s="78"/>
      <c r="AE1791" s="78"/>
      <c r="AF1791" s="78"/>
      <c r="AG1791" s="78"/>
      <c r="AH1791" s="78"/>
      <c r="AI1791" s="78"/>
      <c r="AJ1791" s="78"/>
      <c r="AK1791" s="78"/>
      <c r="AL1791" s="80"/>
      <c r="AM1791" s="78"/>
      <c r="AN1791" s="78"/>
      <c r="AO1791" s="78"/>
      <c r="AP1791" s="78"/>
      <c r="AQ1791" s="78"/>
      <c r="AR1791" s="78"/>
      <c r="AS1791" s="78"/>
      <c r="AT1791" s="78"/>
      <c r="AU1791" s="78"/>
      <c r="AV1791" s="78"/>
      <c r="AW1791" s="78"/>
      <c r="AX1791" s="78"/>
      <c r="AY1791" s="78"/>
      <c r="AZ1791" s="78"/>
      <c r="BA1791" s="78"/>
      <c r="BB1791" s="78"/>
      <c r="BC1791" s="79"/>
      <c r="BD1791" s="79"/>
      <c r="BE1791" s="79"/>
      <c r="BF1791" s="79"/>
      <c r="BG1791" s="79"/>
      <c r="BH1791" s="79"/>
      <c r="BI1791" s="79"/>
      <c r="BJ1791" s="78"/>
      <c r="BK1791" s="78"/>
      <c r="BL1791" s="80"/>
      <c r="BM1791" s="78"/>
      <c r="BN1791" s="78"/>
      <c r="BO1791" s="78"/>
      <c r="BP1791" s="78"/>
      <c r="BQ1791" s="78"/>
      <c r="BR1791" s="78"/>
      <c r="BS1791" s="78"/>
      <c r="BT1791" s="78"/>
      <c r="BU1791" s="78"/>
      <c r="BV1791" s="78"/>
      <c r="BW1791" s="78"/>
      <c r="BX1791" s="78"/>
      <c r="BY1791" s="78"/>
      <c r="BZ1791" s="72"/>
      <c r="CA1791" s="73"/>
      <c r="CB1791" s="72"/>
      <c r="CC1791" s="72"/>
      <c r="CD1791" s="74"/>
      <c r="CJ1791"/>
      <c r="CW1791" s="76"/>
      <c r="DC1791" s="69"/>
      <c r="DI1791" s="69"/>
    </row>
    <row r="1792" spans="1:113">
      <c r="A1792" s="78"/>
      <c r="B1792" s="79"/>
      <c r="C1792" s="78"/>
      <c r="D1792" s="80"/>
      <c r="E1792" s="78"/>
      <c r="F1792" s="78"/>
      <c r="G1792" s="78"/>
      <c r="H1792" s="78"/>
      <c r="I1792" s="78"/>
      <c r="J1792" s="78"/>
      <c r="K1792" s="78"/>
      <c r="L1792" s="80"/>
      <c r="M1792" s="78"/>
      <c r="N1792" s="78"/>
      <c r="O1792" s="78"/>
      <c r="P1792" s="78"/>
      <c r="Q1792" s="78"/>
      <c r="R1792" s="78"/>
      <c r="S1792" s="78"/>
      <c r="T1792" s="78"/>
      <c r="U1792" s="78"/>
      <c r="V1792" s="78"/>
      <c r="W1792" s="78"/>
      <c r="X1792" s="78"/>
      <c r="Y1792" s="78"/>
      <c r="Z1792" s="78"/>
      <c r="AA1792" s="78"/>
      <c r="AB1792" s="78"/>
      <c r="AC1792" s="78"/>
      <c r="AD1792" s="78"/>
      <c r="AE1792" s="78"/>
      <c r="AF1792" s="78"/>
      <c r="AG1792" s="78"/>
      <c r="AH1792" s="78"/>
      <c r="AI1792" s="78"/>
      <c r="AJ1792" s="78"/>
      <c r="AK1792" s="78"/>
      <c r="AL1792" s="80"/>
      <c r="AM1792" s="78"/>
      <c r="AN1792" s="78"/>
      <c r="AO1792" s="78"/>
      <c r="AP1792" s="78"/>
      <c r="AQ1792" s="78"/>
      <c r="AR1792" s="78"/>
      <c r="AS1792" s="78"/>
      <c r="AT1792" s="78"/>
      <c r="AU1792" s="78"/>
      <c r="AV1792" s="78"/>
      <c r="AW1792" s="78"/>
      <c r="AX1792" s="78"/>
      <c r="AY1792" s="78"/>
      <c r="AZ1792" s="78"/>
      <c r="BA1792" s="78"/>
      <c r="BB1792" s="78"/>
      <c r="BC1792" s="79"/>
      <c r="BD1792" s="79"/>
      <c r="BE1792" s="79"/>
      <c r="BF1792" s="79"/>
      <c r="BG1792" s="79"/>
      <c r="BH1792" s="79"/>
      <c r="BI1792" s="79"/>
      <c r="BJ1792" s="78"/>
      <c r="BK1792" s="78"/>
      <c r="BL1792" s="80"/>
      <c r="BM1792" s="78"/>
      <c r="BN1792" s="78"/>
      <c r="BO1792" s="78"/>
      <c r="BP1792" s="78"/>
      <c r="BQ1792" s="78"/>
      <c r="BR1792" s="78"/>
      <c r="BS1792" s="78"/>
      <c r="BT1792" s="78"/>
      <c r="BU1792" s="78"/>
      <c r="BV1792" s="78"/>
      <c r="BW1792" s="78"/>
      <c r="BX1792" s="78"/>
      <c r="BY1792" s="78"/>
      <c r="BZ1792" s="72"/>
      <c r="CA1792" s="73"/>
      <c r="CB1792" s="72"/>
      <c r="CC1792" s="72"/>
      <c r="CD1792" s="74"/>
      <c r="CJ1792"/>
      <c r="CW1792" s="76"/>
      <c r="DC1792" s="69"/>
      <c r="DI1792" s="69"/>
    </row>
    <row r="1793" spans="1:113">
      <c r="A1793" s="78"/>
      <c r="B1793" s="79"/>
      <c r="C1793" s="78"/>
      <c r="D1793" s="80"/>
      <c r="E1793" s="78"/>
      <c r="F1793" s="78"/>
      <c r="G1793" s="78"/>
      <c r="H1793" s="78"/>
      <c r="I1793" s="78"/>
      <c r="J1793" s="78"/>
      <c r="K1793" s="78"/>
      <c r="L1793" s="80"/>
      <c r="M1793" s="78"/>
      <c r="N1793" s="78"/>
      <c r="O1793" s="78"/>
      <c r="P1793" s="78"/>
      <c r="Q1793" s="78"/>
      <c r="R1793" s="78"/>
      <c r="S1793" s="78"/>
      <c r="T1793" s="78"/>
      <c r="U1793" s="78"/>
      <c r="V1793" s="78"/>
      <c r="W1793" s="78"/>
      <c r="X1793" s="78"/>
      <c r="Y1793" s="78"/>
      <c r="Z1793" s="78"/>
      <c r="AA1793" s="78"/>
      <c r="AB1793" s="78"/>
      <c r="AC1793" s="78"/>
      <c r="AD1793" s="78"/>
      <c r="AE1793" s="78"/>
      <c r="AF1793" s="78"/>
      <c r="AG1793" s="78"/>
      <c r="AH1793" s="78"/>
      <c r="AI1793" s="78"/>
      <c r="AJ1793" s="78"/>
      <c r="AK1793" s="78"/>
      <c r="AL1793" s="80"/>
      <c r="AM1793" s="78"/>
      <c r="AN1793" s="78"/>
      <c r="AO1793" s="78"/>
      <c r="AP1793" s="78"/>
      <c r="AQ1793" s="78"/>
      <c r="AR1793" s="78"/>
      <c r="AS1793" s="78"/>
      <c r="AT1793" s="78"/>
      <c r="AU1793" s="78"/>
      <c r="AV1793" s="78"/>
      <c r="AW1793" s="78"/>
      <c r="AX1793" s="78"/>
      <c r="AY1793" s="78"/>
      <c r="AZ1793" s="78"/>
      <c r="BA1793" s="78"/>
      <c r="BB1793" s="78"/>
      <c r="BC1793" s="79"/>
      <c r="BD1793" s="79"/>
      <c r="BE1793" s="79"/>
      <c r="BF1793" s="79"/>
      <c r="BG1793" s="79"/>
      <c r="BH1793" s="79"/>
      <c r="BI1793" s="79"/>
      <c r="BJ1793" s="78"/>
      <c r="BK1793" s="78"/>
      <c r="BL1793" s="80"/>
      <c r="BM1793" s="78"/>
      <c r="BN1793" s="78"/>
      <c r="BO1793" s="78"/>
      <c r="BP1793" s="78"/>
      <c r="BQ1793" s="78"/>
      <c r="BR1793" s="78"/>
      <c r="BS1793" s="78"/>
      <c r="BT1793" s="78"/>
      <c r="BU1793" s="78"/>
      <c r="BV1793" s="78"/>
      <c r="BW1793" s="78"/>
      <c r="BX1793" s="78"/>
      <c r="BY1793" s="78"/>
      <c r="BZ1793" s="72"/>
      <c r="CA1793" s="73"/>
      <c r="CB1793" s="72"/>
      <c r="CC1793" s="72"/>
      <c r="CD1793" s="74"/>
      <c r="CJ1793"/>
      <c r="CW1793" s="76"/>
      <c r="DC1793" s="69"/>
      <c r="DI1793" s="69"/>
    </row>
    <row r="1794" spans="1:113">
      <c r="A1794" s="78"/>
      <c r="B1794" s="79"/>
      <c r="C1794" s="78"/>
      <c r="D1794" s="80"/>
      <c r="E1794" s="78"/>
      <c r="F1794" s="78"/>
      <c r="G1794" s="78"/>
      <c r="H1794" s="78"/>
      <c r="I1794" s="78"/>
      <c r="J1794" s="78"/>
      <c r="K1794" s="78"/>
      <c r="L1794" s="80"/>
      <c r="M1794" s="78"/>
      <c r="N1794" s="78"/>
      <c r="O1794" s="78"/>
      <c r="P1794" s="78"/>
      <c r="Q1794" s="78"/>
      <c r="R1794" s="78"/>
      <c r="S1794" s="78"/>
      <c r="T1794" s="78"/>
      <c r="U1794" s="78"/>
      <c r="V1794" s="78"/>
      <c r="W1794" s="78"/>
      <c r="X1794" s="78"/>
      <c r="Y1794" s="78"/>
      <c r="Z1794" s="78"/>
      <c r="AA1794" s="78"/>
      <c r="AB1794" s="78"/>
      <c r="AC1794" s="78"/>
      <c r="AD1794" s="78"/>
      <c r="AE1794" s="78"/>
      <c r="AF1794" s="78"/>
      <c r="AG1794" s="78"/>
      <c r="AH1794" s="78"/>
      <c r="AI1794" s="78"/>
      <c r="AJ1794" s="78"/>
      <c r="AK1794" s="78"/>
      <c r="AL1794" s="80"/>
      <c r="AM1794" s="78"/>
      <c r="AN1794" s="78"/>
      <c r="AO1794" s="78"/>
      <c r="AP1794" s="78"/>
      <c r="AQ1794" s="78"/>
      <c r="AR1794" s="78"/>
      <c r="AS1794" s="78"/>
      <c r="AT1794" s="78"/>
      <c r="AU1794" s="78"/>
      <c r="AV1794" s="78"/>
      <c r="AW1794" s="78"/>
      <c r="AX1794" s="78"/>
      <c r="AY1794" s="78"/>
      <c r="AZ1794" s="78"/>
      <c r="BA1794" s="78"/>
      <c r="BB1794" s="78"/>
      <c r="BC1794" s="79"/>
      <c r="BD1794" s="79"/>
      <c r="BE1794" s="79"/>
      <c r="BF1794" s="79"/>
      <c r="BG1794" s="79"/>
      <c r="BH1794" s="79"/>
      <c r="BI1794" s="79"/>
      <c r="BJ1794" s="78"/>
      <c r="BK1794" s="78"/>
      <c r="BL1794" s="80"/>
      <c r="BM1794" s="78"/>
      <c r="BN1794" s="78"/>
      <c r="BO1794" s="78"/>
      <c r="BP1794" s="78"/>
      <c r="BQ1794" s="78"/>
      <c r="BR1794" s="78"/>
      <c r="BS1794" s="78"/>
      <c r="BT1794" s="78"/>
      <c r="BU1794" s="78"/>
      <c r="BV1794" s="78"/>
      <c r="BW1794" s="78"/>
      <c r="BX1794" s="78"/>
      <c r="BY1794" s="78"/>
      <c r="BZ1794" s="72"/>
      <c r="CA1794" s="73"/>
      <c r="CB1794" s="72"/>
      <c r="CC1794" s="72"/>
      <c r="CD1794" s="74"/>
      <c r="CJ1794"/>
      <c r="CW1794" s="76"/>
      <c r="DC1794" s="69"/>
      <c r="DI1794" s="69"/>
    </row>
    <row r="1795" spans="1:113">
      <c r="A1795" s="78"/>
      <c r="B1795" s="79"/>
      <c r="C1795" s="78"/>
      <c r="D1795" s="80"/>
      <c r="E1795" s="78"/>
      <c r="F1795" s="78"/>
      <c r="G1795" s="78"/>
      <c r="H1795" s="78"/>
      <c r="I1795" s="78"/>
      <c r="J1795" s="78"/>
      <c r="K1795" s="78"/>
      <c r="L1795" s="80"/>
      <c r="M1795" s="78"/>
      <c r="N1795" s="78"/>
      <c r="O1795" s="78"/>
      <c r="P1795" s="78"/>
      <c r="Q1795" s="78"/>
      <c r="R1795" s="78"/>
      <c r="S1795" s="78"/>
      <c r="T1795" s="78"/>
      <c r="U1795" s="78"/>
      <c r="V1795" s="78"/>
      <c r="W1795" s="78"/>
      <c r="X1795" s="78"/>
      <c r="Y1795" s="78"/>
      <c r="Z1795" s="78"/>
      <c r="AA1795" s="78"/>
      <c r="AB1795" s="78"/>
      <c r="AC1795" s="78"/>
      <c r="AD1795" s="78"/>
      <c r="AE1795" s="78"/>
      <c r="AF1795" s="78"/>
      <c r="AG1795" s="78"/>
      <c r="AH1795" s="78"/>
      <c r="AI1795" s="78"/>
      <c r="AJ1795" s="78"/>
      <c r="AK1795" s="78"/>
      <c r="AL1795" s="80"/>
      <c r="AM1795" s="78"/>
      <c r="AN1795" s="78"/>
      <c r="AO1795" s="78"/>
      <c r="AP1795" s="78"/>
      <c r="AQ1795" s="78"/>
      <c r="AR1795" s="78"/>
      <c r="AS1795" s="78"/>
      <c r="AT1795" s="78"/>
      <c r="AU1795" s="78"/>
      <c r="AV1795" s="78"/>
      <c r="AW1795" s="78"/>
      <c r="AX1795" s="78"/>
      <c r="AY1795" s="78"/>
      <c r="AZ1795" s="78"/>
      <c r="BA1795" s="78"/>
      <c r="BB1795" s="78"/>
      <c r="BC1795" s="79"/>
      <c r="BD1795" s="79"/>
      <c r="BE1795" s="79"/>
      <c r="BF1795" s="79"/>
      <c r="BG1795" s="79"/>
      <c r="BH1795" s="79"/>
      <c r="BI1795" s="79"/>
      <c r="BJ1795" s="78"/>
      <c r="BK1795" s="78"/>
      <c r="BL1795" s="80"/>
      <c r="BM1795" s="78"/>
      <c r="BN1795" s="78"/>
      <c r="BO1795" s="78"/>
      <c r="BP1795" s="78"/>
      <c r="BQ1795" s="78"/>
      <c r="BR1795" s="78"/>
      <c r="BS1795" s="78"/>
      <c r="BT1795" s="78"/>
      <c r="BU1795" s="78"/>
      <c r="BV1795" s="78"/>
      <c r="BW1795" s="78"/>
      <c r="BX1795" s="78"/>
      <c r="BY1795" s="78"/>
      <c r="BZ1795" s="72"/>
      <c r="CA1795" s="73"/>
      <c r="CB1795" s="72"/>
      <c r="CC1795" s="72"/>
      <c r="CD1795" s="74"/>
      <c r="CJ1795"/>
      <c r="CW1795" s="76"/>
      <c r="DC1795" s="69"/>
      <c r="DI1795" s="69"/>
    </row>
    <row r="1796" spans="1:113">
      <c r="A1796" s="78"/>
      <c r="B1796" s="79"/>
      <c r="C1796" s="78"/>
      <c r="D1796" s="80"/>
      <c r="E1796" s="78"/>
      <c r="F1796" s="78"/>
      <c r="G1796" s="78"/>
      <c r="H1796" s="78"/>
      <c r="I1796" s="78"/>
      <c r="J1796" s="78"/>
      <c r="K1796" s="78"/>
      <c r="L1796" s="80"/>
      <c r="M1796" s="78"/>
      <c r="N1796" s="78"/>
      <c r="O1796" s="78"/>
      <c r="P1796" s="78"/>
      <c r="Q1796" s="78"/>
      <c r="R1796" s="78"/>
      <c r="S1796" s="78"/>
      <c r="T1796" s="78"/>
      <c r="U1796" s="78"/>
      <c r="V1796" s="78"/>
      <c r="W1796" s="78"/>
      <c r="X1796" s="78"/>
      <c r="Y1796" s="78"/>
      <c r="Z1796" s="78"/>
      <c r="AA1796" s="78"/>
      <c r="AB1796" s="78"/>
      <c r="AC1796" s="78"/>
      <c r="AD1796" s="78"/>
      <c r="AE1796" s="78"/>
      <c r="AF1796" s="78"/>
      <c r="AG1796" s="78"/>
      <c r="AH1796" s="78"/>
      <c r="AI1796" s="78"/>
      <c r="AJ1796" s="78"/>
      <c r="AK1796" s="78"/>
      <c r="AL1796" s="80"/>
      <c r="AM1796" s="78"/>
      <c r="AN1796" s="78"/>
      <c r="AO1796" s="78"/>
      <c r="AP1796" s="78"/>
      <c r="AQ1796" s="78"/>
      <c r="AR1796" s="78"/>
      <c r="AS1796" s="78"/>
      <c r="AT1796" s="78"/>
      <c r="AU1796" s="78"/>
      <c r="AV1796" s="78"/>
      <c r="AW1796" s="78"/>
      <c r="AX1796" s="78"/>
      <c r="AY1796" s="78"/>
      <c r="AZ1796" s="78"/>
      <c r="BA1796" s="78"/>
      <c r="BB1796" s="78"/>
      <c r="BC1796" s="79"/>
      <c r="BD1796" s="79"/>
      <c r="BE1796" s="79"/>
      <c r="BF1796" s="79"/>
      <c r="BG1796" s="79"/>
      <c r="BH1796" s="79"/>
      <c r="BI1796" s="79"/>
      <c r="BJ1796" s="78"/>
      <c r="BK1796" s="78"/>
      <c r="BL1796" s="80"/>
      <c r="BM1796" s="78"/>
      <c r="BN1796" s="78"/>
      <c r="BO1796" s="78"/>
      <c r="BP1796" s="78"/>
      <c r="BQ1796" s="78"/>
      <c r="BR1796" s="78"/>
      <c r="BS1796" s="78"/>
      <c r="BT1796" s="78"/>
      <c r="BU1796" s="78"/>
      <c r="BV1796" s="78"/>
      <c r="BW1796" s="78"/>
      <c r="BX1796" s="78"/>
      <c r="BY1796" s="78"/>
      <c r="BZ1796" s="72"/>
      <c r="CA1796" s="73"/>
      <c r="CB1796" s="72"/>
      <c r="CC1796" s="72"/>
      <c r="CD1796" s="74"/>
      <c r="CJ1796"/>
      <c r="CW1796" s="76"/>
      <c r="DC1796" s="69"/>
      <c r="DI1796" s="69"/>
    </row>
    <row r="1797" spans="1:113">
      <c r="A1797" s="78"/>
      <c r="B1797" s="79"/>
      <c r="C1797" s="78"/>
      <c r="D1797" s="80"/>
      <c r="E1797" s="78"/>
      <c r="F1797" s="78"/>
      <c r="G1797" s="78"/>
      <c r="H1797" s="78"/>
      <c r="I1797" s="78"/>
      <c r="J1797" s="78"/>
      <c r="K1797" s="78"/>
      <c r="L1797" s="80"/>
      <c r="M1797" s="78"/>
      <c r="N1797" s="78"/>
      <c r="O1797" s="78"/>
      <c r="P1797" s="78"/>
      <c r="Q1797" s="78"/>
      <c r="R1797" s="78"/>
      <c r="S1797" s="78"/>
      <c r="T1797" s="78"/>
      <c r="U1797" s="78"/>
      <c r="V1797" s="78"/>
      <c r="W1797" s="78"/>
      <c r="X1797" s="78"/>
      <c r="Y1797" s="78"/>
      <c r="Z1797" s="78"/>
      <c r="AA1797" s="78"/>
      <c r="AB1797" s="78"/>
      <c r="AC1797" s="78"/>
      <c r="AD1797" s="78"/>
      <c r="AE1797" s="78"/>
      <c r="AF1797" s="78"/>
      <c r="AG1797" s="78"/>
      <c r="AH1797" s="78"/>
      <c r="AI1797" s="78"/>
      <c r="AJ1797" s="78"/>
      <c r="AK1797" s="78"/>
      <c r="AL1797" s="80"/>
      <c r="AM1797" s="78"/>
      <c r="AN1797" s="78"/>
      <c r="AO1797" s="78"/>
      <c r="AP1797" s="78"/>
      <c r="AQ1797" s="78"/>
      <c r="AR1797" s="78"/>
      <c r="AS1797" s="78"/>
      <c r="AT1797" s="78"/>
      <c r="AU1797" s="78"/>
      <c r="AV1797" s="78"/>
      <c r="AW1797" s="78"/>
      <c r="AX1797" s="78"/>
      <c r="AY1797" s="78"/>
      <c r="AZ1797" s="78"/>
      <c r="BA1797" s="78"/>
      <c r="BB1797" s="78"/>
      <c r="BC1797" s="79"/>
      <c r="BD1797" s="79"/>
      <c r="BE1797" s="79"/>
      <c r="BF1797" s="79"/>
      <c r="BG1797" s="79"/>
      <c r="BH1797" s="79"/>
      <c r="BI1797" s="79"/>
      <c r="BJ1797" s="78"/>
      <c r="BK1797" s="78"/>
      <c r="BL1797" s="80"/>
      <c r="BM1797" s="78"/>
      <c r="BN1797" s="78"/>
      <c r="BO1797" s="78"/>
      <c r="BP1797" s="78"/>
      <c r="BQ1797" s="78"/>
      <c r="BR1797" s="78"/>
      <c r="BS1797" s="78"/>
      <c r="BT1797" s="78"/>
      <c r="BU1797" s="78"/>
      <c r="BV1797" s="78"/>
      <c r="BW1797" s="78"/>
      <c r="BX1797" s="78"/>
      <c r="BY1797" s="78"/>
      <c r="BZ1797" s="72"/>
      <c r="CA1797" s="73"/>
      <c r="CB1797" s="72"/>
      <c r="CC1797" s="72"/>
      <c r="CD1797" s="74"/>
      <c r="CJ1797"/>
      <c r="CW1797" s="76"/>
      <c r="DC1797" s="69"/>
      <c r="DI1797" s="69"/>
    </row>
    <row r="1798" spans="1:113">
      <c r="A1798" s="78"/>
      <c r="B1798" s="79"/>
      <c r="C1798" s="78"/>
      <c r="D1798" s="80"/>
      <c r="E1798" s="78"/>
      <c r="F1798" s="78"/>
      <c r="G1798" s="78"/>
      <c r="H1798" s="78"/>
      <c r="I1798" s="78"/>
      <c r="J1798" s="78"/>
      <c r="K1798" s="78"/>
      <c r="L1798" s="80"/>
      <c r="M1798" s="78"/>
      <c r="N1798" s="78"/>
      <c r="O1798" s="78"/>
      <c r="P1798" s="78"/>
      <c r="Q1798" s="78"/>
      <c r="R1798" s="78"/>
      <c r="S1798" s="78"/>
      <c r="T1798" s="78"/>
      <c r="U1798" s="78"/>
      <c r="V1798" s="78"/>
      <c r="W1798" s="78"/>
      <c r="X1798" s="78"/>
      <c r="Y1798" s="78"/>
      <c r="Z1798" s="78"/>
      <c r="AA1798" s="78"/>
      <c r="AB1798" s="78"/>
      <c r="AC1798" s="78"/>
      <c r="AD1798" s="78"/>
      <c r="AE1798" s="78"/>
      <c r="AF1798" s="78"/>
      <c r="AG1798" s="78"/>
      <c r="AH1798" s="78"/>
      <c r="AI1798" s="78"/>
      <c r="AJ1798" s="78"/>
      <c r="AK1798" s="78"/>
      <c r="AL1798" s="80"/>
      <c r="AM1798" s="78"/>
      <c r="AN1798" s="78"/>
      <c r="AO1798" s="78"/>
      <c r="AP1798" s="78"/>
      <c r="AQ1798" s="78"/>
      <c r="AR1798" s="78"/>
      <c r="AS1798" s="78"/>
      <c r="AT1798" s="78"/>
      <c r="AU1798" s="78"/>
      <c r="AV1798" s="78"/>
      <c r="AW1798" s="78"/>
      <c r="AX1798" s="78"/>
      <c r="AY1798" s="78"/>
      <c r="AZ1798" s="78"/>
      <c r="BA1798" s="78"/>
      <c r="BB1798" s="78"/>
      <c r="BC1798" s="79"/>
      <c r="BD1798" s="79"/>
      <c r="BE1798" s="79"/>
      <c r="BF1798" s="79"/>
      <c r="BG1798" s="79"/>
      <c r="BH1798" s="79"/>
      <c r="BI1798" s="79"/>
      <c r="BJ1798" s="78"/>
      <c r="BK1798" s="78"/>
      <c r="BL1798" s="80"/>
      <c r="BM1798" s="78"/>
      <c r="BN1798" s="78"/>
      <c r="BO1798" s="78"/>
      <c r="BP1798" s="78"/>
      <c r="BQ1798" s="78"/>
      <c r="BR1798" s="78"/>
      <c r="BS1798" s="78"/>
      <c r="BT1798" s="78"/>
      <c r="BU1798" s="78"/>
      <c r="BV1798" s="78"/>
      <c r="BW1798" s="78"/>
      <c r="BX1798" s="78"/>
      <c r="BY1798" s="78"/>
      <c r="BZ1798" s="72"/>
      <c r="CA1798" s="73"/>
      <c r="CB1798" s="72"/>
      <c r="CC1798" s="72"/>
      <c r="CD1798" s="74"/>
      <c r="CJ1798"/>
      <c r="CW1798" s="76"/>
      <c r="DC1798" s="69"/>
      <c r="DI1798" s="69"/>
    </row>
    <row r="1799" spans="1:113">
      <c r="A1799" s="78"/>
      <c r="B1799" s="79"/>
      <c r="C1799" s="78"/>
      <c r="D1799" s="80"/>
      <c r="E1799" s="78"/>
      <c r="F1799" s="78"/>
      <c r="G1799" s="78"/>
      <c r="H1799" s="78"/>
      <c r="I1799" s="78"/>
      <c r="J1799" s="78"/>
      <c r="K1799" s="78"/>
      <c r="L1799" s="80"/>
      <c r="M1799" s="78"/>
      <c r="N1799" s="78"/>
      <c r="O1799" s="78"/>
      <c r="P1799" s="78"/>
      <c r="Q1799" s="78"/>
      <c r="R1799" s="78"/>
      <c r="S1799" s="78"/>
      <c r="T1799" s="78"/>
      <c r="U1799" s="78"/>
      <c r="V1799" s="78"/>
      <c r="W1799" s="78"/>
      <c r="X1799" s="78"/>
      <c r="Y1799" s="78"/>
      <c r="Z1799" s="78"/>
      <c r="AA1799" s="78"/>
      <c r="AB1799" s="78"/>
      <c r="AC1799" s="78"/>
      <c r="AD1799" s="78"/>
      <c r="AE1799" s="78"/>
      <c r="AF1799" s="78"/>
      <c r="AG1799" s="78"/>
      <c r="AH1799" s="78"/>
      <c r="AI1799" s="78"/>
      <c r="AJ1799" s="78"/>
      <c r="AK1799" s="78"/>
      <c r="AL1799" s="80"/>
      <c r="AM1799" s="78"/>
      <c r="AN1799" s="78"/>
      <c r="AO1799" s="78"/>
      <c r="AP1799" s="78"/>
      <c r="AQ1799" s="78"/>
      <c r="AR1799" s="78"/>
      <c r="AS1799" s="78"/>
      <c r="AT1799" s="78"/>
      <c r="AU1799" s="78"/>
      <c r="AV1799" s="78"/>
      <c r="AW1799" s="78"/>
      <c r="AX1799" s="78"/>
      <c r="AY1799" s="78"/>
      <c r="AZ1799" s="78"/>
      <c r="BA1799" s="78"/>
      <c r="BB1799" s="78"/>
      <c r="BC1799" s="79"/>
      <c r="BD1799" s="79"/>
      <c r="BE1799" s="79"/>
      <c r="BF1799" s="79"/>
      <c r="BG1799" s="79"/>
      <c r="BH1799" s="79"/>
      <c r="BI1799" s="79"/>
      <c r="BJ1799" s="78"/>
      <c r="BK1799" s="78"/>
      <c r="BL1799" s="80"/>
      <c r="BM1799" s="78"/>
      <c r="BN1799" s="78"/>
      <c r="BO1799" s="78"/>
      <c r="BP1799" s="78"/>
      <c r="BQ1799" s="78"/>
      <c r="BR1799" s="78"/>
      <c r="BS1799" s="78"/>
      <c r="BT1799" s="78"/>
      <c r="BU1799" s="78"/>
      <c r="BV1799" s="78"/>
      <c r="BW1799" s="78"/>
      <c r="BX1799" s="78"/>
      <c r="BY1799" s="78"/>
      <c r="BZ1799" s="72"/>
      <c r="CA1799" s="73"/>
      <c r="CB1799" s="72"/>
      <c r="CC1799" s="72"/>
      <c r="CD1799" s="74"/>
      <c r="CJ1799"/>
      <c r="CW1799" s="76"/>
      <c r="DC1799" s="69"/>
      <c r="DI1799" s="69"/>
    </row>
    <row r="1800" spans="1:113">
      <c r="A1800" s="78"/>
      <c r="B1800" s="79"/>
      <c r="C1800" s="78"/>
      <c r="D1800" s="80"/>
      <c r="E1800" s="78"/>
      <c r="F1800" s="78"/>
      <c r="G1800" s="78"/>
      <c r="H1800" s="78"/>
      <c r="I1800" s="78"/>
      <c r="J1800" s="78"/>
      <c r="K1800" s="78"/>
      <c r="L1800" s="80"/>
      <c r="M1800" s="78"/>
      <c r="N1800" s="78"/>
      <c r="O1800" s="78"/>
      <c r="P1800" s="78"/>
      <c r="Q1800" s="78"/>
      <c r="R1800" s="78"/>
      <c r="S1800" s="78"/>
      <c r="T1800" s="78"/>
      <c r="U1800" s="78"/>
      <c r="V1800" s="78"/>
      <c r="W1800" s="78"/>
      <c r="X1800" s="78"/>
      <c r="Y1800" s="78"/>
      <c r="Z1800" s="78"/>
      <c r="AA1800" s="78"/>
      <c r="AB1800" s="78"/>
      <c r="AC1800" s="78"/>
      <c r="AD1800" s="78"/>
      <c r="AE1800" s="78"/>
      <c r="AF1800" s="78"/>
      <c r="AG1800" s="78"/>
      <c r="AH1800" s="78"/>
      <c r="AI1800" s="78"/>
      <c r="AJ1800" s="78"/>
      <c r="AK1800" s="78"/>
      <c r="AL1800" s="80"/>
      <c r="AM1800" s="78"/>
      <c r="AN1800" s="78"/>
      <c r="AO1800" s="78"/>
      <c r="AP1800" s="78"/>
      <c r="AQ1800" s="78"/>
      <c r="AR1800" s="78"/>
      <c r="AS1800" s="78"/>
      <c r="AT1800" s="78"/>
      <c r="AU1800" s="78"/>
      <c r="AV1800" s="78"/>
      <c r="AW1800" s="78"/>
      <c r="AX1800" s="78"/>
      <c r="AY1800" s="78"/>
      <c r="AZ1800" s="78"/>
      <c r="BA1800" s="78"/>
      <c r="BB1800" s="78"/>
      <c r="BC1800" s="79"/>
      <c r="BD1800" s="79"/>
      <c r="BE1800" s="79"/>
      <c r="BF1800" s="79"/>
      <c r="BG1800" s="79"/>
      <c r="BH1800" s="79"/>
      <c r="BI1800" s="79"/>
      <c r="BJ1800" s="78"/>
      <c r="BK1800" s="78"/>
      <c r="BL1800" s="80"/>
      <c r="BM1800" s="78"/>
      <c r="BN1800" s="78"/>
      <c r="BO1800" s="78"/>
      <c r="BP1800" s="78"/>
      <c r="BQ1800" s="78"/>
      <c r="BR1800" s="78"/>
      <c r="BS1800" s="78"/>
      <c r="BT1800" s="78"/>
      <c r="BU1800" s="78"/>
      <c r="BV1800" s="78"/>
      <c r="BW1800" s="78"/>
      <c r="BX1800" s="78"/>
      <c r="BY1800" s="78"/>
      <c r="BZ1800" s="72"/>
      <c r="CA1800" s="73"/>
      <c r="CB1800" s="72"/>
      <c r="CC1800" s="72"/>
      <c r="CD1800" s="74"/>
      <c r="CJ1800"/>
      <c r="CW1800" s="76"/>
      <c r="DC1800" s="69"/>
      <c r="DI1800" s="69"/>
    </row>
    <row r="1801" spans="1:113">
      <c r="A1801" s="78"/>
      <c r="B1801" s="79"/>
      <c r="C1801" s="78"/>
      <c r="D1801" s="80"/>
      <c r="E1801" s="78"/>
      <c r="F1801" s="78"/>
      <c r="G1801" s="78"/>
      <c r="H1801" s="78"/>
      <c r="I1801" s="78"/>
      <c r="J1801" s="78"/>
      <c r="K1801" s="78"/>
      <c r="L1801" s="80"/>
      <c r="M1801" s="78"/>
      <c r="N1801" s="78"/>
      <c r="O1801" s="78"/>
      <c r="P1801" s="78"/>
      <c r="Q1801" s="78"/>
      <c r="R1801" s="78"/>
      <c r="S1801" s="78"/>
      <c r="T1801" s="78"/>
      <c r="U1801" s="78"/>
      <c r="V1801" s="78"/>
      <c r="W1801" s="78"/>
      <c r="X1801" s="78"/>
      <c r="Y1801" s="78"/>
      <c r="Z1801" s="78"/>
      <c r="AA1801" s="78"/>
      <c r="AB1801" s="78"/>
      <c r="AC1801" s="78"/>
      <c r="AD1801" s="78"/>
      <c r="AE1801" s="78"/>
      <c r="AF1801" s="78"/>
      <c r="AG1801" s="78"/>
      <c r="AH1801" s="78"/>
      <c r="AI1801" s="78"/>
      <c r="AJ1801" s="78"/>
      <c r="AK1801" s="78"/>
      <c r="AL1801" s="80"/>
      <c r="AM1801" s="78"/>
      <c r="AN1801" s="78"/>
      <c r="AO1801" s="78"/>
      <c r="AP1801" s="78"/>
      <c r="AQ1801" s="78"/>
      <c r="AR1801" s="78"/>
      <c r="AS1801" s="78"/>
      <c r="AT1801" s="78"/>
      <c r="AU1801" s="78"/>
      <c r="AV1801" s="78"/>
      <c r="AW1801" s="78"/>
      <c r="AX1801" s="78"/>
      <c r="AY1801" s="78"/>
      <c r="AZ1801" s="78"/>
      <c r="BA1801" s="78"/>
      <c r="BB1801" s="78"/>
      <c r="BC1801" s="79"/>
      <c r="BD1801" s="79"/>
      <c r="BE1801" s="79"/>
      <c r="BF1801" s="79"/>
      <c r="BG1801" s="79"/>
      <c r="BH1801" s="79"/>
      <c r="BI1801" s="79"/>
      <c r="BJ1801" s="78"/>
      <c r="BK1801" s="78"/>
      <c r="BL1801" s="80"/>
      <c r="BM1801" s="78"/>
      <c r="BN1801" s="78"/>
      <c r="BO1801" s="78"/>
      <c r="BP1801" s="78"/>
      <c r="BQ1801" s="78"/>
      <c r="BR1801" s="78"/>
      <c r="BS1801" s="78"/>
      <c r="BT1801" s="78"/>
      <c r="BU1801" s="78"/>
      <c r="BV1801" s="78"/>
      <c r="BW1801" s="78"/>
      <c r="BX1801" s="78"/>
      <c r="BY1801" s="78"/>
      <c r="BZ1801" s="72"/>
      <c r="CA1801" s="73"/>
      <c r="CB1801" s="72"/>
      <c r="CC1801" s="72"/>
      <c r="CD1801" s="74"/>
      <c r="CJ1801"/>
      <c r="CW1801" s="76"/>
      <c r="DC1801" s="69"/>
      <c r="DI1801" s="69"/>
    </row>
    <row r="1802" spans="1:113">
      <c r="A1802" s="78"/>
      <c r="B1802" s="79"/>
      <c r="C1802" s="78"/>
      <c r="D1802" s="80"/>
      <c r="E1802" s="78"/>
      <c r="F1802" s="78"/>
      <c r="G1802" s="78"/>
      <c r="H1802" s="78"/>
      <c r="I1802" s="78"/>
      <c r="J1802" s="78"/>
      <c r="K1802" s="78"/>
      <c r="L1802" s="80"/>
      <c r="M1802" s="78"/>
      <c r="N1802" s="78"/>
      <c r="O1802" s="78"/>
      <c r="P1802" s="78"/>
      <c r="Q1802" s="78"/>
      <c r="R1802" s="78"/>
      <c r="S1802" s="78"/>
      <c r="T1802" s="78"/>
      <c r="U1802" s="78"/>
      <c r="V1802" s="78"/>
      <c r="W1802" s="78"/>
      <c r="X1802" s="78"/>
      <c r="Y1802" s="78"/>
      <c r="Z1802" s="78"/>
      <c r="AA1802" s="78"/>
      <c r="AB1802" s="78"/>
      <c r="AC1802" s="78"/>
      <c r="AD1802" s="78"/>
      <c r="AE1802" s="78"/>
      <c r="AF1802" s="78"/>
      <c r="AG1802" s="78"/>
      <c r="AH1802" s="78"/>
      <c r="AI1802" s="78"/>
      <c r="AJ1802" s="78"/>
      <c r="AK1802" s="78"/>
      <c r="AL1802" s="80"/>
      <c r="AM1802" s="78"/>
      <c r="AN1802" s="78"/>
      <c r="AO1802" s="78"/>
      <c r="AP1802" s="78"/>
      <c r="AQ1802" s="78"/>
      <c r="AR1802" s="78"/>
      <c r="AS1802" s="78"/>
      <c r="AT1802" s="78"/>
      <c r="AU1802" s="78"/>
      <c r="AV1802" s="78"/>
      <c r="AW1802" s="78"/>
      <c r="AX1802" s="78"/>
      <c r="AY1802" s="78"/>
      <c r="AZ1802" s="78"/>
      <c r="BA1802" s="78"/>
      <c r="BB1802" s="78"/>
      <c r="BC1802" s="79"/>
      <c r="BD1802" s="79"/>
      <c r="BE1802" s="79"/>
      <c r="BF1802" s="79"/>
      <c r="BG1802" s="79"/>
      <c r="BH1802" s="79"/>
      <c r="BI1802" s="79"/>
      <c r="BJ1802" s="78"/>
      <c r="BK1802" s="78"/>
      <c r="BL1802" s="80"/>
      <c r="BM1802" s="78"/>
      <c r="BN1802" s="78"/>
      <c r="BO1802" s="78"/>
      <c r="BP1802" s="78"/>
      <c r="BQ1802" s="78"/>
      <c r="BR1802" s="78"/>
      <c r="BS1802" s="78"/>
      <c r="BT1802" s="78"/>
      <c r="BU1802" s="78"/>
      <c r="BV1802" s="78"/>
      <c r="BW1802" s="78"/>
      <c r="BX1802" s="78"/>
      <c r="BY1802" s="78"/>
      <c r="BZ1802" s="72"/>
      <c r="CA1802" s="73"/>
      <c r="CB1802" s="72"/>
      <c r="CC1802" s="72"/>
      <c r="CD1802" s="74"/>
      <c r="CJ1802"/>
      <c r="CW1802" s="76"/>
      <c r="DC1802" s="69"/>
      <c r="DI1802" s="69"/>
    </row>
    <row r="1803" spans="1:113">
      <c r="A1803" s="78"/>
      <c r="B1803" s="79"/>
      <c r="C1803" s="78"/>
      <c r="D1803" s="80"/>
      <c r="E1803" s="78"/>
      <c r="F1803" s="78"/>
      <c r="G1803" s="78"/>
      <c r="H1803" s="78"/>
      <c r="I1803" s="78"/>
      <c r="J1803" s="78"/>
      <c r="K1803" s="78"/>
      <c r="L1803" s="80"/>
      <c r="M1803" s="78"/>
      <c r="N1803" s="78"/>
      <c r="O1803" s="78"/>
      <c r="P1803" s="78"/>
      <c r="Q1803" s="78"/>
      <c r="R1803" s="78"/>
      <c r="S1803" s="78"/>
      <c r="T1803" s="78"/>
      <c r="U1803" s="78"/>
      <c r="V1803" s="78"/>
      <c r="W1803" s="78"/>
      <c r="X1803" s="78"/>
      <c r="Y1803" s="78"/>
      <c r="Z1803" s="78"/>
      <c r="AA1803" s="78"/>
      <c r="AB1803" s="78"/>
      <c r="AC1803" s="78"/>
      <c r="AD1803" s="78"/>
      <c r="AE1803" s="78"/>
      <c r="AF1803" s="78"/>
      <c r="AG1803" s="78"/>
      <c r="AH1803" s="78"/>
      <c r="AI1803" s="78"/>
      <c r="AJ1803" s="78"/>
      <c r="AK1803" s="78"/>
      <c r="AL1803" s="80"/>
      <c r="AM1803" s="78"/>
      <c r="AN1803" s="78"/>
      <c r="AO1803" s="78"/>
      <c r="AP1803" s="78"/>
      <c r="AQ1803" s="78"/>
      <c r="AR1803" s="78"/>
      <c r="AS1803" s="78"/>
      <c r="AT1803" s="78"/>
      <c r="AU1803" s="78"/>
      <c r="AV1803" s="78"/>
      <c r="AW1803" s="78"/>
      <c r="AX1803" s="78"/>
      <c r="AY1803" s="78"/>
      <c r="AZ1803" s="78"/>
      <c r="BA1803" s="78"/>
      <c r="BB1803" s="78"/>
      <c r="BC1803" s="79"/>
      <c r="BD1803" s="79"/>
      <c r="BE1803" s="79"/>
      <c r="BF1803" s="79"/>
      <c r="BG1803" s="79"/>
      <c r="BH1803" s="79"/>
      <c r="BI1803" s="79"/>
      <c r="BJ1803" s="78"/>
      <c r="BK1803" s="78"/>
      <c r="BL1803" s="80"/>
      <c r="BM1803" s="78"/>
      <c r="BN1803" s="78"/>
      <c r="BO1803" s="78"/>
      <c r="BP1803" s="78"/>
      <c r="BQ1803" s="78"/>
      <c r="BR1803" s="78"/>
      <c r="BS1803" s="78"/>
      <c r="BT1803" s="78"/>
      <c r="BU1803" s="78"/>
      <c r="BV1803" s="78"/>
      <c r="BW1803" s="78"/>
      <c r="BX1803" s="78"/>
      <c r="BY1803" s="78"/>
      <c r="BZ1803" s="72"/>
      <c r="CA1803" s="73"/>
      <c r="CB1803" s="72"/>
      <c r="CC1803" s="72"/>
      <c r="CD1803" s="74"/>
      <c r="CJ1803"/>
      <c r="CW1803" s="76"/>
      <c r="DC1803" s="69"/>
      <c r="DI1803" s="69"/>
    </row>
    <row r="1804" spans="1:113">
      <c r="A1804" s="78"/>
      <c r="B1804" s="79"/>
      <c r="C1804" s="78"/>
      <c r="D1804" s="80"/>
      <c r="E1804" s="78"/>
      <c r="F1804" s="78"/>
      <c r="G1804" s="78"/>
      <c r="H1804" s="78"/>
      <c r="I1804" s="78"/>
      <c r="J1804" s="78"/>
      <c r="K1804" s="78"/>
      <c r="L1804" s="80"/>
      <c r="M1804" s="78"/>
      <c r="N1804" s="78"/>
      <c r="O1804" s="78"/>
      <c r="P1804" s="78"/>
      <c r="Q1804" s="78"/>
      <c r="R1804" s="78"/>
      <c r="S1804" s="78"/>
      <c r="T1804" s="78"/>
      <c r="U1804" s="78"/>
      <c r="V1804" s="78"/>
      <c r="W1804" s="78"/>
      <c r="X1804" s="78"/>
      <c r="Y1804" s="78"/>
      <c r="Z1804" s="78"/>
      <c r="AA1804" s="78"/>
      <c r="AB1804" s="78"/>
      <c r="AC1804" s="78"/>
      <c r="AD1804" s="78"/>
      <c r="AE1804" s="78"/>
      <c r="AF1804" s="78"/>
      <c r="AG1804" s="78"/>
      <c r="AH1804" s="78"/>
      <c r="AI1804" s="78"/>
      <c r="AJ1804" s="78"/>
      <c r="AK1804" s="78"/>
      <c r="AL1804" s="80"/>
      <c r="AM1804" s="78"/>
      <c r="AN1804" s="78"/>
      <c r="AO1804" s="78"/>
      <c r="AP1804" s="78"/>
      <c r="AQ1804" s="78"/>
      <c r="AR1804" s="78"/>
      <c r="AS1804" s="78"/>
      <c r="AT1804" s="78"/>
      <c r="AU1804" s="78"/>
      <c r="AV1804" s="78"/>
      <c r="AW1804" s="78"/>
      <c r="AX1804" s="78"/>
      <c r="AY1804" s="78"/>
      <c r="AZ1804" s="78"/>
      <c r="BA1804" s="78"/>
      <c r="BB1804" s="78"/>
      <c r="BC1804" s="79"/>
      <c r="BD1804" s="79"/>
      <c r="BE1804" s="79"/>
      <c r="BF1804" s="79"/>
      <c r="BG1804" s="79"/>
      <c r="BH1804" s="79"/>
      <c r="BI1804" s="79"/>
      <c r="BJ1804" s="78"/>
      <c r="BK1804" s="78"/>
      <c r="BL1804" s="80"/>
      <c r="BM1804" s="78"/>
      <c r="BN1804" s="78"/>
      <c r="BO1804" s="78"/>
      <c r="BP1804" s="78"/>
      <c r="BQ1804" s="78"/>
      <c r="BR1804" s="78"/>
      <c r="BS1804" s="78"/>
      <c r="BT1804" s="78"/>
      <c r="BU1804" s="78"/>
      <c r="BV1804" s="78"/>
      <c r="BW1804" s="78"/>
      <c r="BX1804" s="78"/>
      <c r="BY1804" s="78"/>
      <c r="BZ1804" s="72"/>
      <c r="CA1804" s="73"/>
      <c r="CB1804" s="72"/>
      <c r="CC1804" s="72"/>
      <c r="CD1804" s="74"/>
      <c r="CJ1804"/>
      <c r="CW1804" s="76"/>
      <c r="DC1804" s="69"/>
      <c r="DI1804" s="69"/>
    </row>
    <row r="1805" spans="1:113">
      <c r="A1805" s="78"/>
      <c r="B1805" s="79"/>
      <c r="C1805" s="78"/>
      <c r="D1805" s="80"/>
      <c r="E1805" s="78"/>
      <c r="F1805" s="78"/>
      <c r="G1805" s="78"/>
      <c r="H1805" s="78"/>
      <c r="I1805" s="78"/>
      <c r="J1805" s="78"/>
      <c r="K1805" s="78"/>
      <c r="L1805" s="80"/>
      <c r="M1805" s="78"/>
      <c r="N1805" s="78"/>
      <c r="O1805" s="78"/>
      <c r="P1805" s="78"/>
      <c r="Q1805" s="78"/>
      <c r="R1805" s="78"/>
      <c r="S1805" s="78"/>
      <c r="T1805" s="78"/>
      <c r="U1805" s="78"/>
      <c r="V1805" s="78"/>
      <c r="W1805" s="78"/>
      <c r="X1805" s="78"/>
      <c r="Y1805" s="78"/>
      <c r="Z1805" s="78"/>
      <c r="AA1805" s="78"/>
      <c r="AB1805" s="78"/>
      <c r="AC1805" s="78"/>
      <c r="AD1805" s="78"/>
      <c r="AE1805" s="78"/>
      <c r="AF1805" s="78"/>
      <c r="AG1805" s="78"/>
      <c r="AH1805" s="78"/>
      <c r="AI1805" s="78"/>
      <c r="AJ1805" s="78"/>
      <c r="AK1805" s="78"/>
      <c r="AL1805" s="80"/>
      <c r="AM1805" s="78"/>
      <c r="AN1805" s="78"/>
      <c r="AO1805" s="78"/>
      <c r="AP1805" s="78"/>
      <c r="AQ1805" s="78"/>
      <c r="AR1805" s="78"/>
      <c r="AS1805" s="78"/>
      <c r="AT1805" s="78"/>
      <c r="AU1805" s="78"/>
      <c r="AV1805" s="78"/>
      <c r="AW1805" s="78"/>
      <c r="AX1805" s="78"/>
      <c r="AY1805" s="78"/>
      <c r="AZ1805" s="78"/>
      <c r="BA1805" s="78"/>
      <c r="BB1805" s="78"/>
      <c r="BC1805" s="79"/>
      <c r="BD1805" s="79"/>
      <c r="BE1805" s="79"/>
      <c r="BF1805" s="79"/>
      <c r="BG1805" s="79"/>
      <c r="BH1805" s="79"/>
      <c r="BI1805" s="79"/>
      <c r="BJ1805" s="78"/>
      <c r="BK1805" s="78"/>
      <c r="BL1805" s="80"/>
      <c r="BM1805" s="78"/>
      <c r="BN1805" s="78"/>
      <c r="BO1805" s="78"/>
      <c r="BP1805" s="78"/>
      <c r="BQ1805" s="78"/>
      <c r="BR1805" s="78"/>
      <c r="BS1805" s="78"/>
      <c r="BT1805" s="78"/>
      <c r="BU1805" s="78"/>
      <c r="BV1805" s="78"/>
      <c r="BW1805" s="78"/>
      <c r="BX1805" s="78"/>
      <c r="BY1805" s="78"/>
      <c r="BZ1805" s="72"/>
      <c r="CA1805" s="73"/>
      <c r="CB1805" s="72"/>
      <c r="CC1805" s="72"/>
      <c r="CD1805" s="74"/>
      <c r="CJ1805"/>
      <c r="CW1805" s="76"/>
      <c r="DC1805" s="69"/>
      <c r="DI1805" s="69"/>
    </row>
    <row r="1806" spans="1:113">
      <c r="A1806" s="78"/>
      <c r="B1806" s="79"/>
      <c r="C1806" s="78"/>
      <c r="D1806" s="80"/>
      <c r="E1806" s="78"/>
      <c r="F1806" s="78"/>
      <c r="G1806" s="78"/>
      <c r="H1806" s="78"/>
      <c r="I1806" s="78"/>
      <c r="J1806" s="78"/>
      <c r="K1806" s="78"/>
      <c r="L1806" s="80"/>
      <c r="M1806" s="78"/>
      <c r="N1806" s="78"/>
      <c r="O1806" s="78"/>
      <c r="P1806" s="78"/>
      <c r="Q1806" s="78"/>
      <c r="R1806" s="78"/>
      <c r="S1806" s="78"/>
      <c r="T1806" s="78"/>
      <c r="U1806" s="78"/>
      <c r="V1806" s="78"/>
      <c r="W1806" s="78"/>
      <c r="X1806" s="78"/>
      <c r="Y1806" s="78"/>
      <c r="Z1806" s="78"/>
      <c r="AA1806" s="78"/>
      <c r="AB1806" s="78"/>
      <c r="AC1806" s="78"/>
      <c r="AD1806" s="78"/>
      <c r="AE1806" s="78"/>
      <c r="AF1806" s="78"/>
      <c r="AG1806" s="78"/>
      <c r="AH1806" s="78"/>
      <c r="AI1806" s="78"/>
      <c r="AJ1806" s="78"/>
      <c r="AK1806" s="78"/>
      <c r="AL1806" s="80"/>
      <c r="AM1806" s="78"/>
      <c r="AN1806" s="78"/>
      <c r="AO1806" s="78"/>
      <c r="AP1806" s="78"/>
      <c r="AQ1806" s="78"/>
      <c r="AR1806" s="78"/>
      <c r="AS1806" s="78"/>
      <c r="AT1806" s="78"/>
      <c r="AU1806" s="78"/>
      <c r="AV1806" s="78"/>
      <c r="AW1806" s="78"/>
      <c r="AX1806" s="78"/>
      <c r="AY1806" s="78"/>
      <c r="AZ1806" s="78"/>
      <c r="BA1806" s="78"/>
      <c r="BB1806" s="78"/>
      <c r="BC1806" s="79"/>
      <c r="BD1806" s="79"/>
      <c r="BE1806" s="79"/>
      <c r="BF1806" s="79"/>
      <c r="BG1806" s="79"/>
      <c r="BH1806" s="79"/>
      <c r="BI1806" s="79"/>
      <c r="BJ1806" s="78"/>
      <c r="BK1806" s="78"/>
      <c r="BL1806" s="80"/>
      <c r="BM1806" s="78"/>
      <c r="BN1806" s="78"/>
      <c r="BO1806" s="78"/>
      <c r="BP1806" s="78"/>
      <c r="BQ1806" s="78"/>
      <c r="BR1806" s="78"/>
      <c r="BS1806" s="78"/>
      <c r="BT1806" s="78"/>
      <c r="BU1806" s="78"/>
      <c r="BV1806" s="78"/>
      <c r="BW1806" s="78"/>
      <c r="BX1806" s="78"/>
      <c r="BY1806" s="78"/>
      <c r="BZ1806" s="72"/>
      <c r="CA1806" s="73"/>
      <c r="CB1806" s="72"/>
      <c r="CC1806" s="72"/>
      <c r="CD1806" s="74"/>
      <c r="CJ1806"/>
      <c r="CW1806" s="76"/>
      <c r="DC1806" s="69"/>
      <c r="DI1806" s="69"/>
    </row>
    <row r="1807" spans="1:113">
      <c r="A1807" s="78"/>
      <c r="B1807" s="79"/>
      <c r="C1807" s="78"/>
      <c r="D1807" s="80"/>
      <c r="E1807" s="78"/>
      <c r="F1807" s="78"/>
      <c r="G1807" s="78"/>
      <c r="H1807" s="78"/>
      <c r="I1807" s="78"/>
      <c r="J1807" s="78"/>
      <c r="K1807" s="78"/>
      <c r="L1807" s="80"/>
      <c r="M1807" s="78"/>
      <c r="N1807" s="78"/>
      <c r="O1807" s="78"/>
      <c r="P1807" s="78"/>
      <c r="Q1807" s="78"/>
      <c r="R1807" s="78"/>
      <c r="S1807" s="78"/>
      <c r="T1807" s="78"/>
      <c r="U1807" s="78"/>
      <c r="V1807" s="78"/>
      <c r="W1807" s="78"/>
      <c r="X1807" s="78"/>
      <c r="Y1807" s="78"/>
      <c r="Z1807" s="78"/>
      <c r="AA1807" s="78"/>
      <c r="AB1807" s="78"/>
      <c r="AC1807" s="78"/>
      <c r="AD1807" s="78"/>
      <c r="AE1807" s="78"/>
      <c r="AF1807" s="78"/>
      <c r="AG1807" s="78"/>
      <c r="AH1807" s="78"/>
      <c r="AI1807" s="78"/>
      <c r="AJ1807" s="78"/>
      <c r="AK1807" s="78"/>
      <c r="AL1807" s="80"/>
      <c r="AM1807" s="78"/>
      <c r="AN1807" s="78"/>
      <c r="AO1807" s="78"/>
      <c r="AP1807" s="78"/>
      <c r="AQ1807" s="78"/>
      <c r="AR1807" s="78"/>
      <c r="AS1807" s="78"/>
      <c r="AT1807" s="78"/>
      <c r="AU1807" s="78"/>
      <c r="AV1807" s="78"/>
      <c r="AW1807" s="78"/>
      <c r="AX1807" s="78"/>
      <c r="AY1807" s="78"/>
      <c r="AZ1807" s="78"/>
      <c r="BA1807" s="78"/>
      <c r="BB1807" s="78"/>
      <c r="BC1807" s="79"/>
      <c r="BD1807" s="79"/>
      <c r="BE1807" s="79"/>
      <c r="BF1807" s="79"/>
      <c r="BG1807" s="79"/>
      <c r="BH1807" s="79"/>
      <c r="BI1807" s="79"/>
      <c r="BJ1807" s="78"/>
      <c r="BK1807" s="78"/>
      <c r="BL1807" s="80"/>
      <c r="BM1807" s="78"/>
      <c r="BN1807" s="78"/>
      <c r="BO1807" s="78"/>
      <c r="BP1807" s="78"/>
      <c r="BQ1807" s="78"/>
      <c r="BR1807" s="78"/>
      <c r="BS1807" s="78"/>
      <c r="BT1807" s="78"/>
      <c r="BU1807" s="78"/>
      <c r="BV1807" s="78"/>
      <c r="BW1807" s="78"/>
      <c r="BX1807" s="78"/>
      <c r="BY1807" s="78"/>
      <c r="BZ1807" s="72"/>
      <c r="CA1807" s="73"/>
      <c r="CB1807" s="72"/>
      <c r="CC1807" s="72"/>
      <c r="CD1807" s="74"/>
      <c r="CJ1807"/>
      <c r="CW1807" s="76"/>
      <c r="DC1807" s="69"/>
      <c r="DI1807" s="69"/>
    </row>
    <row r="1808" spans="1:113">
      <c r="A1808" s="78"/>
      <c r="B1808" s="79"/>
      <c r="C1808" s="78"/>
      <c r="D1808" s="80"/>
      <c r="E1808" s="78"/>
      <c r="F1808" s="78"/>
      <c r="G1808" s="78"/>
      <c r="H1808" s="78"/>
      <c r="I1808" s="78"/>
      <c r="J1808" s="78"/>
      <c r="K1808" s="78"/>
      <c r="L1808" s="80"/>
      <c r="M1808" s="78"/>
      <c r="N1808" s="78"/>
      <c r="O1808" s="78"/>
      <c r="P1808" s="78"/>
      <c r="Q1808" s="78"/>
      <c r="R1808" s="78"/>
      <c r="S1808" s="78"/>
      <c r="T1808" s="78"/>
      <c r="U1808" s="78"/>
      <c r="V1808" s="78"/>
      <c r="W1808" s="78"/>
      <c r="X1808" s="78"/>
      <c r="Y1808" s="78"/>
      <c r="Z1808" s="78"/>
      <c r="AA1808" s="78"/>
      <c r="AB1808" s="78"/>
      <c r="AC1808" s="78"/>
      <c r="AD1808" s="78"/>
      <c r="AE1808" s="78"/>
      <c r="AF1808" s="78"/>
      <c r="AG1808" s="78"/>
      <c r="AH1808" s="78"/>
      <c r="AI1808" s="78"/>
      <c r="AJ1808" s="78"/>
      <c r="AK1808" s="78"/>
      <c r="AL1808" s="80"/>
      <c r="AM1808" s="78"/>
      <c r="AN1808" s="78"/>
      <c r="AO1808" s="78"/>
      <c r="AP1808" s="78"/>
      <c r="AQ1808" s="78"/>
      <c r="AR1808" s="78"/>
      <c r="AS1808" s="78"/>
      <c r="AT1808" s="78"/>
      <c r="AU1808" s="78"/>
      <c r="AV1808" s="78"/>
      <c r="AW1808" s="78"/>
      <c r="AX1808" s="78"/>
      <c r="AY1808" s="78"/>
      <c r="AZ1808" s="78"/>
      <c r="BA1808" s="78"/>
      <c r="BB1808" s="78"/>
      <c r="BC1808" s="79"/>
      <c r="BD1808" s="79"/>
      <c r="BE1808" s="79"/>
      <c r="BF1808" s="79"/>
      <c r="BG1808" s="79"/>
      <c r="BH1808" s="79"/>
      <c r="BI1808" s="79"/>
      <c r="BJ1808" s="78"/>
      <c r="BK1808" s="78"/>
      <c r="BL1808" s="80"/>
      <c r="BM1808" s="78"/>
      <c r="BN1808" s="78"/>
      <c r="BO1808" s="78"/>
      <c r="BP1808" s="78"/>
      <c r="BQ1808" s="78"/>
      <c r="BR1808" s="78"/>
      <c r="BS1808" s="78"/>
      <c r="BT1808" s="78"/>
      <c r="BU1808" s="78"/>
      <c r="BV1808" s="78"/>
      <c r="BW1808" s="78"/>
      <c r="BX1808" s="78"/>
      <c r="BY1808" s="78"/>
      <c r="BZ1808" s="72"/>
      <c r="CA1808" s="73"/>
      <c r="CB1808" s="72"/>
      <c r="CC1808" s="72"/>
      <c r="CD1808" s="74"/>
      <c r="CJ1808"/>
      <c r="CW1808" s="76"/>
      <c r="DC1808" s="69"/>
      <c r="DI1808" s="69"/>
    </row>
    <row r="1809" spans="1:113">
      <c r="A1809" s="78"/>
      <c r="B1809" s="79"/>
      <c r="C1809" s="78"/>
      <c r="D1809" s="80"/>
      <c r="E1809" s="78"/>
      <c r="F1809" s="78"/>
      <c r="G1809" s="78"/>
      <c r="H1809" s="78"/>
      <c r="I1809" s="78"/>
      <c r="J1809" s="78"/>
      <c r="K1809" s="78"/>
      <c r="L1809" s="80"/>
      <c r="M1809" s="78"/>
      <c r="N1809" s="78"/>
      <c r="O1809" s="78"/>
      <c r="P1809" s="78"/>
      <c r="Q1809" s="78"/>
      <c r="R1809" s="78"/>
      <c r="S1809" s="78"/>
      <c r="T1809" s="78"/>
      <c r="U1809" s="78"/>
      <c r="V1809" s="78"/>
      <c r="W1809" s="78"/>
      <c r="X1809" s="78"/>
      <c r="Y1809" s="78"/>
      <c r="Z1809" s="78"/>
      <c r="AA1809" s="78"/>
      <c r="AB1809" s="78"/>
      <c r="AC1809" s="78"/>
      <c r="AD1809" s="78"/>
      <c r="AE1809" s="78"/>
      <c r="AF1809" s="78"/>
      <c r="AG1809" s="78"/>
      <c r="AH1809" s="78"/>
      <c r="AI1809" s="78"/>
      <c r="AJ1809" s="78"/>
      <c r="AK1809" s="78"/>
      <c r="AL1809" s="80"/>
      <c r="AM1809" s="78"/>
      <c r="AN1809" s="78"/>
      <c r="AO1809" s="78"/>
      <c r="AP1809" s="78"/>
      <c r="AQ1809" s="78"/>
      <c r="AR1809" s="78"/>
      <c r="AS1809" s="78"/>
      <c r="AT1809" s="78"/>
      <c r="AU1809" s="78"/>
      <c r="AV1809" s="78"/>
      <c r="AW1809" s="78"/>
      <c r="AX1809" s="78"/>
      <c r="AY1809" s="78"/>
      <c r="AZ1809" s="78"/>
      <c r="BA1809" s="78"/>
      <c r="BB1809" s="78"/>
      <c r="BC1809" s="79"/>
      <c r="BD1809" s="79"/>
      <c r="BE1809" s="79"/>
      <c r="BF1809" s="79"/>
      <c r="BG1809" s="79"/>
      <c r="BH1809" s="79"/>
      <c r="BI1809" s="79"/>
      <c r="BJ1809" s="78"/>
      <c r="BK1809" s="78"/>
      <c r="BL1809" s="80"/>
      <c r="BM1809" s="78"/>
      <c r="BN1809" s="78"/>
      <c r="BO1809" s="78"/>
      <c r="BP1809" s="78"/>
      <c r="BQ1809" s="78"/>
      <c r="BR1809" s="78"/>
      <c r="BS1809" s="78"/>
      <c r="BT1809" s="78"/>
      <c r="BU1809" s="78"/>
      <c r="BV1809" s="78"/>
      <c r="BW1809" s="78"/>
      <c r="BX1809" s="78"/>
      <c r="BY1809" s="78"/>
      <c r="BZ1809" s="72"/>
      <c r="CA1809" s="73"/>
      <c r="CB1809" s="72"/>
      <c r="CC1809" s="72"/>
      <c r="CD1809" s="74"/>
      <c r="CJ1809"/>
      <c r="CW1809" s="76"/>
      <c r="DC1809" s="69"/>
      <c r="DI1809" s="69"/>
    </row>
    <row r="1810" spans="1:113">
      <c r="A1810" s="78"/>
      <c r="B1810" s="79"/>
      <c r="C1810" s="78"/>
      <c r="D1810" s="80"/>
      <c r="E1810" s="78"/>
      <c r="F1810" s="78"/>
      <c r="G1810" s="78"/>
      <c r="H1810" s="78"/>
      <c r="I1810" s="78"/>
      <c r="J1810" s="78"/>
      <c r="K1810" s="78"/>
      <c r="L1810" s="80"/>
      <c r="M1810" s="78"/>
      <c r="N1810" s="78"/>
      <c r="O1810" s="78"/>
      <c r="P1810" s="78"/>
      <c r="Q1810" s="78"/>
      <c r="R1810" s="78"/>
      <c r="S1810" s="78"/>
      <c r="T1810" s="78"/>
      <c r="U1810" s="78"/>
      <c r="V1810" s="78"/>
      <c r="W1810" s="78"/>
      <c r="X1810" s="78"/>
      <c r="Y1810" s="78"/>
      <c r="Z1810" s="78"/>
      <c r="AA1810" s="78"/>
      <c r="AB1810" s="78"/>
      <c r="AC1810" s="78"/>
      <c r="AD1810" s="78"/>
      <c r="AE1810" s="78"/>
      <c r="AF1810" s="78"/>
      <c r="AG1810" s="78"/>
      <c r="AH1810" s="78"/>
      <c r="AI1810" s="78"/>
      <c r="AJ1810" s="78"/>
      <c r="AK1810" s="78"/>
      <c r="AL1810" s="80"/>
      <c r="AM1810" s="78"/>
      <c r="AN1810" s="78"/>
      <c r="AO1810" s="78"/>
      <c r="AP1810" s="78"/>
      <c r="AQ1810" s="78"/>
      <c r="AR1810" s="78"/>
      <c r="AS1810" s="78"/>
      <c r="AT1810" s="78"/>
      <c r="AU1810" s="78"/>
      <c r="AV1810" s="78"/>
      <c r="AW1810" s="78"/>
      <c r="AX1810" s="78"/>
      <c r="AY1810" s="78"/>
      <c r="AZ1810" s="78"/>
      <c r="BA1810" s="78"/>
      <c r="BB1810" s="78"/>
      <c r="BC1810" s="79"/>
      <c r="BD1810" s="79"/>
      <c r="BE1810" s="79"/>
      <c r="BF1810" s="79"/>
      <c r="BG1810" s="79"/>
      <c r="BH1810" s="79"/>
      <c r="BI1810" s="79"/>
      <c r="BJ1810" s="78"/>
      <c r="BK1810" s="78"/>
      <c r="BL1810" s="80"/>
      <c r="BM1810" s="78"/>
      <c r="BN1810" s="78"/>
      <c r="BO1810" s="78"/>
      <c r="BP1810" s="78"/>
      <c r="BQ1810" s="78"/>
      <c r="BR1810" s="78"/>
      <c r="BS1810" s="78"/>
      <c r="BT1810" s="78"/>
      <c r="BU1810" s="78"/>
      <c r="BV1810" s="78"/>
      <c r="BW1810" s="78"/>
      <c r="BX1810" s="78"/>
      <c r="BY1810" s="78"/>
      <c r="BZ1810" s="72"/>
      <c r="CA1810" s="73"/>
      <c r="CB1810" s="72"/>
      <c r="CC1810" s="72"/>
      <c r="CD1810" s="74"/>
      <c r="CJ1810"/>
      <c r="CW1810" s="76"/>
      <c r="DC1810" s="69"/>
      <c r="DI1810" s="69"/>
    </row>
    <row r="1811" spans="1:113">
      <c r="A1811" s="78"/>
      <c r="B1811" s="79"/>
      <c r="C1811" s="78"/>
      <c r="D1811" s="80"/>
      <c r="E1811" s="78"/>
      <c r="F1811" s="78"/>
      <c r="G1811" s="78"/>
      <c r="H1811" s="78"/>
      <c r="I1811" s="78"/>
      <c r="J1811" s="78"/>
      <c r="K1811" s="78"/>
      <c r="L1811" s="80"/>
      <c r="M1811" s="78"/>
      <c r="N1811" s="78"/>
      <c r="O1811" s="78"/>
      <c r="P1811" s="78"/>
      <c r="Q1811" s="78"/>
      <c r="R1811" s="78"/>
      <c r="S1811" s="78"/>
      <c r="T1811" s="78"/>
      <c r="U1811" s="78"/>
      <c r="V1811" s="78"/>
      <c r="W1811" s="78"/>
      <c r="X1811" s="78"/>
      <c r="Y1811" s="78"/>
      <c r="Z1811" s="78"/>
      <c r="AA1811" s="78"/>
      <c r="AB1811" s="78"/>
      <c r="AC1811" s="78"/>
      <c r="AD1811" s="78"/>
      <c r="AE1811" s="78"/>
      <c r="AF1811" s="78"/>
      <c r="AG1811" s="78"/>
      <c r="AH1811" s="78"/>
      <c r="AI1811" s="78"/>
      <c r="AJ1811" s="78"/>
      <c r="AK1811" s="78"/>
      <c r="AL1811" s="80"/>
      <c r="AM1811" s="78"/>
      <c r="AN1811" s="78"/>
      <c r="AO1811" s="78"/>
      <c r="AP1811" s="78"/>
      <c r="AQ1811" s="78"/>
      <c r="AR1811" s="78"/>
      <c r="AS1811" s="78"/>
      <c r="AT1811" s="78"/>
      <c r="AU1811" s="78"/>
      <c r="AV1811" s="78"/>
      <c r="AW1811" s="78"/>
      <c r="AX1811" s="78"/>
      <c r="AY1811" s="78"/>
      <c r="AZ1811" s="78"/>
      <c r="BA1811" s="78"/>
      <c r="BB1811" s="78"/>
      <c r="BC1811" s="79"/>
      <c r="BD1811" s="79"/>
      <c r="BE1811" s="79"/>
      <c r="BF1811" s="79"/>
      <c r="BG1811" s="79"/>
      <c r="BH1811" s="79"/>
      <c r="BI1811" s="79"/>
      <c r="BJ1811" s="78"/>
      <c r="BK1811" s="78"/>
      <c r="BL1811" s="80"/>
      <c r="BM1811" s="78"/>
      <c r="BN1811" s="78"/>
      <c r="BO1811" s="78"/>
      <c r="BP1811" s="78"/>
      <c r="BQ1811" s="78"/>
      <c r="BR1811" s="78"/>
      <c r="BS1811" s="78"/>
      <c r="BT1811" s="78"/>
      <c r="BU1811" s="78"/>
      <c r="BV1811" s="78"/>
      <c r="BW1811" s="78"/>
      <c r="BX1811" s="78"/>
      <c r="BY1811" s="78"/>
      <c r="BZ1811" s="72"/>
      <c r="CA1811" s="73"/>
      <c r="CB1811" s="72"/>
      <c r="CC1811" s="72"/>
      <c r="CD1811" s="74"/>
      <c r="CJ1811"/>
      <c r="CW1811" s="76"/>
      <c r="DC1811" s="69"/>
      <c r="DI1811" s="69"/>
    </row>
    <row r="1812" spans="1:113">
      <c r="A1812" s="78"/>
      <c r="B1812" s="79"/>
      <c r="C1812" s="78"/>
      <c r="D1812" s="80"/>
      <c r="E1812" s="78"/>
      <c r="F1812" s="78"/>
      <c r="G1812" s="78"/>
      <c r="H1812" s="78"/>
      <c r="I1812" s="78"/>
      <c r="J1812" s="78"/>
      <c r="K1812" s="78"/>
      <c r="L1812" s="80"/>
      <c r="M1812" s="78"/>
      <c r="N1812" s="78"/>
      <c r="O1812" s="78"/>
      <c r="P1812" s="78"/>
      <c r="Q1812" s="78"/>
      <c r="R1812" s="78"/>
      <c r="S1812" s="78"/>
      <c r="T1812" s="78"/>
      <c r="U1812" s="78"/>
      <c r="V1812" s="78"/>
      <c r="W1812" s="78"/>
      <c r="X1812" s="78"/>
      <c r="Y1812" s="78"/>
      <c r="Z1812" s="78"/>
      <c r="AA1812" s="78"/>
      <c r="AB1812" s="78"/>
      <c r="AC1812" s="78"/>
      <c r="AD1812" s="78"/>
      <c r="AE1812" s="78"/>
      <c r="AF1812" s="78"/>
      <c r="AG1812" s="78"/>
      <c r="AH1812" s="78"/>
      <c r="AI1812" s="78"/>
      <c r="AJ1812" s="78"/>
      <c r="AK1812" s="78"/>
      <c r="AL1812" s="80"/>
      <c r="AM1812" s="78"/>
      <c r="AN1812" s="78"/>
      <c r="AO1812" s="78"/>
      <c r="AP1812" s="78"/>
      <c r="AQ1812" s="78"/>
      <c r="AR1812" s="78"/>
      <c r="AS1812" s="78"/>
      <c r="AT1812" s="78"/>
      <c r="AU1812" s="78"/>
      <c r="AV1812" s="78"/>
      <c r="AW1812" s="78"/>
      <c r="AX1812" s="78"/>
      <c r="AY1812" s="78"/>
      <c r="AZ1812" s="78"/>
      <c r="BA1812" s="78"/>
      <c r="BB1812" s="78"/>
      <c r="BC1812" s="79"/>
      <c r="BD1812" s="79"/>
      <c r="BE1812" s="79"/>
      <c r="BF1812" s="79"/>
      <c r="BG1812" s="79"/>
      <c r="BH1812" s="79"/>
      <c r="BI1812" s="79"/>
      <c r="BJ1812" s="78"/>
      <c r="BK1812" s="78"/>
      <c r="BL1812" s="80"/>
      <c r="BM1812" s="78"/>
      <c r="BN1812" s="78"/>
      <c r="BO1812" s="78"/>
      <c r="BP1812" s="78"/>
      <c r="BQ1812" s="78"/>
      <c r="BR1812" s="78"/>
      <c r="BS1812" s="78"/>
      <c r="BT1812" s="78"/>
      <c r="BU1812" s="78"/>
      <c r="BV1812" s="78"/>
      <c r="BW1812" s="78"/>
      <c r="BX1812" s="78"/>
      <c r="BY1812" s="78"/>
      <c r="BZ1812" s="72"/>
      <c r="CA1812" s="73"/>
      <c r="CB1812" s="72"/>
      <c r="CC1812" s="72"/>
      <c r="CD1812" s="74"/>
      <c r="CJ1812"/>
      <c r="CW1812" s="76"/>
      <c r="DC1812" s="69"/>
      <c r="DI1812" s="69"/>
    </row>
    <row r="1813" spans="1:113">
      <c r="A1813" s="78"/>
      <c r="B1813" s="79"/>
      <c r="C1813" s="78"/>
      <c r="D1813" s="80"/>
      <c r="E1813" s="78"/>
      <c r="F1813" s="78"/>
      <c r="G1813" s="78"/>
      <c r="H1813" s="78"/>
      <c r="I1813" s="78"/>
      <c r="J1813" s="78"/>
      <c r="K1813" s="78"/>
      <c r="L1813" s="80"/>
      <c r="M1813" s="78"/>
      <c r="N1813" s="78"/>
      <c r="O1813" s="78"/>
      <c r="P1813" s="78"/>
      <c r="Q1813" s="78"/>
      <c r="R1813" s="78"/>
      <c r="S1813" s="78"/>
      <c r="T1813" s="78"/>
      <c r="U1813" s="78"/>
      <c r="V1813" s="78"/>
      <c r="W1813" s="78"/>
      <c r="X1813" s="78"/>
      <c r="Y1813" s="78"/>
      <c r="Z1813" s="78"/>
      <c r="AA1813" s="78"/>
      <c r="AB1813" s="78"/>
      <c r="AC1813" s="78"/>
      <c r="AD1813" s="78"/>
      <c r="AE1813" s="78"/>
      <c r="AF1813" s="78"/>
      <c r="AG1813" s="78"/>
      <c r="AH1813" s="78"/>
      <c r="AI1813" s="78"/>
      <c r="AJ1813" s="78"/>
      <c r="AK1813" s="78"/>
      <c r="AL1813" s="80"/>
      <c r="AM1813" s="78"/>
      <c r="AN1813" s="78"/>
      <c r="AO1813" s="78"/>
      <c r="AP1813" s="78"/>
      <c r="AQ1813" s="78"/>
      <c r="AR1813" s="78"/>
      <c r="AS1813" s="78"/>
      <c r="AT1813" s="78"/>
      <c r="AU1813" s="78"/>
      <c r="AV1813" s="78"/>
      <c r="AW1813" s="78"/>
      <c r="AX1813" s="78"/>
      <c r="AY1813" s="78"/>
      <c r="AZ1813" s="78"/>
      <c r="BA1813" s="78"/>
      <c r="BB1813" s="78"/>
      <c r="BC1813" s="79"/>
      <c r="BD1813" s="79"/>
      <c r="BE1813" s="79"/>
      <c r="BF1813" s="79"/>
      <c r="BG1813" s="79"/>
      <c r="BH1813" s="79"/>
      <c r="BI1813" s="79"/>
      <c r="BJ1813" s="78"/>
      <c r="BK1813" s="78"/>
      <c r="BL1813" s="80"/>
      <c r="BM1813" s="78"/>
      <c r="BN1813" s="78"/>
      <c r="BO1813" s="78"/>
      <c r="BP1813" s="78"/>
      <c r="BQ1813" s="78"/>
      <c r="BR1813" s="78"/>
      <c r="BS1813" s="78"/>
      <c r="BT1813" s="78"/>
      <c r="BU1813" s="78"/>
      <c r="BV1813" s="78"/>
      <c r="BW1813" s="78"/>
      <c r="BX1813" s="78"/>
      <c r="BY1813" s="78"/>
      <c r="BZ1813" s="72"/>
      <c r="CA1813" s="73"/>
      <c r="CB1813" s="72"/>
      <c r="CC1813" s="72"/>
      <c r="CD1813" s="74"/>
      <c r="CJ1813"/>
      <c r="CW1813" s="76"/>
      <c r="DC1813" s="69"/>
      <c r="DI1813" s="69"/>
    </row>
    <row r="1814" spans="1:113">
      <c r="A1814" s="78"/>
      <c r="B1814" s="79"/>
      <c r="C1814" s="78"/>
      <c r="D1814" s="80"/>
      <c r="E1814" s="78"/>
      <c r="F1814" s="78"/>
      <c r="G1814" s="78"/>
      <c r="H1814" s="78"/>
      <c r="I1814" s="78"/>
      <c r="J1814" s="78"/>
      <c r="K1814" s="78"/>
      <c r="L1814" s="80"/>
      <c r="M1814" s="78"/>
      <c r="N1814" s="78"/>
      <c r="O1814" s="78"/>
      <c r="P1814" s="78"/>
      <c r="Q1814" s="78"/>
      <c r="R1814" s="78"/>
      <c r="S1814" s="78"/>
      <c r="T1814" s="78"/>
      <c r="U1814" s="78"/>
      <c r="V1814" s="78"/>
      <c r="W1814" s="78"/>
      <c r="X1814" s="78"/>
      <c r="Y1814" s="78"/>
      <c r="Z1814" s="78"/>
      <c r="AA1814" s="78"/>
      <c r="AB1814" s="78"/>
      <c r="AC1814" s="78"/>
      <c r="AD1814" s="78"/>
      <c r="AE1814" s="78"/>
      <c r="AF1814" s="78"/>
      <c r="AG1814" s="78"/>
      <c r="AH1814" s="78"/>
      <c r="AI1814" s="78"/>
      <c r="AJ1814" s="78"/>
      <c r="AK1814" s="78"/>
      <c r="AL1814" s="80"/>
      <c r="AM1814" s="78"/>
      <c r="AN1814" s="78"/>
      <c r="AO1814" s="78"/>
      <c r="AP1814" s="78"/>
      <c r="AQ1814" s="78"/>
      <c r="AR1814" s="78"/>
      <c r="AS1814" s="78"/>
      <c r="AT1814" s="78"/>
      <c r="AU1814" s="78"/>
      <c r="AV1814" s="78"/>
      <c r="AW1814" s="78"/>
      <c r="AX1814" s="78"/>
      <c r="AY1814" s="78"/>
      <c r="AZ1814" s="78"/>
      <c r="BA1814" s="78"/>
      <c r="BB1814" s="78"/>
      <c r="BC1814" s="79"/>
      <c r="BD1814" s="79"/>
      <c r="BE1814" s="79"/>
      <c r="BF1814" s="79"/>
      <c r="BG1814" s="79"/>
      <c r="BH1814" s="79"/>
      <c r="BI1814" s="79"/>
      <c r="BJ1814" s="78"/>
      <c r="BK1814" s="78"/>
      <c r="BL1814" s="80"/>
      <c r="BM1814" s="78"/>
      <c r="BN1814" s="78"/>
      <c r="BO1814" s="78"/>
      <c r="BP1814" s="78"/>
      <c r="BQ1814" s="78"/>
      <c r="BR1814" s="78"/>
      <c r="BS1814" s="78"/>
      <c r="BT1814" s="78"/>
      <c r="BU1814" s="78"/>
      <c r="BV1814" s="78"/>
      <c r="BW1814" s="78"/>
      <c r="BX1814" s="78"/>
      <c r="BY1814" s="78"/>
      <c r="BZ1814" s="72"/>
      <c r="CA1814" s="73"/>
      <c r="CB1814" s="72"/>
      <c r="CC1814" s="72"/>
      <c r="CD1814" s="74"/>
      <c r="CJ1814"/>
      <c r="CW1814" s="76"/>
      <c r="DC1814" s="69"/>
      <c r="DI1814" s="69"/>
    </row>
    <row r="1815" spans="1:113">
      <c r="A1815" s="78"/>
      <c r="B1815" s="79"/>
      <c r="C1815" s="78"/>
      <c r="D1815" s="80"/>
      <c r="E1815" s="78"/>
      <c r="F1815" s="78"/>
      <c r="G1815" s="78"/>
      <c r="H1815" s="78"/>
      <c r="I1815" s="78"/>
      <c r="J1815" s="78"/>
      <c r="K1815" s="78"/>
      <c r="L1815" s="80"/>
      <c r="M1815" s="78"/>
      <c r="N1815" s="78"/>
      <c r="O1815" s="78"/>
      <c r="P1815" s="78"/>
      <c r="Q1815" s="78"/>
      <c r="R1815" s="78"/>
      <c r="S1815" s="78"/>
      <c r="T1815" s="78"/>
      <c r="U1815" s="78"/>
      <c r="V1815" s="78"/>
      <c r="W1815" s="78"/>
      <c r="X1815" s="78"/>
      <c r="Y1815" s="78"/>
      <c r="Z1815" s="78"/>
      <c r="AA1815" s="78"/>
      <c r="AB1815" s="78"/>
      <c r="AC1815" s="78"/>
      <c r="AD1815" s="78"/>
      <c r="AE1815" s="78"/>
      <c r="AF1815" s="78"/>
      <c r="AG1815" s="78"/>
      <c r="AH1815" s="78"/>
      <c r="AI1815" s="78"/>
      <c r="AJ1815" s="78"/>
      <c r="AK1815" s="78"/>
      <c r="AL1815" s="80"/>
      <c r="AM1815" s="78"/>
      <c r="AN1815" s="78"/>
      <c r="AO1815" s="78"/>
      <c r="AP1815" s="78"/>
      <c r="AQ1815" s="78"/>
      <c r="AR1815" s="78"/>
      <c r="AS1815" s="78"/>
      <c r="AT1815" s="78"/>
      <c r="AU1815" s="78"/>
      <c r="AV1815" s="78"/>
      <c r="AW1815" s="78"/>
      <c r="AX1815" s="78"/>
      <c r="AY1815" s="78"/>
      <c r="AZ1815" s="78"/>
      <c r="BA1815" s="78"/>
      <c r="BB1815" s="78"/>
      <c r="BC1815" s="79"/>
      <c r="BD1815" s="79"/>
      <c r="BE1815" s="79"/>
      <c r="BF1815" s="79"/>
      <c r="BG1815" s="79"/>
      <c r="BH1815" s="79"/>
      <c r="BI1815" s="79"/>
      <c r="BJ1815" s="78"/>
      <c r="BK1815" s="78"/>
      <c r="BL1815" s="80"/>
      <c r="BM1815" s="78"/>
      <c r="BN1815" s="78"/>
      <c r="BO1815" s="78"/>
      <c r="BP1815" s="78"/>
      <c r="BQ1815" s="78"/>
      <c r="BR1815" s="78"/>
      <c r="BS1815" s="78"/>
      <c r="BT1815" s="78"/>
      <c r="BU1815" s="78"/>
      <c r="BV1815" s="78"/>
      <c r="BW1815" s="78"/>
      <c r="BX1815" s="78"/>
      <c r="BY1815" s="78"/>
      <c r="BZ1815" s="72"/>
      <c r="CA1815" s="73"/>
      <c r="CB1815" s="72"/>
      <c r="CC1815" s="72"/>
      <c r="CD1815" s="74"/>
      <c r="CJ1815"/>
      <c r="CW1815" s="76"/>
      <c r="DC1815" s="69"/>
      <c r="DI1815" s="69"/>
    </row>
    <row r="1816" spans="1:113">
      <c r="A1816" s="78"/>
      <c r="B1816" s="79"/>
      <c r="C1816" s="78"/>
      <c r="D1816" s="80"/>
      <c r="E1816" s="78"/>
      <c r="F1816" s="78"/>
      <c r="G1816" s="78"/>
      <c r="H1816" s="78"/>
      <c r="I1816" s="78"/>
      <c r="J1816" s="78"/>
      <c r="K1816" s="78"/>
      <c r="L1816" s="80"/>
      <c r="M1816" s="78"/>
      <c r="N1816" s="78"/>
      <c r="O1816" s="78"/>
      <c r="P1816" s="78"/>
      <c r="Q1816" s="78"/>
      <c r="R1816" s="78"/>
      <c r="S1816" s="78"/>
      <c r="T1816" s="78"/>
      <c r="U1816" s="78"/>
      <c r="V1816" s="78"/>
      <c r="W1816" s="78"/>
      <c r="X1816" s="78"/>
      <c r="Y1816" s="78"/>
      <c r="Z1816" s="78"/>
      <c r="AA1816" s="78"/>
      <c r="AB1816" s="78"/>
      <c r="AC1816" s="78"/>
      <c r="AD1816" s="78"/>
      <c r="AE1816" s="78"/>
      <c r="AF1816" s="78"/>
      <c r="AG1816" s="78"/>
      <c r="AH1816" s="78"/>
      <c r="AI1816" s="78"/>
      <c r="AJ1816" s="78"/>
      <c r="AK1816" s="78"/>
      <c r="AL1816" s="80"/>
      <c r="AM1816" s="78"/>
      <c r="AN1816" s="78"/>
      <c r="AO1816" s="78"/>
      <c r="AP1816" s="78"/>
      <c r="AQ1816" s="78"/>
      <c r="AR1816" s="78"/>
      <c r="AS1816" s="78"/>
      <c r="AT1816" s="78"/>
      <c r="AU1816" s="78"/>
      <c r="AV1816" s="78"/>
      <c r="AW1816" s="78"/>
      <c r="AX1816" s="78"/>
      <c r="AY1816" s="78"/>
      <c r="AZ1816" s="78"/>
      <c r="BA1816" s="78"/>
      <c r="BB1816" s="78"/>
      <c r="BC1816" s="79"/>
      <c r="BD1816" s="79"/>
      <c r="BE1816" s="79"/>
      <c r="BF1816" s="79"/>
      <c r="BG1816" s="79"/>
      <c r="BH1816" s="79"/>
      <c r="BI1816" s="79"/>
      <c r="BJ1816" s="78"/>
      <c r="BK1816" s="78"/>
      <c r="BL1816" s="80"/>
      <c r="BM1816" s="78"/>
      <c r="BN1816" s="78"/>
      <c r="BO1816" s="78"/>
      <c r="BP1816" s="78"/>
      <c r="BQ1816" s="78"/>
      <c r="BR1816" s="78"/>
      <c r="BS1816" s="78"/>
      <c r="BT1816" s="78"/>
      <c r="BU1816" s="78"/>
      <c r="BV1816" s="78"/>
      <c r="BW1816" s="78"/>
      <c r="BX1816" s="78"/>
      <c r="BY1816" s="78"/>
      <c r="BZ1816" s="72"/>
      <c r="CA1816" s="73"/>
      <c r="CB1816" s="72"/>
      <c r="CC1816" s="72"/>
      <c r="CD1816" s="74"/>
      <c r="CJ1816"/>
      <c r="CW1816" s="76"/>
      <c r="DC1816" s="69"/>
      <c r="DI1816" s="69"/>
    </row>
    <row r="1817" spans="1:113">
      <c r="A1817" s="78"/>
      <c r="B1817" s="79"/>
      <c r="C1817" s="78"/>
      <c r="D1817" s="80"/>
      <c r="E1817" s="78"/>
      <c r="F1817" s="78"/>
      <c r="G1817" s="78"/>
      <c r="H1817" s="78"/>
      <c r="I1817" s="78"/>
      <c r="J1817" s="78"/>
      <c r="K1817" s="78"/>
      <c r="L1817" s="80"/>
      <c r="M1817" s="78"/>
      <c r="N1817" s="78"/>
      <c r="O1817" s="78"/>
      <c r="P1817" s="78"/>
      <c r="Q1817" s="78"/>
      <c r="R1817" s="78"/>
      <c r="S1817" s="78"/>
      <c r="T1817" s="78"/>
      <c r="U1817" s="78"/>
      <c r="V1817" s="78"/>
      <c r="W1817" s="78"/>
      <c r="X1817" s="78"/>
      <c r="Y1817" s="78"/>
      <c r="Z1817" s="78"/>
      <c r="AA1817" s="78"/>
      <c r="AB1817" s="78"/>
      <c r="AC1817" s="78"/>
      <c r="AD1817" s="78"/>
      <c r="AE1817" s="78"/>
      <c r="AF1817" s="78"/>
      <c r="AG1817" s="78"/>
      <c r="AH1817" s="78"/>
      <c r="AI1817" s="78"/>
      <c r="AJ1817" s="78"/>
      <c r="AK1817" s="78"/>
      <c r="AL1817" s="80"/>
      <c r="AM1817" s="78"/>
      <c r="AN1817" s="78"/>
      <c r="AO1817" s="78"/>
      <c r="AP1817" s="78"/>
      <c r="AQ1817" s="78"/>
      <c r="AR1817" s="78"/>
      <c r="AS1817" s="78"/>
      <c r="AT1817" s="78"/>
      <c r="AU1817" s="78"/>
      <c r="AV1817" s="78"/>
      <c r="AW1817" s="78"/>
      <c r="AX1817" s="78"/>
      <c r="AY1817" s="78"/>
      <c r="AZ1817" s="78"/>
      <c r="BA1817" s="78"/>
      <c r="BB1817" s="78"/>
      <c r="BC1817" s="79"/>
      <c r="BD1817" s="79"/>
      <c r="BE1817" s="79"/>
      <c r="BF1817" s="79"/>
      <c r="BG1817" s="79"/>
      <c r="BH1817" s="79"/>
      <c r="BI1817" s="79"/>
      <c r="BJ1817" s="78"/>
      <c r="BK1817" s="78"/>
      <c r="BL1817" s="80"/>
      <c r="BM1817" s="78"/>
      <c r="BN1817" s="78"/>
      <c r="BO1817" s="78"/>
      <c r="BP1817" s="78"/>
      <c r="BQ1817" s="78"/>
      <c r="BR1817" s="78"/>
      <c r="BS1817" s="78"/>
      <c r="BT1817" s="78"/>
      <c r="BU1817" s="78"/>
      <c r="BV1817" s="78"/>
      <c r="BW1817" s="78"/>
      <c r="BX1817" s="78"/>
      <c r="BY1817" s="78"/>
      <c r="BZ1817" s="72"/>
      <c r="CA1817" s="73"/>
      <c r="CB1817" s="72"/>
      <c r="CC1817" s="72"/>
      <c r="CD1817" s="74"/>
      <c r="CJ1817"/>
      <c r="CW1817" s="76"/>
      <c r="DC1817" s="69"/>
      <c r="DI1817" s="69"/>
    </row>
    <row r="1818" spans="1:113">
      <c r="A1818" s="78"/>
      <c r="B1818" s="79"/>
      <c r="C1818" s="78"/>
      <c r="D1818" s="80"/>
      <c r="E1818" s="78"/>
      <c r="F1818" s="78"/>
      <c r="G1818" s="78"/>
      <c r="H1818" s="78"/>
      <c r="I1818" s="78"/>
      <c r="J1818" s="78"/>
      <c r="K1818" s="78"/>
      <c r="L1818" s="80"/>
      <c r="M1818" s="78"/>
      <c r="N1818" s="78"/>
      <c r="O1818" s="78"/>
      <c r="P1818" s="78"/>
      <c r="Q1818" s="78"/>
      <c r="R1818" s="81"/>
      <c r="S1818" s="78"/>
      <c r="T1818" s="78"/>
      <c r="U1818" s="78"/>
      <c r="V1818" s="78"/>
      <c r="W1818" s="78"/>
      <c r="X1818" s="78"/>
      <c r="Y1818" s="78"/>
      <c r="Z1818" s="78"/>
      <c r="AA1818" s="78"/>
      <c r="AB1818" s="78"/>
      <c r="AC1818" s="78"/>
      <c r="AD1818" s="78"/>
      <c r="AE1818" s="78"/>
      <c r="AF1818" s="78"/>
      <c r="AG1818" s="78"/>
      <c r="AH1818" s="78"/>
      <c r="AI1818" s="78"/>
      <c r="AJ1818" s="78"/>
      <c r="AK1818" s="78"/>
      <c r="AL1818" s="80"/>
      <c r="AM1818" s="78"/>
      <c r="AN1818" s="78"/>
      <c r="AO1818" s="78"/>
      <c r="AP1818" s="78"/>
      <c r="AQ1818" s="78"/>
      <c r="AR1818" s="78"/>
      <c r="AS1818" s="78"/>
      <c r="AT1818" s="78"/>
      <c r="AU1818" s="78"/>
      <c r="AV1818" s="78"/>
      <c r="AW1818" s="78"/>
      <c r="AX1818" s="78"/>
      <c r="AY1818" s="78"/>
      <c r="AZ1818" s="78"/>
      <c r="BA1818" s="78"/>
      <c r="BB1818" s="78"/>
      <c r="BC1818" s="79"/>
      <c r="BD1818" s="79"/>
      <c r="BE1818" s="79"/>
      <c r="BF1818" s="79"/>
      <c r="BG1818" s="79"/>
      <c r="BH1818" s="79"/>
      <c r="BI1818" s="79"/>
      <c r="BJ1818" s="78"/>
      <c r="BK1818" s="78"/>
      <c r="BL1818" s="80"/>
      <c r="BM1818" s="78"/>
      <c r="BN1818" s="78"/>
      <c r="BO1818" s="78"/>
      <c r="BP1818" s="78"/>
      <c r="BQ1818" s="78"/>
      <c r="BR1818" s="78"/>
      <c r="BS1818" s="78"/>
      <c r="BT1818" s="78"/>
      <c r="BU1818" s="78"/>
      <c r="BV1818" s="78"/>
      <c r="BW1818" s="78"/>
      <c r="BX1818" s="78"/>
      <c r="BY1818" s="78"/>
      <c r="BZ1818" s="72"/>
      <c r="CA1818" s="73"/>
      <c r="CB1818" s="72"/>
      <c r="CC1818" s="72"/>
      <c r="CD1818" s="74"/>
      <c r="CJ1818"/>
      <c r="CW1818" s="76"/>
      <c r="DC1818" s="69"/>
      <c r="DI1818" s="69"/>
    </row>
    <row r="1819" spans="1:113">
      <c r="A1819" s="78"/>
      <c r="B1819" s="79"/>
      <c r="C1819" s="78"/>
      <c r="D1819" s="80"/>
      <c r="E1819" s="78"/>
      <c r="F1819" s="78"/>
      <c r="G1819" s="78"/>
      <c r="H1819" s="78"/>
      <c r="I1819" s="78"/>
      <c r="J1819" s="78"/>
      <c r="K1819" s="78"/>
      <c r="L1819" s="80"/>
      <c r="M1819" s="78"/>
      <c r="N1819" s="78"/>
      <c r="O1819" s="78"/>
      <c r="P1819" s="78"/>
      <c r="Q1819" s="78"/>
      <c r="R1819" s="78"/>
      <c r="S1819" s="78"/>
      <c r="T1819" s="78"/>
      <c r="U1819" s="78"/>
      <c r="V1819" s="78"/>
      <c r="W1819" s="78"/>
      <c r="X1819" s="78"/>
      <c r="Y1819" s="78"/>
      <c r="Z1819" s="78"/>
      <c r="AA1819" s="78"/>
      <c r="AB1819" s="78"/>
      <c r="AC1819" s="78"/>
      <c r="AD1819" s="78"/>
      <c r="AE1819" s="78"/>
      <c r="AF1819" s="78"/>
      <c r="AG1819" s="78"/>
      <c r="AH1819" s="78"/>
      <c r="AI1819" s="78"/>
      <c r="AJ1819" s="78"/>
      <c r="AK1819" s="78"/>
      <c r="AL1819" s="80"/>
      <c r="AM1819" s="78"/>
      <c r="AN1819" s="78"/>
      <c r="AO1819" s="78"/>
      <c r="AP1819" s="78"/>
      <c r="AQ1819" s="78"/>
      <c r="AR1819" s="78"/>
      <c r="AS1819" s="78"/>
      <c r="AT1819" s="78"/>
      <c r="AU1819" s="78"/>
      <c r="AV1819" s="78"/>
      <c r="AW1819" s="78"/>
      <c r="AX1819" s="78"/>
      <c r="AY1819" s="78"/>
      <c r="AZ1819" s="78"/>
      <c r="BA1819" s="78"/>
      <c r="BB1819" s="78"/>
      <c r="BC1819" s="79"/>
      <c r="BD1819" s="79"/>
      <c r="BE1819" s="79"/>
      <c r="BF1819" s="79"/>
      <c r="BG1819" s="79"/>
      <c r="BH1819" s="79"/>
      <c r="BI1819" s="79"/>
      <c r="BJ1819" s="78"/>
      <c r="BK1819" s="78"/>
      <c r="BL1819" s="80"/>
      <c r="BM1819" s="78"/>
      <c r="BN1819" s="78"/>
      <c r="BO1819" s="78"/>
      <c r="BP1819" s="78"/>
      <c r="BQ1819" s="78"/>
      <c r="BR1819" s="78"/>
      <c r="BS1819" s="78"/>
      <c r="BT1819" s="78"/>
      <c r="BU1819" s="78"/>
      <c r="BV1819" s="78"/>
      <c r="BW1819" s="78"/>
      <c r="BX1819" s="78"/>
      <c r="BY1819" s="78"/>
      <c r="BZ1819" s="72"/>
      <c r="CA1819" s="73"/>
      <c r="CB1819" s="72"/>
      <c r="CC1819" s="72"/>
      <c r="CD1819" s="74"/>
      <c r="CJ1819"/>
      <c r="CW1819" s="76"/>
      <c r="DC1819" s="69"/>
      <c r="DI1819" s="69"/>
    </row>
    <row r="1820" spans="1:113">
      <c r="A1820" s="78"/>
      <c r="B1820" s="79"/>
      <c r="C1820" s="78"/>
      <c r="D1820" s="80"/>
      <c r="E1820" s="78"/>
      <c r="F1820" s="78"/>
      <c r="G1820" s="78"/>
      <c r="H1820" s="78"/>
      <c r="I1820" s="78"/>
      <c r="J1820" s="78"/>
      <c r="K1820" s="78"/>
      <c r="L1820" s="80"/>
      <c r="M1820" s="78"/>
      <c r="N1820" s="78"/>
      <c r="O1820" s="78"/>
      <c r="P1820" s="78"/>
      <c r="Q1820" s="78"/>
      <c r="R1820" s="78"/>
      <c r="S1820" s="78"/>
      <c r="T1820" s="78"/>
      <c r="U1820" s="78"/>
      <c r="V1820" s="78"/>
      <c r="W1820" s="78"/>
      <c r="X1820" s="78"/>
      <c r="Y1820" s="78"/>
      <c r="Z1820" s="78"/>
      <c r="AA1820" s="78"/>
      <c r="AB1820" s="78"/>
      <c r="AC1820" s="78"/>
      <c r="AD1820" s="78"/>
      <c r="AE1820" s="78"/>
      <c r="AF1820" s="78"/>
      <c r="AG1820" s="78"/>
      <c r="AH1820" s="78"/>
      <c r="AI1820" s="78"/>
      <c r="AJ1820" s="78"/>
      <c r="AK1820" s="78"/>
      <c r="AL1820" s="80"/>
      <c r="AM1820" s="78"/>
      <c r="AN1820" s="78"/>
      <c r="AO1820" s="78"/>
      <c r="AP1820" s="78"/>
      <c r="AQ1820" s="78"/>
      <c r="AR1820" s="78"/>
      <c r="AS1820" s="78"/>
      <c r="AT1820" s="78"/>
      <c r="AU1820" s="78"/>
      <c r="AV1820" s="78"/>
      <c r="AW1820" s="78"/>
      <c r="AX1820" s="78"/>
      <c r="AY1820" s="78"/>
      <c r="AZ1820" s="78"/>
      <c r="BA1820" s="78"/>
      <c r="BB1820" s="78"/>
      <c r="BC1820" s="79"/>
      <c r="BD1820" s="79"/>
      <c r="BE1820" s="79"/>
      <c r="BF1820" s="79"/>
      <c r="BG1820" s="79"/>
      <c r="BH1820" s="79"/>
      <c r="BI1820" s="79"/>
      <c r="BJ1820" s="78"/>
      <c r="BK1820" s="78"/>
      <c r="BL1820" s="80"/>
      <c r="BM1820" s="78"/>
      <c r="BN1820" s="78"/>
      <c r="BO1820" s="78"/>
      <c r="BP1820" s="78"/>
      <c r="BQ1820" s="78"/>
      <c r="BR1820" s="78"/>
      <c r="BS1820" s="78"/>
      <c r="BT1820" s="78"/>
      <c r="BU1820" s="78"/>
      <c r="BV1820" s="78"/>
      <c r="BW1820" s="78"/>
      <c r="BX1820" s="78"/>
      <c r="BY1820" s="78"/>
      <c r="BZ1820" s="72"/>
      <c r="CA1820" s="73"/>
      <c r="CB1820" s="72"/>
      <c r="CC1820" s="72"/>
      <c r="CD1820" s="74"/>
      <c r="CJ1820"/>
      <c r="CW1820" s="76"/>
      <c r="DC1820" s="69"/>
      <c r="DI1820" s="69"/>
    </row>
    <row r="1821" spans="1:113">
      <c r="A1821" s="78"/>
      <c r="B1821" s="79"/>
      <c r="C1821" s="78"/>
      <c r="D1821" s="80"/>
      <c r="E1821" s="78"/>
      <c r="F1821" s="78"/>
      <c r="G1821" s="78"/>
      <c r="H1821" s="78"/>
      <c r="I1821" s="78"/>
      <c r="J1821" s="78"/>
      <c r="K1821" s="78"/>
      <c r="L1821" s="80"/>
      <c r="M1821" s="78"/>
      <c r="N1821" s="78"/>
      <c r="O1821" s="78"/>
      <c r="P1821" s="78"/>
      <c r="Q1821" s="78"/>
      <c r="R1821" s="78"/>
      <c r="S1821" s="78"/>
      <c r="T1821" s="78"/>
      <c r="U1821" s="78"/>
      <c r="V1821" s="78"/>
      <c r="W1821" s="78"/>
      <c r="X1821" s="78"/>
      <c r="Y1821" s="78"/>
      <c r="Z1821" s="78"/>
      <c r="AA1821" s="78"/>
      <c r="AB1821" s="78"/>
      <c r="AC1821" s="78"/>
      <c r="AD1821" s="78"/>
      <c r="AE1821" s="78"/>
      <c r="AF1821" s="78"/>
      <c r="AG1821" s="78"/>
      <c r="AH1821" s="78"/>
      <c r="AI1821" s="78"/>
      <c r="AJ1821" s="78"/>
      <c r="AK1821" s="78"/>
      <c r="AL1821" s="80"/>
      <c r="AM1821" s="78"/>
      <c r="AN1821" s="78"/>
      <c r="AO1821" s="78"/>
      <c r="AP1821" s="78"/>
      <c r="AQ1821" s="78"/>
      <c r="AR1821" s="78"/>
      <c r="AS1821" s="78"/>
      <c r="AT1821" s="78"/>
      <c r="AU1821" s="78"/>
      <c r="AV1821" s="78"/>
      <c r="AW1821" s="78"/>
      <c r="AX1821" s="78"/>
      <c r="AY1821" s="78"/>
      <c r="AZ1821" s="78"/>
      <c r="BA1821" s="78"/>
      <c r="BB1821" s="78"/>
      <c r="BC1821" s="79"/>
      <c r="BD1821" s="79"/>
      <c r="BE1821" s="79"/>
      <c r="BF1821" s="79"/>
      <c r="BG1821" s="79"/>
      <c r="BH1821" s="79"/>
      <c r="BI1821" s="79"/>
      <c r="BJ1821" s="78"/>
      <c r="BK1821" s="78"/>
      <c r="BL1821" s="80"/>
      <c r="BM1821" s="78"/>
      <c r="BN1821" s="78"/>
      <c r="BO1821" s="78"/>
      <c r="BP1821" s="78"/>
      <c r="BQ1821" s="78"/>
      <c r="BR1821" s="78"/>
      <c r="BS1821" s="78"/>
      <c r="BT1821" s="78"/>
      <c r="BU1821" s="78"/>
      <c r="BV1821" s="78"/>
      <c r="BW1821" s="78"/>
      <c r="BX1821" s="78"/>
      <c r="BY1821" s="78"/>
      <c r="BZ1821" s="72"/>
      <c r="CA1821" s="73"/>
      <c r="CB1821" s="72"/>
      <c r="CC1821" s="72"/>
      <c r="CD1821" s="74"/>
      <c r="CJ1821"/>
      <c r="CW1821" s="76"/>
      <c r="DC1821" s="69"/>
      <c r="DI1821" s="69"/>
    </row>
    <row r="1822" spans="1:113">
      <c r="A1822" s="78"/>
      <c r="B1822" s="79"/>
      <c r="C1822" s="78"/>
      <c r="D1822" s="80"/>
      <c r="E1822" s="78"/>
      <c r="F1822" s="78"/>
      <c r="G1822" s="78"/>
      <c r="H1822" s="78"/>
      <c r="I1822" s="78"/>
      <c r="J1822" s="78"/>
      <c r="K1822" s="78"/>
      <c r="L1822" s="80"/>
      <c r="M1822" s="78"/>
      <c r="N1822" s="78"/>
      <c r="O1822" s="78"/>
      <c r="P1822" s="78"/>
      <c r="Q1822" s="78"/>
      <c r="R1822" s="81"/>
      <c r="S1822" s="78"/>
      <c r="T1822" s="78"/>
      <c r="U1822" s="78"/>
      <c r="V1822" s="78"/>
      <c r="W1822" s="78"/>
      <c r="X1822" s="78"/>
      <c r="Y1822" s="78"/>
      <c r="Z1822" s="78"/>
      <c r="AA1822" s="78"/>
      <c r="AB1822" s="78"/>
      <c r="AC1822" s="78"/>
      <c r="AD1822" s="78"/>
      <c r="AE1822" s="78"/>
      <c r="AF1822" s="78"/>
      <c r="AG1822" s="78"/>
      <c r="AH1822" s="78"/>
      <c r="AI1822" s="78"/>
      <c r="AJ1822" s="78"/>
      <c r="AK1822" s="78"/>
      <c r="AL1822" s="80"/>
      <c r="AM1822" s="78"/>
      <c r="AN1822" s="78"/>
      <c r="AO1822" s="78"/>
      <c r="AP1822" s="78"/>
      <c r="AQ1822" s="78"/>
      <c r="AR1822" s="78"/>
      <c r="AS1822" s="78"/>
      <c r="AT1822" s="78"/>
      <c r="AU1822" s="78"/>
      <c r="AV1822" s="78"/>
      <c r="AW1822" s="78"/>
      <c r="AX1822" s="78"/>
      <c r="AY1822" s="78"/>
      <c r="AZ1822" s="78"/>
      <c r="BA1822" s="78"/>
      <c r="BB1822" s="78"/>
      <c r="BC1822" s="79"/>
      <c r="BD1822" s="79"/>
      <c r="BE1822" s="79"/>
      <c r="BF1822" s="79"/>
      <c r="BG1822" s="79"/>
      <c r="BH1822" s="79"/>
      <c r="BI1822" s="79"/>
      <c r="BJ1822" s="78"/>
      <c r="BK1822" s="78"/>
      <c r="BL1822" s="80"/>
      <c r="BM1822" s="78"/>
      <c r="BN1822" s="78"/>
      <c r="BO1822" s="78"/>
      <c r="BP1822" s="78"/>
      <c r="BQ1822" s="78"/>
      <c r="BR1822" s="78"/>
      <c r="BS1822" s="78"/>
      <c r="BT1822" s="78"/>
      <c r="BU1822" s="78"/>
      <c r="BV1822" s="78"/>
      <c r="BW1822" s="78"/>
      <c r="BX1822" s="78"/>
      <c r="BY1822" s="78"/>
      <c r="BZ1822" s="72"/>
      <c r="CA1822" s="73"/>
      <c r="CB1822" s="72"/>
      <c r="CC1822" s="72"/>
      <c r="CD1822" s="74"/>
      <c r="CJ1822"/>
      <c r="CW1822" s="76"/>
      <c r="DC1822" s="69"/>
      <c r="DI1822" s="69"/>
    </row>
    <row r="1823" spans="1:113">
      <c r="A1823" s="78"/>
      <c r="B1823" s="82"/>
      <c r="C1823" s="78"/>
      <c r="D1823" s="80"/>
      <c r="E1823" s="78"/>
      <c r="F1823" s="78"/>
      <c r="G1823" s="78"/>
      <c r="H1823" s="78"/>
      <c r="I1823" s="78"/>
      <c r="J1823" s="78"/>
      <c r="K1823" s="78"/>
      <c r="L1823" s="80"/>
      <c r="M1823" s="78"/>
      <c r="N1823" s="78"/>
      <c r="O1823" s="78"/>
      <c r="P1823" s="78"/>
      <c r="Q1823" s="78"/>
      <c r="R1823" s="78"/>
      <c r="S1823" s="78"/>
      <c r="T1823" s="78"/>
      <c r="U1823" s="78"/>
      <c r="V1823" s="78"/>
      <c r="W1823" s="78"/>
      <c r="X1823" s="78"/>
      <c r="Y1823" s="78"/>
      <c r="Z1823" s="78"/>
      <c r="AA1823" s="78"/>
      <c r="AB1823" s="78"/>
      <c r="AC1823" s="78"/>
      <c r="AD1823" s="78"/>
      <c r="AE1823" s="78"/>
      <c r="AF1823" s="78"/>
      <c r="AG1823" s="78"/>
      <c r="AH1823" s="78"/>
      <c r="AI1823" s="78"/>
      <c r="AJ1823" s="78"/>
      <c r="AK1823" s="78"/>
      <c r="AL1823" s="80"/>
      <c r="AM1823" s="78"/>
      <c r="AN1823" s="78"/>
      <c r="AO1823" s="78"/>
      <c r="AP1823" s="78"/>
      <c r="AQ1823" s="78"/>
      <c r="AR1823" s="78"/>
      <c r="AS1823" s="78"/>
      <c r="AT1823" s="78"/>
      <c r="AU1823" s="78"/>
      <c r="AV1823" s="78"/>
      <c r="AW1823" s="78"/>
      <c r="AX1823" s="78"/>
      <c r="AY1823" s="78"/>
      <c r="AZ1823" s="78"/>
      <c r="BA1823" s="78"/>
      <c r="BB1823" s="78"/>
      <c r="BC1823" s="79"/>
      <c r="BD1823" s="79"/>
      <c r="BE1823" s="82"/>
      <c r="BF1823" s="79"/>
      <c r="BG1823" s="82"/>
      <c r="BH1823" s="82"/>
      <c r="BI1823" s="82"/>
      <c r="BJ1823" s="78"/>
      <c r="BK1823" s="78"/>
      <c r="BL1823" s="80"/>
      <c r="BM1823" s="78"/>
      <c r="BN1823" s="78"/>
      <c r="BO1823" s="78"/>
      <c r="BP1823" s="78"/>
      <c r="BQ1823" s="78"/>
      <c r="BR1823" s="78"/>
      <c r="BS1823" s="78"/>
      <c r="BT1823" s="78"/>
      <c r="BU1823" s="78"/>
      <c r="BV1823" s="78"/>
      <c r="BW1823" s="78"/>
      <c r="BX1823" s="78"/>
      <c r="BY1823" s="78"/>
      <c r="BZ1823" s="72"/>
      <c r="CA1823" s="73"/>
      <c r="CB1823" s="72"/>
      <c r="CC1823" s="72"/>
      <c r="CD1823" s="74"/>
      <c r="CJ1823"/>
      <c r="CW1823" s="76"/>
      <c r="DC1823" s="69"/>
      <c r="DI1823" s="69"/>
    </row>
    <row r="1824" spans="1:113">
      <c r="A1824" s="78"/>
      <c r="B1824" s="79"/>
      <c r="C1824" s="78"/>
      <c r="D1824" s="80"/>
      <c r="E1824" s="78"/>
      <c r="F1824" s="78"/>
      <c r="G1824" s="78"/>
      <c r="H1824" s="78"/>
      <c r="I1824" s="78"/>
      <c r="J1824" s="78"/>
      <c r="K1824" s="78"/>
      <c r="L1824" s="80"/>
      <c r="M1824" s="78"/>
      <c r="N1824" s="78"/>
      <c r="O1824" s="78"/>
      <c r="P1824" s="78"/>
      <c r="Q1824" s="78"/>
      <c r="R1824" s="78"/>
      <c r="S1824" s="78"/>
      <c r="T1824" s="78"/>
      <c r="U1824" s="78"/>
      <c r="V1824" s="78"/>
      <c r="W1824" s="78"/>
      <c r="X1824" s="78"/>
      <c r="Y1824" s="78"/>
      <c r="Z1824" s="78"/>
      <c r="AA1824" s="78"/>
      <c r="AB1824" s="78"/>
      <c r="AC1824" s="78"/>
      <c r="AD1824" s="78"/>
      <c r="AE1824" s="78"/>
      <c r="AF1824" s="78"/>
      <c r="AG1824" s="78"/>
      <c r="AH1824" s="78"/>
      <c r="AI1824" s="78"/>
      <c r="AJ1824" s="78"/>
      <c r="AK1824" s="78"/>
      <c r="AL1824" s="80"/>
      <c r="AM1824" s="78"/>
      <c r="AN1824" s="78"/>
      <c r="AO1824" s="78"/>
      <c r="AP1824" s="78"/>
      <c r="AQ1824" s="78"/>
      <c r="AR1824" s="78"/>
      <c r="AS1824" s="78"/>
      <c r="AT1824" s="78"/>
      <c r="AU1824" s="78"/>
      <c r="AV1824" s="78"/>
      <c r="AW1824" s="78"/>
      <c r="AX1824" s="78"/>
      <c r="AY1824" s="78"/>
      <c r="AZ1824" s="78"/>
      <c r="BA1824" s="78"/>
      <c r="BB1824" s="78"/>
      <c r="BC1824" s="79"/>
      <c r="BD1824" s="79"/>
      <c r="BE1824" s="79"/>
      <c r="BF1824" s="79"/>
      <c r="BG1824" s="79"/>
      <c r="BH1824" s="79"/>
      <c r="BI1824" s="79"/>
      <c r="BJ1824" s="78"/>
      <c r="BK1824" s="78"/>
      <c r="BL1824" s="80"/>
      <c r="BM1824" s="78"/>
      <c r="BN1824" s="78"/>
      <c r="BO1824" s="78"/>
      <c r="BP1824" s="78"/>
      <c r="BQ1824" s="78"/>
      <c r="BR1824" s="78"/>
      <c r="BS1824" s="78"/>
      <c r="BT1824" s="78"/>
      <c r="BU1824" s="78"/>
      <c r="BV1824" s="78"/>
      <c r="BW1824" s="78"/>
      <c r="BX1824" s="78"/>
      <c r="BY1824" s="78"/>
      <c r="BZ1824" s="72"/>
      <c r="CA1824" s="73"/>
      <c r="CB1824" s="72"/>
      <c r="CC1824" s="72"/>
      <c r="CD1824" s="74"/>
      <c r="CJ1824"/>
      <c r="CW1824" s="76"/>
      <c r="DC1824" s="69"/>
      <c r="DI1824" s="69"/>
    </row>
    <row r="1825" spans="1:113">
      <c r="A1825" s="78"/>
      <c r="B1825" s="79"/>
      <c r="C1825" s="78"/>
      <c r="D1825" s="80"/>
      <c r="E1825" s="78"/>
      <c r="F1825" s="78"/>
      <c r="G1825" s="78"/>
      <c r="H1825" s="78"/>
      <c r="I1825" s="78"/>
      <c r="J1825" s="78"/>
      <c r="K1825" s="78"/>
      <c r="L1825" s="80"/>
      <c r="M1825" s="78"/>
      <c r="N1825" s="78"/>
      <c r="O1825" s="78"/>
      <c r="P1825" s="78"/>
      <c r="Q1825" s="78"/>
      <c r="R1825" s="78"/>
      <c r="S1825" s="78"/>
      <c r="T1825" s="78"/>
      <c r="U1825" s="78"/>
      <c r="V1825" s="78"/>
      <c r="W1825" s="78"/>
      <c r="X1825" s="78"/>
      <c r="Y1825" s="78"/>
      <c r="Z1825" s="78"/>
      <c r="AA1825" s="78"/>
      <c r="AB1825" s="78"/>
      <c r="AC1825" s="78"/>
      <c r="AD1825" s="78"/>
      <c r="AE1825" s="78"/>
      <c r="AF1825" s="78"/>
      <c r="AG1825" s="78"/>
      <c r="AH1825" s="78"/>
      <c r="AI1825" s="78"/>
      <c r="AJ1825" s="78"/>
      <c r="AK1825" s="78"/>
      <c r="AL1825" s="80"/>
      <c r="AM1825" s="78"/>
      <c r="AN1825" s="78"/>
      <c r="AO1825" s="78"/>
      <c r="AP1825" s="78"/>
      <c r="AQ1825" s="78"/>
      <c r="AR1825" s="78"/>
      <c r="AS1825" s="78"/>
      <c r="AT1825" s="78"/>
      <c r="AU1825" s="78"/>
      <c r="AV1825" s="78"/>
      <c r="AW1825" s="78"/>
      <c r="AX1825" s="78"/>
      <c r="AY1825" s="78"/>
      <c r="AZ1825" s="78"/>
      <c r="BA1825" s="78"/>
      <c r="BB1825" s="78"/>
      <c r="BC1825" s="79"/>
      <c r="BD1825" s="79"/>
      <c r="BE1825" s="79"/>
      <c r="BF1825" s="79"/>
      <c r="BG1825" s="79"/>
      <c r="BH1825" s="79"/>
      <c r="BI1825" s="79"/>
      <c r="BJ1825" s="78"/>
      <c r="BK1825" s="78"/>
      <c r="BL1825" s="80"/>
      <c r="BM1825" s="78"/>
      <c r="BN1825" s="78"/>
      <c r="BO1825" s="78"/>
      <c r="BP1825" s="78"/>
      <c r="BQ1825" s="78"/>
      <c r="BR1825" s="78"/>
      <c r="BS1825" s="78"/>
      <c r="BT1825" s="78"/>
      <c r="BU1825" s="78"/>
      <c r="BV1825" s="78"/>
      <c r="BW1825" s="78"/>
      <c r="BX1825" s="78"/>
      <c r="BY1825" s="78"/>
      <c r="BZ1825" s="72"/>
      <c r="CA1825" s="73"/>
      <c r="CB1825" s="72"/>
      <c r="CC1825" s="72"/>
      <c r="CD1825" s="74"/>
      <c r="CJ1825"/>
      <c r="CW1825" s="76"/>
      <c r="DC1825" s="69"/>
      <c r="DI1825" s="69"/>
    </row>
    <row r="1826" spans="1:113">
      <c r="A1826" s="78"/>
      <c r="B1826" s="79"/>
      <c r="C1826" s="78"/>
      <c r="D1826" s="80"/>
      <c r="E1826" s="78"/>
      <c r="F1826" s="78"/>
      <c r="G1826" s="78"/>
      <c r="H1826" s="78"/>
      <c r="I1826" s="78"/>
      <c r="J1826" s="78"/>
      <c r="K1826" s="78"/>
      <c r="L1826" s="80"/>
      <c r="M1826" s="78"/>
      <c r="N1826" s="78"/>
      <c r="O1826" s="78"/>
      <c r="P1826" s="78"/>
      <c r="Q1826" s="78"/>
      <c r="R1826" s="78"/>
      <c r="S1826" s="78"/>
      <c r="T1826" s="78"/>
      <c r="U1826" s="78"/>
      <c r="V1826" s="78"/>
      <c r="W1826" s="78"/>
      <c r="X1826" s="78"/>
      <c r="Y1826" s="78"/>
      <c r="Z1826" s="78"/>
      <c r="AA1826" s="78"/>
      <c r="AB1826" s="78"/>
      <c r="AC1826" s="78"/>
      <c r="AD1826" s="78"/>
      <c r="AE1826" s="78"/>
      <c r="AF1826" s="78"/>
      <c r="AG1826" s="78"/>
      <c r="AH1826" s="78"/>
      <c r="AI1826" s="78"/>
      <c r="AJ1826" s="78"/>
      <c r="AK1826" s="78"/>
      <c r="AL1826" s="80"/>
      <c r="AM1826" s="78"/>
      <c r="AN1826" s="78"/>
      <c r="AO1826" s="78"/>
      <c r="AP1826" s="78"/>
      <c r="AQ1826" s="78"/>
      <c r="AR1826" s="78"/>
      <c r="AS1826" s="78"/>
      <c r="AT1826" s="78"/>
      <c r="AU1826" s="78"/>
      <c r="AV1826" s="78"/>
      <c r="AW1826" s="78"/>
      <c r="AX1826" s="78"/>
      <c r="AY1826" s="78"/>
      <c r="AZ1826" s="78"/>
      <c r="BA1826" s="78"/>
      <c r="BB1826" s="78"/>
      <c r="BC1826" s="79"/>
      <c r="BD1826" s="79"/>
      <c r="BE1826" s="79"/>
      <c r="BF1826" s="79"/>
      <c r="BG1826" s="79"/>
      <c r="BH1826" s="79"/>
      <c r="BI1826" s="79"/>
      <c r="BJ1826" s="78"/>
      <c r="BK1826" s="78"/>
      <c r="BL1826" s="80"/>
      <c r="BM1826" s="78"/>
      <c r="BN1826" s="78"/>
      <c r="BO1826" s="78"/>
      <c r="BP1826" s="78"/>
      <c r="BQ1826" s="78"/>
      <c r="BR1826" s="78"/>
      <c r="BS1826" s="78"/>
      <c r="BT1826" s="78"/>
      <c r="BU1826" s="78"/>
      <c r="BV1826" s="78"/>
      <c r="BW1826" s="78"/>
      <c r="BX1826" s="78"/>
      <c r="BY1826" s="78"/>
      <c r="BZ1826" s="72"/>
      <c r="CA1826" s="73"/>
      <c r="CB1826" s="72"/>
      <c r="CC1826" s="72"/>
      <c r="CD1826" s="74"/>
      <c r="CJ1826"/>
      <c r="CW1826" s="76"/>
      <c r="DC1826" s="69"/>
      <c r="DI1826" s="69"/>
    </row>
    <row r="1827" spans="1:113">
      <c r="A1827" s="78"/>
      <c r="B1827" s="79"/>
      <c r="C1827" s="78"/>
      <c r="D1827" s="80"/>
      <c r="E1827" s="78"/>
      <c r="F1827" s="78"/>
      <c r="G1827" s="78"/>
      <c r="H1827" s="78"/>
      <c r="I1827" s="78"/>
      <c r="J1827" s="78"/>
      <c r="K1827" s="78"/>
      <c r="L1827" s="80"/>
      <c r="M1827" s="78"/>
      <c r="N1827" s="78"/>
      <c r="O1827" s="78"/>
      <c r="P1827" s="78"/>
      <c r="Q1827" s="78"/>
      <c r="R1827" s="78"/>
      <c r="S1827" s="78"/>
      <c r="T1827" s="78"/>
      <c r="U1827" s="78"/>
      <c r="V1827" s="78"/>
      <c r="W1827" s="78"/>
      <c r="X1827" s="78"/>
      <c r="Y1827" s="78"/>
      <c r="Z1827" s="78"/>
      <c r="AA1827" s="78"/>
      <c r="AB1827" s="78"/>
      <c r="AC1827" s="78"/>
      <c r="AD1827" s="78"/>
      <c r="AE1827" s="78"/>
      <c r="AF1827" s="78"/>
      <c r="AG1827" s="78"/>
      <c r="AH1827" s="78"/>
      <c r="AI1827" s="78"/>
      <c r="AJ1827" s="78"/>
      <c r="AK1827" s="78"/>
      <c r="AL1827" s="80"/>
      <c r="AM1827" s="78"/>
      <c r="AN1827" s="78"/>
      <c r="AO1827" s="78"/>
      <c r="AP1827" s="78"/>
      <c r="AQ1827" s="78"/>
      <c r="AR1827" s="78"/>
      <c r="AS1827" s="78"/>
      <c r="AT1827" s="78"/>
      <c r="AU1827" s="78"/>
      <c r="AV1827" s="78"/>
      <c r="AW1827" s="78"/>
      <c r="AX1827" s="78"/>
      <c r="AY1827" s="78"/>
      <c r="AZ1827" s="78"/>
      <c r="BA1827" s="78"/>
      <c r="BB1827" s="78"/>
      <c r="BC1827" s="79"/>
      <c r="BD1827" s="79"/>
      <c r="BE1827" s="79"/>
      <c r="BF1827" s="79"/>
      <c r="BG1827" s="79"/>
      <c r="BH1827" s="79"/>
      <c r="BI1827" s="79"/>
      <c r="BJ1827" s="78"/>
      <c r="BK1827" s="78"/>
      <c r="BL1827" s="80"/>
      <c r="BM1827" s="78"/>
      <c r="BN1827" s="78"/>
      <c r="BO1827" s="78"/>
      <c r="BP1827" s="78"/>
      <c r="BQ1827" s="78"/>
      <c r="BR1827" s="78"/>
      <c r="BS1827" s="78"/>
      <c r="BT1827" s="78"/>
      <c r="BU1827" s="78"/>
      <c r="BV1827" s="78"/>
      <c r="BW1827" s="78"/>
      <c r="BX1827" s="78"/>
      <c r="BY1827" s="78"/>
      <c r="BZ1827" s="72"/>
      <c r="CA1827" s="73"/>
      <c r="CB1827" s="72"/>
      <c r="CC1827" s="72"/>
      <c r="CD1827" s="74"/>
      <c r="CJ1827"/>
      <c r="CW1827" s="76"/>
      <c r="DC1827" s="69"/>
      <c r="DI1827" s="69"/>
    </row>
    <row r="1828" spans="1:113">
      <c r="A1828" s="78"/>
      <c r="B1828" s="79"/>
      <c r="C1828" s="78"/>
      <c r="D1828" s="80"/>
      <c r="E1828" s="78"/>
      <c r="F1828" s="78"/>
      <c r="G1828" s="78"/>
      <c r="H1828" s="78"/>
      <c r="I1828" s="78"/>
      <c r="J1828" s="78"/>
      <c r="K1828" s="78"/>
      <c r="L1828" s="80"/>
      <c r="M1828" s="78"/>
      <c r="N1828" s="78"/>
      <c r="O1828" s="78"/>
      <c r="P1828" s="78"/>
      <c r="Q1828" s="78"/>
      <c r="R1828" s="78"/>
      <c r="S1828" s="78"/>
      <c r="T1828" s="78"/>
      <c r="U1828" s="78"/>
      <c r="V1828" s="78"/>
      <c r="W1828" s="78"/>
      <c r="X1828" s="78"/>
      <c r="Y1828" s="78"/>
      <c r="Z1828" s="78"/>
      <c r="AA1828" s="78"/>
      <c r="AB1828" s="78"/>
      <c r="AC1828" s="78"/>
      <c r="AD1828" s="78"/>
      <c r="AE1828" s="78"/>
      <c r="AF1828" s="78"/>
      <c r="AG1828" s="78"/>
      <c r="AH1828" s="78"/>
      <c r="AI1828" s="78"/>
      <c r="AJ1828" s="78"/>
      <c r="AK1828" s="78"/>
      <c r="AL1828" s="80"/>
      <c r="AM1828" s="78"/>
      <c r="AN1828" s="78"/>
      <c r="AO1828" s="78"/>
      <c r="AP1828" s="78"/>
      <c r="AQ1828" s="78"/>
      <c r="AR1828" s="78"/>
      <c r="AS1828" s="78"/>
      <c r="AT1828" s="78"/>
      <c r="AU1828" s="78"/>
      <c r="AV1828" s="78"/>
      <c r="AW1828" s="78"/>
      <c r="AX1828" s="78"/>
      <c r="AY1828" s="78"/>
      <c r="AZ1828" s="78"/>
      <c r="BA1828" s="78"/>
      <c r="BB1828" s="78"/>
      <c r="BC1828" s="79"/>
      <c r="BD1828" s="79"/>
      <c r="BE1828" s="79"/>
      <c r="BF1828" s="79"/>
      <c r="BG1828" s="79"/>
      <c r="BH1828" s="79"/>
      <c r="BI1828" s="79"/>
      <c r="BJ1828" s="78"/>
      <c r="BK1828" s="78"/>
      <c r="BL1828" s="80"/>
      <c r="BM1828" s="78"/>
      <c r="BN1828" s="78"/>
      <c r="BO1828" s="78"/>
      <c r="BP1828" s="78"/>
      <c r="BQ1828" s="78"/>
      <c r="BR1828" s="78"/>
      <c r="BS1828" s="78"/>
      <c r="BT1828" s="78"/>
      <c r="BU1828" s="78"/>
      <c r="BV1828" s="78"/>
      <c r="BW1828" s="78"/>
      <c r="BX1828" s="78"/>
      <c r="BY1828" s="78"/>
      <c r="BZ1828" s="72"/>
      <c r="CA1828" s="73"/>
      <c r="CB1828" s="72"/>
      <c r="CC1828" s="72"/>
      <c r="CD1828" s="74"/>
      <c r="CJ1828"/>
      <c r="CW1828" s="76"/>
      <c r="DC1828" s="69"/>
      <c r="DI1828" s="69"/>
    </row>
    <row r="1829" spans="1:113">
      <c r="A1829" s="78"/>
      <c r="B1829" s="79"/>
      <c r="C1829" s="78"/>
      <c r="D1829" s="80"/>
      <c r="E1829" s="78"/>
      <c r="F1829" s="78"/>
      <c r="G1829" s="78"/>
      <c r="H1829" s="78"/>
      <c r="I1829" s="78"/>
      <c r="J1829" s="78"/>
      <c r="K1829" s="78"/>
      <c r="L1829" s="80"/>
      <c r="M1829" s="78"/>
      <c r="N1829" s="78"/>
      <c r="O1829" s="78"/>
      <c r="P1829" s="78"/>
      <c r="Q1829" s="78"/>
      <c r="R1829" s="78"/>
      <c r="S1829" s="78"/>
      <c r="T1829" s="78"/>
      <c r="U1829" s="78"/>
      <c r="V1829" s="78"/>
      <c r="W1829" s="78"/>
      <c r="X1829" s="78"/>
      <c r="Y1829" s="78"/>
      <c r="Z1829" s="78"/>
      <c r="AA1829" s="78"/>
      <c r="AB1829" s="78"/>
      <c r="AC1829" s="78"/>
      <c r="AD1829" s="78"/>
      <c r="AE1829" s="78"/>
      <c r="AF1829" s="78"/>
      <c r="AG1829" s="78"/>
      <c r="AH1829" s="78"/>
      <c r="AI1829" s="78"/>
      <c r="AJ1829" s="78"/>
      <c r="AK1829" s="78"/>
      <c r="AL1829" s="80"/>
      <c r="AM1829" s="78"/>
      <c r="AN1829" s="78"/>
      <c r="AO1829" s="78"/>
      <c r="AP1829" s="78"/>
      <c r="AQ1829" s="78"/>
      <c r="AR1829" s="78"/>
      <c r="AS1829" s="78"/>
      <c r="AT1829" s="78"/>
      <c r="AU1829" s="78"/>
      <c r="AV1829" s="78"/>
      <c r="AW1829" s="78"/>
      <c r="AX1829" s="78"/>
      <c r="AY1829" s="78"/>
      <c r="AZ1829" s="78"/>
      <c r="BA1829" s="78"/>
      <c r="BB1829" s="78"/>
      <c r="BC1829" s="79"/>
      <c r="BD1829" s="79"/>
      <c r="BE1829" s="79"/>
      <c r="BF1829" s="79"/>
      <c r="BG1829" s="79"/>
      <c r="BH1829" s="79"/>
      <c r="BI1829" s="79"/>
      <c r="BJ1829" s="78"/>
      <c r="BK1829" s="78"/>
      <c r="BL1829" s="80"/>
      <c r="BM1829" s="78"/>
      <c r="BN1829" s="78"/>
      <c r="BO1829" s="78"/>
      <c r="BP1829" s="78"/>
      <c r="BQ1829" s="78"/>
      <c r="BR1829" s="78"/>
      <c r="BS1829" s="78"/>
      <c r="BT1829" s="78"/>
      <c r="BU1829" s="78"/>
      <c r="BV1829" s="78"/>
      <c r="BW1829" s="78"/>
      <c r="BX1829" s="78"/>
      <c r="BY1829" s="78"/>
      <c r="BZ1829" s="72"/>
      <c r="CA1829" s="73"/>
      <c r="CB1829" s="72"/>
      <c r="CC1829" s="72"/>
      <c r="CD1829" s="74"/>
      <c r="CJ1829"/>
      <c r="CW1829" s="76"/>
      <c r="DC1829" s="69"/>
      <c r="DI1829" s="69"/>
    </row>
    <row r="1830" spans="1:113">
      <c r="A1830" s="78"/>
      <c r="B1830" s="79"/>
      <c r="C1830" s="78"/>
      <c r="D1830" s="80"/>
      <c r="E1830" s="78"/>
      <c r="F1830" s="78"/>
      <c r="G1830" s="78"/>
      <c r="H1830" s="78"/>
      <c r="I1830" s="78"/>
      <c r="J1830" s="78"/>
      <c r="K1830" s="78"/>
      <c r="L1830" s="80"/>
      <c r="M1830" s="78"/>
      <c r="N1830" s="78"/>
      <c r="O1830" s="78"/>
      <c r="P1830" s="78"/>
      <c r="Q1830" s="78"/>
      <c r="R1830" s="78"/>
      <c r="S1830" s="78"/>
      <c r="T1830" s="78"/>
      <c r="U1830" s="78"/>
      <c r="V1830" s="78"/>
      <c r="W1830" s="78"/>
      <c r="X1830" s="78"/>
      <c r="Y1830" s="78"/>
      <c r="Z1830" s="78"/>
      <c r="AA1830" s="78"/>
      <c r="AB1830" s="78"/>
      <c r="AC1830" s="78"/>
      <c r="AD1830" s="78"/>
      <c r="AE1830" s="78"/>
      <c r="AF1830" s="78"/>
      <c r="AG1830" s="78"/>
      <c r="AH1830" s="78"/>
      <c r="AI1830" s="78"/>
      <c r="AJ1830" s="78"/>
      <c r="AK1830" s="78"/>
      <c r="AL1830" s="80"/>
      <c r="AM1830" s="78"/>
      <c r="AN1830" s="78"/>
      <c r="AO1830" s="78"/>
      <c r="AP1830" s="78"/>
      <c r="AQ1830" s="78"/>
      <c r="AR1830" s="78"/>
      <c r="AS1830" s="78"/>
      <c r="AT1830" s="78"/>
      <c r="AU1830" s="78"/>
      <c r="AV1830" s="78"/>
      <c r="AW1830" s="78"/>
      <c r="AX1830" s="78"/>
      <c r="AY1830" s="78"/>
      <c r="AZ1830" s="78"/>
      <c r="BA1830" s="78"/>
      <c r="BB1830" s="78"/>
      <c r="BC1830" s="79"/>
      <c r="BD1830" s="79"/>
      <c r="BE1830" s="79"/>
      <c r="BF1830" s="79"/>
      <c r="BG1830" s="79"/>
      <c r="BH1830" s="79"/>
      <c r="BI1830" s="79"/>
      <c r="BJ1830" s="78"/>
      <c r="BK1830" s="78"/>
      <c r="BL1830" s="80"/>
      <c r="BM1830" s="78"/>
      <c r="BN1830" s="78"/>
      <c r="BO1830" s="78"/>
      <c r="BP1830" s="78"/>
      <c r="BQ1830" s="78"/>
      <c r="BR1830" s="78"/>
      <c r="BS1830" s="78"/>
      <c r="BT1830" s="78"/>
      <c r="BU1830" s="78"/>
      <c r="BV1830" s="78"/>
      <c r="BW1830" s="78"/>
      <c r="BX1830" s="78"/>
      <c r="BY1830" s="78"/>
      <c r="BZ1830" s="72"/>
      <c r="CA1830" s="73"/>
      <c r="CB1830" s="72"/>
      <c r="CC1830" s="72"/>
      <c r="CD1830" s="74"/>
      <c r="CJ1830"/>
      <c r="CW1830" s="76"/>
      <c r="DC1830" s="69"/>
      <c r="DI1830" s="69"/>
    </row>
    <row r="1831" spans="1:113">
      <c r="A1831" s="78"/>
      <c r="B1831" s="79"/>
      <c r="C1831" s="78"/>
      <c r="D1831" s="80"/>
      <c r="E1831" s="78"/>
      <c r="F1831" s="78"/>
      <c r="G1831" s="78"/>
      <c r="H1831" s="78"/>
      <c r="I1831" s="78"/>
      <c r="J1831" s="78"/>
      <c r="K1831" s="78"/>
      <c r="L1831" s="80"/>
      <c r="M1831" s="78"/>
      <c r="N1831" s="78"/>
      <c r="O1831" s="78"/>
      <c r="P1831" s="78"/>
      <c r="Q1831" s="78"/>
      <c r="R1831" s="81"/>
      <c r="S1831" s="78"/>
      <c r="T1831" s="78"/>
      <c r="U1831" s="78"/>
      <c r="V1831" s="78"/>
      <c r="W1831" s="78"/>
      <c r="X1831" s="78"/>
      <c r="Y1831" s="78"/>
      <c r="Z1831" s="78"/>
      <c r="AA1831" s="78"/>
      <c r="AB1831" s="78"/>
      <c r="AC1831" s="78"/>
      <c r="AD1831" s="78"/>
      <c r="AE1831" s="78"/>
      <c r="AF1831" s="78"/>
      <c r="AG1831" s="78"/>
      <c r="AH1831" s="78"/>
      <c r="AI1831" s="78"/>
      <c r="AJ1831" s="78"/>
      <c r="AK1831" s="78"/>
      <c r="AL1831" s="80"/>
      <c r="AM1831" s="78"/>
      <c r="AN1831" s="78"/>
      <c r="AO1831" s="78"/>
      <c r="AP1831" s="78"/>
      <c r="AQ1831" s="78"/>
      <c r="AR1831" s="78"/>
      <c r="AS1831" s="78"/>
      <c r="AT1831" s="78"/>
      <c r="AU1831" s="78"/>
      <c r="AV1831" s="78"/>
      <c r="AW1831" s="78"/>
      <c r="AX1831" s="78"/>
      <c r="AY1831" s="78"/>
      <c r="AZ1831" s="78"/>
      <c r="BA1831" s="78"/>
      <c r="BB1831" s="78"/>
      <c r="BC1831" s="79"/>
      <c r="BD1831" s="79"/>
      <c r="BE1831" s="79"/>
      <c r="BF1831" s="79"/>
      <c r="BG1831" s="79"/>
      <c r="BH1831" s="79"/>
      <c r="BI1831" s="79"/>
      <c r="BJ1831" s="78"/>
      <c r="BK1831" s="78"/>
      <c r="BL1831" s="80"/>
      <c r="BM1831" s="78"/>
      <c r="BN1831" s="78"/>
      <c r="BO1831" s="78"/>
      <c r="BP1831" s="78"/>
      <c r="BQ1831" s="78"/>
      <c r="BR1831" s="78"/>
      <c r="BS1831" s="78"/>
      <c r="BT1831" s="78"/>
      <c r="BU1831" s="78"/>
      <c r="BV1831" s="78"/>
      <c r="BW1831" s="78"/>
      <c r="BX1831" s="78"/>
      <c r="BY1831" s="78"/>
      <c r="BZ1831" s="72"/>
      <c r="CA1831" s="73"/>
      <c r="CB1831" s="72"/>
      <c r="CC1831" s="72"/>
      <c r="CD1831" s="74"/>
      <c r="CJ1831"/>
      <c r="CW1831" s="76"/>
      <c r="DC1831" s="69"/>
      <c r="DI1831" s="69"/>
    </row>
    <row r="1832" spans="1:113">
      <c r="A1832" s="78"/>
      <c r="B1832" s="79"/>
      <c r="C1832" s="78"/>
      <c r="D1832" s="80"/>
      <c r="E1832" s="78"/>
      <c r="F1832" s="78"/>
      <c r="G1832" s="78"/>
      <c r="H1832" s="78"/>
      <c r="I1832" s="78"/>
      <c r="J1832" s="78"/>
      <c r="K1832" s="78"/>
      <c r="L1832" s="80"/>
      <c r="M1832" s="78"/>
      <c r="N1832" s="78"/>
      <c r="O1832" s="78"/>
      <c r="P1832" s="78"/>
      <c r="Q1832" s="78"/>
      <c r="R1832" s="78"/>
      <c r="S1832" s="78"/>
      <c r="T1832" s="78"/>
      <c r="U1832" s="78"/>
      <c r="V1832" s="78"/>
      <c r="W1832" s="78"/>
      <c r="X1832" s="78"/>
      <c r="Y1832" s="78"/>
      <c r="Z1832" s="78"/>
      <c r="AA1832" s="78"/>
      <c r="AB1832" s="78"/>
      <c r="AC1832" s="78"/>
      <c r="AD1832" s="78"/>
      <c r="AE1832" s="78"/>
      <c r="AF1832" s="78"/>
      <c r="AG1832" s="78"/>
      <c r="AH1832" s="78"/>
      <c r="AI1832" s="78"/>
      <c r="AJ1832" s="78"/>
      <c r="AK1832" s="78"/>
      <c r="AL1832" s="80"/>
      <c r="AM1832" s="78"/>
      <c r="AN1832" s="78"/>
      <c r="AO1832" s="78"/>
      <c r="AP1832" s="78"/>
      <c r="AQ1832" s="78"/>
      <c r="AR1832" s="78"/>
      <c r="AS1832" s="78"/>
      <c r="AT1832" s="78"/>
      <c r="AU1832" s="78"/>
      <c r="AV1832" s="78"/>
      <c r="AW1832" s="78"/>
      <c r="AX1832" s="78"/>
      <c r="AY1832" s="78"/>
      <c r="AZ1832" s="78"/>
      <c r="BA1832" s="78"/>
      <c r="BB1832" s="78"/>
      <c r="BC1832" s="79"/>
      <c r="BD1832" s="79"/>
      <c r="BE1832" s="79"/>
      <c r="BF1832" s="79"/>
      <c r="BG1832" s="79"/>
      <c r="BH1832" s="79"/>
      <c r="BI1832" s="79"/>
      <c r="BJ1832" s="78"/>
      <c r="BK1832" s="78"/>
      <c r="BL1832" s="80"/>
      <c r="BM1832" s="78"/>
      <c r="BN1832" s="78"/>
      <c r="BO1832" s="78"/>
      <c r="BP1832" s="78"/>
      <c r="BQ1832" s="78"/>
      <c r="BR1832" s="78"/>
      <c r="BS1832" s="78"/>
      <c r="BT1832" s="78"/>
      <c r="BU1832" s="78"/>
      <c r="BV1832" s="78"/>
      <c r="BW1832" s="78"/>
      <c r="BX1832" s="78"/>
      <c r="BY1832" s="78"/>
      <c r="BZ1832" s="72"/>
      <c r="CA1832" s="73"/>
      <c r="CB1832" s="72"/>
      <c r="CC1832" s="72"/>
      <c r="CD1832" s="74"/>
      <c r="CJ1832"/>
      <c r="CW1832" s="76"/>
      <c r="DC1832" s="69"/>
      <c r="DI1832" s="69"/>
    </row>
    <row r="1833" spans="1:113">
      <c r="A1833" s="78"/>
      <c r="B1833" s="79"/>
      <c r="C1833" s="78"/>
      <c r="D1833" s="80"/>
      <c r="E1833" s="78"/>
      <c r="F1833" s="78"/>
      <c r="G1833" s="78"/>
      <c r="H1833" s="78"/>
      <c r="I1833" s="78"/>
      <c r="J1833" s="78"/>
      <c r="K1833" s="78"/>
      <c r="L1833" s="80"/>
      <c r="M1833" s="78"/>
      <c r="N1833" s="78"/>
      <c r="O1833" s="78"/>
      <c r="P1833" s="78"/>
      <c r="Q1833" s="78"/>
      <c r="R1833" s="78"/>
      <c r="S1833" s="78"/>
      <c r="T1833" s="78"/>
      <c r="U1833" s="78"/>
      <c r="V1833" s="78"/>
      <c r="W1833" s="78"/>
      <c r="X1833" s="78"/>
      <c r="Y1833" s="78"/>
      <c r="Z1833" s="78"/>
      <c r="AA1833" s="78"/>
      <c r="AB1833" s="78"/>
      <c r="AC1833" s="78"/>
      <c r="AD1833" s="78"/>
      <c r="AE1833" s="78"/>
      <c r="AF1833" s="78"/>
      <c r="AG1833" s="78"/>
      <c r="AH1833" s="78"/>
      <c r="AI1833" s="78"/>
      <c r="AJ1833" s="78"/>
      <c r="AK1833" s="78"/>
      <c r="AL1833" s="80"/>
      <c r="AM1833" s="78"/>
      <c r="AN1833" s="78"/>
      <c r="AO1833" s="78"/>
      <c r="AP1833" s="78"/>
      <c r="AQ1833" s="78"/>
      <c r="AR1833" s="78"/>
      <c r="AS1833" s="78"/>
      <c r="AT1833" s="78"/>
      <c r="AU1833" s="78"/>
      <c r="AV1833" s="78"/>
      <c r="AW1833" s="78"/>
      <c r="AX1833" s="78"/>
      <c r="AY1833" s="78"/>
      <c r="AZ1833" s="78"/>
      <c r="BA1833" s="78"/>
      <c r="BB1833" s="78"/>
      <c r="BC1833" s="79"/>
      <c r="BD1833" s="79"/>
      <c r="BE1833" s="79"/>
      <c r="BF1833" s="79"/>
      <c r="BG1833" s="79"/>
      <c r="BH1833" s="79"/>
      <c r="BI1833" s="79"/>
      <c r="BJ1833" s="78"/>
      <c r="BK1833" s="78"/>
      <c r="BL1833" s="80"/>
      <c r="BM1833" s="78"/>
      <c r="BN1833" s="78"/>
      <c r="BO1833" s="78"/>
      <c r="BP1833" s="78"/>
      <c r="BQ1833" s="78"/>
      <c r="BR1833" s="78"/>
      <c r="BS1833" s="78"/>
      <c r="BT1833" s="78"/>
      <c r="BU1833" s="78"/>
      <c r="BV1833" s="78"/>
      <c r="BW1833" s="78"/>
      <c r="BX1833" s="78"/>
      <c r="BY1833" s="78"/>
      <c r="BZ1833" s="72"/>
      <c r="CA1833" s="73"/>
      <c r="CB1833" s="72"/>
      <c r="CC1833" s="72"/>
      <c r="CD1833" s="74"/>
      <c r="CJ1833"/>
      <c r="CW1833" s="76"/>
      <c r="DC1833" s="69"/>
      <c r="DI1833" s="69"/>
    </row>
    <row r="1834" spans="1:113">
      <c r="A1834" s="78"/>
      <c r="B1834" s="79"/>
      <c r="C1834" s="78"/>
      <c r="D1834" s="80"/>
      <c r="E1834" s="78"/>
      <c r="F1834" s="78"/>
      <c r="G1834" s="78"/>
      <c r="H1834" s="78"/>
      <c r="I1834" s="78"/>
      <c r="J1834" s="78"/>
      <c r="K1834" s="78"/>
      <c r="L1834" s="80"/>
      <c r="M1834" s="78"/>
      <c r="N1834" s="78"/>
      <c r="O1834" s="78"/>
      <c r="P1834" s="78"/>
      <c r="Q1834" s="78"/>
      <c r="R1834" s="78"/>
      <c r="S1834" s="78"/>
      <c r="T1834" s="78"/>
      <c r="U1834" s="78"/>
      <c r="V1834" s="78"/>
      <c r="W1834" s="78"/>
      <c r="X1834" s="78"/>
      <c r="Y1834" s="78"/>
      <c r="Z1834" s="78"/>
      <c r="AA1834" s="78"/>
      <c r="AB1834" s="78"/>
      <c r="AC1834" s="78"/>
      <c r="AD1834" s="78"/>
      <c r="AE1834" s="78"/>
      <c r="AF1834" s="78"/>
      <c r="AG1834" s="78"/>
      <c r="AH1834" s="78"/>
      <c r="AI1834" s="78"/>
      <c r="AJ1834" s="78"/>
      <c r="AK1834" s="78"/>
      <c r="AL1834" s="80"/>
      <c r="AM1834" s="78"/>
      <c r="AN1834" s="78"/>
      <c r="AO1834" s="78"/>
      <c r="AP1834" s="78"/>
      <c r="AQ1834" s="78"/>
      <c r="AR1834" s="78"/>
      <c r="AS1834" s="78"/>
      <c r="AT1834" s="78"/>
      <c r="AU1834" s="78"/>
      <c r="AV1834" s="78"/>
      <c r="AW1834" s="78"/>
      <c r="AX1834" s="78"/>
      <c r="AY1834" s="78"/>
      <c r="AZ1834" s="78"/>
      <c r="BA1834" s="78"/>
      <c r="BB1834" s="78"/>
      <c r="BC1834" s="79"/>
      <c r="BD1834" s="79"/>
      <c r="BE1834" s="79"/>
      <c r="BF1834" s="79"/>
      <c r="BG1834" s="79"/>
      <c r="BH1834" s="79"/>
      <c r="BI1834" s="79"/>
      <c r="BJ1834" s="78"/>
      <c r="BK1834" s="78"/>
      <c r="BL1834" s="80"/>
      <c r="BM1834" s="78"/>
      <c r="BN1834" s="78"/>
      <c r="BO1834" s="78"/>
      <c r="BP1834" s="78"/>
      <c r="BQ1834" s="78"/>
      <c r="BR1834" s="78"/>
      <c r="BS1834" s="78"/>
      <c r="BT1834" s="78"/>
      <c r="BU1834" s="78"/>
      <c r="BV1834" s="78"/>
      <c r="BW1834" s="78"/>
      <c r="BX1834" s="78"/>
      <c r="BY1834" s="78"/>
      <c r="BZ1834" s="72"/>
      <c r="CA1834" s="73"/>
      <c r="CB1834" s="72"/>
      <c r="CC1834" s="72"/>
      <c r="CD1834" s="74"/>
      <c r="CJ1834"/>
      <c r="CW1834" s="76"/>
      <c r="DC1834" s="69"/>
      <c r="DI1834" s="69"/>
    </row>
    <row r="1835" spans="1:113">
      <c r="A1835" s="78"/>
      <c r="B1835" s="79"/>
      <c r="C1835" s="78"/>
      <c r="D1835" s="80"/>
      <c r="E1835" s="78"/>
      <c r="F1835" s="78"/>
      <c r="G1835" s="78"/>
      <c r="H1835" s="78"/>
      <c r="I1835" s="78"/>
      <c r="J1835" s="78"/>
      <c r="K1835" s="78"/>
      <c r="L1835" s="80"/>
      <c r="M1835" s="78"/>
      <c r="N1835" s="78"/>
      <c r="O1835" s="78"/>
      <c r="P1835" s="78"/>
      <c r="Q1835" s="78"/>
      <c r="R1835" s="78"/>
      <c r="S1835" s="78"/>
      <c r="T1835" s="78"/>
      <c r="U1835" s="78"/>
      <c r="V1835" s="78"/>
      <c r="W1835" s="78"/>
      <c r="X1835" s="78"/>
      <c r="Y1835" s="78"/>
      <c r="Z1835" s="78"/>
      <c r="AA1835" s="78"/>
      <c r="AB1835" s="78"/>
      <c r="AC1835" s="78"/>
      <c r="AD1835" s="78"/>
      <c r="AE1835" s="78"/>
      <c r="AF1835" s="78"/>
      <c r="AG1835" s="78"/>
      <c r="AH1835" s="78"/>
      <c r="AI1835" s="78"/>
      <c r="AJ1835" s="78"/>
      <c r="AK1835" s="78"/>
      <c r="AL1835" s="80"/>
      <c r="AM1835" s="78"/>
      <c r="AN1835" s="78"/>
      <c r="AO1835" s="78"/>
      <c r="AP1835" s="78"/>
      <c r="AQ1835" s="78"/>
      <c r="AR1835" s="78"/>
      <c r="AS1835" s="78"/>
      <c r="AT1835" s="78"/>
      <c r="AU1835" s="78"/>
      <c r="AV1835" s="78"/>
      <c r="AW1835" s="78"/>
      <c r="AX1835" s="78"/>
      <c r="AY1835" s="78"/>
      <c r="AZ1835" s="78"/>
      <c r="BA1835" s="78"/>
      <c r="BB1835" s="78"/>
      <c r="BC1835" s="79"/>
      <c r="BD1835" s="79"/>
      <c r="BE1835" s="79"/>
      <c r="BF1835" s="79"/>
      <c r="BG1835" s="79"/>
      <c r="BH1835" s="79"/>
      <c r="BI1835" s="79"/>
      <c r="BJ1835" s="78"/>
      <c r="BK1835" s="78"/>
      <c r="BL1835" s="80"/>
      <c r="BM1835" s="78"/>
      <c r="BN1835" s="78"/>
      <c r="BO1835" s="78"/>
      <c r="BP1835" s="78"/>
      <c r="BQ1835" s="78"/>
      <c r="BR1835" s="78"/>
      <c r="BS1835" s="78"/>
      <c r="BT1835" s="78"/>
      <c r="BU1835" s="78"/>
      <c r="BV1835" s="78"/>
      <c r="BW1835" s="78"/>
      <c r="BX1835" s="78"/>
      <c r="BY1835" s="78"/>
      <c r="BZ1835" s="72"/>
      <c r="CA1835" s="73"/>
      <c r="CB1835" s="72"/>
      <c r="CC1835" s="72"/>
      <c r="CD1835" s="74"/>
      <c r="CJ1835"/>
      <c r="CW1835" s="76"/>
      <c r="DC1835" s="69"/>
      <c r="DI1835" s="69"/>
    </row>
    <row r="1836" spans="1:113">
      <c r="A1836" s="78"/>
      <c r="B1836" s="79"/>
      <c r="C1836" s="78"/>
      <c r="D1836" s="80"/>
      <c r="E1836" s="78"/>
      <c r="F1836" s="78"/>
      <c r="G1836" s="78"/>
      <c r="H1836" s="78"/>
      <c r="I1836" s="78"/>
      <c r="J1836" s="78"/>
      <c r="K1836" s="78"/>
      <c r="L1836" s="80"/>
      <c r="M1836" s="78"/>
      <c r="N1836" s="78"/>
      <c r="O1836" s="78"/>
      <c r="P1836" s="78"/>
      <c r="Q1836" s="78"/>
      <c r="R1836" s="78"/>
      <c r="S1836" s="78"/>
      <c r="T1836" s="78"/>
      <c r="U1836" s="78"/>
      <c r="V1836" s="78"/>
      <c r="W1836" s="78"/>
      <c r="X1836" s="78"/>
      <c r="Y1836" s="78"/>
      <c r="Z1836" s="78"/>
      <c r="AA1836" s="78"/>
      <c r="AB1836" s="78"/>
      <c r="AC1836" s="78"/>
      <c r="AD1836" s="78"/>
      <c r="AE1836" s="78"/>
      <c r="AF1836" s="78"/>
      <c r="AG1836" s="78"/>
      <c r="AH1836" s="78"/>
      <c r="AI1836" s="78"/>
      <c r="AJ1836" s="78"/>
      <c r="AK1836" s="78"/>
      <c r="AL1836" s="80"/>
      <c r="AM1836" s="78"/>
      <c r="AN1836" s="78"/>
      <c r="AO1836" s="78"/>
      <c r="AP1836" s="78"/>
      <c r="AQ1836" s="78"/>
      <c r="AR1836" s="78"/>
      <c r="AS1836" s="78"/>
      <c r="AT1836" s="78"/>
      <c r="AU1836" s="78"/>
      <c r="AV1836" s="78"/>
      <c r="AW1836" s="78"/>
      <c r="AX1836" s="78"/>
      <c r="AY1836" s="78"/>
      <c r="AZ1836" s="78"/>
      <c r="BA1836" s="78"/>
      <c r="BB1836" s="78"/>
      <c r="BC1836" s="79"/>
      <c r="BD1836" s="79"/>
      <c r="BE1836" s="79"/>
      <c r="BF1836" s="79"/>
      <c r="BG1836" s="79"/>
      <c r="BH1836" s="79"/>
      <c r="BI1836" s="79"/>
      <c r="BJ1836" s="78"/>
      <c r="BK1836" s="78"/>
      <c r="BL1836" s="80"/>
      <c r="BM1836" s="78"/>
      <c r="BN1836" s="78"/>
      <c r="BO1836" s="78"/>
      <c r="BP1836" s="78"/>
      <c r="BQ1836" s="78"/>
      <c r="BR1836" s="78"/>
      <c r="BS1836" s="78"/>
      <c r="BT1836" s="78"/>
      <c r="BU1836" s="78"/>
      <c r="BV1836" s="78"/>
      <c r="BW1836" s="78"/>
      <c r="BX1836" s="78"/>
      <c r="BY1836" s="78"/>
      <c r="BZ1836" s="72"/>
      <c r="CA1836" s="73"/>
      <c r="CB1836" s="72"/>
      <c r="CC1836" s="72"/>
      <c r="CD1836" s="74"/>
      <c r="CJ1836"/>
      <c r="CW1836" s="76"/>
      <c r="DC1836" s="69"/>
      <c r="DI1836" s="69"/>
    </row>
    <row r="1837" spans="1:113">
      <c r="A1837" s="78"/>
      <c r="B1837" s="79"/>
      <c r="C1837" s="78"/>
      <c r="D1837" s="80"/>
      <c r="E1837" s="78"/>
      <c r="F1837" s="78"/>
      <c r="G1837" s="78"/>
      <c r="H1837" s="78"/>
      <c r="I1837" s="78"/>
      <c r="J1837" s="78"/>
      <c r="K1837" s="78"/>
      <c r="L1837" s="80"/>
      <c r="M1837" s="78"/>
      <c r="N1837" s="78"/>
      <c r="O1837" s="78"/>
      <c r="P1837" s="78"/>
      <c r="Q1837" s="78"/>
      <c r="R1837" s="78"/>
      <c r="S1837" s="78"/>
      <c r="T1837" s="78"/>
      <c r="U1837" s="78"/>
      <c r="V1837" s="78"/>
      <c r="W1837" s="78"/>
      <c r="X1837" s="78"/>
      <c r="Y1837" s="78"/>
      <c r="Z1837" s="78"/>
      <c r="AA1837" s="78"/>
      <c r="AB1837" s="78"/>
      <c r="AC1837" s="78"/>
      <c r="AD1837" s="78"/>
      <c r="AE1837" s="78"/>
      <c r="AF1837" s="78"/>
      <c r="AG1837" s="78"/>
      <c r="AH1837" s="78"/>
      <c r="AI1837" s="78"/>
      <c r="AJ1837" s="78"/>
      <c r="AK1837" s="78"/>
      <c r="AL1837" s="80"/>
      <c r="AM1837" s="78"/>
      <c r="AN1837" s="78"/>
      <c r="AO1837" s="78"/>
      <c r="AP1837" s="78"/>
      <c r="AQ1837" s="78"/>
      <c r="AR1837" s="78"/>
      <c r="AS1837" s="78"/>
      <c r="AT1837" s="78"/>
      <c r="AU1837" s="78"/>
      <c r="AV1837" s="78"/>
      <c r="AW1837" s="78"/>
      <c r="AX1837" s="78"/>
      <c r="AY1837" s="78"/>
      <c r="AZ1837" s="78"/>
      <c r="BA1837" s="78"/>
      <c r="BB1837" s="78"/>
      <c r="BC1837" s="79"/>
      <c r="BD1837" s="79"/>
      <c r="BE1837" s="79"/>
      <c r="BF1837" s="79"/>
      <c r="BG1837" s="79"/>
      <c r="BH1837" s="79"/>
      <c r="BI1837" s="79"/>
      <c r="BJ1837" s="78"/>
      <c r="BK1837" s="78"/>
      <c r="BL1837" s="80"/>
      <c r="BM1837" s="78"/>
      <c r="BN1837" s="78"/>
      <c r="BO1837" s="78"/>
      <c r="BP1837" s="78"/>
      <c r="BQ1837" s="78"/>
      <c r="BR1837" s="78"/>
      <c r="BS1837" s="78"/>
      <c r="BT1837" s="78"/>
      <c r="BU1837" s="78"/>
      <c r="BV1837" s="78"/>
      <c r="BW1837" s="78"/>
      <c r="BX1837" s="78"/>
      <c r="BY1837" s="78"/>
      <c r="BZ1837" s="72"/>
      <c r="CA1837" s="73"/>
      <c r="CB1837" s="72"/>
      <c r="CC1837" s="72"/>
      <c r="CD1837" s="74"/>
      <c r="CJ1837"/>
      <c r="CW1837" s="76"/>
      <c r="DC1837" s="69"/>
      <c r="DI1837" s="69"/>
    </row>
    <row r="1838" spans="1:113">
      <c r="A1838" s="78"/>
      <c r="B1838" s="79"/>
      <c r="C1838" s="78"/>
      <c r="D1838" s="80"/>
      <c r="E1838" s="78"/>
      <c r="F1838" s="78"/>
      <c r="G1838" s="78"/>
      <c r="H1838" s="78"/>
      <c r="I1838" s="78"/>
      <c r="J1838" s="78"/>
      <c r="K1838" s="78"/>
      <c r="L1838" s="80"/>
      <c r="M1838" s="78"/>
      <c r="N1838" s="78"/>
      <c r="O1838" s="78"/>
      <c r="P1838" s="78"/>
      <c r="Q1838" s="78"/>
      <c r="R1838" s="78"/>
      <c r="S1838" s="78"/>
      <c r="T1838" s="78"/>
      <c r="U1838" s="78"/>
      <c r="V1838" s="78"/>
      <c r="W1838" s="78"/>
      <c r="X1838" s="78"/>
      <c r="Y1838" s="78"/>
      <c r="Z1838" s="78"/>
      <c r="AA1838" s="78"/>
      <c r="AB1838" s="78"/>
      <c r="AC1838" s="78"/>
      <c r="AD1838" s="78"/>
      <c r="AE1838" s="78"/>
      <c r="AF1838" s="78"/>
      <c r="AG1838" s="78"/>
      <c r="AH1838" s="78"/>
      <c r="AI1838" s="78"/>
      <c r="AJ1838" s="78"/>
      <c r="AK1838" s="78"/>
      <c r="AL1838" s="80"/>
      <c r="AM1838" s="78"/>
      <c r="AN1838" s="78"/>
      <c r="AO1838" s="78"/>
      <c r="AP1838" s="78"/>
      <c r="AQ1838" s="78"/>
      <c r="AR1838" s="78"/>
      <c r="AS1838" s="78"/>
      <c r="AT1838" s="78"/>
      <c r="AU1838" s="78"/>
      <c r="AV1838" s="78"/>
      <c r="AW1838" s="78"/>
      <c r="AX1838" s="78"/>
      <c r="AY1838" s="78"/>
      <c r="AZ1838" s="78"/>
      <c r="BA1838" s="78"/>
      <c r="BB1838" s="78"/>
      <c r="BC1838" s="79"/>
      <c r="BD1838" s="79"/>
      <c r="BE1838" s="79"/>
      <c r="BF1838" s="79"/>
      <c r="BG1838" s="79"/>
      <c r="BH1838" s="79"/>
      <c r="BI1838" s="79"/>
      <c r="BJ1838" s="78"/>
      <c r="BK1838" s="78"/>
      <c r="BL1838" s="80"/>
      <c r="BM1838" s="78"/>
      <c r="BN1838" s="78"/>
      <c r="BO1838" s="78"/>
      <c r="BP1838" s="78"/>
      <c r="BQ1838" s="78"/>
      <c r="BR1838" s="78"/>
      <c r="BS1838" s="78"/>
      <c r="BT1838" s="78"/>
      <c r="BU1838" s="78"/>
      <c r="BV1838" s="78"/>
      <c r="BW1838" s="78"/>
      <c r="BX1838" s="78"/>
      <c r="BY1838" s="78"/>
      <c r="BZ1838" s="72"/>
      <c r="CA1838" s="73"/>
      <c r="CB1838" s="72"/>
      <c r="CC1838" s="72"/>
      <c r="CD1838" s="74"/>
      <c r="CJ1838"/>
      <c r="CW1838" s="76"/>
      <c r="DC1838" s="69"/>
      <c r="DI1838" s="69"/>
    </row>
    <row r="1839" spans="1:113">
      <c r="A1839" s="78"/>
      <c r="B1839" s="82"/>
      <c r="C1839" s="78"/>
      <c r="D1839" s="80"/>
      <c r="E1839" s="78"/>
      <c r="F1839" s="78"/>
      <c r="G1839" s="78"/>
      <c r="H1839" s="78"/>
      <c r="I1839" s="78"/>
      <c r="J1839" s="78"/>
      <c r="K1839" s="78"/>
      <c r="L1839" s="80"/>
      <c r="M1839" s="78"/>
      <c r="N1839" s="78"/>
      <c r="O1839" s="78"/>
      <c r="P1839" s="78"/>
      <c r="Q1839" s="78"/>
      <c r="R1839" s="78"/>
      <c r="S1839" s="78"/>
      <c r="T1839" s="78"/>
      <c r="U1839" s="78"/>
      <c r="V1839" s="78"/>
      <c r="W1839" s="78"/>
      <c r="X1839" s="78"/>
      <c r="Y1839" s="78"/>
      <c r="Z1839" s="78"/>
      <c r="AA1839" s="78"/>
      <c r="AB1839" s="78"/>
      <c r="AC1839" s="78"/>
      <c r="AD1839" s="78"/>
      <c r="AE1839" s="78"/>
      <c r="AF1839" s="78"/>
      <c r="AG1839" s="78"/>
      <c r="AH1839" s="78"/>
      <c r="AI1839" s="78"/>
      <c r="AJ1839" s="78"/>
      <c r="AK1839" s="78"/>
      <c r="AL1839" s="80"/>
      <c r="AM1839" s="78"/>
      <c r="AN1839" s="78"/>
      <c r="AO1839" s="78"/>
      <c r="AP1839" s="78"/>
      <c r="AQ1839" s="78"/>
      <c r="AR1839" s="78"/>
      <c r="AS1839" s="78"/>
      <c r="AT1839" s="78"/>
      <c r="AU1839" s="78"/>
      <c r="AV1839" s="78"/>
      <c r="AW1839" s="78"/>
      <c r="AX1839" s="78"/>
      <c r="AY1839" s="78"/>
      <c r="AZ1839" s="78"/>
      <c r="BA1839" s="78"/>
      <c r="BB1839" s="78"/>
      <c r="BC1839" s="79"/>
      <c r="BD1839" s="79"/>
      <c r="BE1839" s="82"/>
      <c r="BF1839" s="79"/>
      <c r="BG1839" s="82"/>
      <c r="BH1839" s="82"/>
      <c r="BI1839" s="82"/>
      <c r="BJ1839" s="78"/>
      <c r="BK1839" s="78"/>
      <c r="BL1839" s="80"/>
      <c r="BM1839" s="78"/>
      <c r="BN1839" s="78"/>
      <c r="BO1839" s="78"/>
      <c r="BP1839" s="78"/>
      <c r="BQ1839" s="78"/>
      <c r="BR1839" s="78"/>
      <c r="BS1839" s="78"/>
      <c r="BT1839" s="78"/>
      <c r="BU1839" s="78"/>
      <c r="BV1839" s="78"/>
      <c r="BW1839" s="78"/>
      <c r="BX1839" s="78"/>
      <c r="BY1839" s="78"/>
      <c r="BZ1839" s="72"/>
      <c r="CA1839" s="73"/>
      <c r="CB1839" s="72"/>
      <c r="CC1839" s="72"/>
      <c r="CD1839" s="74"/>
      <c r="CJ1839"/>
      <c r="CW1839" s="76"/>
      <c r="DC1839" s="69"/>
      <c r="DI1839" s="69"/>
    </row>
    <row r="1840" spans="1:113">
      <c r="A1840" s="78"/>
      <c r="B1840" s="79"/>
      <c r="C1840" s="78"/>
      <c r="D1840" s="80"/>
      <c r="E1840" s="78"/>
      <c r="F1840" s="78"/>
      <c r="G1840" s="78"/>
      <c r="H1840" s="78"/>
      <c r="I1840" s="78"/>
      <c r="J1840" s="78"/>
      <c r="K1840" s="78"/>
      <c r="L1840" s="80"/>
      <c r="M1840" s="78"/>
      <c r="N1840" s="78"/>
      <c r="O1840" s="78"/>
      <c r="P1840" s="78"/>
      <c r="Q1840" s="78"/>
      <c r="R1840" s="78"/>
      <c r="S1840" s="78"/>
      <c r="T1840" s="78"/>
      <c r="U1840" s="78"/>
      <c r="V1840" s="78"/>
      <c r="W1840" s="78"/>
      <c r="X1840" s="78"/>
      <c r="Y1840" s="78"/>
      <c r="Z1840" s="78"/>
      <c r="AA1840" s="78"/>
      <c r="AB1840" s="78"/>
      <c r="AC1840" s="78"/>
      <c r="AD1840" s="78"/>
      <c r="AE1840" s="78"/>
      <c r="AF1840" s="78"/>
      <c r="AG1840" s="78"/>
      <c r="AH1840" s="78"/>
      <c r="AI1840" s="78"/>
      <c r="AJ1840" s="78"/>
      <c r="AK1840" s="78"/>
      <c r="AL1840" s="80"/>
      <c r="AM1840" s="78"/>
      <c r="AN1840" s="78"/>
      <c r="AO1840" s="78"/>
      <c r="AP1840" s="78"/>
      <c r="AQ1840" s="78"/>
      <c r="AR1840" s="78"/>
      <c r="AS1840" s="78"/>
      <c r="AT1840" s="78"/>
      <c r="AU1840" s="78"/>
      <c r="AV1840" s="78"/>
      <c r="AW1840" s="78"/>
      <c r="AX1840" s="78"/>
      <c r="AY1840" s="78"/>
      <c r="AZ1840" s="78"/>
      <c r="BA1840" s="78"/>
      <c r="BB1840" s="78"/>
      <c r="BC1840" s="79"/>
      <c r="BD1840" s="79"/>
      <c r="BE1840" s="79"/>
      <c r="BF1840" s="79"/>
      <c r="BG1840" s="79"/>
      <c r="BH1840" s="79"/>
      <c r="BI1840" s="79"/>
      <c r="BJ1840" s="78"/>
      <c r="BK1840" s="78"/>
      <c r="BL1840" s="80"/>
      <c r="BM1840" s="78"/>
      <c r="BN1840" s="78"/>
      <c r="BO1840" s="78"/>
      <c r="BP1840" s="78"/>
      <c r="BQ1840" s="78"/>
      <c r="BR1840" s="78"/>
      <c r="BS1840" s="78"/>
      <c r="BT1840" s="78"/>
      <c r="BU1840" s="78"/>
      <c r="BV1840" s="78"/>
      <c r="BW1840" s="78"/>
      <c r="BX1840" s="78"/>
      <c r="BY1840" s="78"/>
      <c r="BZ1840" s="72"/>
      <c r="CA1840" s="73"/>
      <c r="CB1840" s="72"/>
      <c r="CC1840" s="72"/>
      <c r="CD1840" s="74"/>
      <c r="CJ1840"/>
      <c r="CW1840" s="76"/>
      <c r="DC1840" s="69"/>
      <c r="DI1840" s="69"/>
    </row>
    <row r="1841" spans="1:113">
      <c r="A1841" s="78"/>
      <c r="B1841" s="79"/>
      <c r="C1841" s="78"/>
      <c r="D1841" s="80"/>
      <c r="E1841" s="78"/>
      <c r="F1841" s="78"/>
      <c r="G1841" s="78"/>
      <c r="H1841" s="78"/>
      <c r="I1841" s="78"/>
      <c r="J1841" s="78"/>
      <c r="K1841" s="78"/>
      <c r="L1841" s="80"/>
      <c r="M1841" s="78"/>
      <c r="N1841" s="78"/>
      <c r="O1841" s="78"/>
      <c r="P1841" s="78"/>
      <c r="Q1841" s="78"/>
      <c r="R1841" s="78"/>
      <c r="S1841" s="78"/>
      <c r="T1841" s="78"/>
      <c r="U1841" s="78"/>
      <c r="V1841" s="78"/>
      <c r="W1841" s="78"/>
      <c r="X1841" s="78"/>
      <c r="Y1841" s="78"/>
      <c r="Z1841" s="78"/>
      <c r="AA1841" s="78"/>
      <c r="AB1841" s="78"/>
      <c r="AC1841" s="78"/>
      <c r="AD1841" s="78"/>
      <c r="AE1841" s="78"/>
      <c r="AF1841" s="78"/>
      <c r="AG1841" s="78"/>
      <c r="AH1841" s="78"/>
      <c r="AI1841" s="78"/>
      <c r="AJ1841" s="78"/>
      <c r="AK1841" s="78"/>
      <c r="AL1841" s="80"/>
      <c r="AM1841" s="78"/>
      <c r="AN1841" s="78"/>
      <c r="AO1841" s="78"/>
      <c r="AP1841" s="78"/>
      <c r="AQ1841" s="78"/>
      <c r="AR1841" s="78"/>
      <c r="AS1841" s="78"/>
      <c r="AT1841" s="78"/>
      <c r="AU1841" s="78"/>
      <c r="AV1841" s="78"/>
      <c r="AW1841" s="78"/>
      <c r="AX1841" s="78"/>
      <c r="AY1841" s="78"/>
      <c r="AZ1841" s="78"/>
      <c r="BA1841" s="78"/>
      <c r="BB1841" s="78"/>
      <c r="BC1841" s="79"/>
      <c r="BD1841" s="79"/>
      <c r="BE1841" s="79"/>
      <c r="BF1841" s="79"/>
      <c r="BG1841" s="79"/>
      <c r="BH1841" s="79"/>
      <c r="BI1841" s="79"/>
      <c r="BJ1841" s="78"/>
      <c r="BK1841" s="78"/>
      <c r="BL1841" s="80"/>
      <c r="BM1841" s="78"/>
      <c r="BN1841" s="78"/>
      <c r="BO1841" s="78"/>
      <c r="BP1841" s="78"/>
      <c r="BQ1841" s="78"/>
      <c r="BR1841" s="78"/>
      <c r="BS1841" s="78"/>
      <c r="BT1841" s="78"/>
      <c r="BU1841" s="78"/>
      <c r="BV1841" s="78"/>
      <c r="BW1841" s="78"/>
      <c r="BX1841" s="78"/>
      <c r="BY1841" s="78"/>
      <c r="BZ1841" s="72"/>
      <c r="CA1841" s="73"/>
      <c r="CB1841" s="72"/>
      <c r="CC1841" s="72"/>
      <c r="CD1841" s="74"/>
      <c r="CJ1841"/>
      <c r="CW1841" s="76"/>
      <c r="DC1841" s="69"/>
      <c r="DI1841" s="69"/>
    </row>
    <row r="1842" spans="1:113">
      <c r="A1842" s="78"/>
      <c r="B1842" s="79"/>
      <c r="C1842" s="78"/>
      <c r="D1842" s="80"/>
      <c r="E1842" s="78"/>
      <c r="F1842" s="78"/>
      <c r="G1842" s="78"/>
      <c r="H1842" s="78"/>
      <c r="I1842" s="78"/>
      <c r="J1842" s="78"/>
      <c r="K1842" s="78"/>
      <c r="L1842" s="80"/>
      <c r="M1842" s="78"/>
      <c r="N1842" s="78"/>
      <c r="O1842" s="78"/>
      <c r="P1842" s="78"/>
      <c r="Q1842" s="78"/>
      <c r="R1842" s="78"/>
      <c r="S1842" s="78"/>
      <c r="T1842" s="78"/>
      <c r="U1842" s="78"/>
      <c r="V1842" s="78"/>
      <c r="W1842" s="78"/>
      <c r="X1842" s="78"/>
      <c r="Y1842" s="78"/>
      <c r="Z1842" s="78"/>
      <c r="AA1842" s="78"/>
      <c r="AB1842" s="78"/>
      <c r="AC1842" s="78"/>
      <c r="AD1842" s="78"/>
      <c r="AE1842" s="78"/>
      <c r="AF1842" s="78"/>
      <c r="AG1842" s="78"/>
      <c r="AH1842" s="78"/>
      <c r="AI1842" s="78"/>
      <c r="AJ1842" s="78"/>
      <c r="AK1842" s="78"/>
      <c r="AL1842" s="80"/>
      <c r="AM1842" s="78"/>
      <c r="AN1842" s="78"/>
      <c r="AO1842" s="78"/>
      <c r="AP1842" s="78"/>
      <c r="AQ1842" s="78"/>
      <c r="AR1842" s="78"/>
      <c r="AS1842" s="78"/>
      <c r="AT1842" s="78"/>
      <c r="AU1842" s="78"/>
      <c r="AV1842" s="78"/>
      <c r="AW1842" s="78"/>
      <c r="AX1842" s="78"/>
      <c r="AY1842" s="78"/>
      <c r="AZ1842" s="78"/>
      <c r="BA1842" s="78"/>
      <c r="BB1842" s="78"/>
      <c r="BC1842" s="79"/>
      <c r="BD1842" s="79"/>
      <c r="BE1842" s="79"/>
      <c r="BF1842" s="79"/>
      <c r="BG1842" s="79"/>
      <c r="BH1842" s="79"/>
      <c r="BI1842" s="79"/>
      <c r="BJ1842" s="78"/>
      <c r="BK1842" s="78"/>
      <c r="BL1842" s="80"/>
      <c r="BM1842" s="78"/>
      <c r="BN1842" s="78"/>
      <c r="BO1842" s="78"/>
      <c r="BP1842" s="78"/>
      <c r="BQ1842" s="78"/>
      <c r="BR1842" s="78"/>
      <c r="BS1842" s="78"/>
      <c r="BT1842" s="78"/>
      <c r="BU1842" s="78"/>
      <c r="BV1842" s="78"/>
      <c r="BW1842" s="78"/>
      <c r="BX1842" s="78"/>
      <c r="BY1842" s="78"/>
      <c r="BZ1842" s="72"/>
      <c r="CA1842" s="73"/>
      <c r="CB1842" s="72"/>
      <c r="CC1842" s="72"/>
      <c r="CD1842" s="74"/>
      <c r="CJ1842"/>
      <c r="CW1842" s="76"/>
      <c r="DC1842" s="69"/>
      <c r="DI1842" s="69"/>
    </row>
    <row r="1843" spans="1:113">
      <c r="A1843" s="78"/>
      <c r="B1843" s="79"/>
      <c r="C1843" s="78"/>
      <c r="D1843" s="80"/>
      <c r="E1843" s="78"/>
      <c r="F1843" s="78"/>
      <c r="G1843" s="78"/>
      <c r="H1843" s="78"/>
      <c r="I1843" s="78"/>
      <c r="J1843" s="78"/>
      <c r="K1843" s="78"/>
      <c r="L1843" s="80"/>
      <c r="M1843" s="78"/>
      <c r="N1843" s="78"/>
      <c r="O1843" s="78"/>
      <c r="P1843" s="78"/>
      <c r="Q1843" s="78"/>
      <c r="R1843" s="78"/>
      <c r="S1843" s="78"/>
      <c r="T1843" s="78"/>
      <c r="U1843" s="78"/>
      <c r="V1843" s="78"/>
      <c r="W1843" s="78"/>
      <c r="X1843" s="78"/>
      <c r="Y1843" s="78"/>
      <c r="Z1843" s="78"/>
      <c r="AA1843" s="78"/>
      <c r="AB1843" s="78"/>
      <c r="AC1843" s="78"/>
      <c r="AD1843" s="78"/>
      <c r="AE1843" s="78"/>
      <c r="AF1843" s="78"/>
      <c r="AG1843" s="78"/>
      <c r="AH1843" s="78"/>
      <c r="AI1843" s="78"/>
      <c r="AJ1843" s="78"/>
      <c r="AK1843" s="78"/>
      <c r="AL1843" s="80"/>
      <c r="AM1843" s="78"/>
      <c r="AN1843" s="78"/>
      <c r="AO1843" s="78"/>
      <c r="AP1843" s="78"/>
      <c r="AQ1843" s="78"/>
      <c r="AR1843" s="78"/>
      <c r="AS1843" s="78"/>
      <c r="AT1843" s="78"/>
      <c r="AU1843" s="78"/>
      <c r="AV1843" s="78"/>
      <c r="AW1843" s="78"/>
      <c r="AX1843" s="78"/>
      <c r="AY1843" s="78"/>
      <c r="AZ1843" s="78"/>
      <c r="BA1843" s="78"/>
      <c r="BB1843" s="78"/>
      <c r="BC1843" s="79"/>
      <c r="BD1843" s="79"/>
      <c r="BE1843" s="79"/>
      <c r="BF1843" s="79"/>
      <c r="BG1843" s="79"/>
      <c r="BH1843" s="79"/>
      <c r="BI1843" s="79"/>
      <c r="BJ1843" s="78"/>
      <c r="BK1843" s="78"/>
      <c r="BL1843" s="80"/>
      <c r="BM1843" s="78"/>
      <c r="BN1843" s="78"/>
      <c r="BO1843" s="78"/>
      <c r="BP1843" s="78"/>
      <c r="BQ1843" s="78"/>
      <c r="BR1843" s="78"/>
      <c r="BS1843" s="78"/>
      <c r="BT1843" s="78"/>
      <c r="BU1843" s="78"/>
      <c r="BV1843" s="78"/>
      <c r="BW1843" s="78"/>
      <c r="BX1843" s="78"/>
      <c r="BY1843" s="78"/>
      <c r="BZ1843" s="72"/>
      <c r="CA1843" s="73"/>
      <c r="CB1843" s="72"/>
      <c r="CC1843" s="72"/>
      <c r="CD1843" s="74"/>
      <c r="CJ1843"/>
      <c r="CW1843" s="76"/>
      <c r="DC1843" s="69"/>
      <c r="DI1843" s="69"/>
    </row>
    <row r="1844" spans="1:113">
      <c r="A1844" s="78"/>
      <c r="B1844" s="79"/>
      <c r="C1844" s="78"/>
      <c r="D1844" s="80"/>
      <c r="E1844" s="78"/>
      <c r="F1844" s="78"/>
      <c r="G1844" s="78"/>
      <c r="H1844" s="78"/>
      <c r="I1844" s="78"/>
      <c r="J1844" s="78"/>
      <c r="K1844" s="78"/>
      <c r="L1844" s="80"/>
      <c r="M1844" s="78"/>
      <c r="N1844" s="78"/>
      <c r="O1844" s="78"/>
      <c r="P1844" s="78"/>
      <c r="Q1844" s="78"/>
      <c r="R1844" s="81"/>
      <c r="S1844" s="78"/>
      <c r="T1844" s="78"/>
      <c r="U1844" s="78"/>
      <c r="V1844" s="78"/>
      <c r="W1844" s="78"/>
      <c r="X1844" s="78"/>
      <c r="Y1844" s="78"/>
      <c r="Z1844" s="78"/>
      <c r="AA1844" s="78"/>
      <c r="AB1844" s="78"/>
      <c r="AC1844" s="78"/>
      <c r="AD1844" s="78"/>
      <c r="AE1844" s="78"/>
      <c r="AF1844" s="78"/>
      <c r="AG1844" s="78"/>
      <c r="AH1844" s="78"/>
      <c r="AI1844" s="78"/>
      <c r="AJ1844" s="78"/>
      <c r="AK1844" s="78"/>
      <c r="AL1844" s="80"/>
      <c r="AM1844" s="78"/>
      <c r="AN1844" s="78"/>
      <c r="AO1844" s="78"/>
      <c r="AP1844" s="78"/>
      <c r="AQ1844" s="78"/>
      <c r="AR1844" s="78"/>
      <c r="AS1844" s="78"/>
      <c r="AT1844" s="78"/>
      <c r="AU1844" s="78"/>
      <c r="AV1844" s="78"/>
      <c r="AW1844" s="78"/>
      <c r="AX1844" s="78"/>
      <c r="AY1844" s="78"/>
      <c r="AZ1844" s="78"/>
      <c r="BA1844" s="78"/>
      <c r="BB1844" s="78"/>
      <c r="BC1844" s="79"/>
      <c r="BD1844" s="79"/>
      <c r="BE1844" s="79"/>
      <c r="BF1844" s="79"/>
      <c r="BG1844" s="79"/>
      <c r="BH1844" s="79"/>
      <c r="BI1844" s="79"/>
      <c r="BJ1844" s="78"/>
      <c r="BK1844" s="78"/>
      <c r="BL1844" s="80"/>
      <c r="BM1844" s="78"/>
      <c r="BN1844" s="78"/>
      <c r="BO1844" s="78"/>
      <c r="BP1844" s="78"/>
      <c r="BQ1844" s="78"/>
      <c r="BR1844" s="78"/>
      <c r="BS1844" s="78"/>
      <c r="BT1844" s="78"/>
      <c r="BU1844" s="78"/>
      <c r="BV1844" s="78"/>
      <c r="BW1844" s="78"/>
      <c r="BX1844" s="78"/>
      <c r="BY1844" s="78"/>
      <c r="BZ1844" s="72"/>
      <c r="CA1844" s="73"/>
      <c r="CB1844" s="72"/>
      <c r="CC1844" s="72"/>
      <c r="CD1844" s="74"/>
      <c r="CJ1844"/>
      <c r="CW1844" s="76"/>
      <c r="DC1844" s="69"/>
      <c r="DI1844" s="69"/>
    </row>
    <row r="1845" spans="1:113">
      <c r="A1845" s="78"/>
      <c r="B1845" s="79"/>
      <c r="C1845" s="78"/>
      <c r="D1845" s="80"/>
      <c r="E1845" s="78"/>
      <c r="F1845" s="78"/>
      <c r="G1845" s="78"/>
      <c r="H1845" s="78"/>
      <c r="I1845" s="78"/>
      <c r="J1845" s="78"/>
      <c r="K1845" s="78"/>
      <c r="L1845" s="80"/>
      <c r="M1845" s="78"/>
      <c r="N1845" s="78"/>
      <c r="O1845" s="78"/>
      <c r="P1845" s="78"/>
      <c r="Q1845" s="78"/>
      <c r="R1845" s="78"/>
      <c r="S1845" s="78"/>
      <c r="T1845" s="78"/>
      <c r="U1845" s="78"/>
      <c r="V1845" s="78"/>
      <c r="W1845" s="78"/>
      <c r="X1845" s="78"/>
      <c r="Y1845" s="78"/>
      <c r="Z1845" s="78"/>
      <c r="AA1845" s="78"/>
      <c r="AB1845" s="78"/>
      <c r="AC1845" s="78"/>
      <c r="AD1845" s="78"/>
      <c r="AE1845" s="78"/>
      <c r="AF1845" s="78"/>
      <c r="AG1845" s="78"/>
      <c r="AH1845" s="78"/>
      <c r="AI1845" s="78"/>
      <c r="AJ1845" s="78"/>
      <c r="AK1845" s="78"/>
      <c r="AL1845" s="80"/>
      <c r="AM1845" s="78"/>
      <c r="AN1845" s="78"/>
      <c r="AO1845" s="78"/>
      <c r="AP1845" s="78"/>
      <c r="AQ1845" s="78"/>
      <c r="AR1845" s="78"/>
      <c r="AS1845" s="78"/>
      <c r="AT1845" s="78"/>
      <c r="AU1845" s="78"/>
      <c r="AV1845" s="78"/>
      <c r="AW1845" s="78"/>
      <c r="AX1845" s="78"/>
      <c r="AY1845" s="78"/>
      <c r="AZ1845" s="78"/>
      <c r="BA1845" s="78"/>
      <c r="BB1845" s="78"/>
      <c r="BC1845" s="79"/>
      <c r="BD1845" s="79"/>
      <c r="BE1845" s="79"/>
      <c r="BF1845" s="79"/>
      <c r="BG1845" s="79"/>
      <c r="BH1845" s="79"/>
      <c r="BI1845" s="79"/>
      <c r="BJ1845" s="78"/>
      <c r="BK1845" s="78"/>
      <c r="BL1845" s="80"/>
      <c r="BM1845" s="78"/>
      <c r="BN1845" s="78"/>
      <c r="BO1845" s="78"/>
      <c r="BP1845" s="78"/>
      <c r="BQ1845" s="78"/>
      <c r="BR1845" s="78"/>
      <c r="BS1845" s="78"/>
      <c r="BT1845" s="78"/>
      <c r="BU1845" s="78"/>
      <c r="BV1845" s="78"/>
      <c r="BW1845" s="78"/>
      <c r="BX1845" s="78"/>
      <c r="BY1845" s="78"/>
      <c r="BZ1845" s="72"/>
      <c r="CA1845" s="73"/>
      <c r="CB1845" s="72"/>
      <c r="CC1845" s="72"/>
      <c r="CD1845" s="74"/>
      <c r="CJ1845"/>
      <c r="CW1845" s="76"/>
      <c r="DC1845" s="69"/>
      <c r="DI1845" s="69"/>
    </row>
    <row r="1846" spans="1:113">
      <c r="A1846" s="78"/>
      <c r="B1846" s="82"/>
      <c r="C1846" s="78"/>
      <c r="D1846" s="80"/>
      <c r="E1846" s="78"/>
      <c r="F1846" s="78"/>
      <c r="G1846" s="78"/>
      <c r="H1846" s="78"/>
      <c r="I1846" s="78"/>
      <c r="J1846" s="78"/>
      <c r="K1846" s="78"/>
      <c r="L1846" s="80"/>
      <c r="M1846" s="78"/>
      <c r="N1846" s="78"/>
      <c r="O1846" s="78"/>
      <c r="P1846" s="78"/>
      <c r="Q1846" s="78"/>
      <c r="R1846" s="78"/>
      <c r="S1846" s="78"/>
      <c r="T1846" s="78"/>
      <c r="U1846" s="78"/>
      <c r="V1846" s="78"/>
      <c r="W1846" s="78"/>
      <c r="X1846" s="78"/>
      <c r="Y1846" s="78"/>
      <c r="Z1846" s="78"/>
      <c r="AA1846" s="78"/>
      <c r="AB1846" s="78"/>
      <c r="AC1846" s="78"/>
      <c r="AD1846" s="78"/>
      <c r="AE1846" s="78"/>
      <c r="AF1846" s="78"/>
      <c r="AG1846" s="78"/>
      <c r="AH1846" s="78"/>
      <c r="AI1846" s="78"/>
      <c r="AJ1846" s="78"/>
      <c r="AK1846" s="78"/>
      <c r="AL1846" s="80"/>
      <c r="AM1846" s="78"/>
      <c r="AN1846" s="78"/>
      <c r="AO1846" s="78"/>
      <c r="AP1846" s="78"/>
      <c r="AQ1846" s="78"/>
      <c r="AR1846" s="78"/>
      <c r="AS1846" s="78"/>
      <c r="AT1846" s="78"/>
      <c r="AU1846" s="78"/>
      <c r="AV1846" s="78"/>
      <c r="AW1846" s="78"/>
      <c r="AX1846" s="78"/>
      <c r="AY1846" s="78"/>
      <c r="AZ1846" s="78"/>
      <c r="BA1846" s="78"/>
      <c r="BB1846" s="78"/>
      <c r="BC1846" s="79"/>
      <c r="BD1846" s="79"/>
      <c r="BE1846" s="82"/>
      <c r="BF1846" s="79"/>
      <c r="BG1846" s="82"/>
      <c r="BH1846" s="82"/>
      <c r="BI1846" s="82"/>
      <c r="BJ1846" s="78"/>
      <c r="BK1846" s="78"/>
      <c r="BL1846" s="80"/>
      <c r="BM1846" s="78"/>
      <c r="BN1846" s="78"/>
      <c r="BO1846" s="78"/>
      <c r="BP1846" s="78"/>
      <c r="BQ1846" s="78"/>
      <c r="BR1846" s="78"/>
      <c r="BS1846" s="78"/>
      <c r="BT1846" s="78"/>
      <c r="BU1846" s="78"/>
      <c r="BV1846" s="78"/>
      <c r="BW1846" s="78"/>
      <c r="BX1846" s="78"/>
      <c r="BY1846" s="78"/>
      <c r="BZ1846" s="72"/>
      <c r="CA1846" s="73"/>
      <c r="CB1846" s="72"/>
      <c r="CC1846" s="72"/>
      <c r="CD1846" s="74"/>
      <c r="CJ1846"/>
      <c r="CW1846" s="76"/>
      <c r="DC1846" s="69"/>
      <c r="DI1846" s="69"/>
    </row>
    <row r="1847" spans="1:113">
      <c r="A1847" s="78"/>
      <c r="B1847" s="79"/>
      <c r="C1847" s="78"/>
      <c r="D1847" s="80"/>
      <c r="E1847" s="78"/>
      <c r="F1847" s="78"/>
      <c r="G1847" s="78"/>
      <c r="H1847" s="78"/>
      <c r="I1847" s="78"/>
      <c r="J1847" s="78"/>
      <c r="K1847" s="78"/>
      <c r="L1847" s="80"/>
      <c r="M1847" s="78"/>
      <c r="N1847" s="78"/>
      <c r="O1847" s="78"/>
      <c r="P1847" s="78"/>
      <c r="Q1847" s="78"/>
      <c r="R1847" s="78"/>
      <c r="S1847" s="78"/>
      <c r="T1847" s="78"/>
      <c r="U1847" s="78"/>
      <c r="V1847" s="78"/>
      <c r="W1847" s="78"/>
      <c r="X1847" s="78"/>
      <c r="Y1847" s="78"/>
      <c r="Z1847" s="78"/>
      <c r="AA1847" s="78"/>
      <c r="AB1847" s="78"/>
      <c r="AC1847" s="78"/>
      <c r="AD1847" s="78"/>
      <c r="AE1847" s="78"/>
      <c r="AF1847" s="78"/>
      <c r="AG1847" s="78"/>
      <c r="AH1847" s="78"/>
      <c r="AI1847" s="78"/>
      <c r="AJ1847" s="78"/>
      <c r="AK1847" s="78"/>
      <c r="AL1847" s="80"/>
      <c r="AM1847" s="78"/>
      <c r="AN1847" s="78"/>
      <c r="AO1847" s="78"/>
      <c r="AP1847" s="78"/>
      <c r="AQ1847" s="78"/>
      <c r="AR1847" s="78"/>
      <c r="AS1847" s="78"/>
      <c r="AT1847" s="78"/>
      <c r="AU1847" s="78"/>
      <c r="AV1847" s="78"/>
      <c r="AW1847" s="78"/>
      <c r="AX1847" s="78"/>
      <c r="AY1847" s="78"/>
      <c r="AZ1847" s="78"/>
      <c r="BA1847" s="78"/>
      <c r="BB1847" s="78"/>
      <c r="BC1847" s="79"/>
      <c r="BD1847" s="79"/>
      <c r="BE1847" s="79"/>
      <c r="BF1847" s="79"/>
      <c r="BG1847" s="79"/>
      <c r="BH1847" s="79"/>
      <c r="BI1847" s="79"/>
      <c r="BJ1847" s="78"/>
      <c r="BK1847" s="78"/>
      <c r="BL1847" s="80"/>
      <c r="BM1847" s="78"/>
      <c r="BN1847" s="78"/>
      <c r="BO1847" s="78"/>
      <c r="BP1847" s="78"/>
      <c r="BQ1847" s="78"/>
      <c r="BR1847" s="78"/>
      <c r="BS1847" s="78"/>
      <c r="BT1847" s="78"/>
      <c r="BU1847" s="78"/>
      <c r="BV1847" s="78"/>
      <c r="BW1847" s="78"/>
      <c r="BX1847" s="78"/>
      <c r="BY1847" s="78"/>
      <c r="BZ1847" s="72"/>
      <c r="CA1847" s="73"/>
      <c r="CB1847" s="72"/>
      <c r="CC1847" s="72"/>
      <c r="CD1847" s="74"/>
      <c r="CJ1847"/>
      <c r="CW1847" s="76"/>
      <c r="DC1847" s="69"/>
      <c r="DI1847" s="69"/>
    </row>
    <row r="1848" spans="1:113">
      <c r="A1848" s="78"/>
      <c r="B1848" s="82"/>
      <c r="C1848" s="78"/>
      <c r="D1848" s="80"/>
      <c r="E1848" s="78"/>
      <c r="F1848" s="78"/>
      <c r="G1848" s="78"/>
      <c r="H1848" s="78"/>
      <c r="I1848" s="78"/>
      <c r="J1848" s="78"/>
      <c r="K1848" s="78"/>
      <c r="L1848" s="80"/>
      <c r="M1848" s="78"/>
      <c r="N1848" s="78"/>
      <c r="O1848" s="78"/>
      <c r="P1848" s="78"/>
      <c r="Q1848" s="78"/>
      <c r="R1848" s="78"/>
      <c r="S1848" s="78"/>
      <c r="T1848" s="78"/>
      <c r="U1848" s="78"/>
      <c r="V1848" s="78"/>
      <c r="W1848" s="78"/>
      <c r="X1848" s="78"/>
      <c r="Y1848" s="78"/>
      <c r="Z1848" s="78"/>
      <c r="AA1848" s="78"/>
      <c r="AB1848" s="78"/>
      <c r="AC1848" s="78"/>
      <c r="AD1848" s="78"/>
      <c r="AE1848" s="78"/>
      <c r="AF1848" s="78"/>
      <c r="AG1848" s="78"/>
      <c r="AH1848" s="78"/>
      <c r="AI1848" s="78"/>
      <c r="AJ1848" s="78"/>
      <c r="AK1848" s="78"/>
      <c r="AL1848" s="80"/>
      <c r="AM1848" s="78"/>
      <c r="AN1848" s="78"/>
      <c r="AO1848" s="78"/>
      <c r="AP1848" s="78"/>
      <c r="AQ1848" s="78"/>
      <c r="AR1848" s="78"/>
      <c r="AS1848" s="78"/>
      <c r="AT1848" s="78"/>
      <c r="AU1848" s="78"/>
      <c r="AV1848" s="78"/>
      <c r="AW1848" s="78"/>
      <c r="AX1848" s="78"/>
      <c r="AY1848" s="78"/>
      <c r="AZ1848" s="78"/>
      <c r="BA1848" s="78"/>
      <c r="BB1848" s="78"/>
      <c r="BC1848" s="79"/>
      <c r="BD1848" s="79"/>
      <c r="BE1848" s="82"/>
      <c r="BF1848" s="79"/>
      <c r="BG1848" s="82"/>
      <c r="BH1848" s="82"/>
      <c r="BI1848" s="82"/>
      <c r="BJ1848" s="78"/>
      <c r="BK1848" s="78"/>
      <c r="BL1848" s="80"/>
      <c r="BM1848" s="78"/>
      <c r="BN1848" s="78"/>
      <c r="BO1848" s="78"/>
      <c r="BP1848" s="78"/>
      <c r="BQ1848" s="78"/>
      <c r="BR1848" s="78"/>
      <c r="BS1848" s="78"/>
      <c r="BT1848" s="78"/>
      <c r="BU1848" s="78"/>
      <c r="BV1848" s="78"/>
      <c r="BW1848" s="78"/>
      <c r="BX1848" s="78"/>
      <c r="BY1848" s="78"/>
      <c r="BZ1848" s="72"/>
      <c r="CA1848" s="73"/>
      <c r="CB1848" s="72"/>
      <c r="CC1848" s="72"/>
      <c r="CD1848" s="74"/>
      <c r="CJ1848"/>
      <c r="CW1848" s="76"/>
      <c r="DC1848" s="69"/>
      <c r="DI1848" s="69"/>
    </row>
    <row r="1849" spans="1:113">
      <c r="A1849" s="78"/>
      <c r="B1849" s="82"/>
      <c r="C1849" s="78"/>
      <c r="D1849" s="80"/>
      <c r="E1849" s="78"/>
      <c r="F1849" s="78"/>
      <c r="G1849" s="78"/>
      <c r="H1849" s="78"/>
      <c r="I1849" s="78"/>
      <c r="J1849" s="78"/>
      <c r="K1849" s="78"/>
      <c r="L1849" s="80"/>
      <c r="M1849" s="78"/>
      <c r="N1849" s="78"/>
      <c r="O1849" s="78"/>
      <c r="P1849" s="78"/>
      <c r="Q1849" s="78"/>
      <c r="R1849" s="78"/>
      <c r="S1849" s="78"/>
      <c r="T1849" s="78"/>
      <c r="U1849" s="78"/>
      <c r="V1849" s="78"/>
      <c r="W1849" s="78"/>
      <c r="X1849" s="78"/>
      <c r="Y1849" s="78"/>
      <c r="Z1849" s="78"/>
      <c r="AA1849" s="78"/>
      <c r="AB1849" s="78"/>
      <c r="AC1849" s="78"/>
      <c r="AD1849" s="78"/>
      <c r="AE1849" s="78"/>
      <c r="AF1849" s="78"/>
      <c r="AG1849" s="78"/>
      <c r="AH1849" s="78"/>
      <c r="AI1849" s="78"/>
      <c r="AJ1849" s="78"/>
      <c r="AK1849" s="78"/>
      <c r="AL1849" s="80"/>
      <c r="AM1849" s="78"/>
      <c r="AN1849" s="78"/>
      <c r="AO1849" s="78"/>
      <c r="AP1849" s="78"/>
      <c r="AQ1849" s="78"/>
      <c r="AR1849" s="78"/>
      <c r="AS1849" s="78"/>
      <c r="AT1849" s="78"/>
      <c r="AU1849" s="78"/>
      <c r="AV1849" s="78"/>
      <c r="AW1849" s="78"/>
      <c r="AX1849" s="78"/>
      <c r="AY1849" s="78"/>
      <c r="AZ1849" s="78"/>
      <c r="BA1849" s="78"/>
      <c r="BB1849" s="78"/>
      <c r="BC1849" s="79"/>
      <c r="BD1849" s="79"/>
      <c r="BE1849" s="82"/>
      <c r="BF1849" s="79"/>
      <c r="BG1849" s="82"/>
      <c r="BH1849" s="82"/>
      <c r="BI1849" s="82"/>
      <c r="BJ1849" s="78"/>
      <c r="BK1849" s="78"/>
      <c r="BL1849" s="80"/>
      <c r="BM1849" s="78"/>
      <c r="BN1849" s="78"/>
      <c r="BO1849" s="78"/>
      <c r="BP1849" s="78"/>
      <c r="BQ1849" s="78"/>
      <c r="BR1849" s="78"/>
      <c r="BS1849" s="78"/>
      <c r="BT1849" s="78"/>
      <c r="BU1849" s="78"/>
      <c r="BV1849" s="78"/>
      <c r="BW1849" s="78"/>
      <c r="BX1849" s="78"/>
      <c r="BY1849" s="78"/>
      <c r="BZ1849" s="72"/>
      <c r="CA1849" s="73"/>
      <c r="CB1849" s="72"/>
      <c r="CC1849" s="72"/>
      <c r="CD1849" s="74"/>
      <c r="CJ1849"/>
      <c r="CW1849" s="76"/>
      <c r="DC1849" s="69"/>
      <c r="DI1849" s="69"/>
    </row>
    <row r="1850" spans="1:113">
      <c r="A1850" s="78"/>
      <c r="B1850" s="79"/>
      <c r="C1850" s="78"/>
      <c r="D1850" s="80"/>
      <c r="E1850" s="78"/>
      <c r="F1850" s="78"/>
      <c r="G1850" s="78"/>
      <c r="H1850" s="78"/>
      <c r="I1850" s="78"/>
      <c r="J1850" s="78"/>
      <c r="K1850" s="78"/>
      <c r="L1850" s="80"/>
      <c r="M1850" s="78"/>
      <c r="N1850" s="78"/>
      <c r="O1850" s="78"/>
      <c r="P1850" s="78"/>
      <c r="Q1850" s="78"/>
      <c r="R1850" s="78"/>
      <c r="S1850" s="78"/>
      <c r="T1850" s="78"/>
      <c r="U1850" s="78"/>
      <c r="V1850" s="78"/>
      <c r="W1850" s="78"/>
      <c r="X1850" s="78"/>
      <c r="Y1850" s="78"/>
      <c r="Z1850" s="78"/>
      <c r="AA1850" s="78"/>
      <c r="AB1850" s="78"/>
      <c r="AC1850" s="78"/>
      <c r="AD1850" s="78"/>
      <c r="AE1850" s="78"/>
      <c r="AF1850" s="78"/>
      <c r="AG1850" s="78"/>
      <c r="AH1850" s="78"/>
      <c r="AI1850" s="78"/>
      <c r="AJ1850" s="78"/>
      <c r="AK1850" s="78"/>
      <c r="AL1850" s="80"/>
      <c r="AM1850" s="78"/>
      <c r="AN1850" s="78"/>
      <c r="AO1850" s="78"/>
      <c r="AP1850" s="78"/>
      <c r="AQ1850" s="78"/>
      <c r="AR1850" s="78"/>
      <c r="AS1850" s="78"/>
      <c r="AT1850" s="78"/>
      <c r="AU1850" s="78"/>
      <c r="AV1850" s="78"/>
      <c r="AW1850" s="78"/>
      <c r="AX1850" s="78"/>
      <c r="AY1850" s="78"/>
      <c r="AZ1850" s="78"/>
      <c r="BA1850" s="78"/>
      <c r="BB1850" s="78"/>
      <c r="BC1850" s="79"/>
      <c r="BD1850" s="79"/>
      <c r="BE1850" s="79"/>
      <c r="BF1850" s="79"/>
      <c r="BG1850" s="79"/>
      <c r="BH1850" s="79"/>
      <c r="BI1850" s="79"/>
      <c r="BJ1850" s="78"/>
      <c r="BK1850" s="78"/>
      <c r="BL1850" s="80"/>
      <c r="BM1850" s="78"/>
      <c r="BN1850" s="78"/>
      <c r="BO1850" s="78"/>
      <c r="BP1850" s="78"/>
      <c r="BQ1850" s="78"/>
      <c r="BR1850" s="78"/>
      <c r="BS1850" s="78"/>
      <c r="BT1850" s="78"/>
      <c r="BU1850" s="78"/>
      <c r="BV1850" s="78"/>
      <c r="BW1850" s="78"/>
      <c r="BX1850" s="78"/>
      <c r="BY1850" s="78"/>
      <c r="BZ1850" s="72"/>
      <c r="CA1850" s="73"/>
      <c r="CB1850" s="72"/>
      <c r="CC1850" s="72"/>
      <c r="CD1850" s="74"/>
      <c r="CJ1850"/>
      <c r="CW1850" s="76"/>
      <c r="DC1850" s="69"/>
      <c r="DI1850" s="69"/>
    </row>
    <row r="1851" spans="1:113">
      <c r="A1851" s="78"/>
      <c r="B1851" s="79"/>
      <c r="C1851" s="78"/>
      <c r="D1851" s="80"/>
      <c r="E1851" s="78"/>
      <c r="F1851" s="78"/>
      <c r="G1851" s="78"/>
      <c r="H1851" s="78"/>
      <c r="I1851" s="78"/>
      <c r="J1851" s="78"/>
      <c r="K1851" s="78"/>
      <c r="L1851" s="80"/>
      <c r="M1851" s="78"/>
      <c r="N1851" s="78"/>
      <c r="O1851" s="78"/>
      <c r="P1851" s="78"/>
      <c r="Q1851" s="78"/>
      <c r="R1851" s="78"/>
      <c r="S1851" s="78"/>
      <c r="T1851" s="78"/>
      <c r="U1851" s="78"/>
      <c r="V1851" s="78"/>
      <c r="W1851" s="78"/>
      <c r="X1851" s="78"/>
      <c r="Y1851" s="78"/>
      <c r="Z1851" s="78"/>
      <c r="AA1851" s="78"/>
      <c r="AB1851" s="78"/>
      <c r="AC1851" s="78"/>
      <c r="AD1851" s="78"/>
      <c r="AE1851" s="78"/>
      <c r="AF1851" s="78"/>
      <c r="AG1851" s="78"/>
      <c r="AH1851" s="78"/>
      <c r="AI1851" s="78"/>
      <c r="AJ1851" s="78"/>
      <c r="AK1851" s="78"/>
      <c r="AL1851" s="80"/>
      <c r="AM1851" s="78"/>
      <c r="AN1851" s="78"/>
      <c r="AO1851" s="78"/>
      <c r="AP1851" s="78"/>
      <c r="AQ1851" s="78"/>
      <c r="AR1851" s="78"/>
      <c r="AS1851" s="78"/>
      <c r="AT1851" s="78"/>
      <c r="AU1851" s="78"/>
      <c r="AV1851" s="78"/>
      <c r="AW1851" s="78"/>
      <c r="AX1851" s="78"/>
      <c r="AY1851" s="78"/>
      <c r="AZ1851" s="78"/>
      <c r="BA1851" s="78"/>
      <c r="BB1851" s="78"/>
      <c r="BC1851" s="79"/>
      <c r="BD1851" s="79"/>
      <c r="BE1851" s="79"/>
      <c r="BF1851" s="79"/>
      <c r="BG1851" s="79"/>
      <c r="BH1851" s="79"/>
      <c r="BI1851" s="79"/>
      <c r="BJ1851" s="78"/>
      <c r="BK1851" s="78"/>
      <c r="BL1851" s="80"/>
      <c r="BM1851" s="78"/>
      <c r="BN1851" s="78"/>
      <c r="BO1851" s="78"/>
      <c r="BP1851" s="78"/>
      <c r="BQ1851" s="78"/>
      <c r="BR1851" s="78"/>
      <c r="BS1851" s="78"/>
      <c r="BT1851" s="78"/>
      <c r="BU1851" s="78"/>
      <c r="BV1851" s="78"/>
      <c r="BW1851" s="78"/>
      <c r="BX1851" s="78"/>
      <c r="BY1851" s="78"/>
      <c r="BZ1851" s="72"/>
      <c r="CA1851" s="73"/>
      <c r="CB1851" s="72"/>
      <c r="CC1851" s="72"/>
      <c r="CD1851" s="74"/>
      <c r="CJ1851"/>
      <c r="CW1851" s="76"/>
      <c r="DC1851" s="69"/>
      <c r="DI1851" s="69"/>
    </row>
    <row r="1852" spans="1:113">
      <c r="A1852" s="78"/>
      <c r="B1852" s="79"/>
      <c r="C1852" s="78"/>
      <c r="D1852" s="80"/>
      <c r="E1852" s="78"/>
      <c r="F1852" s="78"/>
      <c r="G1852" s="78"/>
      <c r="H1852" s="78"/>
      <c r="I1852" s="78"/>
      <c r="J1852" s="78"/>
      <c r="K1852" s="78"/>
      <c r="L1852" s="80"/>
      <c r="M1852" s="78"/>
      <c r="N1852" s="78"/>
      <c r="O1852" s="78"/>
      <c r="P1852" s="78"/>
      <c r="Q1852" s="78"/>
      <c r="R1852" s="78"/>
      <c r="S1852" s="78"/>
      <c r="T1852" s="78"/>
      <c r="U1852" s="78"/>
      <c r="V1852" s="78"/>
      <c r="W1852" s="78"/>
      <c r="X1852" s="78"/>
      <c r="Y1852" s="78"/>
      <c r="Z1852" s="78"/>
      <c r="AA1852" s="78"/>
      <c r="AB1852" s="78"/>
      <c r="AC1852" s="78"/>
      <c r="AD1852" s="78"/>
      <c r="AE1852" s="78"/>
      <c r="AF1852" s="78"/>
      <c r="AG1852" s="78"/>
      <c r="AH1852" s="78"/>
      <c r="AI1852" s="78"/>
      <c r="AJ1852" s="78"/>
      <c r="AK1852" s="78"/>
      <c r="AL1852" s="80"/>
      <c r="AM1852" s="78"/>
      <c r="AN1852" s="78"/>
      <c r="AO1852" s="78"/>
      <c r="AP1852" s="78"/>
      <c r="AQ1852" s="78"/>
      <c r="AR1852" s="78"/>
      <c r="AS1852" s="78"/>
      <c r="AT1852" s="78"/>
      <c r="AU1852" s="78"/>
      <c r="AV1852" s="78"/>
      <c r="AW1852" s="78"/>
      <c r="AX1852" s="78"/>
      <c r="AY1852" s="78"/>
      <c r="AZ1852" s="78"/>
      <c r="BA1852" s="78"/>
      <c r="BB1852" s="78"/>
      <c r="BC1852" s="79"/>
      <c r="BD1852" s="79"/>
      <c r="BE1852" s="79"/>
      <c r="BF1852" s="79"/>
      <c r="BG1852" s="79"/>
      <c r="BH1852" s="79"/>
      <c r="BI1852" s="79"/>
      <c r="BJ1852" s="78"/>
      <c r="BK1852" s="78"/>
      <c r="BL1852" s="80"/>
      <c r="BM1852" s="78"/>
      <c r="BN1852" s="78"/>
      <c r="BO1852" s="78"/>
      <c r="BP1852" s="78"/>
      <c r="BQ1852" s="78"/>
      <c r="BR1852" s="78"/>
      <c r="BS1852" s="78"/>
      <c r="BT1852" s="78"/>
      <c r="BU1852" s="78"/>
      <c r="BV1852" s="78"/>
      <c r="BW1852" s="78"/>
      <c r="BX1852" s="78"/>
      <c r="BY1852" s="78"/>
      <c r="BZ1852" s="72"/>
      <c r="CA1852" s="73"/>
      <c r="CB1852" s="72"/>
      <c r="CC1852" s="72"/>
      <c r="CD1852" s="74"/>
      <c r="CJ1852"/>
      <c r="CW1852" s="76"/>
      <c r="DC1852" s="69"/>
      <c r="DI1852" s="69"/>
    </row>
    <row r="1853" spans="1:113">
      <c r="A1853" s="78"/>
      <c r="B1853" s="79"/>
      <c r="C1853" s="78"/>
      <c r="D1853" s="80"/>
      <c r="E1853" s="78"/>
      <c r="F1853" s="78"/>
      <c r="G1853" s="78"/>
      <c r="H1853" s="78"/>
      <c r="I1853" s="78"/>
      <c r="J1853" s="78"/>
      <c r="K1853" s="78"/>
      <c r="L1853" s="80"/>
      <c r="M1853" s="78"/>
      <c r="N1853" s="78"/>
      <c r="O1853" s="78"/>
      <c r="P1853" s="78"/>
      <c r="Q1853" s="78"/>
      <c r="R1853" s="78"/>
      <c r="S1853" s="78"/>
      <c r="T1853" s="78"/>
      <c r="U1853" s="78"/>
      <c r="V1853" s="78"/>
      <c r="W1853" s="78"/>
      <c r="X1853" s="78"/>
      <c r="Y1853" s="78"/>
      <c r="Z1853" s="78"/>
      <c r="AA1853" s="78"/>
      <c r="AB1853" s="78"/>
      <c r="AC1853" s="78"/>
      <c r="AD1853" s="78"/>
      <c r="AE1853" s="78"/>
      <c r="AF1853" s="78"/>
      <c r="AG1853" s="78"/>
      <c r="AH1853" s="78"/>
      <c r="AI1853" s="78"/>
      <c r="AJ1853" s="78"/>
      <c r="AK1853" s="78"/>
      <c r="AL1853" s="80"/>
      <c r="AM1853" s="78"/>
      <c r="AN1853" s="78"/>
      <c r="AO1853" s="78"/>
      <c r="AP1853" s="78"/>
      <c r="AQ1853" s="78"/>
      <c r="AR1853" s="78"/>
      <c r="AS1853" s="78"/>
      <c r="AT1853" s="78"/>
      <c r="AU1853" s="78"/>
      <c r="AV1853" s="78"/>
      <c r="AW1853" s="78"/>
      <c r="AX1853" s="78"/>
      <c r="AY1853" s="78"/>
      <c r="AZ1853" s="78"/>
      <c r="BA1853" s="78"/>
      <c r="BB1853" s="78"/>
      <c r="BC1853" s="79"/>
      <c r="BD1853" s="79"/>
      <c r="BE1853" s="79"/>
      <c r="BF1853" s="79"/>
      <c r="BG1853" s="79"/>
      <c r="BH1853" s="79"/>
      <c r="BI1853" s="79"/>
      <c r="BJ1853" s="78"/>
      <c r="BK1853" s="78"/>
      <c r="BL1853" s="80"/>
      <c r="BM1853" s="78"/>
      <c r="BN1853" s="78"/>
      <c r="BO1853" s="78"/>
      <c r="BP1853" s="78"/>
      <c r="BQ1853" s="78"/>
      <c r="BR1853" s="78"/>
      <c r="BS1853" s="78"/>
      <c r="BT1853" s="78"/>
      <c r="BU1853" s="78"/>
      <c r="BV1853" s="78"/>
      <c r="BW1853" s="78"/>
      <c r="BX1853" s="78"/>
      <c r="BY1853" s="78"/>
      <c r="BZ1853" s="72"/>
      <c r="CA1853" s="73"/>
      <c r="CB1853" s="72"/>
      <c r="CC1853" s="72"/>
      <c r="CD1853" s="74"/>
      <c r="CJ1853"/>
      <c r="CW1853" s="76"/>
      <c r="DC1853" s="69"/>
      <c r="DI1853" s="69"/>
    </row>
    <row r="1854" spans="1:113">
      <c r="A1854" s="78"/>
      <c r="B1854" s="79"/>
      <c r="C1854" s="78"/>
      <c r="D1854" s="80"/>
      <c r="E1854" s="78"/>
      <c r="F1854" s="78"/>
      <c r="G1854" s="78"/>
      <c r="H1854" s="78"/>
      <c r="I1854" s="78"/>
      <c r="J1854" s="78"/>
      <c r="K1854" s="78"/>
      <c r="L1854" s="80"/>
      <c r="M1854" s="78"/>
      <c r="N1854" s="78"/>
      <c r="O1854" s="78"/>
      <c r="P1854" s="78"/>
      <c r="Q1854" s="78"/>
      <c r="R1854" s="78"/>
      <c r="S1854" s="78"/>
      <c r="T1854" s="78"/>
      <c r="U1854" s="78"/>
      <c r="V1854" s="78"/>
      <c r="W1854" s="78"/>
      <c r="X1854" s="78"/>
      <c r="Y1854" s="78"/>
      <c r="Z1854" s="78"/>
      <c r="AA1854" s="78"/>
      <c r="AB1854" s="78"/>
      <c r="AC1854" s="78"/>
      <c r="AD1854" s="78"/>
      <c r="AE1854" s="78"/>
      <c r="AF1854" s="78"/>
      <c r="AG1854" s="78"/>
      <c r="AH1854" s="78"/>
      <c r="AI1854" s="78"/>
      <c r="AJ1854" s="78"/>
      <c r="AK1854" s="78"/>
      <c r="AL1854" s="80"/>
      <c r="AM1854" s="78"/>
      <c r="AN1854" s="78"/>
      <c r="AO1854" s="78"/>
      <c r="AP1854" s="78"/>
      <c r="AQ1854" s="78"/>
      <c r="AR1854" s="78"/>
      <c r="AS1854" s="78"/>
      <c r="AT1854" s="78"/>
      <c r="AU1854" s="78"/>
      <c r="AV1854" s="78"/>
      <c r="AW1854" s="78"/>
      <c r="AX1854" s="78"/>
      <c r="AY1854" s="78"/>
      <c r="AZ1854" s="78"/>
      <c r="BA1854" s="78"/>
      <c r="BB1854" s="78"/>
      <c r="BC1854" s="79"/>
      <c r="BD1854" s="79"/>
      <c r="BE1854" s="79"/>
      <c r="BF1854" s="79"/>
      <c r="BG1854" s="79"/>
      <c r="BH1854" s="79"/>
      <c r="BI1854" s="79"/>
      <c r="BJ1854" s="78"/>
      <c r="BK1854" s="78"/>
      <c r="BL1854" s="80"/>
      <c r="BM1854" s="78"/>
      <c r="BN1854" s="78"/>
      <c r="BO1854" s="78"/>
      <c r="BP1854" s="78"/>
      <c r="BQ1854" s="78"/>
      <c r="BR1854" s="78"/>
      <c r="BS1854" s="78"/>
      <c r="BT1854" s="78"/>
      <c r="BU1854" s="78"/>
      <c r="BV1854" s="78"/>
      <c r="BW1854" s="78"/>
      <c r="BX1854" s="78"/>
      <c r="BY1854" s="78"/>
      <c r="BZ1854" s="72"/>
      <c r="CA1854" s="73"/>
      <c r="CB1854" s="72"/>
      <c r="CC1854" s="72"/>
      <c r="CD1854" s="74"/>
      <c r="CJ1854"/>
      <c r="CW1854" s="76"/>
      <c r="DC1854" s="69"/>
      <c r="DI1854" s="69"/>
    </row>
    <row r="1855" spans="1:113">
      <c r="A1855" s="78"/>
      <c r="B1855" s="79"/>
      <c r="C1855" s="78"/>
      <c r="D1855" s="80"/>
      <c r="E1855" s="78"/>
      <c r="F1855" s="78"/>
      <c r="G1855" s="78"/>
      <c r="H1855" s="78"/>
      <c r="I1855" s="78"/>
      <c r="J1855" s="78"/>
      <c r="K1855" s="78"/>
      <c r="L1855" s="80"/>
      <c r="M1855" s="78"/>
      <c r="N1855" s="78"/>
      <c r="O1855" s="78"/>
      <c r="P1855" s="78"/>
      <c r="Q1855" s="78"/>
      <c r="R1855" s="81"/>
      <c r="S1855" s="78"/>
      <c r="T1855" s="78"/>
      <c r="U1855" s="78"/>
      <c r="V1855" s="78"/>
      <c r="W1855" s="78"/>
      <c r="X1855" s="78"/>
      <c r="Y1855" s="78"/>
      <c r="Z1855" s="78"/>
      <c r="AA1855" s="78"/>
      <c r="AB1855" s="78"/>
      <c r="AC1855" s="78"/>
      <c r="AD1855" s="78"/>
      <c r="AE1855" s="78"/>
      <c r="AF1855" s="78"/>
      <c r="AG1855" s="78"/>
      <c r="AH1855" s="78"/>
      <c r="AI1855" s="78"/>
      <c r="AJ1855" s="78"/>
      <c r="AK1855" s="78"/>
      <c r="AL1855" s="80"/>
      <c r="AM1855" s="78"/>
      <c r="AN1855" s="78"/>
      <c r="AO1855" s="78"/>
      <c r="AP1855" s="78"/>
      <c r="AQ1855" s="78"/>
      <c r="AR1855" s="78"/>
      <c r="AS1855" s="78"/>
      <c r="AT1855" s="78"/>
      <c r="AU1855" s="78"/>
      <c r="AV1855" s="78"/>
      <c r="AW1855" s="78"/>
      <c r="AX1855" s="78"/>
      <c r="AY1855" s="78"/>
      <c r="AZ1855" s="78"/>
      <c r="BA1855" s="78"/>
      <c r="BB1855" s="78"/>
      <c r="BC1855" s="79"/>
      <c r="BD1855" s="79"/>
      <c r="BE1855" s="79"/>
      <c r="BF1855" s="79"/>
      <c r="BG1855" s="79"/>
      <c r="BH1855" s="79"/>
      <c r="BI1855" s="79"/>
      <c r="BJ1855" s="78"/>
      <c r="BK1855" s="78"/>
      <c r="BL1855" s="80"/>
      <c r="BM1855" s="78"/>
      <c r="BN1855" s="78"/>
      <c r="BO1855" s="78"/>
      <c r="BP1855" s="78"/>
      <c r="BQ1855" s="78"/>
      <c r="BR1855" s="78"/>
      <c r="BS1855" s="78"/>
      <c r="BT1855" s="78"/>
      <c r="BU1855" s="78"/>
      <c r="BV1855" s="78"/>
      <c r="BW1855" s="78"/>
      <c r="BX1855" s="78"/>
      <c r="BY1855" s="78"/>
      <c r="BZ1855" s="72"/>
      <c r="CA1855" s="73"/>
      <c r="CB1855" s="72"/>
      <c r="CC1855" s="72"/>
      <c r="CD1855" s="74"/>
      <c r="CJ1855"/>
      <c r="CW1855" s="76"/>
      <c r="DC1855" s="69"/>
      <c r="DI1855" s="69"/>
    </row>
    <row r="1856" spans="1:113">
      <c r="A1856" s="78"/>
      <c r="B1856" s="79"/>
      <c r="C1856" s="78"/>
      <c r="D1856" s="80"/>
      <c r="E1856" s="78"/>
      <c r="F1856" s="78"/>
      <c r="G1856" s="78"/>
      <c r="H1856" s="78"/>
      <c r="I1856" s="78"/>
      <c r="J1856" s="78"/>
      <c r="K1856" s="78"/>
      <c r="L1856" s="80"/>
      <c r="M1856" s="78"/>
      <c r="N1856" s="78"/>
      <c r="O1856" s="78"/>
      <c r="P1856" s="78"/>
      <c r="Q1856" s="78"/>
      <c r="R1856" s="78"/>
      <c r="S1856" s="78"/>
      <c r="T1856" s="78"/>
      <c r="U1856" s="78"/>
      <c r="V1856" s="78"/>
      <c r="W1856" s="78"/>
      <c r="X1856" s="78"/>
      <c r="Y1856" s="78"/>
      <c r="Z1856" s="78"/>
      <c r="AA1856" s="78"/>
      <c r="AB1856" s="78"/>
      <c r="AC1856" s="78"/>
      <c r="AD1856" s="78"/>
      <c r="AE1856" s="78"/>
      <c r="AF1856" s="78"/>
      <c r="AG1856" s="78"/>
      <c r="AH1856" s="78"/>
      <c r="AI1856" s="78"/>
      <c r="AJ1856" s="78"/>
      <c r="AK1856" s="78"/>
      <c r="AL1856" s="80"/>
      <c r="AM1856" s="78"/>
      <c r="AN1856" s="78"/>
      <c r="AO1856" s="78"/>
      <c r="AP1856" s="78"/>
      <c r="AQ1856" s="78"/>
      <c r="AR1856" s="78"/>
      <c r="AS1856" s="78"/>
      <c r="AT1856" s="78"/>
      <c r="AU1856" s="78"/>
      <c r="AV1856" s="78"/>
      <c r="AW1856" s="78"/>
      <c r="AX1856" s="78"/>
      <c r="AY1856" s="78"/>
      <c r="AZ1856" s="78"/>
      <c r="BA1856" s="78"/>
      <c r="BB1856" s="78"/>
      <c r="BC1856" s="79"/>
      <c r="BD1856" s="79"/>
      <c r="BE1856" s="79"/>
      <c r="BF1856" s="79"/>
      <c r="BG1856" s="79"/>
      <c r="BH1856" s="79"/>
      <c r="BI1856" s="79"/>
      <c r="BJ1856" s="78"/>
      <c r="BK1856" s="78"/>
      <c r="BL1856" s="80"/>
      <c r="BM1856" s="78"/>
      <c r="BN1856" s="78"/>
      <c r="BO1856" s="78"/>
      <c r="BP1856" s="78"/>
      <c r="BQ1856" s="78"/>
      <c r="BR1856" s="78"/>
      <c r="BS1856" s="78"/>
      <c r="BT1856" s="78"/>
      <c r="BU1856" s="78"/>
      <c r="BV1856" s="78"/>
      <c r="BW1856" s="78"/>
      <c r="BX1856" s="78"/>
      <c r="BY1856" s="78"/>
      <c r="BZ1856" s="72"/>
      <c r="CA1856" s="73"/>
      <c r="CB1856" s="72"/>
      <c r="CC1856" s="72"/>
      <c r="CD1856" s="74"/>
      <c r="CJ1856"/>
      <c r="CW1856" s="76"/>
      <c r="DC1856" s="69"/>
      <c r="DI1856" s="69"/>
    </row>
    <row r="1857" spans="1:113">
      <c r="A1857" s="78"/>
      <c r="B1857" s="79"/>
      <c r="C1857" s="78"/>
      <c r="D1857" s="80"/>
      <c r="E1857" s="78"/>
      <c r="F1857" s="78"/>
      <c r="G1857" s="78"/>
      <c r="H1857" s="78"/>
      <c r="I1857" s="78"/>
      <c r="J1857" s="78"/>
      <c r="K1857" s="78"/>
      <c r="L1857" s="80"/>
      <c r="M1857" s="78"/>
      <c r="N1857" s="78"/>
      <c r="O1857" s="78"/>
      <c r="P1857" s="78"/>
      <c r="Q1857" s="78"/>
      <c r="R1857" s="78"/>
      <c r="S1857" s="78"/>
      <c r="T1857" s="78"/>
      <c r="U1857" s="78"/>
      <c r="V1857" s="78"/>
      <c r="W1857" s="78"/>
      <c r="X1857" s="78"/>
      <c r="Y1857" s="78"/>
      <c r="Z1857" s="78"/>
      <c r="AA1857" s="78"/>
      <c r="AB1857" s="78"/>
      <c r="AC1857" s="78"/>
      <c r="AD1857" s="78"/>
      <c r="AE1857" s="78"/>
      <c r="AF1857" s="78"/>
      <c r="AG1857" s="78"/>
      <c r="AH1857" s="78"/>
      <c r="AI1857" s="78"/>
      <c r="AJ1857" s="78"/>
      <c r="AK1857" s="78"/>
      <c r="AL1857" s="80"/>
      <c r="AM1857" s="78"/>
      <c r="AN1857" s="78"/>
      <c r="AO1857" s="78"/>
      <c r="AP1857" s="78"/>
      <c r="AQ1857" s="78"/>
      <c r="AR1857" s="78"/>
      <c r="AS1857" s="78"/>
      <c r="AT1857" s="78"/>
      <c r="AU1857" s="78"/>
      <c r="AV1857" s="78"/>
      <c r="AW1857" s="78"/>
      <c r="AX1857" s="78"/>
      <c r="AY1857" s="78"/>
      <c r="AZ1857" s="78"/>
      <c r="BA1857" s="78"/>
      <c r="BB1857" s="78"/>
      <c r="BC1857" s="79"/>
      <c r="BD1857" s="79"/>
      <c r="BE1857" s="79"/>
      <c r="BF1857" s="79"/>
      <c r="BG1857" s="79"/>
      <c r="BH1857" s="79"/>
      <c r="BI1857" s="79"/>
      <c r="BJ1857" s="78"/>
      <c r="BK1857" s="78"/>
      <c r="BL1857" s="80"/>
      <c r="BM1857" s="78"/>
      <c r="BN1857" s="78"/>
      <c r="BO1857" s="78"/>
      <c r="BP1857" s="78"/>
      <c r="BQ1857" s="78"/>
      <c r="BR1857" s="78"/>
      <c r="BS1857" s="78"/>
      <c r="BT1857" s="78"/>
      <c r="BU1857" s="78"/>
      <c r="BV1857" s="78"/>
      <c r="BW1857" s="78"/>
      <c r="BX1857" s="78"/>
      <c r="BY1857" s="78"/>
      <c r="BZ1857" s="72"/>
      <c r="CA1857" s="73"/>
      <c r="CB1857" s="72"/>
      <c r="CC1857" s="72"/>
      <c r="CD1857" s="74"/>
      <c r="CJ1857"/>
      <c r="CW1857" s="76"/>
      <c r="DC1857" s="69"/>
      <c r="DI1857" s="69"/>
    </row>
    <row r="1858" spans="1:113">
      <c r="A1858" s="78"/>
      <c r="B1858" s="79"/>
      <c r="C1858" s="78"/>
      <c r="D1858" s="80"/>
      <c r="E1858" s="78"/>
      <c r="F1858" s="78"/>
      <c r="G1858" s="78"/>
      <c r="H1858" s="78"/>
      <c r="I1858" s="78"/>
      <c r="J1858" s="78"/>
      <c r="K1858" s="78"/>
      <c r="L1858" s="80"/>
      <c r="M1858" s="78"/>
      <c r="N1858" s="78"/>
      <c r="O1858" s="78"/>
      <c r="P1858" s="78"/>
      <c r="Q1858" s="78"/>
      <c r="R1858" s="78"/>
      <c r="S1858" s="78"/>
      <c r="T1858" s="78"/>
      <c r="U1858" s="78"/>
      <c r="V1858" s="78"/>
      <c r="W1858" s="78"/>
      <c r="X1858" s="78"/>
      <c r="Y1858" s="78"/>
      <c r="Z1858" s="78"/>
      <c r="AA1858" s="78"/>
      <c r="AB1858" s="78"/>
      <c r="AC1858" s="78"/>
      <c r="AD1858" s="78"/>
      <c r="AE1858" s="78"/>
      <c r="AF1858" s="78"/>
      <c r="AG1858" s="78"/>
      <c r="AH1858" s="78"/>
      <c r="AI1858" s="78"/>
      <c r="AJ1858" s="78"/>
      <c r="AK1858" s="78"/>
      <c r="AL1858" s="80"/>
      <c r="AM1858" s="78"/>
      <c r="AN1858" s="78"/>
      <c r="AO1858" s="78"/>
      <c r="AP1858" s="78"/>
      <c r="AQ1858" s="78"/>
      <c r="AR1858" s="78"/>
      <c r="AS1858" s="78"/>
      <c r="AT1858" s="78"/>
      <c r="AU1858" s="78"/>
      <c r="AV1858" s="78"/>
      <c r="AW1858" s="78"/>
      <c r="AX1858" s="78"/>
      <c r="AY1858" s="78"/>
      <c r="AZ1858" s="78"/>
      <c r="BA1858" s="78"/>
      <c r="BB1858" s="78"/>
      <c r="BC1858" s="79"/>
      <c r="BD1858" s="79"/>
      <c r="BE1858" s="79"/>
      <c r="BF1858" s="79"/>
      <c r="BG1858" s="79"/>
      <c r="BH1858" s="79"/>
      <c r="BI1858" s="79"/>
      <c r="BJ1858" s="78"/>
      <c r="BK1858" s="78"/>
      <c r="BL1858" s="80"/>
      <c r="BM1858" s="78"/>
      <c r="BN1858" s="78"/>
      <c r="BO1858" s="78"/>
      <c r="BP1858" s="78"/>
      <c r="BQ1858" s="78"/>
      <c r="BR1858" s="78"/>
      <c r="BS1858" s="78"/>
      <c r="BT1858" s="78"/>
      <c r="BU1858" s="78"/>
      <c r="BV1858" s="78"/>
      <c r="BW1858" s="78"/>
      <c r="BX1858" s="78"/>
      <c r="BY1858" s="78"/>
      <c r="BZ1858" s="72"/>
      <c r="CA1858" s="73"/>
      <c r="CB1858" s="72"/>
      <c r="CC1858" s="72"/>
      <c r="CD1858" s="74"/>
      <c r="CJ1858"/>
      <c r="CW1858" s="76"/>
      <c r="DC1858" s="69"/>
      <c r="DI1858" s="69"/>
    </row>
    <row r="1859" spans="1:113">
      <c r="A1859" s="78"/>
      <c r="B1859" s="79"/>
      <c r="C1859" s="78"/>
      <c r="D1859" s="80"/>
      <c r="E1859" s="78"/>
      <c r="F1859" s="78"/>
      <c r="G1859" s="78"/>
      <c r="H1859" s="78"/>
      <c r="I1859" s="78"/>
      <c r="J1859" s="78"/>
      <c r="K1859" s="78"/>
      <c r="L1859" s="80"/>
      <c r="M1859" s="78"/>
      <c r="N1859" s="78"/>
      <c r="O1859" s="78"/>
      <c r="P1859" s="78"/>
      <c r="Q1859" s="78"/>
      <c r="R1859" s="78"/>
      <c r="S1859" s="78"/>
      <c r="T1859" s="78"/>
      <c r="U1859" s="78"/>
      <c r="V1859" s="78"/>
      <c r="W1859" s="78"/>
      <c r="X1859" s="78"/>
      <c r="Y1859" s="78"/>
      <c r="Z1859" s="78"/>
      <c r="AA1859" s="78"/>
      <c r="AB1859" s="78"/>
      <c r="AC1859" s="78"/>
      <c r="AD1859" s="78"/>
      <c r="AE1859" s="78"/>
      <c r="AF1859" s="78"/>
      <c r="AG1859" s="78"/>
      <c r="AH1859" s="78"/>
      <c r="AI1859" s="78"/>
      <c r="AJ1859" s="78"/>
      <c r="AK1859" s="78"/>
      <c r="AL1859" s="80"/>
      <c r="AM1859" s="78"/>
      <c r="AN1859" s="78"/>
      <c r="AO1859" s="78"/>
      <c r="AP1859" s="78"/>
      <c r="AQ1859" s="78"/>
      <c r="AR1859" s="78"/>
      <c r="AS1859" s="78"/>
      <c r="AT1859" s="78"/>
      <c r="AU1859" s="78"/>
      <c r="AV1859" s="78"/>
      <c r="AW1859" s="78"/>
      <c r="AX1859" s="78"/>
      <c r="AY1859" s="78"/>
      <c r="AZ1859" s="78"/>
      <c r="BA1859" s="78"/>
      <c r="BB1859" s="78"/>
      <c r="BC1859" s="79"/>
      <c r="BD1859" s="79"/>
      <c r="BE1859" s="79"/>
      <c r="BF1859" s="79"/>
      <c r="BG1859" s="79"/>
      <c r="BH1859" s="79"/>
      <c r="BI1859" s="79"/>
      <c r="BJ1859" s="78"/>
      <c r="BK1859" s="78"/>
      <c r="BL1859" s="80"/>
      <c r="BM1859" s="78"/>
      <c r="BN1859" s="78"/>
      <c r="BO1859" s="78"/>
      <c r="BP1859" s="78"/>
      <c r="BQ1859" s="78"/>
      <c r="BR1859" s="78"/>
      <c r="BS1859" s="78"/>
      <c r="BT1859" s="78"/>
      <c r="BU1859" s="78"/>
      <c r="BV1859" s="78"/>
      <c r="BW1859" s="78"/>
      <c r="BX1859" s="78"/>
      <c r="BY1859" s="78"/>
      <c r="BZ1859" s="72"/>
      <c r="CA1859" s="73"/>
      <c r="CB1859" s="72"/>
      <c r="CC1859" s="72"/>
      <c r="CD1859" s="74"/>
      <c r="CJ1859"/>
      <c r="CW1859" s="76"/>
      <c r="DC1859" s="69"/>
      <c r="DI1859" s="69"/>
    </row>
    <row r="1860" spans="1:113">
      <c r="A1860" s="78"/>
      <c r="B1860" s="79"/>
      <c r="C1860" s="78"/>
      <c r="D1860" s="80"/>
      <c r="E1860" s="78"/>
      <c r="F1860" s="78"/>
      <c r="G1860" s="78"/>
      <c r="H1860" s="78"/>
      <c r="I1860" s="78"/>
      <c r="J1860" s="78"/>
      <c r="K1860" s="78"/>
      <c r="L1860" s="80"/>
      <c r="M1860" s="78"/>
      <c r="N1860" s="78"/>
      <c r="O1860" s="78"/>
      <c r="P1860" s="78"/>
      <c r="Q1860" s="78"/>
      <c r="R1860" s="78"/>
      <c r="S1860" s="78"/>
      <c r="T1860" s="78"/>
      <c r="U1860" s="78"/>
      <c r="V1860" s="78"/>
      <c r="W1860" s="78"/>
      <c r="X1860" s="78"/>
      <c r="Y1860" s="78"/>
      <c r="Z1860" s="78"/>
      <c r="AA1860" s="78"/>
      <c r="AB1860" s="78"/>
      <c r="AC1860" s="78"/>
      <c r="AD1860" s="78"/>
      <c r="AE1860" s="78"/>
      <c r="AF1860" s="78"/>
      <c r="AG1860" s="78"/>
      <c r="AH1860" s="78"/>
      <c r="AI1860" s="78"/>
      <c r="AJ1860" s="78"/>
      <c r="AK1860" s="78"/>
      <c r="AL1860" s="80"/>
      <c r="AM1860" s="78"/>
      <c r="AN1860" s="78"/>
      <c r="AO1860" s="78"/>
      <c r="AP1860" s="78"/>
      <c r="AQ1860" s="78"/>
      <c r="AR1860" s="78"/>
      <c r="AS1860" s="78"/>
      <c r="AT1860" s="78"/>
      <c r="AU1860" s="78"/>
      <c r="AV1860" s="78"/>
      <c r="AW1860" s="78"/>
      <c r="AX1860" s="78"/>
      <c r="AY1860" s="78"/>
      <c r="AZ1860" s="78"/>
      <c r="BA1860" s="78"/>
      <c r="BB1860" s="78"/>
      <c r="BC1860" s="79"/>
      <c r="BD1860" s="79"/>
      <c r="BE1860" s="79"/>
      <c r="BF1860" s="79"/>
      <c r="BG1860" s="79"/>
      <c r="BH1860" s="79"/>
      <c r="BI1860" s="79"/>
      <c r="BJ1860" s="78"/>
      <c r="BK1860" s="78"/>
      <c r="BL1860" s="80"/>
      <c r="BM1860" s="78"/>
      <c r="BN1860" s="78"/>
      <c r="BO1860" s="78"/>
      <c r="BP1860" s="78"/>
      <c r="BQ1860" s="78"/>
      <c r="BR1860" s="78"/>
      <c r="BS1860" s="78"/>
      <c r="BT1860" s="78"/>
      <c r="BU1860" s="78"/>
      <c r="BV1860" s="78"/>
      <c r="BW1860" s="78"/>
      <c r="BX1860" s="78"/>
      <c r="BY1860" s="78"/>
      <c r="BZ1860" s="72"/>
      <c r="CA1860" s="73"/>
      <c r="CB1860" s="72"/>
      <c r="CC1860" s="72"/>
      <c r="CD1860" s="74"/>
      <c r="CJ1860"/>
      <c r="CW1860" s="76"/>
      <c r="DC1860" s="69"/>
      <c r="DI1860" s="69"/>
    </row>
    <row r="1861" spans="1:113">
      <c r="A1861" s="78"/>
      <c r="B1861" s="79"/>
      <c r="C1861" s="78"/>
      <c r="D1861" s="80"/>
      <c r="E1861" s="78"/>
      <c r="F1861" s="78"/>
      <c r="G1861" s="78"/>
      <c r="H1861" s="78"/>
      <c r="I1861" s="78"/>
      <c r="J1861" s="78"/>
      <c r="K1861" s="78"/>
      <c r="L1861" s="80"/>
      <c r="M1861" s="78"/>
      <c r="N1861" s="78"/>
      <c r="O1861" s="78"/>
      <c r="P1861" s="78"/>
      <c r="Q1861" s="78"/>
      <c r="R1861" s="78"/>
      <c r="S1861" s="78"/>
      <c r="T1861" s="78"/>
      <c r="U1861" s="78"/>
      <c r="V1861" s="78"/>
      <c r="W1861" s="78"/>
      <c r="X1861" s="78"/>
      <c r="Y1861" s="78"/>
      <c r="Z1861" s="78"/>
      <c r="AA1861" s="78"/>
      <c r="AB1861" s="78"/>
      <c r="AC1861" s="78"/>
      <c r="AD1861" s="78"/>
      <c r="AE1861" s="78"/>
      <c r="AF1861" s="78"/>
      <c r="AG1861" s="78"/>
      <c r="AH1861" s="78"/>
      <c r="AI1861" s="78"/>
      <c r="AJ1861" s="78"/>
      <c r="AK1861" s="78"/>
      <c r="AL1861" s="80"/>
      <c r="AM1861" s="78"/>
      <c r="AN1861" s="78"/>
      <c r="AO1861" s="78"/>
      <c r="AP1861" s="78"/>
      <c r="AQ1861" s="78"/>
      <c r="AR1861" s="78"/>
      <c r="AS1861" s="78"/>
      <c r="AT1861" s="78"/>
      <c r="AU1861" s="78"/>
      <c r="AV1861" s="78"/>
      <c r="AW1861" s="78"/>
      <c r="AX1861" s="78"/>
      <c r="AY1861" s="78"/>
      <c r="AZ1861" s="78"/>
      <c r="BA1861" s="78"/>
      <c r="BB1861" s="78"/>
      <c r="BC1861" s="79"/>
      <c r="BD1861" s="79"/>
      <c r="BE1861" s="79"/>
      <c r="BF1861" s="79"/>
      <c r="BG1861" s="79"/>
      <c r="BH1861" s="79"/>
      <c r="BI1861" s="79"/>
      <c r="BJ1861" s="78"/>
      <c r="BK1861" s="78"/>
      <c r="BL1861" s="80"/>
      <c r="BM1861" s="78"/>
      <c r="BN1861" s="78"/>
      <c r="BO1861" s="78"/>
      <c r="BP1861" s="78"/>
      <c r="BQ1861" s="78"/>
      <c r="BR1861" s="78"/>
      <c r="BS1861" s="78"/>
      <c r="BT1861" s="78"/>
      <c r="BU1861" s="78"/>
      <c r="BV1861" s="78"/>
      <c r="BW1861" s="78"/>
      <c r="BX1861" s="78"/>
      <c r="BY1861" s="78"/>
      <c r="BZ1861" s="72"/>
      <c r="CA1861" s="73"/>
      <c r="CB1861" s="72"/>
      <c r="CC1861" s="72"/>
      <c r="CD1861" s="74"/>
      <c r="CJ1861"/>
      <c r="CW1861" s="76"/>
      <c r="DC1861" s="69"/>
      <c r="DI1861" s="69"/>
    </row>
    <row r="1862" spans="1:113">
      <c r="A1862" s="78"/>
      <c r="B1862" s="79"/>
      <c r="C1862" s="78"/>
      <c r="D1862" s="80"/>
      <c r="E1862" s="78"/>
      <c r="F1862" s="78"/>
      <c r="G1862" s="78"/>
      <c r="H1862" s="78"/>
      <c r="I1862" s="78"/>
      <c r="J1862" s="78"/>
      <c r="K1862" s="78"/>
      <c r="L1862" s="80"/>
      <c r="M1862" s="78"/>
      <c r="N1862" s="78"/>
      <c r="O1862" s="78"/>
      <c r="P1862" s="78"/>
      <c r="Q1862" s="78"/>
      <c r="R1862" s="78"/>
      <c r="S1862" s="78"/>
      <c r="T1862" s="78"/>
      <c r="U1862" s="78"/>
      <c r="V1862" s="78"/>
      <c r="W1862" s="78"/>
      <c r="X1862" s="78"/>
      <c r="Y1862" s="78"/>
      <c r="Z1862" s="78"/>
      <c r="AA1862" s="78"/>
      <c r="AB1862" s="78"/>
      <c r="AC1862" s="78"/>
      <c r="AD1862" s="78"/>
      <c r="AE1862" s="78"/>
      <c r="AF1862" s="78"/>
      <c r="AG1862" s="78"/>
      <c r="AH1862" s="78"/>
      <c r="AI1862" s="78"/>
      <c r="AJ1862" s="78"/>
      <c r="AK1862" s="78"/>
      <c r="AL1862" s="80"/>
      <c r="AM1862" s="78"/>
      <c r="AN1862" s="78"/>
      <c r="AO1862" s="78"/>
      <c r="AP1862" s="78"/>
      <c r="AQ1862" s="78"/>
      <c r="AR1862" s="78"/>
      <c r="AS1862" s="78"/>
      <c r="AT1862" s="78"/>
      <c r="AU1862" s="78"/>
      <c r="AV1862" s="78"/>
      <c r="AW1862" s="78"/>
      <c r="AX1862" s="78"/>
      <c r="AY1862" s="78"/>
      <c r="AZ1862" s="78"/>
      <c r="BA1862" s="78"/>
      <c r="BB1862" s="78"/>
      <c r="BC1862" s="79"/>
      <c r="BD1862" s="79"/>
      <c r="BE1862" s="79"/>
      <c r="BF1862" s="79"/>
      <c r="BG1862" s="79"/>
      <c r="BH1862" s="79"/>
      <c r="BI1862" s="79"/>
      <c r="BJ1862" s="78"/>
      <c r="BK1862" s="78"/>
      <c r="BL1862" s="80"/>
      <c r="BM1862" s="78"/>
      <c r="BN1862" s="78"/>
      <c r="BO1862" s="78"/>
      <c r="BP1862" s="78"/>
      <c r="BQ1862" s="78"/>
      <c r="BR1862" s="78"/>
      <c r="BS1862" s="78"/>
      <c r="BT1862" s="78"/>
      <c r="BU1862" s="78"/>
      <c r="BV1862" s="78"/>
      <c r="BW1862" s="78"/>
      <c r="BX1862" s="78"/>
      <c r="BY1862" s="78"/>
      <c r="BZ1862" s="72"/>
      <c r="CA1862" s="73"/>
      <c r="CB1862" s="72"/>
      <c r="CC1862" s="72"/>
      <c r="CD1862" s="74"/>
      <c r="CJ1862"/>
      <c r="CW1862" s="76"/>
      <c r="DC1862" s="69"/>
      <c r="DI1862" s="69"/>
    </row>
    <row r="1863" spans="1:113">
      <c r="A1863" s="78"/>
      <c r="B1863" s="82"/>
      <c r="C1863" s="78"/>
      <c r="D1863" s="80"/>
      <c r="E1863" s="78"/>
      <c r="F1863" s="78"/>
      <c r="G1863" s="78"/>
      <c r="H1863" s="78"/>
      <c r="I1863" s="78"/>
      <c r="J1863" s="78"/>
      <c r="K1863" s="78"/>
      <c r="L1863" s="80"/>
      <c r="M1863" s="78"/>
      <c r="N1863" s="78"/>
      <c r="O1863" s="78"/>
      <c r="P1863" s="78"/>
      <c r="Q1863" s="78"/>
      <c r="R1863" s="78"/>
      <c r="S1863" s="78"/>
      <c r="T1863" s="78"/>
      <c r="U1863" s="78"/>
      <c r="V1863" s="78"/>
      <c r="W1863" s="78"/>
      <c r="X1863" s="78"/>
      <c r="Y1863" s="78"/>
      <c r="Z1863" s="78"/>
      <c r="AA1863" s="78"/>
      <c r="AB1863" s="78"/>
      <c r="AC1863" s="78"/>
      <c r="AD1863" s="78"/>
      <c r="AE1863" s="78"/>
      <c r="AF1863" s="78"/>
      <c r="AG1863" s="78"/>
      <c r="AH1863" s="78"/>
      <c r="AI1863" s="78"/>
      <c r="AJ1863" s="78"/>
      <c r="AK1863" s="78"/>
      <c r="AL1863" s="80"/>
      <c r="AM1863" s="78"/>
      <c r="AN1863" s="78"/>
      <c r="AO1863" s="78"/>
      <c r="AP1863" s="78"/>
      <c r="AQ1863" s="78"/>
      <c r="AR1863" s="78"/>
      <c r="AS1863" s="78"/>
      <c r="AT1863" s="78"/>
      <c r="AU1863" s="78"/>
      <c r="AV1863" s="78"/>
      <c r="AW1863" s="78"/>
      <c r="AX1863" s="78"/>
      <c r="AY1863" s="78"/>
      <c r="AZ1863" s="78"/>
      <c r="BA1863" s="78"/>
      <c r="BB1863" s="78"/>
      <c r="BC1863" s="79"/>
      <c r="BD1863" s="79"/>
      <c r="BE1863" s="82"/>
      <c r="BF1863" s="79"/>
      <c r="BG1863" s="82"/>
      <c r="BH1863" s="82"/>
      <c r="BI1863" s="82"/>
      <c r="BJ1863" s="78"/>
      <c r="BK1863" s="78"/>
      <c r="BL1863" s="80"/>
      <c r="BM1863" s="78"/>
      <c r="BN1863" s="78"/>
      <c r="BO1863" s="78"/>
      <c r="BP1863" s="78"/>
      <c r="BQ1863" s="78"/>
      <c r="BR1863" s="78"/>
      <c r="BS1863" s="78"/>
      <c r="BT1863" s="78"/>
      <c r="BU1863" s="78"/>
      <c r="BV1863" s="78"/>
      <c r="BW1863" s="78"/>
      <c r="BX1863" s="78"/>
      <c r="BY1863" s="78"/>
      <c r="BZ1863" s="72"/>
      <c r="CA1863" s="73"/>
      <c r="CB1863" s="72"/>
      <c r="CC1863" s="72"/>
      <c r="CD1863" s="74"/>
      <c r="CJ1863"/>
      <c r="CW1863" s="76"/>
      <c r="DC1863" s="69"/>
      <c r="DI1863" s="69"/>
    </row>
    <row r="1864" spans="1:113">
      <c r="A1864" s="78"/>
      <c r="B1864" s="82"/>
      <c r="C1864" s="78"/>
      <c r="D1864" s="80"/>
      <c r="E1864" s="78"/>
      <c r="F1864" s="78"/>
      <c r="G1864" s="78"/>
      <c r="H1864" s="78"/>
      <c r="I1864" s="78"/>
      <c r="J1864" s="78"/>
      <c r="K1864" s="78"/>
      <c r="L1864" s="80"/>
      <c r="M1864" s="78"/>
      <c r="N1864" s="78"/>
      <c r="O1864" s="78"/>
      <c r="P1864" s="78"/>
      <c r="Q1864" s="78"/>
      <c r="R1864" s="78"/>
      <c r="S1864" s="78"/>
      <c r="T1864" s="78"/>
      <c r="U1864" s="78"/>
      <c r="V1864" s="78"/>
      <c r="W1864" s="78"/>
      <c r="X1864" s="78"/>
      <c r="Y1864" s="78"/>
      <c r="Z1864" s="78"/>
      <c r="AA1864" s="78"/>
      <c r="AB1864" s="78"/>
      <c r="AC1864" s="78"/>
      <c r="AD1864" s="78"/>
      <c r="AE1864" s="78"/>
      <c r="AF1864" s="78"/>
      <c r="AG1864" s="78"/>
      <c r="AH1864" s="78"/>
      <c r="AI1864" s="78"/>
      <c r="AJ1864" s="78"/>
      <c r="AK1864" s="78"/>
      <c r="AL1864" s="80"/>
      <c r="AM1864" s="78"/>
      <c r="AN1864" s="78"/>
      <c r="AO1864" s="78"/>
      <c r="AP1864" s="78"/>
      <c r="AQ1864" s="78"/>
      <c r="AR1864" s="78"/>
      <c r="AS1864" s="78"/>
      <c r="AT1864" s="78"/>
      <c r="AU1864" s="78"/>
      <c r="AV1864" s="78"/>
      <c r="AW1864" s="78"/>
      <c r="AX1864" s="78"/>
      <c r="AY1864" s="78"/>
      <c r="AZ1864" s="78"/>
      <c r="BA1864" s="78"/>
      <c r="BB1864" s="78"/>
      <c r="BC1864" s="79"/>
      <c r="BD1864" s="79"/>
      <c r="BE1864" s="82"/>
      <c r="BF1864" s="79"/>
      <c r="BG1864" s="79"/>
      <c r="BH1864" s="79"/>
      <c r="BI1864" s="82"/>
      <c r="BJ1864" s="78"/>
      <c r="BK1864" s="78"/>
      <c r="BL1864" s="80"/>
      <c r="BM1864" s="78"/>
      <c r="BN1864" s="78"/>
      <c r="BO1864" s="78"/>
      <c r="BP1864" s="78"/>
      <c r="BQ1864" s="78"/>
      <c r="BR1864" s="78"/>
      <c r="BS1864" s="78"/>
      <c r="BT1864" s="78"/>
      <c r="BU1864" s="78"/>
      <c r="BV1864" s="78"/>
      <c r="BW1864" s="78"/>
      <c r="BX1864" s="78"/>
      <c r="BY1864" s="78"/>
      <c r="BZ1864" s="72"/>
      <c r="CA1864" s="73"/>
      <c r="CB1864" s="72"/>
      <c r="CC1864" s="72"/>
      <c r="CD1864" s="74"/>
      <c r="CJ1864"/>
      <c r="CW1864" s="76"/>
      <c r="DC1864" s="69"/>
      <c r="DI1864" s="69"/>
    </row>
    <row r="1865" spans="1:113">
      <c r="A1865" s="78"/>
      <c r="B1865" s="79"/>
      <c r="C1865" s="78"/>
      <c r="D1865" s="80"/>
      <c r="E1865" s="78"/>
      <c r="F1865" s="78"/>
      <c r="G1865" s="78"/>
      <c r="H1865" s="78"/>
      <c r="I1865" s="78"/>
      <c r="J1865" s="78"/>
      <c r="K1865" s="78"/>
      <c r="L1865" s="80"/>
      <c r="M1865" s="78"/>
      <c r="N1865" s="78"/>
      <c r="O1865" s="78"/>
      <c r="P1865" s="78"/>
      <c r="Q1865" s="78"/>
      <c r="R1865" s="78"/>
      <c r="S1865" s="78"/>
      <c r="T1865" s="78"/>
      <c r="U1865" s="78"/>
      <c r="V1865" s="78"/>
      <c r="W1865" s="78"/>
      <c r="X1865" s="78"/>
      <c r="Y1865" s="78"/>
      <c r="Z1865" s="78"/>
      <c r="AA1865" s="78"/>
      <c r="AB1865" s="78"/>
      <c r="AC1865" s="78"/>
      <c r="AD1865" s="78"/>
      <c r="AE1865" s="78"/>
      <c r="AF1865" s="78"/>
      <c r="AG1865" s="78"/>
      <c r="AH1865" s="78"/>
      <c r="AI1865" s="78"/>
      <c r="AJ1865" s="78"/>
      <c r="AK1865" s="78"/>
      <c r="AL1865" s="80"/>
      <c r="AM1865" s="78"/>
      <c r="AN1865" s="78"/>
      <c r="AO1865" s="78"/>
      <c r="AP1865" s="78"/>
      <c r="AQ1865" s="78"/>
      <c r="AR1865" s="78"/>
      <c r="AS1865" s="78"/>
      <c r="AT1865" s="78"/>
      <c r="AU1865" s="78"/>
      <c r="AV1865" s="78"/>
      <c r="AW1865" s="78"/>
      <c r="AX1865" s="78"/>
      <c r="AY1865" s="78"/>
      <c r="AZ1865" s="78"/>
      <c r="BA1865" s="78"/>
      <c r="BB1865" s="78"/>
      <c r="BC1865" s="79"/>
      <c r="BD1865" s="79"/>
      <c r="BE1865" s="79"/>
      <c r="BF1865" s="79"/>
      <c r="BG1865" s="79"/>
      <c r="BH1865" s="79"/>
      <c r="BI1865" s="79"/>
      <c r="BJ1865" s="78"/>
      <c r="BK1865" s="78"/>
      <c r="BL1865" s="80"/>
      <c r="BM1865" s="78"/>
      <c r="BN1865" s="78"/>
      <c r="BO1865" s="78"/>
      <c r="BP1865" s="78"/>
      <c r="BQ1865" s="78"/>
      <c r="BR1865" s="78"/>
      <c r="BS1865" s="78"/>
      <c r="BT1865" s="78"/>
      <c r="BU1865" s="78"/>
      <c r="BV1865" s="78"/>
      <c r="BW1865" s="78"/>
      <c r="BX1865" s="78"/>
      <c r="BY1865" s="78"/>
      <c r="BZ1865" s="72"/>
      <c r="CA1865" s="73"/>
      <c r="CB1865" s="72"/>
      <c r="CC1865" s="72"/>
      <c r="CD1865" s="74"/>
      <c r="CJ1865"/>
      <c r="CW1865" s="76"/>
      <c r="DC1865" s="69"/>
      <c r="DI1865" s="69"/>
    </row>
    <row r="1866" spans="1:113">
      <c r="A1866" s="78"/>
      <c r="B1866" s="82"/>
      <c r="C1866" s="78"/>
      <c r="D1866" s="80"/>
      <c r="E1866" s="78"/>
      <c r="F1866" s="78"/>
      <c r="G1866" s="78"/>
      <c r="H1866" s="78"/>
      <c r="I1866" s="78"/>
      <c r="J1866" s="78"/>
      <c r="K1866" s="78"/>
      <c r="L1866" s="80"/>
      <c r="M1866" s="78"/>
      <c r="N1866" s="78"/>
      <c r="O1866" s="78"/>
      <c r="P1866" s="78"/>
      <c r="Q1866" s="78"/>
      <c r="R1866" s="78"/>
      <c r="S1866" s="78"/>
      <c r="T1866" s="78"/>
      <c r="U1866" s="78"/>
      <c r="V1866" s="78"/>
      <c r="W1866" s="78"/>
      <c r="X1866" s="78"/>
      <c r="Y1866" s="78"/>
      <c r="Z1866" s="78"/>
      <c r="AA1866" s="78"/>
      <c r="AB1866" s="78"/>
      <c r="AC1866" s="78"/>
      <c r="AD1866" s="78"/>
      <c r="AE1866" s="78"/>
      <c r="AF1866" s="78"/>
      <c r="AG1866" s="78"/>
      <c r="AH1866" s="78"/>
      <c r="AI1866" s="78"/>
      <c r="AJ1866" s="78"/>
      <c r="AK1866" s="78"/>
      <c r="AL1866" s="80"/>
      <c r="AM1866" s="78"/>
      <c r="AN1866" s="78"/>
      <c r="AO1866" s="78"/>
      <c r="AP1866" s="78"/>
      <c r="AQ1866" s="78"/>
      <c r="AR1866" s="78"/>
      <c r="AS1866" s="78"/>
      <c r="AT1866" s="78"/>
      <c r="AU1866" s="78"/>
      <c r="AV1866" s="78"/>
      <c r="AW1866" s="78"/>
      <c r="AX1866" s="78"/>
      <c r="AY1866" s="78"/>
      <c r="AZ1866" s="78"/>
      <c r="BA1866" s="78"/>
      <c r="BB1866" s="78"/>
      <c r="BC1866" s="79"/>
      <c r="BD1866" s="79"/>
      <c r="BE1866" s="82"/>
      <c r="BF1866" s="79"/>
      <c r="BG1866" s="82"/>
      <c r="BH1866" s="82"/>
      <c r="BI1866" s="82"/>
      <c r="BJ1866" s="78"/>
      <c r="BK1866" s="78"/>
      <c r="BL1866" s="80"/>
      <c r="BM1866" s="78"/>
      <c r="BN1866" s="78"/>
      <c r="BO1866" s="78"/>
      <c r="BP1866" s="78"/>
      <c r="BQ1866" s="78"/>
      <c r="BR1866" s="78"/>
      <c r="BS1866" s="78"/>
      <c r="BT1866" s="78"/>
      <c r="BU1866" s="78"/>
      <c r="BV1866" s="78"/>
      <c r="BW1866" s="78"/>
      <c r="BX1866" s="78"/>
      <c r="BY1866" s="78"/>
      <c r="BZ1866" s="72"/>
      <c r="CA1866" s="73"/>
      <c r="CB1866" s="72"/>
      <c r="CC1866" s="72"/>
      <c r="CD1866" s="74"/>
      <c r="CJ1866"/>
      <c r="CW1866" s="76"/>
      <c r="DC1866" s="69"/>
      <c r="DI1866" s="69"/>
    </row>
    <row r="1867" spans="1:113">
      <c r="A1867" s="78"/>
      <c r="B1867" s="79"/>
      <c r="C1867" s="78"/>
      <c r="D1867" s="80"/>
      <c r="E1867" s="78"/>
      <c r="F1867" s="78"/>
      <c r="G1867" s="78"/>
      <c r="H1867" s="78"/>
      <c r="I1867" s="78"/>
      <c r="J1867" s="78"/>
      <c r="K1867" s="78"/>
      <c r="L1867" s="80"/>
      <c r="M1867" s="78"/>
      <c r="N1867" s="78"/>
      <c r="O1867" s="78"/>
      <c r="P1867" s="78"/>
      <c r="Q1867" s="78"/>
      <c r="R1867" s="81"/>
      <c r="S1867" s="78"/>
      <c r="T1867" s="78"/>
      <c r="U1867" s="78"/>
      <c r="V1867" s="78"/>
      <c r="W1867" s="78"/>
      <c r="X1867" s="78"/>
      <c r="Y1867" s="78"/>
      <c r="Z1867" s="78"/>
      <c r="AA1867" s="78"/>
      <c r="AB1867" s="78"/>
      <c r="AC1867" s="78"/>
      <c r="AD1867" s="78"/>
      <c r="AE1867" s="78"/>
      <c r="AF1867" s="78"/>
      <c r="AG1867" s="78"/>
      <c r="AH1867" s="78"/>
      <c r="AI1867" s="78"/>
      <c r="AJ1867" s="78"/>
      <c r="AK1867" s="78"/>
      <c r="AL1867" s="80"/>
      <c r="AM1867" s="78"/>
      <c r="AN1867" s="78"/>
      <c r="AO1867" s="78"/>
      <c r="AP1867" s="78"/>
      <c r="AQ1867" s="78"/>
      <c r="AR1867" s="78"/>
      <c r="AS1867" s="78"/>
      <c r="AT1867" s="78"/>
      <c r="AU1867" s="78"/>
      <c r="AV1867" s="78"/>
      <c r="AW1867" s="78"/>
      <c r="AX1867" s="78"/>
      <c r="AY1867" s="78"/>
      <c r="AZ1867" s="78"/>
      <c r="BA1867" s="78"/>
      <c r="BB1867" s="78"/>
      <c r="BC1867" s="79"/>
      <c r="BD1867" s="79"/>
      <c r="BE1867" s="79"/>
      <c r="BF1867" s="79"/>
      <c r="BG1867" s="79"/>
      <c r="BH1867" s="79"/>
      <c r="BI1867" s="79"/>
      <c r="BJ1867" s="78"/>
      <c r="BK1867" s="78"/>
      <c r="BL1867" s="80"/>
      <c r="BM1867" s="78"/>
      <c r="BN1867" s="78"/>
      <c r="BO1867" s="78"/>
      <c r="BP1867" s="78"/>
      <c r="BQ1867" s="78"/>
      <c r="BR1867" s="78"/>
      <c r="BS1867" s="78"/>
      <c r="BT1867" s="78"/>
      <c r="BU1867" s="78"/>
      <c r="BV1867" s="78"/>
      <c r="BW1867" s="78"/>
      <c r="BX1867" s="78"/>
      <c r="BY1867" s="78"/>
      <c r="BZ1867" s="72"/>
      <c r="CA1867" s="73"/>
      <c r="CB1867" s="72"/>
      <c r="CC1867" s="72"/>
      <c r="CD1867" s="74"/>
      <c r="CJ1867"/>
      <c r="CW1867" s="76"/>
      <c r="DC1867" s="69"/>
      <c r="DI1867" s="69"/>
    </row>
    <row r="1868" spans="1:113">
      <c r="A1868" s="78"/>
      <c r="B1868" s="79"/>
      <c r="C1868" s="78"/>
      <c r="D1868" s="80"/>
      <c r="E1868" s="78"/>
      <c r="F1868" s="78"/>
      <c r="G1868" s="78"/>
      <c r="H1868" s="78"/>
      <c r="I1868" s="78"/>
      <c r="J1868" s="78"/>
      <c r="K1868" s="78"/>
      <c r="L1868" s="80"/>
      <c r="M1868" s="78"/>
      <c r="N1868" s="78"/>
      <c r="O1868" s="78"/>
      <c r="P1868" s="78"/>
      <c r="Q1868" s="78"/>
      <c r="R1868" s="78"/>
      <c r="S1868" s="78"/>
      <c r="T1868" s="78"/>
      <c r="U1868" s="78"/>
      <c r="V1868" s="78"/>
      <c r="W1868" s="78"/>
      <c r="X1868" s="78"/>
      <c r="Y1868" s="78"/>
      <c r="Z1868" s="78"/>
      <c r="AA1868" s="78"/>
      <c r="AB1868" s="78"/>
      <c r="AC1868" s="78"/>
      <c r="AD1868" s="78"/>
      <c r="AE1868" s="78"/>
      <c r="AF1868" s="78"/>
      <c r="AG1868" s="78"/>
      <c r="AH1868" s="78"/>
      <c r="AI1868" s="78"/>
      <c r="AJ1868" s="78"/>
      <c r="AK1868" s="78"/>
      <c r="AL1868" s="80"/>
      <c r="AM1868" s="78"/>
      <c r="AN1868" s="78"/>
      <c r="AO1868" s="78"/>
      <c r="AP1868" s="78"/>
      <c r="AQ1868" s="78"/>
      <c r="AR1868" s="78"/>
      <c r="AS1868" s="78"/>
      <c r="AT1868" s="78"/>
      <c r="AU1868" s="78"/>
      <c r="AV1868" s="78"/>
      <c r="AW1868" s="78"/>
      <c r="AX1868" s="78"/>
      <c r="AY1868" s="78"/>
      <c r="AZ1868" s="78"/>
      <c r="BA1868" s="78"/>
      <c r="BB1868" s="78"/>
      <c r="BC1868" s="79"/>
      <c r="BD1868" s="79"/>
      <c r="BE1868" s="79"/>
      <c r="BF1868" s="79"/>
      <c r="BG1868" s="79"/>
      <c r="BH1868" s="79"/>
      <c r="BI1868" s="79"/>
      <c r="BJ1868" s="78"/>
      <c r="BK1868" s="78"/>
      <c r="BL1868" s="80"/>
      <c r="BM1868" s="78"/>
      <c r="BN1868" s="78"/>
      <c r="BO1868" s="78"/>
      <c r="BP1868" s="78"/>
      <c r="BQ1868" s="78"/>
      <c r="BR1868" s="78"/>
      <c r="BS1868" s="78"/>
      <c r="BT1868" s="78"/>
      <c r="BU1868" s="78"/>
      <c r="BV1868" s="78"/>
      <c r="BW1868" s="78"/>
      <c r="BX1868" s="78"/>
      <c r="BY1868" s="78"/>
      <c r="BZ1868" s="72"/>
      <c r="CA1868" s="73"/>
      <c r="CB1868" s="72"/>
      <c r="CC1868" s="72"/>
      <c r="CD1868" s="74"/>
      <c r="CJ1868"/>
      <c r="CW1868" s="76"/>
      <c r="DC1868" s="69"/>
      <c r="DI1868" s="69"/>
    </row>
    <row r="1869" spans="1:113">
      <c r="A1869" s="78"/>
      <c r="B1869" s="79"/>
      <c r="C1869" s="78"/>
      <c r="D1869" s="80"/>
      <c r="E1869" s="78"/>
      <c r="F1869" s="78"/>
      <c r="G1869" s="78"/>
      <c r="H1869" s="78"/>
      <c r="I1869" s="78"/>
      <c r="J1869" s="78"/>
      <c r="K1869" s="78"/>
      <c r="L1869" s="80"/>
      <c r="M1869" s="78"/>
      <c r="N1869" s="78"/>
      <c r="O1869" s="78"/>
      <c r="P1869" s="78"/>
      <c r="Q1869" s="78"/>
      <c r="R1869" s="78"/>
      <c r="S1869" s="78"/>
      <c r="T1869" s="78"/>
      <c r="U1869" s="78"/>
      <c r="V1869" s="78"/>
      <c r="W1869" s="78"/>
      <c r="X1869" s="78"/>
      <c r="Y1869" s="78"/>
      <c r="Z1869" s="78"/>
      <c r="AA1869" s="78"/>
      <c r="AB1869" s="78"/>
      <c r="AC1869" s="78"/>
      <c r="AD1869" s="78"/>
      <c r="AE1869" s="78"/>
      <c r="AF1869" s="78"/>
      <c r="AG1869" s="78"/>
      <c r="AH1869" s="78"/>
      <c r="AI1869" s="78"/>
      <c r="AJ1869" s="78"/>
      <c r="AK1869" s="78"/>
      <c r="AL1869" s="80"/>
      <c r="AM1869" s="78"/>
      <c r="AN1869" s="78"/>
      <c r="AO1869" s="78"/>
      <c r="AP1869" s="78"/>
      <c r="AQ1869" s="78"/>
      <c r="AR1869" s="78"/>
      <c r="AS1869" s="78"/>
      <c r="AT1869" s="78"/>
      <c r="AU1869" s="78"/>
      <c r="AV1869" s="78"/>
      <c r="AW1869" s="78"/>
      <c r="AX1869" s="78"/>
      <c r="AY1869" s="78"/>
      <c r="AZ1869" s="78"/>
      <c r="BA1869" s="78"/>
      <c r="BB1869" s="78"/>
      <c r="BC1869" s="79"/>
      <c r="BD1869" s="79"/>
      <c r="BE1869" s="79"/>
      <c r="BF1869" s="79"/>
      <c r="BG1869" s="79"/>
      <c r="BH1869" s="79"/>
      <c r="BI1869" s="79"/>
      <c r="BJ1869" s="78"/>
      <c r="BK1869" s="78"/>
      <c r="BL1869" s="80"/>
      <c r="BM1869" s="78"/>
      <c r="BN1869" s="78"/>
      <c r="BO1869" s="78"/>
      <c r="BP1869" s="78"/>
      <c r="BQ1869" s="78"/>
      <c r="BR1869" s="78"/>
      <c r="BS1869" s="78"/>
      <c r="BT1869" s="78"/>
      <c r="BU1869" s="78"/>
      <c r="BV1869" s="78"/>
      <c r="BW1869" s="78"/>
      <c r="BX1869" s="78"/>
      <c r="BY1869" s="78"/>
      <c r="BZ1869" s="72"/>
      <c r="CA1869" s="73"/>
      <c r="CB1869" s="72"/>
      <c r="CC1869" s="72"/>
      <c r="CD1869" s="74"/>
      <c r="CJ1869"/>
      <c r="CW1869" s="76"/>
      <c r="DC1869" s="69"/>
      <c r="DI1869" s="69"/>
    </row>
    <row r="1870" spans="1:113">
      <c r="A1870" s="78"/>
      <c r="B1870" s="79"/>
      <c r="C1870" s="78"/>
      <c r="D1870" s="80"/>
      <c r="E1870" s="78"/>
      <c r="F1870" s="78"/>
      <c r="G1870" s="78"/>
      <c r="H1870" s="78"/>
      <c r="I1870" s="78"/>
      <c r="J1870" s="78"/>
      <c r="K1870" s="78"/>
      <c r="L1870" s="80"/>
      <c r="M1870" s="78"/>
      <c r="N1870" s="78"/>
      <c r="O1870" s="78"/>
      <c r="P1870" s="78"/>
      <c r="Q1870" s="78"/>
      <c r="R1870" s="78"/>
      <c r="S1870" s="78"/>
      <c r="T1870" s="78"/>
      <c r="U1870" s="78"/>
      <c r="V1870" s="78"/>
      <c r="W1870" s="78"/>
      <c r="X1870" s="78"/>
      <c r="Y1870" s="78"/>
      <c r="Z1870" s="78"/>
      <c r="AA1870" s="78"/>
      <c r="AB1870" s="78"/>
      <c r="AC1870" s="78"/>
      <c r="AD1870" s="78"/>
      <c r="AE1870" s="78"/>
      <c r="AF1870" s="78"/>
      <c r="AG1870" s="78"/>
      <c r="AH1870" s="78"/>
      <c r="AI1870" s="78"/>
      <c r="AJ1870" s="78"/>
      <c r="AK1870" s="78"/>
      <c r="AL1870" s="80"/>
      <c r="AM1870" s="78"/>
      <c r="AN1870" s="78"/>
      <c r="AO1870" s="78"/>
      <c r="AP1870" s="78"/>
      <c r="AQ1870" s="78"/>
      <c r="AR1870" s="78"/>
      <c r="AS1870" s="78"/>
      <c r="AT1870" s="78"/>
      <c r="AU1870" s="78"/>
      <c r="AV1870" s="78"/>
      <c r="AW1870" s="78"/>
      <c r="AX1870" s="78"/>
      <c r="AY1870" s="78"/>
      <c r="AZ1870" s="78"/>
      <c r="BA1870" s="78"/>
      <c r="BB1870" s="78"/>
      <c r="BC1870" s="79"/>
      <c r="BD1870" s="79"/>
      <c r="BE1870" s="79"/>
      <c r="BF1870" s="79"/>
      <c r="BG1870" s="79"/>
      <c r="BH1870" s="79"/>
      <c r="BI1870" s="79"/>
      <c r="BJ1870" s="78"/>
      <c r="BK1870" s="78"/>
      <c r="BL1870" s="80"/>
      <c r="BM1870" s="78"/>
      <c r="BN1870" s="78"/>
      <c r="BO1870" s="78"/>
      <c r="BP1870" s="78"/>
      <c r="BQ1870" s="78"/>
      <c r="BR1870" s="78"/>
      <c r="BS1870" s="78"/>
      <c r="BT1870" s="78"/>
      <c r="BU1870" s="78"/>
      <c r="BV1870" s="78"/>
      <c r="BW1870" s="78"/>
      <c r="BX1870" s="78"/>
      <c r="BY1870" s="78"/>
      <c r="BZ1870" s="72"/>
      <c r="CA1870" s="73"/>
      <c r="CB1870" s="72"/>
      <c r="CC1870" s="72"/>
      <c r="CD1870" s="74"/>
      <c r="CJ1870"/>
      <c r="CW1870" s="76"/>
      <c r="DC1870" s="69"/>
      <c r="DI1870" s="69"/>
    </row>
    <row r="1871" spans="1:113">
      <c r="A1871" s="78"/>
      <c r="B1871" s="79"/>
      <c r="C1871" s="78"/>
      <c r="D1871" s="80"/>
      <c r="E1871" s="78"/>
      <c r="F1871" s="78"/>
      <c r="G1871" s="78"/>
      <c r="H1871" s="78"/>
      <c r="I1871" s="78"/>
      <c r="J1871" s="78"/>
      <c r="K1871" s="78"/>
      <c r="L1871" s="80"/>
      <c r="M1871" s="78"/>
      <c r="N1871" s="78"/>
      <c r="O1871" s="78"/>
      <c r="P1871" s="78"/>
      <c r="Q1871" s="78"/>
      <c r="R1871" s="78"/>
      <c r="S1871" s="78"/>
      <c r="T1871" s="78"/>
      <c r="U1871" s="78"/>
      <c r="V1871" s="78"/>
      <c r="W1871" s="78"/>
      <c r="X1871" s="78"/>
      <c r="Y1871" s="78"/>
      <c r="Z1871" s="78"/>
      <c r="AA1871" s="78"/>
      <c r="AB1871" s="78"/>
      <c r="AC1871" s="78"/>
      <c r="AD1871" s="78"/>
      <c r="AE1871" s="78"/>
      <c r="AF1871" s="78"/>
      <c r="AG1871" s="78"/>
      <c r="AH1871" s="78"/>
      <c r="AI1871" s="78"/>
      <c r="AJ1871" s="78"/>
      <c r="AK1871" s="78"/>
      <c r="AL1871" s="80"/>
      <c r="AM1871" s="78"/>
      <c r="AN1871" s="78"/>
      <c r="AO1871" s="78"/>
      <c r="AP1871" s="78"/>
      <c r="AQ1871" s="78"/>
      <c r="AR1871" s="78"/>
      <c r="AS1871" s="78"/>
      <c r="AT1871" s="78"/>
      <c r="AU1871" s="78"/>
      <c r="AV1871" s="78"/>
      <c r="AW1871" s="78"/>
      <c r="AX1871" s="78"/>
      <c r="AY1871" s="78"/>
      <c r="AZ1871" s="78"/>
      <c r="BA1871" s="78"/>
      <c r="BB1871" s="78"/>
      <c r="BC1871" s="79"/>
      <c r="BD1871" s="79"/>
      <c r="BE1871" s="79"/>
      <c r="BF1871" s="79"/>
      <c r="BG1871" s="79"/>
      <c r="BH1871" s="79"/>
      <c r="BI1871" s="79"/>
      <c r="BJ1871" s="78"/>
      <c r="BK1871" s="78"/>
      <c r="BL1871" s="80"/>
      <c r="BM1871" s="78"/>
      <c r="BN1871" s="78"/>
      <c r="BO1871" s="78"/>
      <c r="BP1871" s="78"/>
      <c r="BQ1871" s="78"/>
      <c r="BR1871" s="78"/>
      <c r="BS1871" s="78"/>
      <c r="BT1871" s="78"/>
      <c r="BU1871" s="78"/>
      <c r="BV1871" s="78"/>
      <c r="BW1871" s="78"/>
      <c r="BX1871" s="78"/>
      <c r="BY1871" s="78"/>
      <c r="BZ1871" s="72"/>
      <c r="CA1871" s="73"/>
      <c r="CB1871" s="72"/>
      <c r="CC1871" s="72"/>
      <c r="CD1871" s="74"/>
      <c r="CJ1871"/>
      <c r="CW1871" s="76"/>
      <c r="DC1871" s="69"/>
      <c r="DI1871" s="69"/>
    </row>
    <row r="1872" spans="1:113">
      <c r="A1872" s="78"/>
      <c r="B1872" s="82"/>
      <c r="C1872" s="78"/>
      <c r="D1872" s="80"/>
      <c r="E1872" s="78"/>
      <c r="F1872" s="78"/>
      <c r="G1872" s="78"/>
      <c r="H1872" s="78"/>
      <c r="I1872" s="78"/>
      <c r="J1872" s="78"/>
      <c r="K1872" s="78"/>
      <c r="L1872" s="80"/>
      <c r="M1872" s="78"/>
      <c r="N1872" s="78"/>
      <c r="O1872" s="78"/>
      <c r="P1872" s="78"/>
      <c r="Q1872" s="78"/>
      <c r="R1872" s="78"/>
      <c r="S1872" s="78"/>
      <c r="T1872" s="78"/>
      <c r="U1872" s="78"/>
      <c r="V1872" s="78"/>
      <c r="W1872" s="78"/>
      <c r="X1872" s="78"/>
      <c r="Y1872" s="78"/>
      <c r="Z1872" s="78"/>
      <c r="AA1872" s="78"/>
      <c r="AB1872" s="78"/>
      <c r="AC1872" s="78"/>
      <c r="AD1872" s="78"/>
      <c r="AE1872" s="78"/>
      <c r="AF1872" s="78"/>
      <c r="AG1872" s="78"/>
      <c r="AH1872" s="78"/>
      <c r="AI1872" s="78"/>
      <c r="AJ1872" s="78"/>
      <c r="AK1872" s="78"/>
      <c r="AL1872" s="80"/>
      <c r="AM1872" s="78"/>
      <c r="AN1872" s="78"/>
      <c r="AO1872" s="78"/>
      <c r="AP1872" s="78"/>
      <c r="AQ1872" s="78"/>
      <c r="AR1872" s="78"/>
      <c r="AS1872" s="78"/>
      <c r="AT1872" s="78"/>
      <c r="AU1872" s="78"/>
      <c r="AV1872" s="78"/>
      <c r="AW1872" s="78"/>
      <c r="AX1872" s="78"/>
      <c r="AY1872" s="78"/>
      <c r="AZ1872" s="78"/>
      <c r="BA1872" s="78"/>
      <c r="BB1872" s="78"/>
      <c r="BC1872" s="79"/>
      <c r="BD1872" s="79"/>
      <c r="BE1872" s="82"/>
      <c r="BF1872" s="79"/>
      <c r="BG1872" s="82"/>
      <c r="BH1872" s="82"/>
      <c r="BI1872" s="82"/>
      <c r="BJ1872" s="78"/>
      <c r="BK1872" s="78"/>
      <c r="BL1872" s="80"/>
      <c r="BM1872" s="78"/>
      <c r="BN1872" s="78"/>
      <c r="BO1872" s="78"/>
      <c r="BP1872" s="78"/>
      <c r="BQ1872" s="78"/>
      <c r="BR1872" s="78"/>
      <c r="BS1872" s="78"/>
      <c r="BT1872" s="78"/>
      <c r="BU1872" s="78"/>
      <c r="BV1872" s="78"/>
      <c r="BW1872" s="78"/>
      <c r="BX1872" s="78"/>
      <c r="BY1872" s="78"/>
      <c r="BZ1872" s="72"/>
      <c r="CA1872" s="73"/>
      <c r="CB1872" s="72"/>
      <c r="CC1872" s="72"/>
      <c r="CD1872" s="74"/>
      <c r="CJ1872"/>
      <c r="CW1872" s="76"/>
      <c r="DC1872" s="69"/>
      <c r="DI1872" s="69"/>
    </row>
    <row r="1873" spans="1:113">
      <c r="A1873" s="78"/>
      <c r="B1873" s="79"/>
      <c r="C1873" s="78"/>
      <c r="D1873" s="80"/>
      <c r="E1873" s="78"/>
      <c r="F1873" s="78"/>
      <c r="G1873" s="78"/>
      <c r="H1873" s="78"/>
      <c r="I1873" s="78"/>
      <c r="J1873" s="78"/>
      <c r="K1873" s="78"/>
      <c r="L1873" s="80"/>
      <c r="M1873" s="78"/>
      <c r="N1873" s="78"/>
      <c r="O1873" s="78"/>
      <c r="P1873" s="78"/>
      <c r="Q1873" s="78"/>
      <c r="R1873" s="81"/>
      <c r="S1873" s="78"/>
      <c r="T1873" s="78"/>
      <c r="U1873" s="78"/>
      <c r="V1873" s="78"/>
      <c r="W1873" s="78"/>
      <c r="X1873" s="78"/>
      <c r="Y1873" s="78"/>
      <c r="Z1873" s="78"/>
      <c r="AA1873" s="78"/>
      <c r="AB1873" s="78"/>
      <c r="AC1873" s="78"/>
      <c r="AD1873" s="78"/>
      <c r="AE1873" s="78"/>
      <c r="AF1873" s="78"/>
      <c r="AG1873" s="78"/>
      <c r="AH1873" s="78"/>
      <c r="AI1873" s="78"/>
      <c r="AJ1873" s="78"/>
      <c r="AK1873" s="78"/>
      <c r="AL1873" s="80"/>
      <c r="AM1873" s="78"/>
      <c r="AN1873" s="78"/>
      <c r="AO1873" s="78"/>
      <c r="AP1873" s="78"/>
      <c r="AQ1873" s="78"/>
      <c r="AR1873" s="78"/>
      <c r="AS1873" s="78"/>
      <c r="AT1873" s="78"/>
      <c r="AU1873" s="78"/>
      <c r="AV1873" s="78"/>
      <c r="AW1873" s="78"/>
      <c r="AX1873" s="78"/>
      <c r="AY1873" s="78"/>
      <c r="AZ1873" s="78"/>
      <c r="BA1873" s="78"/>
      <c r="BB1873" s="78"/>
      <c r="BC1873" s="79"/>
      <c r="BD1873" s="79"/>
      <c r="BE1873" s="79"/>
      <c r="BF1873" s="79"/>
      <c r="BG1873" s="79"/>
      <c r="BH1873" s="79"/>
      <c r="BI1873" s="79"/>
      <c r="BJ1873" s="78"/>
      <c r="BK1873" s="78"/>
      <c r="BL1873" s="80"/>
      <c r="BM1873" s="78"/>
      <c r="BN1873" s="78"/>
      <c r="BO1873" s="78"/>
      <c r="BP1873" s="78"/>
      <c r="BQ1873" s="78"/>
      <c r="BR1873" s="78"/>
      <c r="BS1873" s="78"/>
      <c r="BT1873" s="78"/>
      <c r="BU1873" s="78"/>
      <c r="BV1873" s="78"/>
      <c r="BW1873" s="78"/>
      <c r="BX1873" s="78"/>
      <c r="BY1873" s="78"/>
      <c r="BZ1873" s="72"/>
      <c r="CA1873" s="73"/>
      <c r="CB1873" s="72"/>
      <c r="CC1873" s="72"/>
      <c r="CD1873" s="74"/>
      <c r="CJ1873"/>
      <c r="CW1873" s="76"/>
      <c r="DC1873" s="69"/>
      <c r="DI1873" s="69"/>
    </row>
    <row r="1874" spans="1:113">
      <c r="A1874" s="78"/>
      <c r="B1874" s="79"/>
      <c r="C1874" s="78"/>
      <c r="D1874" s="80"/>
      <c r="E1874" s="78"/>
      <c r="F1874" s="78"/>
      <c r="G1874" s="78"/>
      <c r="H1874" s="78"/>
      <c r="I1874" s="78"/>
      <c r="J1874" s="78"/>
      <c r="K1874" s="78"/>
      <c r="L1874" s="80"/>
      <c r="M1874" s="78"/>
      <c r="N1874" s="78"/>
      <c r="O1874" s="78"/>
      <c r="P1874" s="78"/>
      <c r="Q1874" s="78"/>
      <c r="R1874" s="78"/>
      <c r="S1874" s="78"/>
      <c r="T1874" s="78"/>
      <c r="U1874" s="78"/>
      <c r="V1874" s="78"/>
      <c r="W1874" s="78"/>
      <c r="X1874" s="78"/>
      <c r="Y1874" s="78"/>
      <c r="Z1874" s="78"/>
      <c r="AA1874" s="78"/>
      <c r="AB1874" s="78"/>
      <c r="AC1874" s="78"/>
      <c r="AD1874" s="78"/>
      <c r="AE1874" s="78"/>
      <c r="AF1874" s="78"/>
      <c r="AG1874" s="78"/>
      <c r="AH1874" s="78"/>
      <c r="AI1874" s="78"/>
      <c r="AJ1874" s="78"/>
      <c r="AK1874" s="78"/>
      <c r="AL1874" s="80"/>
      <c r="AM1874" s="78"/>
      <c r="AN1874" s="78"/>
      <c r="AO1874" s="78"/>
      <c r="AP1874" s="78"/>
      <c r="AQ1874" s="78"/>
      <c r="AR1874" s="78"/>
      <c r="AS1874" s="78"/>
      <c r="AT1874" s="78"/>
      <c r="AU1874" s="78"/>
      <c r="AV1874" s="78"/>
      <c r="AW1874" s="78"/>
      <c r="AX1874" s="78"/>
      <c r="AY1874" s="78"/>
      <c r="AZ1874" s="78"/>
      <c r="BA1874" s="78"/>
      <c r="BB1874" s="78"/>
      <c r="BC1874" s="79"/>
      <c r="BD1874" s="79"/>
      <c r="BE1874" s="79"/>
      <c r="BF1874" s="79"/>
      <c r="BG1874" s="79"/>
      <c r="BH1874" s="79"/>
      <c r="BI1874" s="79"/>
      <c r="BJ1874" s="78"/>
      <c r="BK1874" s="78"/>
      <c r="BL1874" s="80"/>
      <c r="BM1874" s="78"/>
      <c r="BN1874" s="78"/>
      <c r="BO1874" s="78"/>
      <c r="BP1874" s="78"/>
      <c r="BQ1874" s="78"/>
      <c r="BR1874" s="78"/>
      <c r="BS1874" s="78"/>
      <c r="BT1874" s="78"/>
      <c r="BU1874" s="78"/>
      <c r="BV1874" s="78"/>
      <c r="BW1874" s="78"/>
      <c r="BX1874" s="78"/>
      <c r="BY1874" s="78"/>
      <c r="BZ1874" s="72"/>
      <c r="CA1874" s="73"/>
      <c r="CB1874" s="72"/>
      <c r="CC1874" s="72"/>
      <c r="CD1874" s="74"/>
      <c r="CJ1874"/>
      <c r="CW1874" s="76"/>
      <c r="DC1874" s="69"/>
      <c r="DI1874" s="69"/>
    </row>
    <row r="1875" spans="1:113">
      <c r="A1875" s="78"/>
      <c r="B1875" s="82"/>
      <c r="C1875" s="78"/>
      <c r="D1875" s="80"/>
      <c r="E1875" s="78"/>
      <c r="F1875" s="78"/>
      <c r="G1875" s="78"/>
      <c r="H1875" s="78"/>
      <c r="I1875" s="78"/>
      <c r="J1875" s="78"/>
      <c r="K1875" s="78"/>
      <c r="L1875" s="80"/>
      <c r="M1875" s="78"/>
      <c r="N1875" s="78"/>
      <c r="O1875" s="78"/>
      <c r="P1875" s="78"/>
      <c r="Q1875" s="78"/>
      <c r="R1875" s="78"/>
      <c r="S1875" s="78"/>
      <c r="T1875" s="78"/>
      <c r="U1875" s="78"/>
      <c r="V1875" s="78"/>
      <c r="W1875" s="78"/>
      <c r="X1875" s="78"/>
      <c r="Y1875" s="78"/>
      <c r="Z1875" s="78"/>
      <c r="AA1875" s="78"/>
      <c r="AB1875" s="78"/>
      <c r="AC1875" s="78"/>
      <c r="AD1875" s="78"/>
      <c r="AE1875" s="78"/>
      <c r="AF1875" s="78"/>
      <c r="AG1875" s="78"/>
      <c r="AH1875" s="78"/>
      <c r="AI1875" s="78"/>
      <c r="AJ1875" s="78"/>
      <c r="AK1875" s="78"/>
      <c r="AL1875" s="80"/>
      <c r="AM1875" s="78"/>
      <c r="AN1875" s="78"/>
      <c r="AO1875" s="78"/>
      <c r="AP1875" s="78"/>
      <c r="AQ1875" s="78"/>
      <c r="AR1875" s="78"/>
      <c r="AS1875" s="78"/>
      <c r="AT1875" s="78"/>
      <c r="AU1875" s="78"/>
      <c r="AV1875" s="78"/>
      <c r="AW1875" s="78"/>
      <c r="AX1875" s="78"/>
      <c r="AY1875" s="78"/>
      <c r="AZ1875" s="78"/>
      <c r="BA1875" s="78"/>
      <c r="BB1875" s="78"/>
      <c r="BC1875" s="79"/>
      <c r="BD1875" s="79"/>
      <c r="BE1875" s="82"/>
      <c r="BF1875" s="79"/>
      <c r="BG1875" s="82"/>
      <c r="BH1875" s="79"/>
      <c r="BI1875" s="82"/>
      <c r="BJ1875" s="78"/>
      <c r="BK1875" s="78"/>
      <c r="BL1875" s="80"/>
      <c r="BM1875" s="78"/>
      <c r="BN1875" s="78"/>
      <c r="BO1875" s="78"/>
      <c r="BP1875" s="78"/>
      <c r="BQ1875" s="78"/>
      <c r="BR1875" s="78"/>
      <c r="BS1875" s="78"/>
      <c r="BT1875" s="78"/>
      <c r="BU1875" s="78"/>
      <c r="BV1875" s="78"/>
      <c r="BW1875" s="78"/>
      <c r="BX1875" s="78"/>
      <c r="BY1875" s="78"/>
      <c r="BZ1875" s="72"/>
      <c r="CA1875" s="73"/>
      <c r="CB1875" s="72"/>
      <c r="CC1875" s="72"/>
      <c r="CD1875" s="74"/>
      <c r="CJ1875"/>
      <c r="CW1875" s="76"/>
      <c r="DC1875" s="69"/>
      <c r="DI1875" s="69"/>
    </row>
    <row r="1876" spans="1:113">
      <c r="A1876" s="78"/>
      <c r="B1876" s="82"/>
      <c r="C1876" s="78"/>
      <c r="D1876" s="80"/>
      <c r="E1876" s="78"/>
      <c r="F1876" s="78"/>
      <c r="G1876" s="78"/>
      <c r="H1876" s="78"/>
      <c r="I1876" s="78"/>
      <c r="J1876" s="78"/>
      <c r="K1876" s="78"/>
      <c r="L1876" s="80"/>
      <c r="M1876" s="78"/>
      <c r="N1876" s="78"/>
      <c r="O1876" s="78"/>
      <c r="P1876" s="78"/>
      <c r="Q1876" s="78"/>
      <c r="R1876" s="78"/>
      <c r="S1876" s="78"/>
      <c r="T1876" s="78"/>
      <c r="U1876" s="78"/>
      <c r="V1876" s="78"/>
      <c r="W1876" s="78"/>
      <c r="X1876" s="78"/>
      <c r="Y1876" s="78"/>
      <c r="Z1876" s="78"/>
      <c r="AA1876" s="78"/>
      <c r="AB1876" s="78"/>
      <c r="AC1876" s="78"/>
      <c r="AD1876" s="78"/>
      <c r="AE1876" s="78"/>
      <c r="AF1876" s="78"/>
      <c r="AG1876" s="78"/>
      <c r="AH1876" s="78"/>
      <c r="AI1876" s="78"/>
      <c r="AJ1876" s="78"/>
      <c r="AK1876" s="78"/>
      <c r="AL1876" s="80"/>
      <c r="AM1876" s="78"/>
      <c r="AN1876" s="78"/>
      <c r="AO1876" s="78"/>
      <c r="AP1876" s="78"/>
      <c r="AQ1876" s="78"/>
      <c r="AR1876" s="78"/>
      <c r="AS1876" s="78"/>
      <c r="AT1876" s="78"/>
      <c r="AU1876" s="78"/>
      <c r="AV1876" s="78"/>
      <c r="AW1876" s="78"/>
      <c r="AX1876" s="78"/>
      <c r="AY1876" s="78"/>
      <c r="AZ1876" s="78"/>
      <c r="BA1876" s="78"/>
      <c r="BB1876" s="78"/>
      <c r="BC1876" s="79"/>
      <c r="BD1876" s="79"/>
      <c r="BE1876" s="82"/>
      <c r="BF1876" s="79"/>
      <c r="BG1876" s="82"/>
      <c r="BH1876" s="82"/>
      <c r="BI1876" s="82"/>
      <c r="BJ1876" s="78"/>
      <c r="BK1876" s="78"/>
      <c r="BL1876" s="80"/>
      <c r="BM1876" s="78"/>
      <c r="BN1876" s="78"/>
      <c r="BO1876" s="78"/>
      <c r="BP1876" s="78"/>
      <c r="BQ1876" s="78"/>
      <c r="BR1876" s="78"/>
      <c r="BS1876" s="78"/>
      <c r="BT1876" s="78"/>
      <c r="BU1876" s="78"/>
      <c r="BV1876" s="78"/>
      <c r="BW1876" s="78"/>
      <c r="BX1876" s="78"/>
      <c r="BY1876" s="78"/>
      <c r="BZ1876" s="72"/>
      <c r="CA1876" s="73"/>
      <c r="CB1876" s="72"/>
      <c r="CC1876" s="72"/>
      <c r="CD1876" s="74"/>
      <c r="CJ1876"/>
      <c r="CW1876" s="76"/>
      <c r="DC1876" s="69"/>
      <c r="DI1876" s="69"/>
    </row>
    <row r="1877" spans="1:113">
      <c r="A1877" s="78"/>
      <c r="B1877" s="82"/>
      <c r="C1877" s="78"/>
      <c r="D1877" s="80"/>
      <c r="E1877" s="78"/>
      <c r="F1877" s="78"/>
      <c r="G1877" s="78"/>
      <c r="H1877" s="78"/>
      <c r="I1877" s="78"/>
      <c r="J1877" s="78"/>
      <c r="K1877" s="78"/>
      <c r="L1877" s="80"/>
      <c r="M1877" s="78"/>
      <c r="N1877" s="78"/>
      <c r="O1877" s="78"/>
      <c r="P1877" s="78"/>
      <c r="Q1877" s="78"/>
      <c r="R1877" s="78"/>
      <c r="S1877" s="78"/>
      <c r="T1877" s="78"/>
      <c r="U1877" s="78"/>
      <c r="V1877" s="78"/>
      <c r="W1877" s="78"/>
      <c r="X1877" s="78"/>
      <c r="Y1877" s="78"/>
      <c r="Z1877" s="78"/>
      <c r="AA1877" s="78"/>
      <c r="AB1877" s="78"/>
      <c r="AC1877" s="78"/>
      <c r="AD1877" s="78"/>
      <c r="AE1877" s="78"/>
      <c r="AF1877" s="78"/>
      <c r="AG1877" s="78"/>
      <c r="AH1877" s="78"/>
      <c r="AI1877" s="78"/>
      <c r="AJ1877" s="78"/>
      <c r="AK1877" s="78"/>
      <c r="AL1877" s="80"/>
      <c r="AM1877" s="78"/>
      <c r="AN1877" s="78"/>
      <c r="AO1877" s="78"/>
      <c r="AP1877" s="78"/>
      <c r="AQ1877" s="78"/>
      <c r="AR1877" s="78"/>
      <c r="AS1877" s="78"/>
      <c r="AT1877" s="78"/>
      <c r="AU1877" s="78"/>
      <c r="AV1877" s="78"/>
      <c r="AW1877" s="78"/>
      <c r="AX1877" s="78"/>
      <c r="AY1877" s="78"/>
      <c r="AZ1877" s="78"/>
      <c r="BA1877" s="78"/>
      <c r="BB1877" s="78"/>
      <c r="BC1877" s="79"/>
      <c r="BD1877" s="79"/>
      <c r="BE1877" s="82"/>
      <c r="BF1877" s="79"/>
      <c r="BG1877" s="82"/>
      <c r="BH1877" s="82"/>
      <c r="BI1877" s="82"/>
      <c r="BJ1877" s="78"/>
      <c r="BK1877" s="78"/>
      <c r="BL1877" s="80"/>
      <c r="BM1877" s="78"/>
      <c r="BN1877" s="78"/>
      <c r="BO1877" s="78"/>
      <c r="BP1877" s="78"/>
      <c r="BQ1877" s="78"/>
      <c r="BR1877" s="78"/>
      <c r="BS1877" s="78"/>
      <c r="BT1877" s="78"/>
      <c r="BU1877" s="78"/>
      <c r="BV1877" s="78"/>
      <c r="BW1877" s="78"/>
      <c r="BX1877" s="78"/>
      <c r="BY1877" s="78"/>
      <c r="BZ1877" s="72"/>
      <c r="CA1877" s="73"/>
      <c r="CB1877" s="72"/>
      <c r="CC1877" s="72"/>
      <c r="CD1877" s="74"/>
      <c r="CJ1877"/>
      <c r="CW1877" s="76"/>
      <c r="DC1877" s="69"/>
      <c r="DI1877" s="69"/>
    </row>
    <row r="1878" spans="1:113">
      <c r="A1878" s="78"/>
      <c r="B1878" s="79"/>
      <c r="C1878" s="78"/>
      <c r="D1878" s="80"/>
      <c r="E1878" s="78"/>
      <c r="F1878" s="78"/>
      <c r="G1878" s="78"/>
      <c r="H1878" s="78"/>
      <c r="I1878" s="78"/>
      <c r="J1878" s="78"/>
      <c r="K1878" s="78"/>
      <c r="L1878" s="80"/>
      <c r="M1878" s="78"/>
      <c r="N1878" s="78"/>
      <c r="O1878" s="78"/>
      <c r="P1878" s="78"/>
      <c r="Q1878" s="78"/>
      <c r="R1878" s="81"/>
      <c r="S1878" s="78"/>
      <c r="T1878" s="78"/>
      <c r="U1878" s="78"/>
      <c r="V1878" s="78"/>
      <c r="W1878" s="78"/>
      <c r="X1878" s="78"/>
      <c r="Y1878" s="78"/>
      <c r="Z1878" s="78"/>
      <c r="AA1878" s="78"/>
      <c r="AB1878" s="78"/>
      <c r="AC1878" s="78"/>
      <c r="AD1878" s="78"/>
      <c r="AE1878" s="78"/>
      <c r="AF1878" s="78"/>
      <c r="AG1878" s="78"/>
      <c r="AH1878" s="78"/>
      <c r="AI1878" s="78"/>
      <c r="AJ1878" s="78"/>
      <c r="AK1878" s="78"/>
      <c r="AL1878" s="80"/>
      <c r="AM1878" s="78"/>
      <c r="AN1878" s="78"/>
      <c r="AO1878" s="78"/>
      <c r="AP1878" s="78"/>
      <c r="AQ1878" s="78"/>
      <c r="AR1878" s="78"/>
      <c r="AS1878" s="78"/>
      <c r="AT1878" s="78"/>
      <c r="AU1878" s="78"/>
      <c r="AV1878" s="78"/>
      <c r="AW1878" s="78"/>
      <c r="AX1878" s="78"/>
      <c r="AY1878" s="78"/>
      <c r="AZ1878" s="78"/>
      <c r="BA1878" s="78"/>
      <c r="BB1878" s="78"/>
      <c r="BC1878" s="79"/>
      <c r="BD1878" s="79"/>
      <c r="BE1878" s="79"/>
      <c r="BF1878" s="79"/>
      <c r="BG1878" s="79"/>
      <c r="BH1878" s="79"/>
      <c r="BI1878" s="79"/>
      <c r="BJ1878" s="78"/>
      <c r="BK1878" s="78"/>
      <c r="BL1878" s="80"/>
      <c r="BM1878" s="78"/>
      <c r="BN1878" s="78"/>
      <c r="BO1878" s="78"/>
      <c r="BP1878" s="78"/>
      <c r="BQ1878" s="78"/>
      <c r="BR1878" s="78"/>
      <c r="BS1878" s="78"/>
      <c r="BT1878" s="78"/>
      <c r="BU1878" s="78"/>
      <c r="BV1878" s="78"/>
      <c r="BW1878" s="78"/>
      <c r="BX1878" s="78"/>
      <c r="BY1878" s="78"/>
      <c r="BZ1878" s="72"/>
      <c r="CA1878" s="73"/>
      <c r="CB1878" s="72"/>
      <c r="CC1878" s="72"/>
      <c r="CD1878" s="74"/>
      <c r="CJ1878"/>
      <c r="CW1878" s="76"/>
      <c r="DC1878" s="69"/>
      <c r="DI1878" s="69"/>
    </row>
    <row r="1879" spans="1:113">
      <c r="A1879" s="78"/>
      <c r="B1879" s="79"/>
      <c r="C1879" s="78"/>
      <c r="D1879" s="80"/>
      <c r="E1879" s="78"/>
      <c r="F1879" s="78"/>
      <c r="G1879" s="78"/>
      <c r="H1879" s="78"/>
      <c r="I1879" s="78"/>
      <c r="J1879" s="78"/>
      <c r="K1879" s="78"/>
      <c r="L1879" s="80"/>
      <c r="M1879" s="78"/>
      <c r="N1879" s="78"/>
      <c r="O1879" s="78"/>
      <c r="P1879" s="78"/>
      <c r="Q1879" s="78"/>
      <c r="R1879" s="78"/>
      <c r="S1879" s="78"/>
      <c r="T1879" s="78"/>
      <c r="U1879" s="78"/>
      <c r="V1879" s="78"/>
      <c r="W1879" s="78"/>
      <c r="X1879" s="78"/>
      <c r="Y1879" s="78"/>
      <c r="Z1879" s="78"/>
      <c r="AA1879" s="78"/>
      <c r="AB1879" s="78"/>
      <c r="AC1879" s="78"/>
      <c r="AD1879" s="78"/>
      <c r="AE1879" s="78"/>
      <c r="AF1879" s="78"/>
      <c r="AG1879" s="78"/>
      <c r="AH1879" s="78"/>
      <c r="AI1879" s="78"/>
      <c r="AJ1879" s="78"/>
      <c r="AK1879" s="78"/>
      <c r="AL1879" s="80"/>
      <c r="AM1879" s="78"/>
      <c r="AN1879" s="78"/>
      <c r="AO1879" s="78"/>
      <c r="AP1879" s="78"/>
      <c r="AQ1879" s="78"/>
      <c r="AR1879" s="78"/>
      <c r="AS1879" s="78"/>
      <c r="AT1879" s="78"/>
      <c r="AU1879" s="78"/>
      <c r="AV1879" s="78"/>
      <c r="AW1879" s="78"/>
      <c r="AX1879" s="78"/>
      <c r="AY1879" s="78"/>
      <c r="AZ1879" s="78"/>
      <c r="BA1879" s="78"/>
      <c r="BB1879" s="78"/>
      <c r="BC1879" s="79"/>
      <c r="BD1879" s="79"/>
      <c r="BE1879" s="79"/>
      <c r="BF1879" s="79"/>
      <c r="BG1879" s="79"/>
      <c r="BH1879" s="79"/>
      <c r="BI1879" s="79"/>
      <c r="BJ1879" s="78"/>
      <c r="BK1879" s="78"/>
      <c r="BL1879" s="80"/>
      <c r="BM1879" s="78"/>
      <c r="BN1879" s="78"/>
      <c r="BO1879" s="78"/>
      <c r="BP1879" s="78"/>
      <c r="BQ1879" s="78"/>
      <c r="BR1879" s="78"/>
      <c r="BS1879" s="78"/>
      <c r="BT1879" s="78"/>
      <c r="BU1879" s="78"/>
      <c r="BV1879" s="78"/>
      <c r="BW1879" s="78"/>
      <c r="BX1879" s="78"/>
      <c r="BY1879" s="78"/>
      <c r="BZ1879" s="72"/>
      <c r="CA1879" s="73"/>
      <c r="CB1879" s="72"/>
      <c r="CC1879" s="72"/>
      <c r="CD1879" s="74"/>
      <c r="CJ1879"/>
      <c r="CW1879" s="76"/>
      <c r="DC1879" s="69"/>
      <c r="DI1879" s="69"/>
    </row>
    <row r="1880" spans="1:113">
      <c r="A1880" s="78"/>
      <c r="B1880" s="79"/>
      <c r="C1880" s="78"/>
      <c r="D1880" s="80"/>
      <c r="E1880" s="78"/>
      <c r="F1880" s="78"/>
      <c r="G1880" s="78"/>
      <c r="H1880" s="78"/>
      <c r="I1880" s="78"/>
      <c r="J1880" s="78"/>
      <c r="K1880" s="78"/>
      <c r="L1880" s="80"/>
      <c r="M1880" s="78"/>
      <c r="N1880" s="78"/>
      <c r="O1880" s="78"/>
      <c r="P1880" s="78"/>
      <c r="Q1880" s="78"/>
      <c r="R1880" s="81"/>
      <c r="S1880" s="78"/>
      <c r="T1880" s="78"/>
      <c r="U1880" s="78"/>
      <c r="V1880" s="78"/>
      <c r="W1880" s="78"/>
      <c r="X1880" s="78"/>
      <c r="Y1880" s="78"/>
      <c r="Z1880" s="78"/>
      <c r="AA1880" s="78"/>
      <c r="AB1880" s="78"/>
      <c r="AC1880" s="78"/>
      <c r="AD1880" s="78"/>
      <c r="AE1880" s="78"/>
      <c r="AF1880" s="78"/>
      <c r="AG1880" s="78"/>
      <c r="AH1880" s="78"/>
      <c r="AI1880" s="78"/>
      <c r="AJ1880" s="78"/>
      <c r="AK1880" s="78"/>
      <c r="AL1880" s="80"/>
      <c r="AM1880" s="78"/>
      <c r="AN1880" s="78"/>
      <c r="AO1880" s="78"/>
      <c r="AP1880" s="78"/>
      <c r="AQ1880" s="78"/>
      <c r="AR1880" s="78"/>
      <c r="AS1880" s="78"/>
      <c r="AT1880" s="78"/>
      <c r="AU1880" s="78"/>
      <c r="AV1880" s="78"/>
      <c r="AW1880" s="78"/>
      <c r="AX1880" s="78"/>
      <c r="AY1880" s="78"/>
      <c r="AZ1880" s="78"/>
      <c r="BA1880" s="78"/>
      <c r="BB1880" s="78"/>
      <c r="BC1880" s="79"/>
      <c r="BD1880" s="79"/>
      <c r="BE1880" s="79"/>
      <c r="BF1880" s="79"/>
      <c r="BG1880" s="79"/>
      <c r="BH1880" s="79"/>
      <c r="BI1880" s="79"/>
      <c r="BJ1880" s="78"/>
      <c r="BK1880" s="78"/>
      <c r="BL1880" s="80"/>
      <c r="BM1880" s="78"/>
      <c r="BN1880" s="78"/>
      <c r="BO1880" s="78"/>
      <c r="BP1880" s="78"/>
      <c r="BQ1880" s="78"/>
      <c r="BR1880" s="78"/>
      <c r="BS1880" s="78"/>
      <c r="BT1880" s="78"/>
      <c r="BU1880" s="78"/>
      <c r="BV1880" s="78"/>
      <c r="BW1880" s="78"/>
      <c r="BX1880" s="78"/>
      <c r="BY1880" s="78"/>
      <c r="BZ1880" s="72"/>
      <c r="CA1880" s="73"/>
      <c r="CB1880" s="72"/>
      <c r="CC1880" s="72"/>
      <c r="CD1880" s="74"/>
      <c r="CJ1880"/>
      <c r="CW1880" s="76"/>
      <c r="DC1880" s="69"/>
      <c r="DI1880" s="69"/>
    </row>
    <row r="1881" spans="1:113">
      <c r="A1881" s="78"/>
      <c r="B1881" s="79"/>
      <c r="C1881" s="78"/>
      <c r="D1881" s="80"/>
      <c r="E1881" s="78"/>
      <c r="F1881" s="78"/>
      <c r="G1881" s="78"/>
      <c r="H1881" s="78"/>
      <c r="I1881" s="78"/>
      <c r="J1881" s="78"/>
      <c r="K1881" s="78"/>
      <c r="L1881" s="80"/>
      <c r="M1881" s="78"/>
      <c r="N1881" s="78"/>
      <c r="O1881" s="78"/>
      <c r="P1881" s="78"/>
      <c r="Q1881" s="78"/>
      <c r="R1881" s="78"/>
      <c r="S1881" s="78"/>
      <c r="T1881" s="78"/>
      <c r="U1881" s="78"/>
      <c r="V1881" s="78"/>
      <c r="W1881" s="78"/>
      <c r="X1881" s="78"/>
      <c r="Y1881" s="78"/>
      <c r="Z1881" s="78"/>
      <c r="AA1881" s="78"/>
      <c r="AB1881" s="78"/>
      <c r="AC1881" s="78"/>
      <c r="AD1881" s="78"/>
      <c r="AE1881" s="78"/>
      <c r="AF1881" s="78"/>
      <c r="AG1881" s="78"/>
      <c r="AH1881" s="78"/>
      <c r="AI1881" s="78"/>
      <c r="AJ1881" s="78"/>
      <c r="AK1881" s="78"/>
      <c r="AL1881" s="80"/>
      <c r="AM1881" s="78"/>
      <c r="AN1881" s="78"/>
      <c r="AO1881" s="78"/>
      <c r="AP1881" s="78"/>
      <c r="AQ1881" s="78"/>
      <c r="AR1881" s="78"/>
      <c r="AS1881" s="78"/>
      <c r="AT1881" s="78"/>
      <c r="AU1881" s="78"/>
      <c r="AV1881" s="78"/>
      <c r="AW1881" s="78"/>
      <c r="AX1881" s="78"/>
      <c r="AY1881" s="78"/>
      <c r="AZ1881" s="78"/>
      <c r="BA1881" s="78"/>
      <c r="BB1881" s="78"/>
      <c r="BC1881" s="79"/>
      <c r="BD1881" s="79"/>
      <c r="BE1881" s="79"/>
      <c r="BF1881" s="79"/>
      <c r="BG1881" s="79"/>
      <c r="BH1881" s="79"/>
      <c r="BI1881" s="79"/>
      <c r="BJ1881" s="78"/>
      <c r="BK1881" s="78"/>
      <c r="BL1881" s="80"/>
      <c r="BM1881" s="78"/>
      <c r="BN1881" s="78"/>
      <c r="BO1881" s="78"/>
      <c r="BP1881" s="78"/>
      <c r="BQ1881" s="78"/>
      <c r="BR1881" s="78"/>
      <c r="BS1881" s="78"/>
      <c r="BT1881" s="78"/>
      <c r="BU1881" s="78"/>
      <c r="BV1881" s="78"/>
      <c r="BW1881" s="78"/>
      <c r="BX1881" s="78"/>
      <c r="BY1881" s="78"/>
      <c r="BZ1881" s="72"/>
      <c r="CA1881" s="73"/>
      <c r="CB1881" s="72"/>
      <c r="CC1881" s="72"/>
      <c r="CD1881" s="74"/>
      <c r="CJ1881"/>
      <c r="CW1881" s="76"/>
      <c r="DC1881" s="69"/>
      <c r="DI1881" s="69"/>
    </row>
    <row r="1882" spans="1:113">
      <c r="A1882" s="78"/>
      <c r="B1882" s="78"/>
      <c r="C1882" s="78"/>
      <c r="D1882" s="80"/>
      <c r="E1882" s="78"/>
      <c r="F1882" s="78"/>
      <c r="G1882" s="78"/>
      <c r="H1882" s="78"/>
      <c r="I1882" s="78"/>
      <c r="J1882" s="78"/>
      <c r="K1882" s="78"/>
      <c r="L1882" s="80"/>
      <c r="M1882" s="78"/>
      <c r="N1882" s="78"/>
      <c r="O1882" s="78"/>
      <c r="P1882" s="78"/>
      <c r="Q1882" s="78"/>
      <c r="R1882" s="78"/>
      <c r="S1882" s="78"/>
      <c r="T1882" s="78"/>
      <c r="U1882" s="78"/>
      <c r="V1882" s="78"/>
      <c r="W1882" s="78"/>
      <c r="X1882" s="78"/>
      <c r="Y1882" s="78"/>
      <c r="Z1882" s="78"/>
      <c r="AA1882" s="78"/>
      <c r="AB1882" s="78"/>
      <c r="AC1882" s="78"/>
      <c r="AD1882" s="78"/>
      <c r="AE1882" s="78"/>
      <c r="AF1882" s="78"/>
      <c r="AG1882" s="78"/>
      <c r="AH1882" s="78"/>
      <c r="AI1882" s="78"/>
      <c r="AJ1882" s="78"/>
      <c r="AK1882" s="78"/>
      <c r="AL1882" s="80"/>
      <c r="AM1882" s="78"/>
      <c r="AN1882" s="78"/>
      <c r="AO1882" s="78"/>
      <c r="AP1882" s="78"/>
      <c r="AQ1882" s="78"/>
      <c r="AR1882" s="78"/>
      <c r="AS1882" s="78"/>
      <c r="AT1882" s="78"/>
      <c r="AU1882" s="78"/>
      <c r="AV1882" s="78"/>
      <c r="AW1882" s="78"/>
      <c r="AX1882" s="78"/>
      <c r="AY1882" s="78"/>
      <c r="AZ1882" s="78"/>
      <c r="BA1882" s="78"/>
      <c r="BB1882" s="78"/>
      <c r="BC1882" s="78"/>
      <c r="BD1882" s="78"/>
      <c r="BE1882" s="78"/>
      <c r="BF1882" s="78"/>
      <c r="BG1882" s="78"/>
      <c r="BH1882" s="78"/>
      <c r="BI1882" s="78"/>
      <c r="BJ1882" s="78"/>
      <c r="BK1882" s="78"/>
      <c r="BL1882" s="80"/>
      <c r="BM1882" s="78"/>
      <c r="BN1882" s="78"/>
      <c r="BO1882" s="78"/>
      <c r="BP1882" s="78"/>
      <c r="BQ1882" s="78"/>
      <c r="BR1882" s="78"/>
      <c r="BS1882" s="78"/>
      <c r="BT1882" s="78"/>
      <c r="BU1882" s="78"/>
      <c r="BV1882" s="78"/>
      <c r="BW1882" s="78"/>
      <c r="BX1882" s="78"/>
      <c r="BY1882" s="78"/>
      <c r="BZ1882" s="72"/>
      <c r="CA1882" s="73"/>
      <c r="CB1882" s="72"/>
      <c r="CC1882" s="72"/>
      <c r="CD1882" s="74"/>
      <c r="CJ1882"/>
      <c r="CW1882" s="76"/>
      <c r="DC1882" s="69"/>
      <c r="DI1882" s="69"/>
    </row>
    <row r="1883" spans="1:113">
      <c r="A1883" s="78"/>
      <c r="B1883" s="82"/>
      <c r="C1883" s="78"/>
      <c r="D1883" s="80"/>
      <c r="E1883" s="78"/>
      <c r="F1883" s="78"/>
      <c r="G1883" s="78"/>
      <c r="H1883" s="78"/>
      <c r="I1883" s="78"/>
      <c r="J1883" s="78"/>
      <c r="K1883" s="78"/>
      <c r="L1883" s="80"/>
      <c r="M1883" s="78"/>
      <c r="N1883" s="78"/>
      <c r="O1883" s="78"/>
      <c r="P1883" s="78"/>
      <c r="Q1883" s="78"/>
      <c r="R1883" s="78"/>
      <c r="S1883" s="78"/>
      <c r="T1883" s="78"/>
      <c r="U1883" s="78"/>
      <c r="V1883" s="78"/>
      <c r="W1883" s="78"/>
      <c r="X1883" s="78"/>
      <c r="Y1883" s="78"/>
      <c r="Z1883" s="78"/>
      <c r="AA1883" s="78"/>
      <c r="AB1883" s="78"/>
      <c r="AC1883" s="78"/>
      <c r="AD1883" s="78"/>
      <c r="AE1883" s="78"/>
      <c r="AF1883" s="78"/>
      <c r="AG1883" s="78"/>
      <c r="AH1883" s="78"/>
      <c r="AI1883" s="78"/>
      <c r="AJ1883" s="78"/>
      <c r="AK1883" s="78"/>
      <c r="AL1883" s="80"/>
      <c r="AM1883" s="78"/>
      <c r="AN1883" s="78"/>
      <c r="AO1883" s="78"/>
      <c r="AP1883" s="78"/>
      <c r="AQ1883" s="78"/>
      <c r="AR1883" s="78"/>
      <c r="AS1883" s="78"/>
      <c r="AT1883" s="78"/>
      <c r="AU1883" s="78"/>
      <c r="AV1883" s="78"/>
      <c r="AW1883" s="78"/>
      <c r="AX1883" s="78"/>
      <c r="AY1883" s="78"/>
      <c r="AZ1883" s="78"/>
      <c r="BA1883" s="78"/>
      <c r="BB1883" s="78"/>
      <c r="BC1883" s="79"/>
      <c r="BD1883" s="79"/>
      <c r="BE1883" s="82"/>
      <c r="BF1883" s="79"/>
      <c r="BG1883" s="82"/>
      <c r="BH1883" s="82"/>
      <c r="BI1883" s="82"/>
      <c r="BJ1883" s="78"/>
      <c r="BK1883" s="78"/>
      <c r="BL1883" s="80"/>
      <c r="BM1883" s="78"/>
      <c r="BN1883" s="78"/>
      <c r="BO1883" s="78"/>
      <c r="BP1883" s="78"/>
      <c r="BQ1883" s="78"/>
      <c r="BR1883" s="78"/>
      <c r="BS1883" s="78"/>
      <c r="BT1883" s="78"/>
      <c r="BU1883" s="78"/>
      <c r="BV1883" s="78"/>
      <c r="BW1883" s="78"/>
      <c r="BX1883" s="78"/>
      <c r="BY1883" s="78"/>
      <c r="BZ1883" s="72"/>
      <c r="CA1883" s="73"/>
      <c r="CB1883" s="72"/>
      <c r="CC1883" s="72"/>
      <c r="CD1883" s="74"/>
      <c r="CJ1883"/>
      <c r="CW1883" s="76"/>
      <c r="DC1883" s="69"/>
      <c r="DI1883" s="69"/>
    </row>
    <row r="1884" spans="1:113">
      <c r="A1884" s="78"/>
      <c r="B1884" s="79"/>
      <c r="C1884" s="78"/>
      <c r="D1884" s="80"/>
      <c r="E1884" s="78"/>
      <c r="F1884" s="78"/>
      <c r="G1884" s="78"/>
      <c r="H1884" s="78"/>
      <c r="I1884" s="78"/>
      <c r="J1884" s="78"/>
      <c r="K1884" s="78"/>
      <c r="L1884" s="80"/>
      <c r="M1884" s="78"/>
      <c r="N1884" s="78"/>
      <c r="O1884" s="78"/>
      <c r="P1884" s="78"/>
      <c r="Q1884" s="78"/>
      <c r="R1884" s="78"/>
      <c r="S1884" s="78"/>
      <c r="T1884" s="78"/>
      <c r="U1884" s="78"/>
      <c r="V1884" s="78"/>
      <c r="W1884" s="78"/>
      <c r="X1884" s="78"/>
      <c r="Y1884" s="78"/>
      <c r="Z1884" s="78"/>
      <c r="AA1884" s="78"/>
      <c r="AB1884" s="78"/>
      <c r="AC1884" s="78"/>
      <c r="AD1884" s="78"/>
      <c r="AE1884" s="78"/>
      <c r="AF1884" s="78"/>
      <c r="AG1884" s="78"/>
      <c r="AH1884" s="78"/>
      <c r="AI1884" s="78"/>
      <c r="AJ1884" s="78"/>
      <c r="AK1884" s="78"/>
      <c r="AL1884" s="80"/>
      <c r="AM1884" s="78"/>
      <c r="AN1884" s="78"/>
      <c r="AO1884" s="78"/>
      <c r="AP1884" s="78"/>
      <c r="AQ1884" s="78"/>
      <c r="AR1884" s="78"/>
      <c r="AS1884" s="78"/>
      <c r="AT1884" s="78"/>
      <c r="AU1884" s="78"/>
      <c r="AV1884" s="78"/>
      <c r="AW1884" s="78"/>
      <c r="AX1884" s="78"/>
      <c r="AY1884" s="78"/>
      <c r="AZ1884" s="78"/>
      <c r="BA1884" s="78"/>
      <c r="BB1884" s="78"/>
      <c r="BC1884" s="79"/>
      <c r="BD1884" s="79"/>
      <c r="BE1884" s="79"/>
      <c r="BF1884" s="79"/>
      <c r="BG1884" s="79"/>
      <c r="BH1884" s="79"/>
      <c r="BI1884" s="79"/>
      <c r="BJ1884" s="78"/>
      <c r="BK1884" s="78"/>
      <c r="BL1884" s="80"/>
      <c r="BM1884" s="78"/>
      <c r="BN1884" s="78"/>
      <c r="BO1884" s="78"/>
      <c r="BP1884" s="78"/>
      <c r="BQ1884" s="78"/>
      <c r="BR1884" s="78"/>
      <c r="BS1884" s="78"/>
      <c r="BT1884" s="78"/>
      <c r="BU1884" s="78"/>
      <c r="BV1884" s="78"/>
      <c r="BW1884" s="78"/>
      <c r="BX1884" s="78"/>
      <c r="BY1884" s="78"/>
      <c r="BZ1884" s="72"/>
      <c r="CA1884" s="73"/>
      <c r="CB1884" s="72"/>
      <c r="CC1884" s="72"/>
      <c r="CD1884" s="74"/>
      <c r="CJ1884"/>
      <c r="CW1884" s="76"/>
      <c r="DC1884" s="69"/>
      <c r="DI1884" s="69"/>
    </row>
    <row r="1885" spans="1:113">
      <c r="A1885" s="78"/>
      <c r="B1885" s="82"/>
      <c r="C1885" s="78"/>
      <c r="D1885" s="80"/>
      <c r="E1885" s="78"/>
      <c r="F1885" s="78"/>
      <c r="G1885" s="78"/>
      <c r="H1885" s="78"/>
      <c r="I1885" s="78"/>
      <c r="J1885" s="78"/>
      <c r="K1885" s="78"/>
      <c r="L1885" s="80"/>
      <c r="M1885" s="78"/>
      <c r="N1885" s="78"/>
      <c r="O1885" s="78"/>
      <c r="P1885" s="78"/>
      <c r="Q1885" s="78"/>
      <c r="R1885" s="78"/>
      <c r="S1885" s="78"/>
      <c r="T1885" s="78"/>
      <c r="U1885" s="78"/>
      <c r="V1885" s="78"/>
      <c r="W1885" s="78"/>
      <c r="X1885" s="78"/>
      <c r="Y1885" s="78"/>
      <c r="Z1885" s="78"/>
      <c r="AA1885" s="78"/>
      <c r="AB1885" s="78"/>
      <c r="AC1885" s="78"/>
      <c r="AD1885" s="78"/>
      <c r="AE1885" s="78"/>
      <c r="AF1885" s="78"/>
      <c r="AG1885" s="78"/>
      <c r="AH1885" s="78"/>
      <c r="AI1885" s="78"/>
      <c r="AJ1885" s="78"/>
      <c r="AK1885" s="78"/>
      <c r="AL1885" s="80"/>
      <c r="AM1885" s="78"/>
      <c r="AN1885" s="78"/>
      <c r="AO1885" s="78"/>
      <c r="AP1885" s="78"/>
      <c r="AQ1885" s="78"/>
      <c r="AR1885" s="78"/>
      <c r="AS1885" s="78"/>
      <c r="AT1885" s="78"/>
      <c r="AU1885" s="78"/>
      <c r="AV1885" s="78"/>
      <c r="AW1885" s="78"/>
      <c r="AX1885" s="78"/>
      <c r="AY1885" s="78"/>
      <c r="AZ1885" s="78"/>
      <c r="BA1885" s="78"/>
      <c r="BB1885" s="78"/>
      <c r="BC1885" s="79"/>
      <c r="BD1885" s="79"/>
      <c r="BE1885" s="82"/>
      <c r="BF1885" s="79"/>
      <c r="BG1885" s="82"/>
      <c r="BH1885" s="82"/>
      <c r="BI1885" s="82"/>
      <c r="BJ1885" s="78"/>
      <c r="BK1885" s="78"/>
      <c r="BL1885" s="80"/>
      <c r="BM1885" s="78"/>
      <c r="BN1885" s="78"/>
      <c r="BO1885" s="78"/>
      <c r="BP1885" s="78"/>
      <c r="BQ1885" s="78"/>
      <c r="BR1885" s="78"/>
      <c r="BS1885" s="78"/>
      <c r="BT1885" s="78"/>
      <c r="BU1885" s="78"/>
      <c r="BV1885" s="78"/>
      <c r="BW1885" s="78"/>
      <c r="BX1885" s="78"/>
      <c r="BY1885" s="78"/>
      <c r="BZ1885" s="72"/>
      <c r="CA1885" s="73"/>
      <c r="CB1885" s="72"/>
      <c r="CC1885" s="72"/>
      <c r="CD1885" s="74"/>
      <c r="CJ1885"/>
      <c r="CW1885" s="76"/>
      <c r="DC1885" s="69"/>
      <c r="DI1885" s="69"/>
    </row>
    <row r="1886" spans="1:113">
      <c r="A1886" s="78"/>
      <c r="B1886" s="82"/>
      <c r="C1886" s="78"/>
      <c r="D1886" s="80"/>
      <c r="E1886" s="78"/>
      <c r="F1886" s="78"/>
      <c r="G1886" s="78"/>
      <c r="H1886" s="78"/>
      <c r="I1886" s="78"/>
      <c r="J1886" s="78"/>
      <c r="K1886" s="78"/>
      <c r="L1886" s="80"/>
      <c r="M1886" s="78"/>
      <c r="N1886" s="78"/>
      <c r="O1886" s="78"/>
      <c r="P1886" s="78"/>
      <c r="Q1886" s="78"/>
      <c r="R1886" s="78"/>
      <c r="S1886" s="78"/>
      <c r="T1886" s="78"/>
      <c r="U1886" s="78"/>
      <c r="V1886" s="78"/>
      <c r="W1886" s="78"/>
      <c r="X1886" s="78"/>
      <c r="Y1886" s="78"/>
      <c r="Z1886" s="78"/>
      <c r="AA1886" s="78"/>
      <c r="AB1886" s="78"/>
      <c r="AC1886" s="78"/>
      <c r="AD1886" s="78"/>
      <c r="AE1886" s="78"/>
      <c r="AF1886" s="78"/>
      <c r="AG1886" s="78"/>
      <c r="AH1886" s="78"/>
      <c r="AI1886" s="78"/>
      <c r="AJ1886" s="78"/>
      <c r="AK1886" s="78"/>
      <c r="AL1886" s="80"/>
      <c r="AM1886" s="78"/>
      <c r="AN1886" s="78"/>
      <c r="AO1886" s="78"/>
      <c r="AP1886" s="78"/>
      <c r="AQ1886" s="78"/>
      <c r="AR1886" s="78"/>
      <c r="AS1886" s="78"/>
      <c r="AT1886" s="78"/>
      <c r="AU1886" s="78"/>
      <c r="AV1886" s="78"/>
      <c r="AW1886" s="78"/>
      <c r="AX1886" s="78"/>
      <c r="AY1886" s="78"/>
      <c r="AZ1886" s="78"/>
      <c r="BA1886" s="78"/>
      <c r="BB1886" s="78"/>
      <c r="BC1886" s="79"/>
      <c r="BD1886" s="79"/>
      <c r="BE1886" s="82"/>
      <c r="BF1886" s="79"/>
      <c r="BG1886" s="82"/>
      <c r="BH1886" s="82"/>
      <c r="BI1886" s="82"/>
      <c r="BJ1886" s="78"/>
      <c r="BK1886" s="78"/>
      <c r="BL1886" s="80"/>
      <c r="BM1886" s="78"/>
      <c r="BN1886" s="78"/>
      <c r="BO1886" s="78"/>
      <c r="BP1886" s="78"/>
      <c r="BQ1886" s="78"/>
      <c r="BR1886" s="78"/>
      <c r="BS1886" s="78"/>
      <c r="BT1886" s="78"/>
      <c r="BU1886" s="78"/>
      <c r="BV1886" s="78"/>
      <c r="BW1886" s="78"/>
      <c r="BX1886" s="78"/>
      <c r="BY1886" s="78"/>
      <c r="BZ1886" s="72"/>
      <c r="CA1886" s="73"/>
      <c r="CB1886" s="72"/>
      <c r="CC1886" s="72"/>
      <c r="CD1886" s="74"/>
      <c r="CJ1886"/>
      <c r="CW1886" s="76"/>
      <c r="DC1886" s="69"/>
      <c r="DI1886" s="69"/>
    </row>
    <row r="1887" spans="1:113">
      <c r="A1887" s="78"/>
      <c r="B1887" s="79"/>
      <c r="C1887" s="78"/>
      <c r="D1887" s="80"/>
      <c r="E1887" s="78"/>
      <c r="F1887" s="78"/>
      <c r="G1887" s="78"/>
      <c r="H1887" s="78"/>
      <c r="I1887" s="78"/>
      <c r="J1887" s="78"/>
      <c r="K1887" s="78"/>
      <c r="L1887" s="80"/>
      <c r="M1887" s="78"/>
      <c r="N1887" s="78"/>
      <c r="O1887" s="78"/>
      <c r="P1887" s="78"/>
      <c r="Q1887" s="78"/>
      <c r="R1887" s="78"/>
      <c r="S1887" s="78"/>
      <c r="T1887" s="78"/>
      <c r="U1887" s="78"/>
      <c r="V1887" s="78"/>
      <c r="W1887" s="78"/>
      <c r="X1887" s="78"/>
      <c r="Y1887" s="78"/>
      <c r="Z1887" s="78"/>
      <c r="AA1887" s="78"/>
      <c r="AB1887" s="78"/>
      <c r="AC1887" s="78"/>
      <c r="AD1887" s="78"/>
      <c r="AE1887" s="78"/>
      <c r="AF1887" s="78"/>
      <c r="AG1887" s="78"/>
      <c r="AH1887" s="78"/>
      <c r="AI1887" s="78"/>
      <c r="AJ1887" s="78"/>
      <c r="AK1887" s="78"/>
      <c r="AL1887" s="80"/>
      <c r="AM1887" s="78"/>
      <c r="AN1887" s="78"/>
      <c r="AO1887" s="78"/>
      <c r="AP1887" s="78"/>
      <c r="AQ1887" s="78"/>
      <c r="AR1887" s="78"/>
      <c r="AS1887" s="78"/>
      <c r="AT1887" s="78"/>
      <c r="AU1887" s="78"/>
      <c r="AV1887" s="78"/>
      <c r="AW1887" s="78"/>
      <c r="AX1887" s="78"/>
      <c r="AY1887" s="78"/>
      <c r="AZ1887" s="78"/>
      <c r="BA1887" s="78"/>
      <c r="BB1887" s="78"/>
      <c r="BC1887" s="79"/>
      <c r="BD1887" s="79"/>
      <c r="BE1887" s="79"/>
      <c r="BF1887" s="79"/>
      <c r="BG1887" s="79"/>
      <c r="BH1887" s="79"/>
      <c r="BI1887" s="79"/>
      <c r="BJ1887" s="78"/>
      <c r="BK1887" s="78"/>
      <c r="BL1887" s="80"/>
      <c r="BM1887" s="78"/>
      <c r="BN1887" s="78"/>
      <c r="BO1887" s="78"/>
      <c r="BP1887" s="78"/>
      <c r="BQ1887" s="78"/>
      <c r="BR1887" s="78"/>
      <c r="BS1887" s="78"/>
      <c r="BT1887" s="78"/>
      <c r="BU1887" s="78"/>
      <c r="BV1887" s="78"/>
      <c r="BW1887" s="78"/>
      <c r="BX1887" s="78"/>
      <c r="BY1887" s="78"/>
      <c r="BZ1887" s="72"/>
      <c r="CA1887" s="73"/>
      <c r="CB1887" s="72"/>
      <c r="CC1887" s="72"/>
      <c r="CD1887" s="74"/>
      <c r="CJ1887"/>
      <c r="CW1887" s="76"/>
      <c r="DC1887" s="69"/>
      <c r="DI1887" s="69"/>
    </row>
    <row r="1888" spans="1:113">
      <c r="A1888" s="78"/>
      <c r="B1888" s="82"/>
      <c r="C1888" s="78"/>
      <c r="D1888" s="80"/>
      <c r="E1888" s="78"/>
      <c r="F1888" s="78"/>
      <c r="G1888" s="78"/>
      <c r="H1888" s="78"/>
      <c r="I1888" s="78"/>
      <c r="J1888" s="78"/>
      <c r="K1888" s="78"/>
      <c r="L1888" s="80"/>
      <c r="M1888" s="78"/>
      <c r="N1888" s="78"/>
      <c r="O1888" s="78"/>
      <c r="P1888" s="78"/>
      <c r="Q1888" s="78"/>
      <c r="R1888" s="78"/>
      <c r="S1888" s="78"/>
      <c r="T1888" s="78"/>
      <c r="U1888" s="78"/>
      <c r="V1888" s="78"/>
      <c r="W1888" s="78"/>
      <c r="X1888" s="78"/>
      <c r="Y1888" s="78"/>
      <c r="Z1888" s="78"/>
      <c r="AA1888" s="78"/>
      <c r="AB1888" s="78"/>
      <c r="AC1888" s="78"/>
      <c r="AD1888" s="78"/>
      <c r="AE1888" s="78"/>
      <c r="AF1888" s="78"/>
      <c r="AG1888" s="78"/>
      <c r="AH1888" s="78"/>
      <c r="AI1888" s="78"/>
      <c r="AJ1888" s="78"/>
      <c r="AK1888" s="78"/>
      <c r="AL1888" s="80"/>
      <c r="AM1888" s="78"/>
      <c r="AN1888" s="78"/>
      <c r="AO1888" s="78"/>
      <c r="AP1888" s="78"/>
      <c r="AQ1888" s="78"/>
      <c r="AR1888" s="78"/>
      <c r="AS1888" s="78"/>
      <c r="AT1888" s="78"/>
      <c r="AU1888" s="78"/>
      <c r="AV1888" s="78"/>
      <c r="AW1888" s="78"/>
      <c r="AX1888" s="78"/>
      <c r="AY1888" s="78"/>
      <c r="AZ1888" s="78"/>
      <c r="BA1888" s="78"/>
      <c r="BB1888" s="78"/>
      <c r="BC1888" s="79"/>
      <c r="BD1888" s="79"/>
      <c r="BE1888" s="82"/>
      <c r="BF1888" s="79"/>
      <c r="BG1888" s="82"/>
      <c r="BH1888" s="82"/>
      <c r="BI1888" s="82"/>
      <c r="BJ1888" s="78"/>
      <c r="BK1888" s="78"/>
      <c r="BL1888" s="80"/>
      <c r="BM1888" s="78"/>
      <c r="BN1888" s="78"/>
      <c r="BO1888" s="78"/>
      <c r="BP1888" s="78"/>
      <c r="BQ1888" s="78"/>
      <c r="BR1888" s="78"/>
      <c r="BS1888" s="78"/>
      <c r="BT1888" s="78"/>
      <c r="BU1888" s="78"/>
      <c r="BV1888" s="78"/>
      <c r="BW1888" s="78"/>
      <c r="BX1888" s="78"/>
      <c r="BY1888" s="78"/>
      <c r="BZ1888" s="72"/>
      <c r="CA1888" s="73"/>
      <c r="CB1888" s="72"/>
      <c r="CC1888" s="72"/>
      <c r="CD1888" s="74"/>
      <c r="CJ1888"/>
      <c r="CW1888" s="76"/>
      <c r="DC1888" s="69"/>
      <c r="DI1888" s="69"/>
    </row>
    <row r="1889" spans="1:113">
      <c r="A1889" s="78"/>
      <c r="B1889" s="82"/>
      <c r="C1889" s="78"/>
      <c r="D1889" s="80"/>
      <c r="E1889" s="78"/>
      <c r="F1889" s="78"/>
      <c r="G1889" s="78"/>
      <c r="H1889" s="78"/>
      <c r="I1889" s="78"/>
      <c r="J1889" s="78"/>
      <c r="K1889" s="78"/>
      <c r="L1889" s="80"/>
      <c r="M1889" s="78"/>
      <c r="N1889" s="78"/>
      <c r="O1889" s="78"/>
      <c r="P1889" s="78"/>
      <c r="Q1889" s="78"/>
      <c r="R1889" s="78"/>
      <c r="S1889" s="78"/>
      <c r="T1889" s="78"/>
      <c r="U1889" s="78"/>
      <c r="V1889" s="78"/>
      <c r="W1889" s="78"/>
      <c r="X1889" s="78"/>
      <c r="Y1889" s="78"/>
      <c r="Z1889" s="78"/>
      <c r="AA1889" s="78"/>
      <c r="AB1889" s="78"/>
      <c r="AC1889" s="78"/>
      <c r="AD1889" s="78"/>
      <c r="AE1889" s="78"/>
      <c r="AF1889" s="78"/>
      <c r="AG1889" s="78"/>
      <c r="AH1889" s="78"/>
      <c r="AI1889" s="78"/>
      <c r="AJ1889" s="78"/>
      <c r="AK1889" s="78"/>
      <c r="AL1889" s="80"/>
      <c r="AM1889" s="78"/>
      <c r="AN1889" s="78"/>
      <c r="AO1889" s="78"/>
      <c r="AP1889" s="78"/>
      <c r="AQ1889" s="78"/>
      <c r="AR1889" s="78"/>
      <c r="AS1889" s="78"/>
      <c r="AT1889" s="78"/>
      <c r="AU1889" s="78"/>
      <c r="AV1889" s="78"/>
      <c r="AW1889" s="78"/>
      <c r="AX1889" s="78"/>
      <c r="AY1889" s="78"/>
      <c r="AZ1889" s="78"/>
      <c r="BA1889" s="78"/>
      <c r="BB1889" s="78"/>
      <c r="BC1889" s="79"/>
      <c r="BD1889" s="79"/>
      <c r="BE1889" s="82"/>
      <c r="BF1889" s="79"/>
      <c r="BG1889" s="82"/>
      <c r="BH1889" s="82"/>
      <c r="BI1889" s="82"/>
      <c r="BJ1889" s="78"/>
      <c r="BK1889" s="78"/>
      <c r="BL1889" s="80"/>
      <c r="BM1889" s="78"/>
      <c r="BN1889" s="78"/>
      <c r="BO1889" s="78"/>
      <c r="BP1889" s="78"/>
      <c r="BQ1889" s="78"/>
      <c r="BR1889" s="78"/>
      <c r="BS1889" s="78"/>
      <c r="BT1889" s="78"/>
      <c r="BU1889" s="78"/>
      <c r="BV1889" s="78"/>
      <c r="BW1889" s="78"/>
      <c r="BX1889" s="78"/>
      <c r="BY1889" s="78"/>
      <c r="BZ1889" s="72"/>
      <c r="CA1889" s="73"/>
      <c r="CB1889" s="72"/>
      <c r="CC1889" s="72"/>
      <c r="CD1889" s="74"/>
      <c r="CJ1889"/>
      <c r="CW1889" s="76"/>
      <c r="DC1889" s="69"/>
      <c r="DI1889" s="69"/>
    </row>
    <row r="1890" spans="1:113">
      <c r="A1890" s="78"/>
      <c r="B1890" s="79"/>
      <c r="C1890" s="78"/>
      <c r="D1890" s="80"/>
      <c r="E1890" s="78"/>
      <c r="F1890" s="78"/>
      <c r="G1890" s="78"/>
      <c r="H1890" s="78"/>
      <c r="I1890" s="78"/>
      <c r="J1890" s="78"/>
      <c r="K1890" s="78"/>
      <c r="L1890" s="80"/>
      <c r="M1890" s="78"/>
      <c r="N1890" s="78"/>
      <c r="O1890" s="78"/>
      <c r="P1890" s="78"/>
      <c r="Q1890" s="78"/>
      <c r="R1890" s="81"/>
      <c r="S1890" s="78"/>
      <c r="T1890" s="78"/>
      <c r="U1890" s="78"/>
      <c r="V1890" s="78"/>
      <c r="W1890" s="78"/>
      <c r="X1890" s="78"/>
      <c r="Y1890" s="78"/>
      <c r="Z1890" s="78"/>
      <c r="AA1890" s="78"/>
      <c r="AB1890" s="78"/>
      <c r="AC1890" s="78"/>
      <c r="AD1890" s="78"/>
      <c r="AE1890" s="78"/>
      <c r="AF1890" s="78"/>
      <c r="AG1890" s="78"/>
      <c r="AH1890" s="78"/>
      <c r="AI1890" s="78"/>
      <c r="AJ1890" s="78"/>
      <c r="AK1890" s="78"/>
      <c r="AL1890" s="80"/>
      <c r="AM1890" s="78"/>
      <c r="AN1890" s="78"/>
      <c r="AO1890" s="78"/>
      <c r="AP1890" s="78"/>
      <c r="AQ1890" s="78"/>
      <c r="AR1890" s="78"/>
      <c r="AS1890" s="78"/>
      <c r="AT1890" s="78"/>
      <c r="AU1890" s="78"/>
      <c r="AV1890" s="78"/>
      <c r="AW1890" s="78"/>
      <c r="AX1890" s="78"/>
      <c r="AY1890" s="78"/>
      <c r="AZ1890" s="78"/>
      <c r="BA1890" s="78"/>
      <c r="BB1890" s="78"/>
      <c r="BC1890" s="79"/>
      <c r="BD1890" s="79"/>
      <c r="BE1890" s="79"/>
      <c r="BF1890" s="79"/>
      <c r="BG1890" s="79"/>
      <c r="BH1890" s="79"/>
      <c r="BI1890" s="79"/>
      <c r="BJ1890" s="78"/>
      <c r="BK1890" s="78"/>
      <c r="BL1890" s="80"/>
      <c r="BM1890" s="78"/>
      <c r="BN1890" s="78"/>
      <c r="BO1890" s="78"/>
      <c r="BP1890" s="78"/>
      <c r="BQ1890" s="78"/>
      <c r="BR1890" s="78"/>
      <c r="BS1890" s="78"/>
      <c r="BT1890" s="78"/>
      <c r="BU1890" s="78"/>
      <c r="BV1890" s="78"/>
      <c r="BW1890" s="78"/>
      <c r="BX1890" s="78"/>
      <c r="BY1890" s="78"/>
      <c r="BZ1890" s="72"/>
      <c r="CA1890" s="73"/>
      <c r="CB1890" s="72"/>
      <c r="CC1890" s="72"/>
      <c r="CD1890" s="74"/>
      <c r="CJ1890"/>
      <c r="CW1890" s="76"/>
      <c r="DC1890" s="69"/>
      <c r="DI1890" s="69"/>
    </row>
    <row r="1891" spans="1:113">
      <c r="A1891" s="78"/>
      <c r="B1891" s="79"/>
      <c r="C1891" s="78"/>
      <c r="D1891" s="80"/>
      <c r="E1891" s="78"/>
      <c r="F1891" s="78"/>
      <c r="G1891" s="78"/>
      <c r="H1891" s="78"/>
      <c r="I1891" s="78"/>
      <c r="J1891" s="78"/>
      <c r="K1891" s="78"/>
      <c r="L1891" s="80"/>
      <c r="M1891" s="78"/>
      <c r="N1891" s="78"/>
      <c r="O1891" s="78"/>
      <c r="P1891" s="78"/>
      <c r="Q1891" s="78"/>
      <c r="R1891" s="78"/>
      <c r="S1891" s="78"/>
      <c r="T1891" s="78"/>
      <c r="U1891" s="78"/>
      <c r="V1891" s="78"/>
      <c r="W1891" s="78"/>
      <c r="X1891" s="78"/>
      <c r="Y1891" s="78"/>
      <c r="Z1891" s="78"/>
      <c r="AA1891" s="78"/>
      <c r="AB1891" s="78"/>
      <c r="AC1891" s="78"/>
      <c r="AD1891" s="78"/>
      <c r="AE1891" s="78"/>
      <c r="AF1891" s="78"/>
      <c r="AG1891" s="78"/>
      <c r="AH1891" s="78"/>
      <c r="AI1891" s="78"/>
      <c r="AJ1891" s="78"/>
      <c r="AK1891" s="78"/>
      <c r="AL1891" s="80"/>
      <c r="AM1891" s="78"/>
      <c r="AN1891" s="78"/>
      <c r="AO1891" s="78"/>
      <c r="AP1891" s="78"/>
      <c r="AQ1891" s="78"/>
      <c r="AR1891" s="78"/>
      <c r="AS1891" s="78"/>
      <c r="AT1891" s="78"/>
      <c r="AU1891" s="78"/>
      <c r="AV1891" s="78"/>
      <c r="AW1891" s="78"/>
      <c r="AX1891" s="78"/>
      <c r="AY1891" s="78"/>
      <c r="AZ1891" s="78"/>
      <c r="BA1891" s="78"/>
      <c r="BB1891" s="78"/>
      <c r="BC1891" s="79"/>
      <c r="BD1891" s="79"/>
      <c r="BE1891" s="79"/>
      <c r="BF1891" s="79"/>
      <c r="BG1891" s="79"/>
      <c r="BH1891" s="79"/>
      <c r="BI1891" s="79"/>
      <c r="BJ1891" s="78"/>
      <c r="BK1891" s="78"/>
      <c r="BL1891" s="80"/>
      <c r="BM1891" s="78"/>
      <c r="BN1891" s="78"/>
      <c r="BO1891" s="78"/>
      <c r="BP1891" s="78"/>
      <c r="BQ1891" s="78"/>
      <c r="BR1891" s="78"/>
      <c r="BS1891" s="78"/>
      <c r="BT1891" s="78"/>
      <c r="BU1891" s="78"/>
      <c r="BV1891" s="78"/>
      <c r="BW1891" s="78"/>
      <c r="BX1891" s="78"/>
      <c r="BY1891" s="78"/>
      <c r="BZ1891" s="72"/>
      <c r="CA1891" s="73"/>
      <c r="CB1891" s="72"/>
      <c r="CC1891" s="72"/>
      <c r="CD1891" s="74"/>
      <c r="CJ1891"/>
      <c r="CW1891" s="76"/>
      <c r="DC1891" s="69"/>
      <c r="DI1891" s="69"/>
    </row>
    <row r="1892" spans="1:113">
      <c r="A1892" s="78"/>
      <c r="B1892" s="79"/>
      <c r="C1892" s="78"/>
      <c r="D1892" s="80"/>
      <c r="E1892" s="78"/>
      <c r="F1892" s="78"/>
      <c r="G1892" s="78"/>
      <c r="H1892" s="78"/>
      <c r="I1892" s="78"/>
      <c r="J1892" s="78"/>
      <c r="K1892" s="78"/>
      <c r="L1892" s="80"/>
      <c r="M1892" s="78"/>
      <c r="N1892" s="78"/>
      <c r="O1892" s="78"/>
      <c r="P1892" s="78"/>
      <c r="Q1892" s="78"/>
      <c r="R1892" s="78"/>
      <c r="S1892" s="78"/>
      <c r="T1892" s="78"/>
      <c r="U1892" s="78"/>
      <c r="V1892" s="78"/>
      <c r="W1892" s="78"/>
      <c r="X1892" s="78"/>
      <c r="Y1892" s="78"/>
      <c r="Z1892" s="78"/>
      <c r="AA1892" s="78"/>
      <c r="AB1892" s="78"/>
      <c r="AC1892" s="78"/>
      <c r="AD1892" s="78"/>
      <c r="AE1892" s="78"/>
      <c r="AF1892" s="78"/>
      <c r="AG1892" s="78"/>
      <c r="AH1892" s="78"/>
      <c r="AI1892" s="78"/>
      <c r="AJ1892" s="78"/>
      <c r="AK1892" s="78"/>
      <c r="AL1892" s="80"/>
      <c r="AM1892" s="78"/>
      <c r="AN1892" s="78"/>
      <c r="AO1892" s="78"/>
      <c r="AP1892" s="78"/>
      <c r="AQ1892" s="78"/>
      <c r="AR1892" s="78"/>
      <c r="AS1892" s="78"/>
      <c r="AT1892" s="78"/>
      <c r="AU1892" s="78"/>
      <c r="AV1892" s="78"/>
      <c r="AW1892" s="78"/>
      <c r="AX1892" s="78"/>
      <c r="AY1892" s="78"/>
      <c r="AZ1892" s="78"/>
      <c r="BA1892" s="78"/>
      <c r="BB1892" s="78"/>
      <c r="BC1892" s="79"/>
      <c r="BD1892" s="79"/>
      <c r="BE1892" s="79"/>
      <c r="BF1892" s="79"/>
      <c r="BG1892" s="79"/>
      <c r="BH1892" s="79"/>
      <c r="BI1892" s="79"/>
      <c r="BJ1892" s="78"/>
      <c r="BK1892" s="78"/>
      <c r="BL1892" s="80"/>
      <c r="BM1892" s="78"/>
      <c r="BN1892" s="78"/>
      <c r="BO1892" s="78"/>
      <c r="BP1892" s="78"/>
      <c r="BQ1892" s="78"/>
      <c r="BR1892" s="78"/>
      <c r="BS1892" s="78"/>
      <c r="BT1892" s="78"/>
      <c r="BU1892" s="78"/>
      <c r="BV1892" s="78"/>
      <c r="BW1892" s="78"/>
      <c r="BX1892" s="78"/>
      <c r="BY1892" s="78"/>
      <c r="BZ1892" s="72"/>
      <c r="CA1892" s="73"/>
      <c r="CB1892" s="72"/>
      <c r="CC1892" s="72"/>
      <c r="CD1892" s="74"/>
      <c r="CJ1892"/>
      <c r="CW1892" s="76"/>
      <c r="DC1892" s="69"/>
      <c r="DI1892" s="69"/>
    </row>
    <row r="1893" spans="1:113">
      <c r="A1893" s="78"/>
      <c r="B1893" s="82"/>
      <c r="C1893" s="78"/>
      <c r="D1893" s="80"/>
      <c r="E1893" s="78"/>
      <c r="F1893" s="78"/>
      <c r="G1893" s="78"/>
      <c r="H1893" s="78"/>
      <c r="I1893" s="78"/>
      <c r="J1893" s="78"/>
      <c r="K1893" s="78"/>
      <c r="L1893" s="80"/>
      <c r="M1893" s="78"/>
      <c r="N1893" s="78"/>
      <c r="O1893" s="78"/>
      <c r="P1893" s="78"/>
      <c r="Q1893" s="78"/>
      <c r="R1893" s="78"/>
      <c r="S1893" s="78"/>
      <c r="T1893" s="78"/>
      <c r="U1893" s="78"/>
      <c r="V1893" s="78"/>
      <c r="W1893" s="78"/>
      <c r="X1893" s="78"/>
      <c r="Y1893" s="78"/>
      <c r="Z1893" s="78"/>
      <c r="AA1893" s="78"/>
      <c r="AB1893" s="78"/>
      <c r="AC1893" s="78"/>
      <c r="AD1893" s="78"/>
      <c r="AE1893" s="78"/>
      <c r="AF1893" s="78"/>
      <c r="AG1893" s="78"/>
      <c r="AH1893" s="78"/>
      <c r="AI1893" s="78"/>
      <c r="AJ1893" s="78"/>
      <c r="AK1893" s="78"/>
      <c r="AL1893" s="80"/>
      <c r="AM1893" s="78"/>
      <c r="AN1893" s="78"/>
      <c r="AO1893" s="78"/>
      <c r="AP1893" s="78"/>
      <c r="AQ1893" s="78"/>
      <c r="AR1893" s="78"/>
      <c r="AS1893" s="78"/>
      <c r="AT1893" s="78"/>
      <c r="AU1893" s="78"/>
      <c r="AV1893" s="78"/>
      <c r="AW1893" s="78"/>
      <c r="AX1893" s="78"/>
      <c r="AY1893" s="78"/>
      <c r="AZ1893" s="78"/>
      <c r="BA1893" s="78"/>
      <c r="BB1893" s="78"/>
      <c r="BC1893" s="79"/>
      <c r="BD1893" s="79"/>
      <c r="BE1893" s="82"/>
      <c r="BF1893" s="79"/>
      <c r="BG1893" s="82"/>
      <c r="BH1893" s="82"/>
      <c r="BI1893" s="82"/>
      <c r="BJ1893" s="78"/>
      <c r="BK1893" s="78"/>
      <c r="BL1893" s="80"/>
      <c r="BM1893" s="78"/>
      <c r="BN1893" s="78"/>
      <c r="BO1893" s="78"/>
      <c r="BP1893" s="78"/>
      <c r="BQ1893" s="78"/>
      <c r="BR1893" s="78"/>
      <c r="BS1893" s="78"/>
      <c r="BT1893" s="78"/>
      <c r="BU1893" s="78"/>
      <c r="BV1893" s="78"/>
      <c r="BW1893" s="78"/>
      <c r="BX1893" s="78"/>
      <c r="BY1893" s="78"/>
      <c r="BZ1893" s="72"/>
      <c r="CA1893" s="73"/>
      <c r="CB1893" s="72"/>
      <c r="CC1893" s="72"/>
      <c r="CD1893" s="74"/>
      <c r="CJ1893"/>
      <c r="CW1893" s="76"/>
      <c r="DC1893" s="69"/>
      <c r="DI1893" s="69"/>
    </row>
    <row r="1894" spans="1:113">
      <c r="A1894" s="78"/>
      <c r="B1894" s="79"/>
      <c r="C1894" s="78"/>
      <c r="D1894" s="80"/>
      <c r="E1894" s="78"/>
      <c r="F1894" s="78"/>
      <c r="G1894" s="78"/>
      <c r="H1894" s="78"/>
      <c r="I1894" s="78"/>
      <c r="J1894" s="78"/>
      <c r="K1894" s="78"/>
      <c r="L1894" s="80"/>
      <c r="M1894" s="78"/>
      <c r="N1894" s="78"/>
      <c r="O1894" s="78"/>
      <c r="P1894" s="78"/>
      <c r="Q1894" s="78"/>
      <c r="R1894" s="78"/>
      <c r="S1894" s="78"/>
      <c r="T1894" s="78"/>
      <c r="U1894" s="78"/>
      <c r="V1894" s="78"/>
      <c r="W1894" s="78"/>
      <c r="X1894" s="78"/>
      <c r="Y1894" s="78"/>
      <c r="Z1894" s="78"/>
      <c r="AA1894" s="78"/>
      <c r="AB1894" s="78"/>
      <c r="AC1894" s="78"/>
      <c r="AD1894" s="78"/>
      <c r="AE1894" s="78"/>
      <c r="AF1894" s="78"/>
      <c r="AG1894" s="78"/>
      <c r="AH1894" s="78"/>
      <c r="AI1894" s="78"/>
      <c r="AJ1894" s="78"/>
      <c r="AK1894" s="78"/>
      <c r="AL1894" s="80"/>
      <c r="AM1894" s="78"/>
      <c r="AN1894" s="78"/>
      <c r="AO1894" s="78"/>
      <c r="AP1894" s="78"/>
      <c r="AQ1894" s="78"/>
      <c r="AR1894" s="78"/>
      <c r="AS1894" s="78"/>
      <c r="AT1894" s="78"/>
      <c r="AU1894" s="78"/>
      <c r="AV1894" s="78"/>
      <c r="AW1894" s="78"/>
      <c r="AX1894" s="78"/>
      <c r="AY1894" s="78"/>
      <c r="AZ1894" s="78"/>
      <c r="BA1894" s="78"/>
      <c r="BB1894" s="78"/>
      <c r="BC1894" s="79"/>
      <c r="BD1894" s="79"/>
      <c r="BE1894" s="79"/>
      <c r="BF1894" s="79"/>
      <c r="BG1894" s="79"/>
      <c r="BH1894" s="79"/>
      <c r="BI1894" s="79"/>
      <c r="BJ1894" s="78"/>
      <c r="BK1894" s="78"/>
      <c r="BL1894" s="80"/>
      <c r="BM1894" s="78"/>
      <c r="BN1894" s="78"/>
      <c r="BO1894" s="78"/>
      <c r="BP1894" s="78"/>
      <c r="BQ1894" s="78"/>
      <c r="BR1894" s="78"/>
      <c r="BS1894" s="78"/>
      <c r="BT1894" s="78"/>
      <c r="BU1894" s="78"/>
      <c r="BV1894" s="78"/>
      <c r="BW1894" s="78"/>
      <c r="BX1894" s="78"/>
      <c r="BY1894" s="78"/>
      <c r="BZ1894" s="72"/>
      <c r="CA1894" s="73"/>
      <c r="CB1894" s="72"/>
      <c r="CC1894" s="72"/>
      <c r="CD1894" s="74"/>
      <c r="CJ1894"/>
      <c r="CW1894" s="76"/>
      <c r="DC1894" s="69"/>
      <c r="DI1894" s="69"/>
    </row>
    <row r="1895" spans="1:113">
      <c r="A1895" s="78"/>
      <c r="B1895" s="82"/>
      <c r="C1895" s="78"/>
      <c r="D1895" s="80"/>
      <c r="E1895" s="78"/>
      <c r="F1895" s="78"/>
      <c r="G1895" s="78"/>
      <c r="H1895" s="78"/>
      <c r="I1895" s="78"/>
      <c r="J1895" s="78"/>
      <c r="K1895" s="78"/>
      <c r="L1895" s="80"/>
      <c r="M1895" s="78"/>
      <c r="N1895" s="78"/>
      <c r="O1895" s="78"/>
      <c r="P1895" s="78"/>
      <c r="Q1895" s="78"/>
      <c r="R1895" s="78"/>
      <c r="S1895" s="78"/>
      <c r="T1895" s="78"/>
      <c r="U1895" s="78"/>
      <c r="V1895" s="78"/>
      <c r="W1895" s="78"/>
      <c r="X1895" s="78"/>
      <c r="Y1895" s="78"/>
      <c r="Z1895" s="78"/>
      <c r="AA1895" s="78"/>
      <c r="AB1895" s="78"/>
      <c r="AC1895" s="78"/>
      <c r="AD1895" s="78"/>
      <c r="AE1895" s="78"/>
      <c r="AF1895" s="78"/>
      <c r="AG1895" s="78"/>
      <c r="AH1895" s="78"/>
      <c r="AI1895" s="78"/>
      <c r="AJ1895" s="78"/>
      <c r="AK1895" s="78"/>
      <c r="AL1895" s="80"/>
      <c r="AM1895" s="78"/>
      <c r="AN1895" s="78"/>
      <c r="AO1895" s="78"/>
      <c r="AP1895" s="78"/>
      <c r="AQ1895" s="78"/>
      <c r="AR1895" s="78"/>
      <c r="AS1895" s="78"/>
      <c r="AT1895" s="78"/>
      <c r="AU1895" s="78"/>
      <c r="AV1895" s="78"/>
      <c r="AW1895" s="78"/>
      <c r="AX1895" s="78"/>
      <c r="AY1895" s="78"/>
      <c r="AZ1895" s="78"/>
      <c r="BA1895" s="78"/>
      <c r="BB1895" s="78"/>
      <c r="BC1895" s="79"/>
      <c r="BD1895" s="79"/>
      <c r="BE1895" s="82"/>
      <c r="BF1895" s="79"/>
      <c r="BG1895" s="82"/>
      <c r="BH1895" s="82"/>
      <c r="BI1895" s="82"/>
      <c r="BJ1895" s="78"/>
      <c r="BK1895" s="78"/>
      <c r="BL1895" s="80"/>
      <c r="BM1895" s="78"/>
      <c r="BN1895" s="78"/>
      <c r="BO1895" s="78"/>
      <c r="BP1895" s="78"/>
      <c r="BQ1895" s="78"/>
      <c r="BR1895" s="78"/>
      <c r="BS1895" s="78"/>
      <c r="BT1895" s="78"/>
      <c r="BU1895" s="78"/>
      <c r="BV1895" s="78"/>
      <c r="BW1895" s="78"/>
      <c r="BX1895" s="78"/>
      <c r="BY1895" s="78"/>
      <c r="BZ1895" s="72"/>
      <c r="CA1895" s="73"/>
      <c r="CB1895" s="72"/>
      <c r="CC1895" s="72"/>
      <c r="CD1895" s="74"/>
      <c r="CJ1895"/>
      <c r="CW1895" s="76"/>
      <c r="DC1895" s="69"/>
      <c r="DI1895" s="69"/>
    </row>
    <row r="1896" spans="1:113">
      <c r="A1896" s="78"/>
      <c r="B1896" s="79"/>
      <c r="C1896" s="78"/>
      <c r="D1896" s="80"/>
      <c r="E1896" s="78"/>
      <c r="F1896" s="78"/>
      <c r="G1896" s="78"/>
      <c r="H1896" s="78"/>
      <c r="I1896" s="78"/>
      <c r="J1896" s="78"/>
      <c r="K1896" s="78"/>
      <c r="L1896" s="80"/>
      <c r="M1896" s="78"/>
      <c r="N1896" s="78"/>
      <c r="O1896" s="78"/>
      <c r="P1896" s="78"/>
      <c r="Q1896" s="78"/>
      <c r="R1896" s="78"/>
      <c r="S1896" s="78"/>
      <c r="T1896" s="78"/>
      <c r="U1896" s="78"/>
      <c r="V1896" s="78"/>
      <c r="W1896" s="78"/>
      <c r="X1896" s="78"/>
      <c r="Y1896" s="78"/>
      <c r="Z1896" s="78"/>
      <c r="AA1896" s="78"/>
      <c r="AB1896" s="78"/>
      <c r="AC1896" s="78"/>
      <c r="AD1896" s="78"/>
      <c r="AE1896" s="78"/>
      <c r="AF1896" s="78"/>
      <c r="AG1896" s="78"/>
      <c r="AH1896" s="78"/>
      <c r="AI1896" s="78"/>
      <c r="AJ1896" s="78"/>
      <c r="AK1896" s="78"/>
      <c r="AL1896" s="80"/>
      <c r="AM1896" s="78"/>
      <c r="AN1896" s="78"/>
      <c r="AO1896" s="78"/>
      <c r="AP1896" s="78"/>
      <c r="AQ1896" s="78"/>
      <c r="AR1896" s="78"/>
      <c r="AS1896" s="78"/>
      <c r="AT1896" s="78"/>
      <c r="AU1896" s="78"/>
      <c r="AV1896" s="78"/>
      <c r="AW1896" s="78"/>
      <c r="AX1896" s="78"/>
      <c r="AY1896" s="78"/>
      <c r="AZ1896" s="78"/>
      <c r="BA1896" s="78"/>
      <c r="BB1896" s="78"/>
      <c r="BC1896" s="79"/>
      <c r="BD1896" s="79"/>
      <c r="BE1896" s="79"/>
      <c r="BF1896" s="79"/>
      <c r="BG1896" s="79"/>
      <c r="BH1896" s="79"/>
      <c r="BI1896" s="79"/>
      <c r="BJ1896" s="78"/>
      <c r="BK1896" s="78"/>
      <c r="BL1896" s="80"/>
      <c r="BM1896" s="78"/>
      <c r="BN1896" s="78"/>
      <c r="BO1896" s="78"/>
      <c r="BP1896" s="78"/>
      <c r="BQ1896" s="78"/>
      <c r="BR1896" s="78"/>
      <c r="BS1896" s="78"/>
      <c r="BT1896" s="78"/>
      <c r="BU1896" s="78"/>
      <c r="BV1896" s="78"/>
      <c r="BW1896" s="78"/>
      <c r="BX1896" s="78"/>
      <c r="BY1896" s="78"/>
      <c r="BZ1896" s="72"/>
      <c r="CA1896" s="73"/>
      <c r="CB1896" s="72"/>
      <c r="CC1896" s="72"/>
      <c r="CD1896" s="74"/>
      <c r="CJ1896"/>
      <c r="CW1896" s="76"/>
      <c r="DC1896" s="69"/>
      <c r="DI1896" s="69"/>
    </row>
    <row r="1897" spans="1:113">
      <c r="A1897" s="78"/>
      <c r="B1897" s="79"/>
      <c r="C1897" s="78"/>
      <c r="D1897" s="80"/>
      <c r="E1897" s="78"/>
      <c r="F1897" s="78"/>
      <c r="G1897" s="78"/>
      <c r="H1897" s="78"/>
      <c r="I1897" s="78"/>
      <c r="J1897" s="78"/>
      <c r="K1897" s="78"/>
      <c r="L1897" s="80"/>
      <c r="M1897" s="78"/>
      <c r="N1897" s="78"/>
      <c r="O1897" s="78"/>
      <c r="P1897" s="78"/>
      <c r="Q1897" s="78"/>
      <c r="R1897" s="78"/>
      <c r="S1897" s="78"/>
      <c r="T1897" s="78"/>
      <c r="U1897" s="78"/>
      <c r="V1897" s="78"/>
      <c r="W1897" s="78"/>
      <c r="X1897" s="78"/>
      <c r="Y1897" s="78"/>
      <c r="Z1897" s="78"/>
      <c r="AA1897" s="78"/>
      <c r="AB1897" s="78"/>
      <c r="AC1897" s="78"/>
      <c r="AD1897" s="78"/>
      <c r="AE1897" s="78"/>
      <c r="AF1897" s="78"/>
      <c r="AG1897" s="78"/>
      <c r="AH1897" s="78"/>
      <c r="AI1897" s="78"/>
      <c r="AJ1897" s="78"/>
      <c r="AK1897" s="78"/>
      <c r="AL1897" s="80"/>
      <c r="AM1897" s="78"/>
      <c r="AN1897" s="78"/>
      <c r="AO1897" s="78"/>
      <c r="AP1897" s="78"/>
      <c r="AQ1897" s="78"/>
      <c r="AR1897" s="78"/>
      <c r="AS1897" s="78"/>
      <c r="AT1897" s="78"/>
      <c r="AU1897" s="78"/>
      <c r="AV1897" s="78"/>
      <c r="AW1897" s="78"/>
      <c r="AX1897" s="78"/>
      <c r="AY1897" s="78"/>
      <c r="AZ1897" s="78"/>
      <c r="BA1897" s="78"/>
      <c r="BB1897" s="78"/>
      <c r="BC1897" s="79"/>
      <c r="BD1897" s="79"/>
      <c r="BE1897" s="79"/>
      <c r="BF1897" s="79"/>
      <c r="BG1897" s="79"/>
      <c r="BH1897" s="79"/>
      <c r="BI1897" s="79"/>
      <c r="BJ1897" s="78"/>
      <c r="BK1897" s="78"/>
      <c r="BL1897" s="80"/>
      <c r="BM1897" s="78"/>
      <c r="BN1897" s="78"/>
      <c r="BO1897" s="78"/>
      <c r="BP1897" s="78"/>
      <c r="BQ1897" s="78"/>
      <c r="BR1897" s="78"/>
      <c r="BS1897" s="78"/>
      <c r="BT1897" s="78"/>
      <c r="BU1897" s="78"/>
      <c r="BV1897" s="78"/>
      <c r="BW1897" s="78"/>
      <c r="BX1897" s="78"/>
      <c r="BY1897" s="78"/>
      <c r="BZ1897" s="72"/>
      <c r="CA1897" s="73"/>
      <c r="CB1897" s="72"/>
      <c r="CC1897" s="72"/>
      <c r="CD1897" s="74"/>
      <c r="CJ1897"/>
      <c r="CW1897" s="76"/>
      <c r="DC1897" s="69"/>
      <c r="DI1897" s="69"/>
    </row>
    <row r="1898" spans="1:113">
      <c r="A1898" s="78"/>
      <c r="B1898" s="79"/>
      <c r="C1898" s="78"/>
      <c r="D1898" s="80"/>
      <c r="E1898" s="78"/>
      <c r="F1898" s="78"/>
      <c r="G1898" s="78"/>
      <c r="H1898" s="78"/>
      <c r="I1898" s="78"/>
      <c r="J1898" s="78"/>
      <c r="K1898" s="78"/>
      <c r="L1898" s="80"/>
      <c r="M1898" s="78"/>
      <c r="N1898" s="78"/>
      <c r="O1898" s="78"/>
      <c r="P1898" s="78"/>
      <c r="Q1898" s="78"/>
      <c r="R1898" s="78"/>
      <c r="S1898" s="78"/>
      <c r="T1898" s="78"/>
      <c r="U1898" s="78"/>
      <c r="V1898" s="78"/>
      <c r="W1898" s="78"/>
      <c r="X1898" s="78"/>
      <c r="Y1898" s="78"/>
      <c r="Z1898" s="78"/>
      <c r="AA1898" s="78"/>
      <c r="AB1898" s="78"/>
      <c r="AC1898" s="78"/>
      <c r="AD1898" s="78"/>
      <c r="AE1898" s="78"/>
      <c r="AF1898" s="78"/>
      <c r="AG1898" s="78"/>
      <c r="AH1898" s="78"/>
      <c r="AI1898" s="78"/>
      <c r="AJ1898" s="78"/>
      <c r="AK1898" s="78"/>
      <c r="AL1898" s="80"/>
      <c r="AM1898" s="78"/>
      <c r="AN1898" s="78"/>
      <c r="AO1898" s="78"/>
      <c r="AP1898" s="78"/>
      <c r="AQ1898" s="78"/>
      <c r="AR1898" s="78"/>
      <c r="AS1898" s="78"/>
      <c r="AT1898" s="78"/>
      <c r="AU1898" s="78"/>
      <c r="AV1898" s="78"/>
      <c r="AW1898" s="78"/>
      <c r="AX1898" s="78"/>
      <c r="AY1898" s="78"/>
      <c r="AZ1898" s="78"/>
      <c r="BA1898" s="78"/>
      <c r="BB1898" s="78"/>
      <c r="BC1898" s="79"/>
      <c r="BD1898" s="79"/>
      <c r="BE1898" s="79"/>
      <c r="BF1898" s="79"/>
      <c r="BG1898" s="79"/>
      <c r="BH1898" s="79"/>
      <c r="BI1898" s="79"/>
      <c r="BJ1898" s="78"/>
      <c r="BK1898" s="78"/>
      <c r="BL1898" s="80"/>
      <c r="BM1898" s="78"/>
      <c r="BN1898" s="78"/>
      <c r="BO1898" s="78"/>
      <c r="BP1898" s="78"/>
      <c r="BQ1898" s="78"/>
      <c r="BR1898" s="78"/>
      <c r="BS1898" s="78"/>
      <c r="BT1898" s="78"/>
      <c r="BU1898" s="78"/>
      <c r="BV1898" s="78"/>
      <c r="BW1898" s="78"/>
      <c r="BX1898" s="78"/>
      <c r="BY1898" s="78"/>
      <c r="BZ1898" s="72"/>
      <c r="CA1898" s="73"/>
      <c r="CB1898" s="72"/>
      <c r="CC1898" s="72"/>
      <c r="CD1898" s="74"/>
      <c r="CJ1898"/>
      <c r="CW1898" s="76"/>
      <c r="DC1898" s="69"/>
      <c r="DI1898" s="69"/>
    </row>
    <row r="1899" spans="1:113">
      <c r="A1899" s="78"/>
      <c r="B1899" s="82"/>
      <c r="C1899" s="78"/>
      <c r="D1899" s="80"/>
      <c r="E1899" s="78"/>
      <c r="F1899" s="78"/>
      <c r="G1899" s="78"/>
      <c r="H1899" s="78"/>
      <c r="I1899" s="78"/>
      <c r="J1899" s="78"/>
      <c r="K1899" s="78"/>
      <c r="L1899" s="80"/>
      <c r="M1899" s="78"/>
      <c r="N1899" s="78"/>
      <c r="O1899" s="78"/>
      <c r="P1899" s="78"/>
      <c r="Q1899" s="78"/>
      <c r="R1899" s="78"/>
      <c r="S1899" s="78"/>
      <c r="T1899" s="78"/>
      <c r="U1899" s="78"/>
      <c r="V1899" s="78"/>
      <c r="W1899" s="78"/>
      <c r="X1899" s="78"/>
      <c r="Y1899" s="78"/>
      <c r="Z1899" s="78"/>
      <c r="AA1899" s="78"/>
      <c r="AB1899" s="78"/>
      <c r="AC1899" s="78"/>
      <c r="AD1899" s="78"/>
      <c r="AE1899" s="78"/>
      <c r="AF1899" s="78"/>
      <c r="AG1899" s="78"/>
      <c r="AH1899" s="78"/>
      <c r="AI1899" s="78"/>
      <c r="AJ1899" s="78"/>
      <c r="AK1899" s="78"/>
      <c r="AL1899" s="80"/>
      <c r="AM1899" s="78"/>
      <c r="AN1899" s="78"/>
      <c r="AO1899" s="78"/>
      <c r="AP1899" s="78"/>
      <c r="AQ1899" s="78"/>
      <c r="AR1899" s="78"/>
      <c r="AS1899" s="78"/>
      <c r="AT1899" s="78"/>
      <c r="AU1899" s="78"/>
      <c r="AV1899" s="78"/>
      <c r="AW1899" s="78"/>
      <c r="AX1899" s="78"/>
      <c r="AY1899" s="78"/>
      <c r="AZ1899" s="78"/>
      <c r="BA1899" s="78"/>
      <c r="BB1899" s="78"/>
      <c r="BC1899" s="79"/>
      <c r="BD1899" s="79"/>
      <c r="BE1899" s="82"/>
      <c r="BF1899" s="79"/>
      <c r="BG1899" s="82"/>
      <c r="BH1899" s="82"/>
      <c r="BI1899" s="82"/>
      <c r="BJ1899" s="78"/>
      <c r="BK1899" s="78"/>
      <c r="BL1899" s="80"/>
      <c r="BM1899" s="78"/>
      <c r="BN1899" s="78"/>
      <c r="BO1899" s="78"/>
      <c r="BP1899" s="78"/>
      <c r="BQ1899" s="78"/>
      <c r="BR1899" s="78"/>
      <c r="BS1899" s="78"/>
      <c r="BT1899" s="78"/>
      <c r="BU1899" s="78"/>
      <c r="BV1899" s="78"/>
      <c r="BW1899" s="78"/>
      <c r="BX1899" s="78"/>
      <c r="BY1899" s="78"/>
      <c r="BZ1899" s="72"/>
      <c r="CA1899" s="73"/>
      <c r="CB1899" s="72"/>
      <c r="CC1899" s="72"/>
      <c r="CD1899" s="74"/>
      <c r="CJ1899"/>
      <c r="CW1899" s="76"/>
      <c r="DC1899" s="69"/>
      <c r="DI1899" s="69"/>
    </row>
    <row r="1900" spans="1:113">
      <c r="A1900" s="78"/>
      <c r="B1900" s="82"/>
      <c r="C1900" s="78"/>
      <c r="D1900" s="80"/>
      <c r="E1900" s="78"/>
      <c r="F1900" s="78"/>
      <c r="G1900" s="78"/>
      <c r="H1900" s="78"/>
      <c r="I1900" s="78"/>
      <c r="J1900" s="78"/>
      <c r="K1900" s="78"/>
      <c r="L1900" s="80"/>
      <c r="M1900" s="78"/>
      <c r="N1900" s="78"/>
      <c r="O1900" s="78"/>
      <c r="P1900" s="78"/>
      <c r="Q1900" s="78"/>
      <c r="R1900" s="78"/>
      <c r="S1900" s="78"/>
      <c r="T1900" s="78"/>
      <c r="U1900" s="78"/>
      <c r="V1900" s="78"/>
      <c r="W1900" s="78"/>
      <c r="X1900" s="78"/>
      <c r="Y1900" s="78"/>
      <c r="Z1900" s="78"/>
      <c r="AA1900" s="78"/>
      <c r="AB1900" s="78"/>
      <c r="AC1900" s="78"/>
      <c r="AD1900" s="78"/>
      <c r="AE1900" s="78"/>
      <c r="AF1900" s="78"/>
      <c r="AG1900" s="78"/>
      <c r="AH1900" s="78"/>
      <c r="AI1900" s="78"/>
      <c r="AJ1900" s="78"/>
      <c r="AK1900" s="78"/>
      <c r="AL1900" s="80"/>
      <c r="AM1900" s="78"/>
      <c r="AN1900" s="78"/>
      <c r="AO1900" s="78"/>
      <c r="AP1900" s="78"/>
      <c r="AQ1900" s="78"/>
      <c r="AR1900" s="78"/>
      <c r="AS1900" s="78"/>
      <c r="AT1900" s="78"/>
      <c r="AU1900" s="78"/>
      <c r="AV1900" s="78"/>
      <c r="AW1900" s="78"/>
      <c r="AX1900" s="78"/>
      <c r="AY1900" s="78"/>
      <c r="AZ1900" s="78"/>
      <c r="BA1900" s="78"/>
      <c r="BB1900" s="78"/>
      <c r="BC1900" s="79"/>
      <c r="BD1900" s="79"/>
      <c r="BE1900" s="82"/>
      <c r="BF1900" s="79"/>
      <c r="BG1900" s="82"/>
      <c r="BH1900" s="82"/>
      <c r="BI1900" s="82"/>
      <c r="BJ1900" s="78"/>
      <c r="BK1900" s="78"/>
      <c r="BL1900" s="80"/>
      <c r="BM1900" s="78"/>
      <c r="BN1900" s="78"/>
      <c r="BO1900" s="78"/>
      <c r="BP1900" s="78"/>
      <c r="BQ1900" s="78"/>
      <c r="BR1900" s="78"/>
      <c r="BS1900" s="78"/>
      <c r="BT1900" s="78"/>
      <c r="BU1900" s="78"/>
      <c r="BV1900" s="78"/>
      <c r="BW1900" s="78"/>
      <c r="BX1900" s="78"/>
      <c r="BY1900" s="78"/>
      <c r="BZ1900" s="72"/>
      <c r="CA1900" s="73"/>
      <c r="CB1900" s="72"/>
      <c r="CC1900" s="72"/>
      <c r="CD1900" s="74"/>
      <c r="CJ1900"/>
      <c r="CW1900" s="76"/>
      <c r="DC1900" s="69"/>
      <c r="DI1900" s="69"/>
    </row>
    <row r="1901" spans="1:113">
      <c r="A1901" s="78"/>
      <c r="B1901" s="79"/>
      <c r="C1901" s="78"/>
      <c r="D1901" s="80"/>
      <c r="E1901" s="78"/>
      <c r="F1901" s="78"/>
      <c r="G1901" s="78"/>
      <c r="H1901" s="78"/>
      <c r="I1901" s="78"/>
      <c r="J1901" s="78"/>
      <c r="K1901" s="78"/>
      <c r="L1901" s="80"/>
      <c r="M1901" s="78"/>
      <c r="N1901" s="78"/>
      <c r="O1901" s="78"/>
      <c r="P1901" s="78"/>
      <c r="Q1901" s="78"/>
      <c r="R1901" s="78"/>
      <c r="S1901" s="78"/>
      <c r="T1901" s="78"/>
      <c r="U1901" s="78"/>
      <c r="V1901" s="78"/>
      <c r="W1901" s="78"/>
      <c r="X1901" s="78"/>
      <c r="Y1901" s="78"/>
      <c r="Z1901" s="78"/>
      <c r="AA1901" s="78"/>
      <c r="AB1901" s="78"/>
      <c r="AC1901" s="78"/>
      <c r="AD1901" s="78"/>
      <c r="AE1901" s="78"/>
      <c r="AF1901" s="78"/>
      <c r="AG1901" s="78"/>
      <c r="AH1901" s="78"/>
      <c r="AI1901" s="78"/>
      <c r="AJ1901" s="78"/>
      <c r="AK1901" s="78"/>
      <c r="AL1901" s="80"/>
      <c r="AM1901" s="78"/>
      <c r="AN1901" s="78"/>
      <c r="AO1901" s="78"/>
      <c r="AP1901" s="78"/>
      <c r="AQ1901" s="78"/>
      <c r="AR1901" s="78"/>
      <c r="AS1901" s="78"/>
      <c r="AT1901" s="78"/>
      <c r="AU1901" s="78"/>
      <c r="AV1901" s="78"/>
      <c r="AW1901" s="78"/>
      <c r="AX1901" s="78"/>
      <c r="AY1901" s="78"/>
      <c r="AZ1901" s="78"/>
      <c r="BA1901" s="78"/>
      <c r="BB1901" s="78"/>
      <c r="BC1901" s="79"/>
      <c r="BD1901" s="79"/>
      <c r="BE1901" s="79"/>
      <c r="BF1901" s="79"/>
      <c r="BG1901" s="79"/>
      <c r="BH1901" s="79"/>
      <c r="BI1901" s="79"/>
      <c r="BJ1901" s="78"/>
      <c r="BK1901" s="78"/>
      <c r="BL1901" s="80"/>
      <c r="BM1901" s="78"/>
      <c r="BN1901" s="78"/>
      <c r="BO1901" s="78"/>
      <c r="BP1901" s="78"/>
      <c r="BQ1901" s="78"/>
      <c r="BR1901" s="78"/>
      <c r="BS1901" s="78"/>
      <c r="BT1901" s="78"/>
      <c r="BU1901" s="78"/>
      <c r="BV1901" s="78"/>
      <c r="BW1901" s="78"/>
      <c r="BX1901" s="78"/>
      <c r="BY1901" s="78"/>
      <c r="BZ1901" s="72"/>
      <c r="CA1901" s="73"/>
      <c r="CB1901" s="72"/>
      <c r="CC1901" s="72"/>
      <c r="CD1901" s="74"/>
      <c r="CJ1901"/>
      <c r="CW1901" s="76"/>
      <c r="DC1901" s="69"/>
      <c r="DI1901" s="69"/>
    </row>
    <row r="1902" spans="1:113">
      <c r="A1902" s="78"/>
      <c r="B1902" s="82"/>
      <c r="C1902" s="78"/>
      <c r="D1902" s="80"/>
      <c r="E1902" s="78"/>
      <c r="F1902" s="78"/>
      <c r="G1902" s="78"/>
      <c r="H1902" s="78"/>
      <c r="I1902" s="78"/>
      <c r="J1902" s="78"/>
      <c r="K1902" s="78"/>
      <c r="L1902" s="80"/>
      <c r="M1902" s="78"/>
      <c r="N1902" s="78"/>
      <c r="O1902" s="78"/>
      <c r="P1902" s="78"/>
      <c r="Q1902" s="78"/>
      <c r="R1902" s="78"/>
      <c r="S1902" s="78"/>
      <c r="T1902" s="78"/>
      <c r="U1902" s="78"/>
      <c r="V1902" s="78"/>
      <c r="W1902" s="78"/>
      <c r="X1902" s="78"/>
      <c r="Y1902" s="78"/>
      <c r="Z1902" s="78"/>
      <c r="AA1902" s="78"/>
      <c r="AB1902" s="78"/>
      <c r="AC1902" s="78"/>
      <c r="AD1902" s="78"/>
      <c r="AE1902" s="78"/>
      <c r="AF1902" s="78"/>
      <c r="AG1902" s="78"/>
      <c r="AH1902" s="78"/>
      <c r="AI1902" s="78"/>
      <c r="AJ1902" s="78"/>
      <c r="AK1902" s="78"/>
      <c r="AL1902" s="80"/>
      <c r="AM1902" s="78"/>
      <c r="AN1902" s="78"/>
      <c r="AO1902" s="78"/>
      <c r="AP1902" s="78"/>
      <c r="AQ1902" s="78"/>
      <c r="AR1902" s="78"/>
      <c r="AS1902" s="78"/>
      <c r="AT1902" s="78"/>
      <c r="AU1902" s="78"/>
      <c r="AV1902" s="78"/>
      <c r="AW1902" s="78"/>
      <c r="AX1902" s="78"/>
      <c r="AY1902" s="78"/>
      <c r="AZ1902" s="78"/>
      <c r="BA1902" s="78"/>
      <c r="BB1902" s="78"/>
      <c r="BC1902" s="79"/>
      <c r="BD1902" s="79"/>
      <c r="BE1902" s="82"/>
      <c r="BF1902" s="79"/>
      <c r="BG1902" s="82"/>
      <c r="BH1902" s="82"/>
      <c r="BI1902" s="82"/>
      <c r="BJ1902" s="78"/>
      <c r="BK1902" s="78"/>
      <c r="BL1902" s="80"/>
      <c r="BM1902" s="78"/>
      <c r="BN1902" s="78"/>
      <c r="BO1902" s="78"/>
      <c r="BP1902" s="78"/>
      <c r="BQ1902" s="78"/>
      <c r="BR1902" s="78"/>
      <c r="BS1902" s="78"/>
      <c r="BT1902" s="78"/>
      <c r="BU1902" s="78"/>
      <c r="BV1902" s="78"/>
      <c r="BW1902" s="78"/>
      <c r="BX1902" s="78"/>
      <c r="BY1902" s="78"/>
      <c r="BZ1902" s="72"/>
      <c r="CA1902" s="73"/>
      <c r="CB1902" s="72"/>
      <c r="CC1902" s="72"/>
      <c r="CD1902" s="74"/>
      <c r="CJ1902"/>
      <c r="CW1902" s="76"/>
      <c r="DC1902" s="69"/>
      <c r="DI1902" s="69"/>
    </row>
    <row r="1903" spans="1:113">
      <c r="A1903" s="78"/>
      <c r="B1903" s="79"/>
      <c r="C1903" s="78"/>
      <c r="D1903" s="80"/>
      <c r="E1903" s="78"/>
      <c r="F1903" s="78"/>
      <c r="G1903" s="78"/>
      <c r="H1903" s="78"/>
      <c r="I1903" s="78"/>
      <c r="J1903" s="78"/>
      <c r="K1903" s="78"/>
      <c r="L1903" s="80"/>
      <c r="M1903" s="78"/>
      <c r="N1903" s="78"/>
      <c r="O1903" s="78"/>
      <c r="P1903" s="78"/>
      <c r="Q1903" s="78"/>
      <c r="R1903" s="78"/>
      <c r="S1903" s="78"/>
      <c r="T1903" s="78"/>
      <c r="U1903" s="78"/>
      <c r="V1903" s="78"/>
      <c r="W1903" s="78"/>
      <c r="X1903" s="78"/>
      <c r="Y1903" s="78"/>
      <c r="Z1903" s="78"/>
      <c r="AA1903" s="78"/>
      <c r="AB1903" s="78"/>
      <c r="AC1903" s="78"/>
      <c r="AD1903" s="78"/>
      <c r="AE1903" s="78"/>
      <c r="AF1903" s="78"/>
      <c r="AG1903" s="78"/>
      <c r="AH1903" s="78"/>
      <c r="AI1903" s="78"/>
      <c r="AJ1903" s="78"/>
      <c r="AK1903" s="78"/>
      <c r="AL1903" s="80"/>
      <c r="AM1903" s="78"/>
      <c r="AN1903" s="78"/>
      <c r="AO1903" s="78"/>
      <c r="AP1903" s="78"/>
      <c r="AQ1903" s="78"/>
      <c r="AR1903" s="78"/>
      <c r="AS1903" s="78"/>
      <c r="AT1903" s="78"/>
      <c r="AU1903" s="78"/>
      <c r="AV1903" s="78"/>
      <c r="AW1903" s="78"/>
      <c r="AX1903" s="78"/>
      <c r="AY1903" s="78"/>
      <c r="AZ1903" s="78"/>
      <c r="BA1903" s="78"/>
      <c r="BB1903" s="78"/>
      <c r="BC1903" s="79"/>
      <c r="BD1903" s="79"/>
      <c r="BE1903" s="79"/>
      <c r="BF1903" s="79"/>
      <c r="BG1903" s="79"/>
      <c r="BH1903" s="79"/>
      <c r="BI1903" s="79"/>
      <c r="BJ1903" s="78"/>
      <c r="BK1903" s="78"/>
      <c r="BL1903" s="80"/>
      <c r="BM1903" s="78"/>
      <c r="BN1903" s="78"/>
      <c r="BO1903" s="78"/>
      <c r="BP1903" s="78"/>
      <c r="BQ1903" s="78"/>
      <c r="BR1903" s="78"/>
      <c r="BS1903" s="78"/>
      <c r="BT1903" s="78"/>
      <c r="BU1903" s="78"/>
      <c r="BV1903" s="78"/>
      <c r="BW1903" s="78"/>
      <c r="BX1903" s="78"/>
      <c r="BY1903" s="78"/>
      <c r="BZ1903" s="72"/>
      <c r="CA1903" s="73"/>
      <c r="CB1903" s="72"/>
      <c r="CC1903" s="72"/>
      <c r="CD1903" s="74"/>
      <c r="CJ1903"/>
      <c r="CW1903" s="76"/>
      <c r="DC1903" s="69"/>
      <c r="DI1903" s="69"/>
    </row>
    <row r="1904" spans="1:113">
      <c r="A1904" s="78"/>
      <c r="B1904" s="82"/>
      <c r="C1904" s="78"/>
      <c r="D1904" s="80"/>
      <c r="E1904" s="78"/>
      <c r="F1904" s="78"/>
      <c r="G1904" s="78"/>
      <c r="H1904" s="78"/>
      <c r="I1904" s="78"/>
      <c r="J1904" s="78"/>
      <c r="K1904" s="78"/>
      <c r="L1904" s="80"/>
      <c r="M1904" s="78"/>
      <c r="N1904" s="78"/>
      <c r="O1904" s="78"/>
      <c r="P1904" s="78"/>
      <c r="Q1904" s="78"/>
      <c r="R1904" s="78"/>
      <c r="S1904" s="78"/>
      <c r="T1904" s="78"/>
      <c r="U1904" s="78"/>
      <c r="V1904" s="78"/>
      <c r="W1904" s="78"/>
      <c r="X1904" s="78"/>
      <c r="Y1904" s="78"/>
      <c r="Z1904" s="78"/>
      <c r="AA1904" s="78"/>
      <c r="AB1904" s="78"/>
      <c r="AC1904" s="78"/>
      <c r="AD1904" s="78"/>
      <c r="AE1904" s="78"/>
      <c r="AF1904" s="78"/>
      <c r="AG1904" s="78"/>
      <c r="AH1904" s="78"/>
      <c r="AI1904" s="78"/>
      <c r="AJ1904" s="78"/>
      <c r="AK1904" s="78"/>
      <c r="AL1904" s="80"/>
      <c r="AM1904" s="78"/>
      <c r="AN1904" s="78"/>
      <c r="AO1904" s="78"/>
      <c r="AP1904" s="78"/>
      <c r="AQ1904" s="78"/>
      <c r="AR1904" s="78"/>
      <c r="AS1904" s="78"/>
      <c r="AT1904" s="78"/>
      <c r="AU1904" s="78"/>
      <c r="AV1904" s="78"/>
      <c r="AW1904" s="78"/>
      <c r="AX1904" s="78"/>
      <c r="AY1904" s="78"/>
      <c r="AZ1904" s="78"/>
      <c r="BA1904" s="78"/>
      <c r="BB1904" s="78"/>
      <c r="BC1904" s="79"/>
      <c r="BD1904" s="79"/>
      <c r="BE1904" s="82"/>
      <c r="BF1904" s="79"/>
      <c r="BG1904" s="82"/>
      <c r="BH1904" s="82"/>
      <c r="BI1904" s="82"/>
      <c r="BJ1904" s="78"/>
      <c r="BK1904" s="78"/>
      <c r="BL1904" s="80"/>
      <c r="BM1904" s="78"/>
      <c r="BN1904" s="78"/>
      <c r="BO1904" s="78"/>
      <c r="BP1904" s="78"/>
      <c r="BQ1904" s="78"/>
      <c r="BR1904" s="78"/>
      <c r="BS1904" s="78"/>
      <c r="BT1904" s="78"/>
      <c r="BU1904" s="78"/>
      <c r="BV1904" s="78"/>
      <c r="BW1904" s="78"/>
      <c r="BX1904" s="78"/>
      <c r="BY1904" s="78"/>
      <c r="BZ1904" s="72"/>
      <c r="CA1904" s="73"/>
      <c r="CB1904" s="72"/>
      <c r="CC1904" s="72"/>
      <c r="CD1904" s="74"/>
      <c r="CJ1904"/>
      <c r="CW1904" s="76"/>
      <c r="DC1904" s="69"/>
      <c r="DI1904" s="69"/>
    </row>
    <row r="1905" spans="1:113">
      <c r="A1905" s="78"/>
      <c r="B1905" s="79"/>
      <c r="C1905" s="78"/>
      <c r="D1905" s="80"/>
      <c r="E1905" s="78"/>
      <c r="F1905" s="78"/>
      <c r="G1905" s="78"/>
      <c r="H1905" s="78"/>
      <c r="I1905" s="78"/>
      <c r="J1905" s="78"/>
      <c r="K1905" s="78"/>
      <c r="L1905" s="80"/>
      <c r="M1905" s="78"/>
      <c r="N1905" s="78"/>
      <c r="O1905" s="78"/>
      <c r="P1905" s="78"/>
      <c r="Q1905" s="78"/>
      <c r="R1905" s="78"/>
      <c r="S1905" s="78"/>
      <c r="T1905" s="78"/>
      <c r="U1905" s="78"/>
      <c r="V1905" s="78"/>
      <c r="W1905" s="78"/>
      <c r="X1905" s="78"/>
      <c r="Y1905" s="78"/>
      <c r="Z1905" s="78"/>
      <c r="AA1905" s="78"/>
      <c r="AB1905" s="78"/>
      <c r="AC1905" s="78"/>
      <c r="AD1905" s="78"/>
      <c r="AE1905" s="78"/>
      <c r="AF1905" s="78"/>
      <c r="AG1905" s="78"/>
      <c r="AH1905" s="78"/>
      <c r="AI1905" s="78"/>
      <c r="AJ1905" s="78"/>
      <c r="AK1905" s="78"/>
      <c r="AL1905" s="80"/>
      <c r="AM1905" s="78"/>
      <c r="AN1905" s="78"/>
      <c r="AO1905" s="78"/>
      <c r="AP1905" s="78"/>
      <c r="AQ1905" s="78"/>
      <c r="AR1905" s="78"/>
      <c r="AS1905" s="78"/>
      <c r="AT1905" s="78"/>
      <c r="AU1905" s="78"/>
      <c r="AV1905" s="78"/>
      <c r="AW1905" s="78"/>
      <c r="AX1905" s="78"/>
      <c r="AY1905" s="78"/>
      <c r="AZ1905" s="78"/>
      <c r="BA1905" s="78"/>
      <c r="BB1905" s="78"/>
      <c r="BC1905" s="79"/>
      <c r="BD1905" s="79"/>
      <c r="BE1905" s="79"/>
      <c r="BF1905" s="79"/>
      <c r="BG1905" s="79"/>
      <c r="BH1905" s="79"/>
      <c r="BI1905" s="79"/>
      <c r="BJ1905" s="78"/>
      <c r="BK1905" s="78"/>
      <c r="BL1905" s="80"/>
      <c r="BM1905" s="78"/>
      <c r="BN1905" s="78"/>
      <c r="BO1905" s="78"/>
      <c r="BP1905" s="78"/>
      <c r="BQ1905" s="78"/>
      <c r="BR1905" s="78"/>
      <c r="BS1905" s="78"/>
      <c r="BT1905" s="78"/>
      <c r="BU1905" s="78"/>
      <c r="BV1905" s="78"/>
      <c r="BW1905" s="78"/>
      <c r="BX1905" s="78"/>
      <c r="BY1905" s="78"/>
      <c r="BZ1905" s="72"/>
      <c r="CA1905" s="73"/>
      <c r="CB1905" s="72"/>
      <c r="CC1905" s="72"/>
      <c r="CD1905" s="74"/>
      <c r="CJ1905"/>
      <c r="CW1905" s="76"/>
      <c r="DC1905" s="69"/>
      <c r="DI1905" s="69"/>
    </row>
    <row r="1906" spans="1:113">
      <c r="A1906" s="78"/>
      <c r="B1906" s="82"/>
      <c r="C1906" s="78"/>
      <c r="D1906" s="80"/>
      <c r="E1906" s="78"/>
      <c r="F1906" s="78"/>
      <c r="G1906" s="78"/>
      <c r="H1906" s="78"/>
      <c r="I1906" s="78"/>
      <c r="J1906" s="78"/>
      <c r="K1906" s="78"/>
      <c r="L1906" s="80"/>
      <c r="M1906" s="78"/>
      <c r="N1906" s="78"/>
      <c r="O1906" s="78"/>
      <c r="P1906" s="78"/>
      <c r="Q1906" s="78"/>
      <c r="R1906" s="78"/>
      <c r="S1906" s="78"/>
      <c r="T1906" s="78"/>
      <c r="U1906" s="78"/>
      <c r="V1906" s="78"/>
      <c r="W1906" s="78"/>
      <c r="X1906" s="78"/>
      <c r="Y1906" s="78"/>
      <c r="Z1906" s="78"/>
      <c r="AA1906" s="78"/>
      <c r="AB1906" s="78"/>
      <c r="AC1906" s="78"/>
      <c r="AD1906" s="78"/>
      <c r="AE1906" s="78"/>
      <c r="AF1906" s="78"/>
      <c r="AG1906" s="78"/>
      <c r="AH1906" s="78"/>
      <c r="AI1906" s="78"/>
      <c r="AJ1906" s="78"/>
      <c r="AK1906" s="78"/>
      <c r="AL1906" s="80"/>
      <c r="AM1906" s="78"/>
      <c r="AN1906" s="78"/>
      <c r="AO1906" s="78"/>
      <c r="AP1906" s="78"/>
      <c r="AQ1906" s="78"/>
      <c r="AR1906" s="78"/>
      <c r="AS1906" s="78"/>
      <c r="AT1906" s="78"/>
      <c r="AU1906" s="78"/>
      <c r="AV1906" s="78"/>
      <c r="AW1906" s="78"/>
      <c r="AX1906" s="78"/>
      <c r="AY1906" s="78"/>
      <c r="AZ1906" s="78"/>
      <c r="BA1906" s="78"/>
      <c r="BB1906" s="78"/>
      <c r="BC1906" s="79"/>
      <c r="BD1906" s="79"/>
      <c r="BE1906" s="82"/>
      <c r="BF1906" s="79"/>
      <c r="BG1906" s="82"/>
      <c r="BH1906" s="82"/>
      <c r="BI1906" s="82"/>
      <c r="BJ1906" s="78"/>
      <c r="BK1906" s="78"/>
      <c r="BL1906" s="80"/>
      <c r="BM1906" s="78"/>
      <c r="BN1906" s="78"/>
      <c r="BO1906" s="78"/>
      <c r="BP1906" s="78"/>
      <c r="BQ1906" s="78"/>
      <c r="BR1906" s="78"/>
      <c r="BS1906" s="78"/>
      <c r="BT1906" s="78"/>
      <c r="BU1906" s="78"/>
      <c r="BV1906" s="78"/>
      <c r="BW1906" s="78"/>
      <c r="BX1906" s="78"/>
      <c r="BY1906" s="78"/>
      <c r="BZ1906" s="72"/>
      <c r="CA1906" s="73"/>
      <c r="CB1906" s="72"/>
      <c r="CC1906" s="72"/>
      <c r="CD1906" s="74"/>
      <c r="CJ1906"/>
      <c r="CW1906" s="76"/>
      <c r="DC1906" s="69"/>
      <c r="DI1906" s="69"/>
    </row>
    <row r="1907" spans="1:113">
      <c r="A1907" s="78"/>
      <c r="B1907" s="82"/>
      <c r="C1907" s="78"/>
      <c r="D1907" s="80"/>
      <c r="E1907" s="78"/>
      <c r="F1907" s="78"/>
      <c r="G1907" s="78"/>
      <c r="H1907" s="78"/>
      <c r="I1907" s="78"/>
      <c r="J1907" s="78"/>
      <c r="K1907" s="78"/>
      <c r="L1907" s="80"/>
      <c r="M1907" s="78"/>
      <c r="N1907" s="78"/>
      <c r="O1907" s="78"/>
      <c r="P1907" s="78"/>
      <c r="Q1907" s="78"/>
      <c r="R1907" s="78"/>
      <c r="S1907" s="78"/>
      <c r="T1907" s="78"/>
      <c r="U1907" s="78"/>
      <c r="V1907" s="78"/>
      <c r="W1907" s="78"/>
      <c r="X1907" s="78"/>
      <c r="Y1907" s="78"/>
      <c r="Z1907" s="78"/>
      <c r="AA1907" s="78"/>
      <c r="AB1907" s="78"/>
      <c r="AC1907" s="78"/>
      <c r="AD1907" s="78"/>
      <c r="AE1907" s="78"/>
      <c r="AF1907" s="78"/>
      <c r="AG1907" s="78"/>
      <c r="AH1907" s="78"/>
      <c r="AI1907" s="78"/>
      <c r="AJ1907" s="78"/>
      <c r="AK1907" s="78"/>
      <c r="AL1907" s="80"/>
      <c r="AM1907" s="78"/>
      <c r="AN1907" s="78"/>
      <c r="AO1907" s="78"/>
      <c r="AP1907" s="78"/>
      <c r="AQ1907" s="78"/>
      <c r="AR1907" s="78"/>
      <c r="AS1907" s="78"/>
      <c r="AT1907" s="78"/>
      <c r="AU1907" s="78"/>
      <c r="AV1907" s="78"/>
      <c r="AW1907" s="78"/>
      <c r="AX1907" s="78"/>
      <c r="AY1907" s="78"/>
      <c r="AZ1907" s="78"/>
      <c r="BA1907" s="78"/>
      <c r="BB1907" s="78"/>
      <c r="BC1907" s="79"/>
      <c r="BD1907" s="79"/>
      <c r="BE1907" s="82"/>
      <c r="BF1907" s="79"/>
      <c r="BG1907" s="82"/>
      <c r="BH1907" s="82"/>
      <c r="BI1907" s="82"/>
      <c r="BJ1907" s="78"/>
      <c r="BK1907" s="78"/>
      <c r="BL1907" s="80"/>
      <c r="BM1907" s="78"/>
      <c r="BN1907" s="78"/>
      <c r="BO1907" s="78"/>
      <c r="BP1907" s="78"/>
      <c r="BQ1907" s="78"/>
      <c r="BR1907" s="78"/>
      <c r="BS1907" s="78"/>
      <c r="BT1907" s="78"/>
      <c r="BU1907" s="78"/>
      <c r="BV1907" s="78"/>
      <c r="BW1907" s="78"/>
      <c r="BX1907" s="78"/>
      <c r="BY1907" s="78"/>
      <c r="BZ1907" s="72"/>
      <c r="CA1907" s="73"/>
      <c r="CB1907" s="72"/>
      <c r="CC1907" s="72"/>
      <c r="CD1907" s="74"/>
      <c r="CJ1907"/>
      <c r="CW1907" s="76"/>
      <c r="DC1907" s="69"/>
      <c r="DI1907" s="69"/>
    </row>
    <row r="1908" spans="1:113">
      <c r="A1908" s="78"/>
      <c r="B1908" s="82"/>
      <c r="C1908" s="78"/>
      <c r="D1908" s="80"/>
      <c r="E1908" s="78"/>
      <c r="F1908" s="78"/>
      <c r="G1908" s="78"/>
      <c r="H1908" s="78"/>
      <c r="I1908" s="78"/>
      <c r="J1908" s="78"/>
      <c r="K1908" s="78"/>
      <c r="L1908" s="80"/>
      <c r="M1908" s="78"/>
      <c r="N1908" s="78"/>
      <c r="O1908" s="78"/>
      <c r="P1908" s="78"/>
      <c r="Q1908" s="78"/>
      <c r="R1908" s="78"/>
      <c r="S1908" s="78"/>
      <c r="T1908" s="78"/>
      <c r="U1908" s="78"/>
      <c r="V1908" s="78"/>
      <c r="W1908" s="78"/>
      <c r="X1908" s="78"/>
      <c r="Y1908" s="78"/>
      <c r="Z1908" s="78"/>
      <c r="AA1908" s="78"/>
      <c r="AB1908" s="78"/>
      <c r="AC1908" s="78"/>
      <c r="AD1908" s="78"/>
      <c r="AE1908" s="78"/>
      <c r="AF1908" s="78"/>
      <c r="AG1908" s="78"/>
      <c r="AH1908" s="78"/>
      <c r="AI1908" s="78"/>
      <c r="AJ1908" s="78"/>
      <c r="AK1908" s="78"/>
      <c r="AL1908" s="80"/>
      <c r="AM1908" s="78"/>
      <c r="AN1908" s="78"/>
      <c r="AO1908" s="78"/>
      <c r="AP1908" s="78"/>
      <c r="AQ1908" s="78"/>
      <c r="AR1908" s="78"/>
      <c r="AS1908" s="78"/>
      <c r="AT1908" s="78"/>
      <c r="AU1908" s="78"/>
      <c r="AV1908" s="78"/>
      <c r="AW1908" s="78"/>
      <c r="AX1908" s="78"/>
      <c r="AY1908" s="78"/>
      <c r="AZ1908" s="78"/>
      <c r="BA1908" s="78"/>
      <c r="BB1908" s="78"/>
      <c r="BC1908" s="79"/>
      <c r="BD1908" s="79"/>
      <c r="BE1908" s="82"/>
      <c r="BF1908" s="79"/>
      <c r="BG1908" s="82"/>
      <c r="BH1908" s="82"/>
      <c r="BI1908" s="82"/>
      <c r="BJ1908" s="78"/>
      <c r="BK1908" s="78"/>
      <c r="BL1908" s="80"/>
      <c r="BM1908" s="78"/>
      <c r="BN1908" s="78"/>
      <c r="BO1908" s="78"/>
      <c r="BP1908" s="78"/>
      <c r="BQ1908" s="78"/>
      <c r="BR1908" s="78"/>
      <c r="BS1908" s="78"/>
      <c r="BT1908" s="78"/>
      <c r="BU1908" s="78"/>
      <c r="BV1908" s="78"/>
      <c r="BW1908" s="78"/>
      <c r="BX1908" s="78"/>
      <c r="BY1908" s="78"/>
      <c r="BZ1908" s="72"/>
      <c r="CA1908" s="73"/>
      <c r="CB1908" s="72"/>
      <c r="CC1908" s="72"/>
      <c r="CD1908" s="74"/>
      <c r="CJ1908"/>
      <c r="CW1908" s="76"/>
      <c r="DC1908" s="69"/>
      <c r="DI1908" s="69"/>
    </row>
    <row r="1909" spans="1:113">
      <c r="A1909" s="78"/>
      <c r="B1909" s="82"/>
      <c r="C1909" s="78"/>
      <c r="D1909" s="80"/>
      <c r="E1909" s="78"/>
      <c r="F1909" s="78"/>
      <c r="G1909" s="78"/>
      <c r="H1909" s="78"/>
      <c r="I1909" s="78"/>
      <c r="J1909" s="78"/>
      <c r="K1909" s="78"/>
      <c r="L1909" s="80"/>
      <c r="M1909" s="78"/>
      <c r="N1909" s="78"/>
      <c r="O1909" s="78"/>
      <c r="P1909" s="78"/>
      <c r="Q1909" s="78"/>
      <c r="R1909" s="78"/>
      <c r="S1909" s="78"/>
      <c r="T1909" s="78"/>
      <c r="U1909" s="78"/>
      <c r="V1909" s="78"/>
      <c r="W1909" s="78"/>
      <c r="X1909" s="78"/>
      <c r="Y1909" s="78"/>
      <c r="Z1909" s="78"/>
      <c r="AA1909" s="78"/>
      <c r="AB1909" s="78"/>
      <c r="AC1909" s="78"/>
      <c r="AD1909" s="78"/>
      <c r="AE1909" s="78"/>
      <c r="AF1909" s="78"/>
      <c r="AG1909" s="78"/>
      <c r="AH1909" s="78"/>
      <c r="AI1909" s="78"/>
      <c r="AJ1909" s="78"/>
      <c r="AK1909" s="78"/>
      <c r="AL1909" s="80"/>
      <c r="AM1909" s="78"/>
      <c r="AN1909" s="78"/>
      <c r="AO1909" s="78"/>
      <c r="AP1909" s="78"/>
      <c r="AQ1909" s="78"/>
      <c r="AR1909" s="78"/>
      <c r="AS1909" s="78"/>
      <c r="AT1909" s="78"/>
      <c r="AU1909" s="78"/>
      <c r="AV1909" s="78"/>
      <c r="AW1909" s="78"/>
      <c r="AX1909" s="78"/>
      <c r="AY1909" s="78"/>
      <c r="AZ1909" s="78"/>
      <c r="BA1909" s="78"/>
      <c r="BB1909" s="78"/>
      <c r="BC1909" s="79"/>
      <c r="BD1909" s="79"/>
      <c r="BE1909" s="82"/>
      <c r="BF1909" s="79"/>
      <c r="BG1909" s="82"/>
      <c r="BH1909" s="82"/>
      <c r="BI1909" s="82"/>
      <c r="BJ1909" s="78"/>
      <c r="BK1909" s="78"/>
      <c r="BL1909" s="80"/>
      <c r="BM1909" s="78"/>
      <c r="BN1909" s="78"/>
      <c r="BO1909" s="78"/>
      <c r="BP1909" s="78"/>
      <c r="BQ1909" s="78"/>
      <c r="BR1909" s="78"/>
      <c r="BS1909" s="78"/>
      <c r="BT1909" s="78"/>
      <c r="BU1909" s="78"/>
      <c r="BV1909" s="78"/>
      <c r="BW1909" s="78"/>
      <c r="BX1909" s="78"/>
      <c r="BY1909" s="78"/>
      <c r="BZ1909" s="72"/>
      <c r="CA1909" s="73"/>
      <c r="CB1909" s="72"/>
      <c r="CC1909" s="72"/>
      <c r="CD1909" s="74"/>
      <c r="CJ1909"/>
      <c r="CW1909" s="76"/>
      <c r="DC1909" s="69"/>
      <c r="DI1909" s="69"/>
    </row>
    <row r="1910" spans="1:113">
      <c r="A1910" s="78"/>
      <c r="B1910" s="79"/>
      <c r="C1910" s="78"/>
      <c r="D1910" s="80"/>
      <c r="E1910" s="78"/>
      <c r="F1910" s="78"/>
      <c r="G1910" s="78"/>
      <c r="H1910" s="78"/>
      <c r="I1910" s="78"/>
      <c r="J1910" s="78"/>
      <c r="K1910" s="78"/>
      <c r="L1910" s="80"/>
      <c r="M1910" s="78"/>
      <c r="N1910" s="78"/>
      <c r="O1910" s="78"/>
      <c r="P1910" s="78"/>
      <c r="Q1910" s="78"/>
      <c r="R1910" s="78"/>
      <c r="S1910" s="78"/>
      <c r="T1910" s="78"/>
      <c r="U1910" s="78"/>
      <c r="V1910" s="78"/>
      <c r="W1910" s="78"/>
      <c r="X1910" s="78"/>
      <c r="Y1910" s="78"/>
      <c r="Z1910" s="78"/>
      <c r="AA1910" s="78"/>
      <c r="AB1910" s="78"/>
      <c r="AC1910" s="78"/>
      <c r="AD1910" s="78"/>
      <c r="AE1910" s="78"/>
      <c r="AF1910" s="78"/>
      <c r="AG1910" s="78"/>
      <c r="AH1910" s="78"/>
      <c r="AI1910" s="78"/>
      <c r="AJ1910" s="78"/>
      <c r="AK1910" s="78"/>
      <c r="AL1910" s="80"/>
      <c r="AM1910" s="78"/>
      <c r="AN1910" s="78"/>
      <c r="AO1910" s="78"/>
      <c r="AP1910" s="78"/>
      <c r="AQ1910" s="78"/>
      <c r="AR1910" s="78"/>
      <c r="AS1910" s="78"/>
      <c r="AT1910" s="78"/>
      <c r="AU1910" s="78"/>
      <c r="AV1910" s="78"/>
      <c r="AW1910" s="78"/>
      <c r="AX1910" s="78"/>
      <c r="AY1910" s="78"/>
      <c r="AZ1910" s="78"/>
      <c r="BA1910" s="78"/>
      <c r="BB1910" s="78"/>
      <c r="BC1910" s="79"/>
      <c r="BD1910" s="79"/>
      <c r="BE1910" s="79"/>
      <c r="BF1910" s="79"/>
      <c r="BG1910" s="79"/>
      <c r="BH1910" s="79"/>
      <c r="BI1910" s="79"/>
      <c r="BJ1910" s="78"/>
      <c r="BK1910" s="78"/>
      <c r="BL1910" s="80"/>
      <c r="BM1910" s="78"/>
      <c r="BN1910" s="78"/>
      <c r="BO1910" s="78"/>
      <c r="BP1910" s="78"/>
      <c r="BQ1910" s="78"/>
      <c r="BR1910" s="78"/>
      <c r="BS1910" s="78"/>
      <c r="BT1910" s="78"/>
      <c r="BU1910" s="78"/>
      <c r="BV1910" s="78"/>
      <c r="BW1910" s="78"/>
      <c r="BX1910" s="78"/>
      <c r="BY1910" s="78"/>
      <c r="BZ1910" s="72"/>
      <c r="CA1910" s="73"/>
      <c r="CB1910" s="72"/>
      <c r="CC1910" s="72"/>
      <c r="CD1910" s="74"/>
      <c r="CJ1910"/>
      <c r="CW1910" s="76"/>
      <c r="DC1910" s="69"/>
      <c r="DI1910" s="69"/>
    </row>
    <row r="1911" spans="1:113">
      <c r="A1911" s="78"/>
      <c r="B1911" s="82"/>
      <c r="C1911" s="78"/>
      <c r="D1911" s="80"/>
      <c r="E1911" s="78"/>
      <c r="F1911" s="78"/>
      <c r="G1911" s="78"/>
      <c r="H1911" s="78"/>
      <c r="I1911" s="78"/>
      <c r="J1911" s="78"/>
      <c r="K1911" s="78"/>
      <c r="L1911" s="80"/>
      <c r="M1911" s="78"/>
      <c r="N1911" s="78"/>
      <c r="O1911" s="78"/>
      <c r="P1911" s="78"/>
      <c r="Q1911" s="78"/>
      <c r="R1911" s="78"/>
      <c r="S1911" s="78"/>
      <c r="T1911" s="78"/>
      <c r="U1911" s="78"/>
      <c r="V1911" s="78"/>
      <c r="W1911" s="78"/>
      <c r="X1911" s="78"/>
      <c r="Y1911" s="78"/>
      <c r="Z1911" s="78"/>
      <c r="AA1911" s="78"/>
      <c r="AB1911" s="78"/>
      <c r="AC1911" s="78"/>
      <c r="AD1911" s="78"/>
      <c r="AE1911" s="78"/>
      <c r="AF1911" s="78"/>
      <c r="AG1911" s="78"/>
      <c r="AH1911" s="78"/>
      <c r="AI1911" s="78"/>
      <c r="AJ1911" s="78"/>
      <c r="AK1911" s="78"/>
      <c r="AL1911" s="80"/>
      <c r="AM1911" s="78"/>
      <c r="AN1911" s="78"/>
      <c r="AO1911" s="78"/>
      <c r="AP1911" s="78"/>
      <c r="AQ1911" s="78"/>
      <c r="AR1911" s="78"/>
      <c r="AS1911" s="78"/>
      <c r="AT1911" s="78"/>
      <c r="AU1911" s="78"/>
      <c r="AV1911" s="78"/>
      <c r="AW1911" s="78"/>
      <c r="AX1911" s="78"/>
      <c r="AY1911" s="78"/>
      <c r="AZ1911" s="78"/>
      <c r="BA1911" s="78"/>
      <c r="BB1911" s="78"/>
      <c r="BC1911" s="79"/>
      <c r="BD1911" s="79"/>
      <c r="BE1911" s="82"/>
      <c r="BF1911" s="79"/>
      <c r="BG1911" s="82"/>
      <c r="BH1911" s="82"/>
      <c r="BI1911" s="82"/>
      <c r="BJ1911" s="78"/>
      <c r="BK1911" s="78"/>
      <c r="BL1911" s="80"/>
      <c r="BM1911" s="78"/>
      <c r="BN1911" s="78"/>
      <c r="BO1911" s="78"/>
      <c r="BP1911" s="78"/>
      <c r="BQ1911" s="78"/>
      <c r="BR1911" s="78"/>
      <c r="BS1911" s="78"/>
      <c r="BT1911" s="78"/>
      <c r="BU1911" s="78"/>
      <c r="BV1911" s="78"/>
      <c r="BW1911" s="78"/>
      <c r="BX1911" s="78"/>
      <c r="BY1911" s="78"/>
      <c r="BZ1911" s="72"/>
      <c r="CA1911" s="73"/>
      <c r="CB1911" s="72"/>
      <c r="CC1911" s="72"/>
      <c r="CD1911" s="74"/>
      <c r="CJ1911"/>
      <c r="CW1911" s="76"/>
      <c r="DC1911" s="69"/>
      <c r="DI1911" s="69"/>
    </row>
    <row r="1912" spans="1:113">
      <c r="A1912" s="78"/>
      <c r="B1912" s="79"/>
      <c r="C1912" s="78"/>
      <c r="D1912" s="80"/>
      <c r="E1912" s="78"/>
      <c r="F1912" s="78"/>
      <c r="G1912" s="78"/>
      <c r="H1912" s="78"/>
      <c r="I1912" s="78"/>
      <c r="J1912" s="78"/>
      <c r="K1912" s="78"/>
      <c r="L1912" s="80"/>
      <c r="M1912" s="78"/>
      <c r="N1912" s="78"/>
      <c r="O1912" s="78"/>
      <c r="P1912" s="78"/>
      <c r="Q1912" s="78"/>
      <c r="R1912" s="78"/>
      <c r="S1912" s="78"/>
      <c r="T1912" s="78"/>
      <c r="U1912" s="78"/>
      <c r="V1912" s="78"/>
      <c r="W1912" s="78"/>
      <c r="X1912" s="78"/>
      <c r="Y1912" s="78"/>
      <c r="Z1912" s="78"/>
      <c r="AA1912" s="78"/>
      <c r="AB1912" s="78"/>
      <c r="AC1912" s="78"/>
      <c r="AD1912" s="78"/>
      <c r="AE1912" s="78"/>
      <c r="AF1912" s="78"/>
      <c r="AG1912" s="78"/>
      <c r="AH1912" s="78"/>
      <c r="AI1912" s="78"/>
      <c r="AJ1912" s="78"/>
      <c r="AK1912" s="78"/>
      <c r="AL1912" s="80"/>
      <c r="AM1912" s="78"/>
      <c r="AN1912" s="78"/>
      <c r="AO1912" s="78"/>
      <c r="AP1912" s="78"/>
      <c r="AQ1912" s="78"/>
      <c r="AR1912" s="78"/>
      <c r="AS1912" s="78"/>
      <c r="AT1912" s="78"/>
      <c r="AU1912" s="78"/>
      <c r="AV1912" s="78"/>
      <c r="AW1912" s="78"/>
      <c r="AX1912" s="78"/>
      <c r="AY1912" s="78"/>
      <c r="AZ1912" s="78"/>
      <c r="BA1912" s="78"/>
      <c r="BB1912" s="78"/>
      <c r="BC1912" s="79"/>
      <c r="BD1912" s="79"/>
      <c r="BE1912" s="79"/>
      <c r="BF1912" s="79"/>
      <c r="BG1912" s="79"/>
      <c r="BH1912" s="79"/>
      <c r="BI1912" s="79"/>
      <c r="BJ1912" s="78"/>
      <c r="BK1912" s="78"/>
      <c r="BL1912" s="80"/>
      <c r="BM1912" s="78"/>
      <c r="BN1912" s="78"/>
      <c r="BO1912" s="78"/>
      <c r="BP1912" s="78"/>
      <c r="BQ1912" s="78"/>
      <c r="BR1912" s="78"/>
      <c r="BS1912" s="78"/>
      <c r="BT1912" s="78"/>
      <c r="BU1912" s="78"/>
      <c r="BV1912" s="78"/>
      <c r="BW1912" s="78"/>
      <c r="BX1912" s="78"/>
      <c r="BY1912" s="78"/>
      <c r="BZ1912" s="72"/>
      <c r="CA1912" s="73"/>
      <c r="CB1912" s="72"/>
      <c r="CC1912" s="72"/>
      <c r="CD1912" s="74"/>
      <c r="CJ1912"/>
      <c r="CW1912" s="76"/>
      <c r="DC1912" s="69"/>
      <c r="DI1912" s="69"/>
    </row>
    <row r="1913" spans="1:113">
      <c r="A1913" s="78"/>
      <c r="B1913" s="82"/>
      <c r="C1913" s="78"/>
      <c r="D1913" s="80"/>
      <c r="E1913" s="78"/>
      <c r="F1913" s="78"/>
      <c r="G1913" s="78"/>
      <c r="H1913" s="78"/>
      <c r="I1913" s="78"/>
      <c r="J1913" s="78"/>
      <c r="K1913" s="78"/>
      <c r="L1913" s="80"/>
      <c r="M1913" s="78"/>
      <c r="N1913" s="78"/>
      <c r="O1913" s="78"/>
      <c r="P1913" s="78"/>
      <c r="Q1913" s="78"/>
      <c r="R1913" s="78"/>
      <c r="S1913" s="78"/>
      <c r="T1913" s="78"/>
      <c r="U1913" s="78"/>
      <c r="V1913" s="78"/>
      <c r="W1913" s="78"/>
      <c r="X1913" s="78"/>
      <c r="Y1913" s="78"/>
      <c r="Z1913" s="78"/>
      <c r="AA1913" s="78"/>
      <c r="AB1913" s="78"/>
      <c r="AC1913" s="78"/>
      <c r="AD1913" s="78"/>
      <c r="AE1913" s="78"/>
      <c r="AF1913" s="78"/>
      <c r="AG1913" s="78"/>
      <c r="AH1913" s="78"/>
      <c r="AI1913" s="78"/>
      <c r="AJ1913" s="78"/>
      <c r="AK1913" s="78"/>
      <c r="AL1913" s="80"/>
      <c r="AM1913" s="78"/>
      <c r="AN1913" s="78"/>
      <c r="AO1913" s="78"/>
      <c r="AP1913" s="78"/>
      <c r="AQ1913" s="78"/>
      <c r="AR1913" s="78"/>
      <c r="AS1913" s="78"/>
      <c r="AT1913" s="78"/>
      <c r="AU1913" s="78"/>
      <c r="AV1913" s="78"/>
      <c r="AW1913" s="78"/>
      <c r="AX1913" s="78"/>
      <c r="AY1913" s="78"/>
      <c r="AZ1913" s="78"/>
      <c r="BA1913" s="78"/>
      <c r="BB1913" s="78"/>
      <c r="BC1913" s="79"/>
      <c r="BD1913" s="79"/>
      <c r="BE1913" s="82"/>
      <c r="BF1913" s="79"/>
      <c r="BG1913" s="82"/>
      <c r="BH1913" s="82"/>
      <c r="BI1913" s="82"/>
      <c r="BJ1913" s="78"/>
      <c r="BK1913" s="78"/>
      <c r="BL1913" s="80"/>
      <c r="BM1913" s="78"/>
      <c r="BN1913" s="78"/>
      <c r="BO1913" s="78"/>
      <c r="BP1913" s="78"/>
      <c r="BQ1913" s="78"/>
      <c r="BR1913" s="78"/>
      <c r="BS1913" s="78"/>
      <c r="BT1913" s="78"/>
      <c r="BU1913" s="78"/>
      <c r="BV1913" s="78"/>
      <c r="BW1913" s="78"/>
      <c r="BX1913" s="78"/>
      <c r="BY1913" s="78"/>
      <c r="BZ1913" s="72"/>
      <c r="CA1913" s="73"/>
      <c r="CB1913" s="72"/>
      <c r="CC1913" s="72"/>
      <c r="CD1913" s="74"/>
      <c r="CJ1913"/>
      <c r="CW1913" s="76"/>
      <c r="DC1913" s="69"/>
      <c r="DI1913" s="69"/>
    </row>
    <row r="1914" spans="1:113">
      <c r="A1914" s="78"/>
      <c r="B1914" s="79"/>
      <c r="C1914" s="78"/>
      <c r="D1914" s="80"/>
      <c r="E1914" s="78"/>
      <c r="F1914" s="78"/>
      <c r="G1914" s="78"/>
      <c r="H1914" s="78"/>
      <c r="I1914" s="78"/>
      <c r="J1914" s="78"/>
      <c r="K1914" s="78"/>
      <c r="L1914" s="80"/>
      <c r="M1914" s="78"/>
      <c r="N1914" s="78"/>
      <c r="O1914" s="78"/>
      <c r="P1914" s="78"/>
      <c r="Q1914" s="78"/>
      <c r="R1914" s="81"/>
      <c r="S1914" s="78"/>
      <c r="T1914" s="78"/>
      <c r="U1914" s="78"/>
      <c r="V1914" s="78"/>
      <c r="W1914" s="78"/>
      <c r="X1914" s="78"/>
      <c r="Y1914" s="78"/>
      <c r="Z1914" s="78"/>
      <c r="AA1914" s="78"/>
      <c r="AB1914" s="78"/>
      <c r="AC1914" s="78"/>
      <c r="AD1914" s="78"/>
      <c r="AE1914" s="78"/>
      <c r="AF1914" s="78"/>
      <c r="AG1914" s="78"/>
      <c r="AH1914" s="78"/>
      <c r="AI1914" s="78"/>
      <c r="AJ1914" s="78"/>
      <c r="AK1914" s="78"/>
      <c r="AL1914" s="80"/>
      <c r="AM1914" s="78"/>
      <c r="AN1914" s="78"/>
      <c r="AO1914" s="78"/>
      <c r="AP1914" s="78"/>
      <c r="AQ1914" s="78"/>
      <c r="AR1914" s="78"/>
      <c r="AS1914" s="78"/>
      <c r="AT1914" s="78"/>
      <c r="AU1914" s="78"/>
      <c r="AV1914" s="78"/>
      <c r="AW1914" s="78"/>
      <c r="AX1914" s="78"/>
      <c r="AY1914" s="78"/>
      <c r="AZ1914" s="78"/>
      <c r="BA1914" s="78"/>
      <c r="BB1914" s="78"/>
      <c r="BC1914" s="79"/>
      <c r="BD1914" s="79"/>
      <c r="BE1914" s="79"/>
      <c r="BF1914" s="79"/>
      <c r="BG1914" s="79"/>
      <c r="BH1914" s="79"/>
      <c r="BI1914" s="79"/>
      <c r="BJ1914" s="78"/>
      <c r="BK1914" s="78"/>
      <c r="BL1914" s="80"/>
      <c r="BM1914" s="78"/>
      <c r="BN1914" s="78"/>
      <c r="BO1914" s="78"/>
      <c r="BP1914" s="78"/>
      <c r="BQ1914" s="78"/>
      <c r="BR1914" s="78"/>
      <c r="BS1914" s="78"/>
      <c r="BT1914" s="78"/>
      <c r="BU1914" s="78"/>
      <c r="BV1914" s="78"/>
      <c r="BW1914" s="78"/>
      <c r="BX1914" s="78"/>
      <c r="BY1914" s="78"/>
      <c r="BZ1914" s="72"/>
      <c r="CA1914" s="73"/>
      <c r="CB1914" s="72"/>
      <c r="CC1914" s="72"/>
      <c r="CD1914" s="74"/>
      <c r="CJ1914"/>
      <c r="CW1914" s="76"/>
      <c r="DC1914" s="69"/>
      <c r="DI1914" s="69"/>
    </row>
    <row r="1915" spans="1:113">
      <c r="A1915" s="78"/>
      <c r="B1915" s="82"/>
      <c r="C1915" s="78"/>
      <c r="D1915" s="80"/>
      <c r="E1915" s="78"/>
      <c r="F1915" s="78"/>
      <c r="G1915" s="78"/>
      <c r="H1915" s="78"/>
      <c r="I1915" s="78"/>
      <c r="J1915" s="78"/>
      <c r="K1915" s="78"/>
      <c r="L1915" s="80"/>
      <c r="M1915" s="78"/>
      <c r="N1915" s="78"/>
      <c r="O1915" s="78"/>
      <c r="P1915" s="78"/>
      <c r="Q1915" s="78"/>
      <c r="R1915" s="78"/>
      <c r="S1915" s="78"/>
      <c r="T1915" s="78"/>
      <c r="U1915" s="78"/>
      <c r="V1915" s="78"/>
      <c r="W1915" s="78"/>
      <c r="X1915" s="78"/>
      <c r="Y1915" s="78"/>
      <c r="Z1915" s="78"/>
      <c r="AA1915" s="78"/>
      <c r="AB1915" s="78"/>
      <c r="AC1915" s="78"/>
      <c r="AD1915" s="78"/>
      <c r="AE1915" s="78"/>
      <c r="AF1915" s="78"/>
      <c r="AG1915" s="78"/>
      <c r="AH1915" s="78"/>
      <c r="AI1915" s="78"/>
      <c r="AJ1915" s="78"/>
      <c r="AK1915" s="78"/>
      <c r="AL1915" s="80"/>
      <c r="AM1915" s="78"/>
      <c r="AN1915" s="78"/>
      <c r="AO1915" s="78"/>
      <c r="AP1915" s="78"/>
      <c r="AQ1915" s="78"/>
      <c r="AR1915" s="78"/>
      <c r="AS1915" s="78"/>
      <c r="AT1915" s="78"/>
      <c r="AU1915" s="78"/>
      <c r="AV1915" s="78"/>
      <c r="AW1915" s="78"/>
      <c r="AX1915" s="78"/>
      <c r="AY1915" s="78"/>
      <c r="AZ1915" s="78"/>
      <c r="BA1915" s="78"/>
      <c r="BB1915" s="78"/>
      <c r="BC1915" s="79"/>
      <c r="BD1915" s="79"/>
      <c r="BE1915" s="82"/>
      <c r="BF1915" s="79"/>
      <c r="BG1915" s="82"/>
      <c r="BH1915" s="82"/>
      <c r="BI1915" s="82"/>
      <c r="BJ1915" s="78"/>
      <c r="BK1915" s="78"/>
      <c r="BL1915" s="80"/>
      <c r="BM1915" s="78"/>
      <c r="BN1915" s="78"/>
      <c r="BO1915" s="78"/>
      <c r="BP1915" s="78"/>
      <c r="BQ1915" s="78"/>
      <c r="BR1915" s="78"/>
      <c r="BS1915" s="78"/>
      <c r="BT1915" s="78"/>
      <c r="BU1915" s="78"/>
      <c r="BV1915" s="78"/>
      <c r="BW1915" s="78"/>
      <c r="BX1915" s="78"/>
      <c r="BY1915" s="78"/>
      <c r="BZ1915" s="72"/>
      <c r="CA1915" s="73"/>
      <c r="CB1915" s="72"/>
      <c r="CC1915" s="72"/>
      <c r="CD1915" s="74"/>
      <c r="CJ1915"/>
      <c r="CW1915" s="76"/>
      <c r="DC1915" s="69"/>
      <c r="DI1915" s="69"/>
    </row>
    <row r="1916" spans="1:113">
      <c r="A1916" s="78"/>
      <c r="B1916" s="82"/>
      <c r="C1916" s="78"/>
      <c r="D1916" s="80"/>
      <c r="E1916" s="78"/>
      <c r="F1916" s="78"/>
      <c r="G1916" s="78"/>
      <c r="H1916" s="78"/>
      <c r="I1916" s="78"/>
      <c r="J1916" s="78"/>
      <c r="K1916" s="78"/>
      <c r="L1916" s="80"/>
      <c r="M1916" s="78"/>
      <c r="N1916" s="78"/>
      <c r="O1916" s="78"/>
      <c r="P1916" s="78"/>
      <c r="Q1916" s="78"/>
      <c r="R1916" s="78"/>
      <c r="S1916" s="78"/>
      <c r="T1916" s="78"/>
      <c r="U1916" s="78"/>
      <c r="V1916" s="78"/>
      <c r="W1916" s="78"/>
      <c r="X1916" s="78"/>
      <c r="Y1916" s="78"/>
      <c r="Z1916" s="78"/>
      <c r="AA1916" s="78"/>
      <c r="AB1916" s="78"/>
      <c r="AC1916" s="78"/>
      <c r="AD1916" s="78"/>
      <c r="AE1916" s="78"/>
      <c r="AF1916" s="78"/>
      <c r="AG1916" s="78"/>
      <c r="AH1916" s="78"/>
      <c r="AI1916" s="78"/>
      <c r="AJ1916" s="78"/>
      <c r="AK1916" s="78"/>
      <c r="AL1916" s="80"/>
      <c r="AM1916" s="78"/>
      <c r="AN1916" s="78"/>
      <c r="AO1916" s="78"/>
      <c r="AP1916" s="78"/>
      <c r="AQ1916" s="78"/>
      <c r="AR1916" s="78"/>
      <c r="AS1916" s="78"/>
      <c r="AT1916" s="78"/>
      <c r="AU1916" s="78"/>
      <c r="AV1916" s="78"/>
      <c r="AW1916" s="78"/>
      <c r="AX1916" s="78"/>
      <c r="AY1916" s="78"/>
      <c r="AZ1916" s="78"/>
      <c r="BA1916" s="78"/>
      <c r="BB1916" s="78"/>
      <c r="BC1916" s="79"/>
      <c r="BD1916" s="79"/>
      <c r="BE1916" s="82"/>
      <c r="BF1916" s="79"/>
      <c r="BG1916" s="82"/>
      <c r="BH1916" s="82"/>
      <c r="BI1916" s="82"/>
      <c r="BJ1916" s="78"/>
      <c r="BK1916" s="78"/>
      <c r="BL1916" s="80"/>
      <c r="BM1916" s="78"/>
      <c r="BN1916" s="78"/>
      <c r="BO1916" s="78"/>
      <c r="BP1916" s="78"/>
      <c r="BQ1916" s="78"/>
      <c r="BR1916" s="78"/>
      <c r="BS1916" s="78"/>
      <c r="BT1916" s="78"/>
      <c r="BU1916" s="78"/>
      <c r="BV1916" s="78"/>
      <c r="BW1916" s="78"/>
      <c r="BX1916" s="78"/>
      <c r="BY1916" s="78"/>
      <c r="BZ1916" s="72"/>
      <c r="CA1916" s="73"/>
      <c r="CB1916" s="72"/>
      <c r="CC1916" s="72"/>
      <c r="CD1916" s="74"/>
      <c r="CJ1916"/>
      <c r="CW1916" s="76"/>
      <c r="DC1916" s="69"/>
      <c r="DI1916" s="69"/>
    </row>
    <row r="1917" spans="1:113">
      <c r="A1917" s="78"/>
      <c r="B1917" s="79"/>
      <c r="C1917" s="78"/>
      <c r="D1917" s="80"/>
      <c r="E1917" s="78"/>
      <c r="F1917" s="78"/>
      <c r="G1917" s="78"/>
      <c r="H1917" s="78"/>
      <c r="I1917" s="78"/>
      <c r="J1917" s="78"/>
      <c r="K1917" s="78"/>
      <c r="L1917" s="80"/>
      <c r="M1917" s="78"/>
      <c r="N1917" s="78"/>
      <c r="O1917" s="78"/>
      <c r="P1917" s="78"/>
      <c r="Q1917" s="78"/>
      <c r="R1917" s="78"/>
      <c r="S1917" s="78"/>
      <c r="T1917" s="78"/>
      <c r="U1917" s="78"/>
      <c r="V1917" s="78"/>
      <c r="W1917" s="78"/>
      <c r="X1917" s="78"/>
      <c r="Y1917" s="78"/>
      <c r="Z1917" s="78"/>
      <c r="AA1917" s="78"/>
      <c r="AB1917" s="78"/>
      <c r="AC1917" s="78"/>
      <c r="AD1917" s="78"/>
      <c r="AE1917" s="78"/>
      <c r="AF1917" s="78"/>
      <c r="AG1917" s="78"/>
      <c r="AH1917" s="78"/>
      <c r="AI1917" s="78"/>
      <c r="AJ1917" s="78"/>
      <c r="AK1917" s="78"/>
      <c r="AL1917" s="80"/>
      <c r="AM1917" s="78"/>
      <c r="AN1917" s="78"/>
      <c r="AO1917" s="78"/>
      <c r="AP1917" s="78"/>
      <c r="AQ1917" s="78"/>
      <c r="AR1917" s="78"/>
      <c r="AS1917" s="78"/>
      <c r="AT1917" s="78"/>
      <c r="AU1917" s="78"/>
      <c r="AV1917" s="78"/>
      <c r="AW1917" s="78"/>
      <c r="AX1917" s="78"/>
      <c r="AY1917" s="78"/>
      <c r="AZ1917" s="78"/>
      <c r="BA1917" s="78"/>
      <c r="BB1917" s="78"/>
      <c r="BC1917" s="79"/>
      <c r="BD1917" s="79"/>
      <c r="BE1917" s="79"/>
      <c r="BF1917" s="79"/>
      <c r="BG1917" s="79"/>
      <c r="BH1917" s="79"/>
      <c r="BI1917" s="79"/>
      <c r="BJ1917" s="78"/>
      <c r="BK1917" s="78"/>
      <c r="BL1917" s="80"/>
      <c r="BM1917" s="78"/>
      <c r="BN1917" s="78"/>
      <c r="BO1917" s="78"/>
      <c r="BP1917" s="78"/>
      <c r="BQ1917" s="78"/>
      <c r="BR1917" s="78"/>
      <c r="BS1917" s="78"/>
      <c r="BT1917" s="78"/>
      <c r="BU1917" s="78"/>
      <c r="BV1917" s="78"/>
      <c r="BW1917" s="78"/>
      <c r="BX1917" s="78"/>
      <c r="BY1917" s="78"/>
      <c r="BZ1917" s="72"/>
      <c r="CA1917" s="73"/>
      <c r="CB1917" s="72"/>
      <c r="CC1917" s="72"/>
      <c r="CD1917" s="74"/>
      <c r="CJ1917"/>
      <c r="CW1917" s="76"/>
      <c r="DC1917" s="69"/>
      <c r="DI1917" s="69"/>
    </row>
    <row r="1918" spans="1:113">
      <c r="A1918" s="78"/>
      <c r="B1918" s="79"/>
      <c r="C1918" s="78"/>
      <c r="D1918" s="80"/>
      <c r="E1918" s="78"/>
      <c r="F1918" s="78"/>
      <c r="G1918" s="78"/>
      <c r="H1918" s="78"/>
      <c r="I1918" s="78"/>
      <c r="J1918" s="78"/>
      <c r="K1918" s="78"/>
      <c r="L1918" s="80"/>
      <c r="M1918" s="78"/>
      <c r="N1918" s="78"/>
      <c r="O1918" s="78"/>
      <c r="P1918" s="78"/>
      <c r="Q1918" s="78"/>
      <c r="R1918" s="81"/>
      <c r="S1918" s="78"/>
      <c r="T1918" s="78"/>
      <c r="U1918" s="78"/>
      <c r="V1918" s="78"/>
      <c r="W1918" s="78"/>
      <c r="X1918" s="78"/>
      <c r="Y1918" s="78"/>
      <c r="Z1918" s="78"/>
      <c r="AA1918" s="78"/>
      <c r="AB1918" s="78"/>
      <c r="AC1918" s="78"/>
      <c r="AD1918" s="78"/>
      <c r="AE1918" s="78"/>
      <c r="AF1918" s="78"/>
      <c r="AG1918" s="78"/>
      <c r="AH1918" s="78"/>
      <c r="AI1918" s="78"/>
      <c r="AJ1918" s="78"/>
      <c r="AK1918" s="78"/>
      <c r="AL1918" s="80"/>
      <c r="AM1918" s="78"/>
      <c r="AN1918" s="78"/>
      <c r="AO1918" s="78"/>
      <c r="AP1918" s="78"/>
      <c r="AQ1918" s="78"/>
      <c r="AR1918" s="78"/>
      <c r="AS1918" s="78"/>
      <c r="AT1918" s="78"/>
      <c r="AU1918" s="78"/>
      <c r="AV1918" s="78"/>
      <c r="AW1918" s="78"/>
      <c r="AX1918" s="78"/>
      <c r="AY1918" s="78"/>
      <c r="AZ1918" s="78"/>
      <c r="BA1918" s="78"/>
      <c r="BB1918" s="78"/>
      <c r="BC1918" s="79"/>
      <c r="BD1918" s="79"/>
      <c r="BE1918" s="79"/>
      <c r="BF1918" s="79"/>
      <c r="BG1918" s="79"/>
      <c r="BH1918" s="79"/>
      <c r="BI1918" s="79"/>
      <c r="BJ1918" s="78"/>
      <c r="BK1918" s="78"/>
      <c r="BL1918" s="80"/>
      <c r="BM1918" s="78"/>
      <c r="BN1918" s="78"/>
      <c r="BO1918" s="78"/>
      <c r="BP1918" s="78"/>
      <c r="BQ1918" s="78"/>
      <c r="BR1918" s="78"/>
      <c r="BS1918" s="78"/>
      <c r="BT1918" s="78"/>
      <c r="BU1918" s="78"/>
      <c r="BV1918" s="78"/>
      <c r="BW1918" s="78"/>
      <c r="BX1918" s="78"/>
      <c r="BY1918" s="78"/>
      <c r="BZ1918" s="72"/>
      <c r="CA1918" s="73"/>
      <c r="CB1918" s="72"/>
      <c r="CC1918" s="72"/>
      <c r="CD1918" s="74"/>
      <c r="CJ1918"/>
      <c r="CW1918" s="76"/>
      <c r="DC1918" s="69"/>
      <c r="DI1918" s="69"/>
    </row>
    <row r="1919" spans="1:113">
      <c r="A1919" s="78"/>
      <c r="B1919" s="79"/>
      <c r="C1919" s="78"/>
      <c r="D1919" s="80"/>
      <c r="E1919" s="78"/>
      <c r="F1919" s="78"/>
      <c r="G1919" s="78"/>
      <c r="H1919" s="78"/>
      <c r="I1919" s="78"/>
      <c r="J1919" s="78"/>
      <c r="K1919" s="78"/>
      <c r="L1919" s="80"/>
      <c r="M1919" s="78"/>
      <c r="N1919" s="78"/>
      <c r="O1919" s="78"/>
      <c r="P1919" s="78"/>
      <c r="Q1919" s="78"/>
      <c r="R1919" s="78"/>
      <c r="S1919" s="78"/>
      <c r="T1919" s="78"/>
      <c r="U1919" s="78"/>
      <c r="V1919" s="78"/>
      <c r="W1919" s="78"/>
      <c r="X1919" s="78"/>
      <c r="Y1919" s="78"/>
      <c r="Z1919" s="78"/>
      <c r="AA1919" s="78"/>
      <c r="AB1919" s="78"/>
      <c r="AC1919" s="78"/>
      <c r="AD1919" s="78"/>
      <c r="AE1919" s="78"/>
      <c r="AF1919" s="78"/>
      <c r="AG1919" s="78"/>
      <c r="AH1919" s="78"/>
      <c r="AI1919" s="78"/>
      <c r="AJ1919" s="78"/>
      <c r="AK1919" s="78"/>
      <c r="AL1919" s="80"/>
      <c r="AM1919" s="78"/>
      <c r="AN1919" s="78"/>
      <c r="AO1919" s="78"/>
      <c r="AP1919" s="78"/>
      <c r="AQ1919" s="78"/>
      <c r="AR1919" s="78"/>
      <c r="AS1919" s="78"/>
      <c r="AT1919" s="78"/>
      <c r="AU1919" s="78"/>
      <c r="AV1919" s="78"/>
      <c r="AW1919" s="78"/>
      <c r="AX1919" s="78"/>
      <c r="AY1919" s="78"/>
      <c r="AZ1919" s="78"/>
      <c r="BA1919" s="78"/>
      <c r="BB1919" s="78"/>
      <c r="BC1919" s="79"/>
      <c r="BD1919" s="79"/>
      <c r="BE1919" s="79"/>
      <c r="BF1919" s="79"/>
      <c r="BG1919" s="79"/>
      <c r="BH1919" s="79"/>
      <c r="BI1919" s="79"/>
      <c r="BJ1919" s="78"/>
      <c r="BK1919" s="78"/>
      <c r="BL1919" s="80"/>
      <c r="BM1919" s="78"/>
      <c r="BN1919" s="78"/>
      <c r="BO1919" s="78"/>
      <c r="BP1919" s="78"/>
      <c r="BQ1919" s="78"/>
      <c r="BR1919" s="78"/>
      <c r="BS1919" s="78"/>
      <c r="BT1919" s="78"/>
      <c r="BU1919" s="78"/>
      <c r="BV1919" s="78"/>
      <c r="BW1919" s="78"/>
      <c r="BX1919" s="78"/>
      <c r="BY1919" s="78"/>
      <c r="BZ1919" s="72"/>
      <c r="CA1919" s="73"/>
      <c r="CB1919" s="72"/>
      <c r="CC1919" s="72"/>
      <c r="CD1919" s="74"/>
      <c r="CJ1919"/>
      <c r="CW1919" s="76"/>
      <c r="DC1919" s="69"/>
      <c r="DI1919" s="69"/>
    </row>
    <row r="1920" spans="1:113">
      <c r="A1920" s="78"/>
      <c r="B1920" s="82"/>
      <c r="C1920" s="78"/>
      <c r="D1920" s="80"/>
      <c r="E1920" s="78"/>
      <c r="F1920" s="78"/>
      <c r="G1920" s="78"/>
      <c r="H1920" s="78"/>
      <c r="I1920" s="78"/>
      <c r="J1920" s="78"/>
      <c r="K1920" s="78"/>
      <c r="L1920" s="80"/>
      <c r="M1920" s="78"/>
      <c r="N1920" s="78"/>
      <c r="O1920" s="78"/>
      <c r="P1920" s="78"/>
      <c r="Q1920" s="78"/>
      <c r="R1920" s="78"/>
      <c r="S1920" s="78"/>
      <c r="T1920" s="78"/>
      <c r="U1920" s="78"/>
      <c r="V1920" s="78"/>
      <c r="W1920" s="78"/>
      <c r="X1920" s="78"/>
      <c r="Y1920" s="78"/>
      <c r="Z1920" s="78"/>
      <c r="AA1920" s="78"/>
      <c r="AB1920" s="78"/>
      <c r="AC1920" s="78"/>
      <c r="AD1920" s="78"/>
      <c r="AE1920" s="78"/>
      <c r="AF1920" s="78"/>
      <c r="AG1920" s="78"/>
      <c r="AH1920" s="78"/>
      <c r="AI1920" s="78"/>
      <c r="AJ1920" s="78"/>
      <c r="AK1920" s="78"/>
      <c r="AL1920" s="80"/>
      <c r="AM1920" s="78"/>
      <c r="AN1920" s="78"/>
      <c r="AO1920" s="78"/>
      <c r="AP1920" s="78"/>
      <c r="AQ1920" s="78"/>
      <c r="AR1920" s="78"/>
      <c r="AS1920" s="78"/>
      <c r="AT1920" s="78"/>
      <c r="AU1920" s="78"/>
      <c r="AV1920" s="78"/>
      <c r="AW1920" s="78"/>
      <c r="AX1920" s="78"/>
      <c r="AY1920" s="78"/>
      <c r="AZ1920" s="78"/>
      <c r="BA1920" s="78"/>
      <c r="BB1920" s="78"/>
      <c r="BC1920" s="79"/>
      <c r="BD1920" s="79"/>
      <c r="BE1920" s="82"/>
      <c r="BF1920" s="79"/>
      <c r="BG1920" s="82"/>
      <c r="BH1920" s="82"/>
      <c r="BI1920" s="82"/>
      <c r="BJ1920" s="78"/>
      <c r="BK1920" s="78"/>
      <c r="BL1920" s="80"/>
      <c r="BM1920" s="78"/>
      <c r="BN1920" s="78"/>
      <c r="BO1920" s="78"/>
      <c r="BP1920" s="78"/>
      <c r="BQ1920" s="78"/>
      <c r="BR1920" s="78"/>
      <c r="BS1920" s="78"/>
      <c r="BT1920" s="78"/>
      <c r="BU1920" s="78"/>
      <c r="BV1920" s="78"/>
      <c r="BW1920" s="78"/>
      <c r="BX1920" s="78"/>
      <c r="BY1920" s="78"/>
      <c r="BZ1920" s="72"/>
      <c r="CA1920" s="73"/>
      <c r="CB1920" s="72"/>
      <c r="CC1920" s="72"/>
      <c r="CD1920" s="74"/>
      <c r="CJ1920"/>
      <c r="CW1920" s="76"/>
      <c r="DC1920" s="69"/>
      <c r="DI1920" s="69"/>
    </row>
    <row r="1921" spans="1:113">
      <c r="A1921" s="78"/>
      <c r="B1921" s="79"/>
      <c r="C1921" s="78"/>
      <c r="D1921" s="80"/>
      <c r="E1921" s="78"/>
      <c r="F1921" s="78"/>
      <c r="G1921" s="78"/>
      <c r="H1921" s="78"/>
      <c r="I1921" s="78"/>
      <c r="J1921" s="78"/>
      <c r="K1921" s="78"/>
      <c r="L1921" s="80"/>
      <c r="M1921" s="78"/>
      <c r="N1921" s="78"/>
      <c r="O1921" s="78"/>
      <c r="P1921" s="78"/>
      <c r="Q1921" s="78"/>
      <c r="R1921" s="78"/>
      <c r="S1921" s="78"/>
      <c r="T1921" s="78"/>
      <c r="U1921" s="78"/>
      <c r="V1921" s="78"/>
      <c r="W1921" s="78"/>
      <c r="X1921" s="78"/>
      <c r="Y1921" s="78"/>
      <c r="Z1921" s="78"/>
      <c r="AA1921" s="78"/>
      <c r="AB1921" s="78"/>
      <c r="AC1921" s="78"/>
      <c r="AD1921" s="78"/>
      <c r="AE1921" s="78"/>
      <c r="AF1921" s="78"/>
      <c r="AG1921" s="78"/>
      <c r="AH1921" s="78"/>
      <c r="AI1921" s="78"/>
      <c r="AJ1921" s="78"/>
      <c r="AK1921" s="78"/>
      <c r="AL1921" s="80"/>
      <c r="AM1921" s="78"/>
      <c r="AN1921" s="78"/>
      <c r="AO1921" s="78"/>
      <c r="AP1921" s="78"/>
      <c r="AQ1921" s="78"/>
      <c r="AR1921" s="78"/>
      <c r="AS1921" s="78"/>
      <c r="AT1921" s="78"/>
      <c r="AU1921" s="78"/>
      <c r="AV1921" s="78"/>
      <c r="AW1921" s="78"/>
      <c r="AX1921" s="78"/>
      <c r="AY1921" s="78"/>
      <c r="AZ1921" s="78"/>
      <c r="BA1921" s="78"/>
      <c r="BB1921" s="78"/>
      <c r="BC1921" s="79"/>
      <c r="BD1921" s="79"/>
      <c r="BE1921" s="79"/>
      <c r="BF1921" s="79"/>
      <c r="BG1921" s="79"/>
      <c r="BH1921" s="79"/>
      <c r="BI1921" s="79"/>
      <c r="BJ1921" s="78"/>
      <c r="BK1921" s="78"/>
      <c r="BL1921" s="80"/>
      <c r="BM1921" s="78"/>
      <c r="BN1921" s="78"/>
      <c r="BO1921" s="78"/>
      <c r="BP1921" s="78"/>
      <c r="BQ1921" s="78"/>
      <c r="BR1921" s="78"/>
      <c r="BS1921" s="78"/>
      <c r="BT1921" s="78"/>
      <c r="BU1921" s="78"/>
      <c r="BV1921" s="78"/>
      <c r="BW1921" s="78"/>
      <c r="BX1921" s="78"/>
      <c r="BY1921" s="78"/>
      <c r="BZ1921" s="72"/>
      <c r="CA1921" s="73"/>
      <c r="CB1921" s="72"/>
      <c r="CC1921" s="72"/>
      <c r="CD1921" s="74"/>
      <c r="CJ1921"/>
      <c r="CW1921" s="76"/>
      <c r="DC1921" s="69"/>
      <c r="DI1921" s="69"/>
    </row>
    <row r="1922" spans="1:113">
      <c r="A1922" s="78"/>
      <c r="B1922" s="82"/>
      <c r="C1922" s="78"/>
      <c r="D1922" s="80"/>
      <c r="E1922" s="78"/>
      <c r="F1922" s="78"/>
      <c r="G1922" s="78"/>
      <c r="H1922" s="78"/>
      <c r="I1922" s="78"/>
      <c r="J1922" s="78"/>
      <c r="K1922" s="78"/>
      <c r="L1922" s="80"/>
      <c r="M1922" s="78"/>
      <c r="N1922" s="78"/>
      <c r="O1922" s="78"/>
      <c r="P1922" s="78"/>
      <c r="Q1922" s="78"/>
      <c r="R1922" s="78"/>
      <c r="S1922" s="78"/>
      <c r="T1922" s="78"/>
      <c r="U1922" s="78"/>
      <c r="V1922" s="78"/>
      <c r="W1922" s="78"/>
      <c r="X1922" s="78"/>
      <c r="Y1922" s="78"/>
      <c r="Z1922" s="78"/>
      <c r="AA1922" s="78"/>
      <c r="AB1922" s="78"/>
      <c r="AC1922" s="78"/>
      <c r="AD1922" s="78"/>
      <c r="AE1922" s="78"/>
      <c r="AF1922" s="78"/>
      <c r="AG1922" s="78"/>
      <c r="AH1922" s="78"/>
      <c r="AI1922" s="78"/>
      <c r="AJ1922" s="78"/>
      <c r="AK1922" s="78"/>
      <c r="AL1922" s="80"/>
      <c r="AM1922" s="78"/>
      <c r="AN1922" s="78"/>
      <c r="AO1922" s="78"/>
      <c r="AP1922" s="78"/>
      <c r="AQ1922" s="78"/>
      <c r="AR1922" s="78"/>
      <c r="AS1922" s="78"/>
      <c r="AT1922" s="78"/>
      <c r="AU1922" s="78"/>
      <c r="AV1922" s="78"/>
      <c r="AW1922" s="78"/>
      <c r="AX1922" s="78"/>
      <c r="AY1922" s="78"/>
      <c r="AZ1922" s="78"/>
      <c r="BA1922" s="78"/>
      <c r="BB1922" s="78"/>
      <c r="BC1922" s="79"/>
      <c r="BD1922" s="79"/>
      <c r="BE1922" s="82"/>
      <c r="BF1922" s="79"/>
      <c r="BG1922" s="82"/>
      <c r="BH1922" s="82"/>
      <c r="BI1922" s="82"/>
      <c r="BJ1922" s="78"/>
      <c r="BK1922" s="78"/>
      <c r="BL1922" s="80"/>
      <c r="BM1922" s="78"/>
      <c r="BN1922" s="78"/>
      <c r="BO1922" s="78"/>
      <c r="BP1922" s="78"/>
      <c r="BQ1922" s="78"/>
      <c r="BR1922" s="78"/>
      <c r="BS1922" s="78"/>
      <c r="BT1922" s="78"/>
      <c r="BU1922" s="78"/>
      <c r="BV1922" s="78"/>
      <c r="BW1922" s="78"/>
      <c r="BX1922" s="78"/>
      <c r="BY1922" s="78"/>
      <c r="BZ1922" s="72"/>
      <c r="CA1922" s="73"/>
      <c r="CB1922" s="72"/>
      <c r="CC1922" s="72"/>
      <c r="CD1922" s="74"/>
      <c r="CJ1922"/>
      <c r="CW1922" s="76"/>
      <c r="DC1922" s="69"/>
      <c r="DI1922" s="69"/>
    </row>
    <row r="1923" spans="1:113">
      <c r="A1923" s="78"/>
      <c r="B1923" s="82"/>
      <c r="C1923" s="78"/>
      <c r="D1923" s="80"/>
      <c r="E1923" s="78"/>
      <c r="F1923" s="78"/>
      <c r="G1923" s="78"/>
      <c r="H1923" s="78"/>
      <c r="I1923" s="78"/>
      <c r="J1923" s="78"/>
      <c r="K1923" s="78"/>
      <c r="L1923" s="80"/>
      <c r="M1923" s="78"/>
      <c r="N1923" s="78"/>
      <c r="O1923" s="78"/>
      <c r="P1923" s="78"/>
      <c r="Q1923" s="78"/>
      <c r="R1923" s="78"/>
      <c r="S1923" s="78"/>
      <c r="T1923" s="78"/>
      <c r="U1923" s="78"/>
      <c r="V1923" s="78"/>
      <c r="W1923" s="78"/>
      <c r="X1923" s="78"/>
      <c r="Y1923" s="78"/>
      <c r="Z1923" s="78"/>
      <c r="AA1923" s="78"/>
      <c r="AB1923" s="78"/>
      <c r="AC1923" s="78"/>
      <c r="AD1923" s="78"/>
      <c r="AE1923" s="78"/>
      <c r="AF1923" s="78"/>
      <c r="AG1923" s="78"/>
      <c r="AH1923" s="78"/>
      <c r="AI1923" s="78"/>
      <c r="AJ1923" s="78"/>
      <c r="AK1923" s="78"/>
      <c r="AL1923" s="80"/>
      <c r="AM1923" s="78"/>
      <c r="AN1923" s="78"/>
      <c r="AO1923" s="78"/>
      <c r="AP1923" s="78"/>
      <c r="AQ1923" s="78"/>
      <c r="AR1923" s="78"/>
      <c r="AS1923" s="78"/>
      <c r="AT1923" s="78"/>
      <c r="AU1923" s="78"/>
      <c r="AV1923" s="78"/>
      <c r="AW1923" s="78"/>
      <c r="AX1923" s="78"/>
      <c r="AY1923" s="78"/>
      <c r="AZ1923" s="78"/>
      <c r="BA1923" s="78"/>
      <c r="BB1923" s="78"/>
      <c r="BC1923" s="79"/>
      <c r="BD1923" s="79"/>
      <c r="BE1923" s="82"/>
      <c r="BF1923" s="79"/>
      <c r="BG1923" s="82"/>
      <c r="BH1923" s="82"/>
      <c r="BI1923" s="82"/>
      <c r="BJ1923" s="78"/>
      <c r="BK1923" s="78"/>
      <c r="BL1923" s="80"/>
      <c r="BM1923" s="78"/>
      <c r="BN1923" s="78"/>
      <c r="BO1923" s="78"/>
      <c r="BP1923" s="78"/>
      <c r="BQ1923" s="78"/>
      <c r="BR1923" s="78"/>
      <c r="BS1923" s="78"/>
      <c r="BT1923" s="78"/>
      <c r="BU1923" s="78"/>
      <c r="BV1923" s="78"/>
      <c r="BW1923" s="78"/>
      <c r="BX1923" s="78"/>
      <c r="BY1923" s="78"/>
      <c r="BZ1923" s="72"/>
      <c r="CA1923" s="73"/>
      <c r="CB1923" s="72"/>
      <c r="CC1923" s="72"/>
      <c r="CD1923" s="74"/>
      <c r="CJ1923"/>
      <c r="CW1923" s="76"/>
      <c r="DC1923" s="69"/>
      <c r="DI1923" s="69"/>
    </row>
    <row r="1924" spans="1:113">
      <c r="A1924" s="78"/>
      <c r="B1924" s="79"/>
      <c r="C1924" s="78"/>
      <c r="D1924" s="80"/>
      <c r="E1924" s="78"/>
      <c r="F1924" s="78"/>
      <c r="G1924" s="78"/>
      <c r="H1924" s="78"/>
      <c r="I1924" s="78"/>
      <c r="J1924" s="78"/>
      <c r="K1924" s="78"/>
      <c r="L1924" s="80"/>
      <c r="M1924" s="78"/>
      <c r="N1924" s="78"/>
      <c r="O1924" s="78"/>
      <c r="P1924" s="78"/>
      <c r="Q1924" s="78"/>
      <c r="R1924" s="78"/>
      <c r="S1924" s="78"/>
      <c r="T1924" s="78"/>
      <c r="U1924" s="78"/>
      <c r="V1924" s="78"/>
      <c r="W1924" s="78"/>
      <c r="X1924" s="78"/>
      <c r="Y1924" s="78"/>
      <c r="Z1924" s="78"/>
      <c r="AA1924" s="78"/>
      <c r="AB1924" s="78"/>
      <c r="AC1924" s="78"/>
      <c r="AD1924" s="78"/>
      <c r="AE1924" s="78"/>
      <c r="AF1924" s="78"/>
      <c r="AG1924" s="78"/>
      <c r="AH1924" s="78"/>
      <c r="AI1924" s="78"/>
      <c r="AJ1924" s="78"/>
      <c r="AK1924" s="78"/>
      <c r="AL1924" s="80"/>
      <c r="AM1924" s="78"/>
      <c r="AN1924" s="78"/>
      <c r="AO1924" s="78"/>
      <c r="AP1924" s="78"/>
      <c r="AQ1924" s="78"/>
      <c r="AR1924" s="78"/>
      <c r="AS1924" s="78"/>
      <c r="AT1924" s="78"/>
      <c r="AU1924" s="78"/>
      <c r="AV1924" s="78"/>
      <c r="AW1924" s="78"/>
      <c r="AX1924" s="78"/>
      <c r="AY1924" s="78"/>
      <c r="AZ1924" s="78"/>
      <c r="BA1924" s="78"/>
      <c r="BB1924" s="78"/>
      <c r="BC1924" s="79"/>
      <c r="BD1924" s="79"/>
      <c r="BE1924" s="79"/>
      <c r="BF1924" s="79"/>
      <c r="BG1924" s="79"/>
      <c r="BH1924" s="79"/>
      <c r="BI1924" s="79"/>
      <c r="BJ1924" s="78"/>
      <c r="BK1924" s="78"/>
      <c r="BL1924" s="80"/>
      <c r="BM1924" s="78"/>
      <c r="BN1924" s="78"/>
      <c r="BO1924" s="78"/>
      <c r="BP1924" s="78"/>
      <c r="BQ1924" s="78"/>
      <c r="BR1924" s="78"/>
      <c r="BS1924" s="78"/>
      <c r="BT1924" s="78"/>
      <c r="BU1924" s="78"/>
      <c r="BV1924" s="78"/>
      <c r="BW1924" s="78"/>
      <c r="BX1924" s="78"/>
      <c r="BY1924" s="78"/>
      <c r="BZ1924" s="72"/>
      <c r="CA1924" s="73"/>
      <c r="CB1924" s="72"/>
      <c r="CC1924" s="72"/>
      <c r="CD1924" s="74"/>
      <c r="CJ1924"/>
      <c r="CW1924" s="76"/>
      <c r="DC1924" s="69"/>
      <c r="DI1924" s="69"/>
    </row>
    <row r="1925" spans="1:113">
      <c r="A1925" s="78"/>
      <c r="B1925" s="82"/>
      <c r="C1925" s="78"/>
      <c r="D1925" s="80"/>
      <c r="E1925" s="78"/>
      <c r="F1925" s="78"/>
      <c r="G1925" s="78"/>
      <c r="H1925" s="78"/>
      <c r="I1925" s="78"/>
      <c r="J1925" s="78"/>
      <c r="K1925" s="78"/>
      <c r="L1925" s="80"/>
      <c r="M1925" s="78"/>
      <c r="N1925" s="78"/>
      <c r="O1925" s="78"/>
      <c r="P1925" s="78"/>
      <c r="Q1925" s="78"/>
      <c r="R1925" s="78"/>
      <c r="S1925" s="78"/>
      <c r="T1925" s="78"/>
      <c r="U1925" s="78"/>
      <c r="V1925" s="78"/>
      <c r="W1925" s="78"/>
      <c r="X1925" s="78"/>
      <c r="Y1925" s="78"/>
      <c r="Z1925" s="78"/>
      <c r="AA1925" s="78"/>
      <c r="AB1925" s="78"/>
      <c r="AC1925" s="78"/>
      <c r="AD1925" s="78"/>
      <c r="AE1925" s="78"/>
      <c r="AF1925" s="78"/>
      <c r="AG1925" s="78"/>
      <c r="AH1925" s="78"/>
      <c r="AI1925" s="78"/>
      <c r="AJ1925" s="78"/>
      <c r="AK1925" s="78"/>
      <c r="AL1925" s="80"/>
      <c r="AM1925" s="78"/>
      <c r="AN1925" s="78"/>
      <c r="AO1925" s="78"/>
      <c r="AP1925" s="78"/>
      <c r="AQ1925" s="78"/>
      <c r="AR1925" s="78"/>
      <c r="AS1925" s="78"/>
      <c r="AT1925" s="78"/>
      <c r="AU1925" s="78"/>
      <c r="AV1925" s="78"/>
      <c r="AW1925" s="78"/>
      <c r="AX1925" s="78"/>
      <c r="AY1925" s="78"/>
      <c r="AZ1925" s="78"/>
      <c r="BA1925" s="78"/>
      <c r="BB1925" s="78"/>
      <c r="BC1925" s="79"/>
      <c r="BD1925" s="79"/>
      <c r="BE1925" s="82"/>
      <c r="BF1925" s="79"/>
      <c r="BG1925" s="82"/>
      <c r="BH1925" s="82"/>
      <c r="BI1925" s="82"/>
      <c r="BJ1925" s="78"/>
      <c r="BK1925" s="78"/>
      <c r="BL1925" s="80"/>
      <c r="BM1925" s="78"/>
      <c r="BN1925" s="78"/>
      <c r="BO1925" s="78"/>
      <c r="BP1925" s="78"/>
      <c r="BQ1925" s="78"/>
      <c r="BR1925" s="78"/>
      <c r="BS1925" s="78"/>
      <c r="BT1925" s="78"/>
      <c r="BU1925" s="78"/>
      <c r="BV1925" s="78"/>
      <c r="BW1925" s="78"/>
      <c r="BX1925" s="78"/>
      <c r="BY1925" s="78"/>
      <c r="BZ1925" s="72"/>
      <c r="CA1925" s="73"/>
      <c r="CB1925" s="72"/>
      <c r="CC1925" s="72"/>
      <c r="CD1925" s="74"/>
      <c r="CJ1925"/>
      <c r="CW1925" s="76"/>
      <c r="DC1925" s="69"/>
      <c r="DI1925" s="69"/>
    </row>
    <row r="1926" spans="1:113">
      <c r="A1926" s="78"/>
      <c r="B1926" s="82"/>
      <c r="C1926" s="78"/>
      <c r="D1926" s="80"/>
      <c r="E1926" s="78"/>
      <c r="F1926" s="78"/>
      <c r="G1926" s="78"/>
      <c r="H1926" s="78"/>
      <c r="I1926" s="78"/>
      <c r="J1926" s="78"/>
      <c r="K1926" s="78"/>
      <c r="L1926" s="80"/>
      <c r="M1926" s="78"/>
      <c r="N1926" s="78"/>
      <c r="O1926" s="78"/>
      <c r="P1926" s="78"/>
      <c r="Q1926" s="78"/>
      <c r="R1926" s="78"/>
      <c r="S1926" s="78"/>
      <c r="T1926" s="78"/>
      <c r="U1926" s="78"/>
      <c r="V1926" s="78"/>
      <c r="W1926" s="78"/>
      <c r="X1926" s="78"/>
      <c r="Y1926" s="78"/>
      <c r="Z1926" s="78"/>
      <c r="AA1926" s="78"/>
      <c r="AB1926" s="78"/>
      <c r="AC1926" s="78"/>
      <c r="AD1926" s="78"/>
      <c r="AE1926" s="78"/>
      <c r="AF1926" s="78"/>
      <c r="AG1926" s="78"/>
      <c r="AH1926" s="78"/>
      <c r="AI1926" s="78"/>
      <c r="AJ1926" s="78"/>
      <c r="AK1926" s="78"/>
      <c r="AL1926" s="80"/>
      <c r="AM1926" s="78"/>
      <c r="AN1926" s="78"/>
      <c r="AO1926" s="78"/>
      <c r="AP1926" s="78"/>
      <c r="AQ1926" s="78"/>
      <c r="AR1926" s="78"/>
      <c r="AS1926" s="78"/>
      <c r="AT1926" s="78"/>
      <c r="AU1926" s="78"/>
      <c r="AV1926" s="78"/>
      <c r="AW1926" s="78"/>
      <c r="AX1926" s="78"/>
      <c r="AY1926" s="78"/>
      <c r="AZ1926" s="78"/>
      <c r="BA1926" s="78"/>
      <c r="BB1926" s="78"/>
      <c r="BC1926" s="79"/>
      <c r="BD1926" s="79"/>
      <c r="BE1926" s="82"/>
      <c r="BF1926" s="79"/>
      <c r="BG1926" s="82"/>
      <c r="BH1926" s="82"/>
      <c r="BI1926" s="82"/>
      <c r="BJ1926" s="78"/>
      <c r="BK1926" s="78"/>
      <c r="BL1926" s="80"/>
      <c r="BM1926" s="78"/>
      <c r="BN1926" s="78"/>
      <c r="BO1926" s="78"/>
      <c r="BP1926" s="78"/>
      <c r="BQ1926" s="78"/>
      <c r="BR1926" s="78"/>
      <c r="BS1926" s="78"/>
      <c r="BT1926" s="78"/>
      <c r="BU1926" s="78"/>
      <c r="BV1926" s="78"/>
      <c r="BW1926" s="78"/>
      <c r="BX1926" s="78"/>
      <c r="BY1926" s="78"/>
      <c r="BZ1926" s="72"/>
      <c r="CA1926" s="73"/>
      <c r="CB1926" s="72"/>
      <c r="CC1926" s="72"/>
      <c r="CD1926" s="74"/>
      <c r="CJ1926"/>
      <c r="CW1926" s="76"/>
      <c r="DC1926" s="69"/>
      <c r="DI1926" s="69"/>
    </row>
    <row r="1927" spans="1:113">
      <c r="A1927" s="78"/>
      <c r="B1927" s="82"/>
      <c r="C1927" s="78"/>
      <c r="D1927" s="80"/>
      <c r="E1927" s="78"/>
      <c r="F1927" s="78"/>
      <c r="G1927" s="78"/>
      <c r="H1927" s="78"/>
      <c r="I1927" s="78"/>
      <c r="J1927" s="78"/>
      <c r="K1927" s="78"/>
      <c r="L1927" s="80"/>
      <c r="M1927" s="78"/>
      <c r="N1927" s="78"/>
      <c r="O1927" s="78"/>
      <c r="P1927" s="78"/>
      <c r="Q1927" s="78"/>
      <c r="R1927" s="78"/>
      <c r="S1927" s="78"/>
      <c r="T1927" s="78"/>
      <c r="U1927" s="78"/>
      <c r="V1927" s="78"/>
      <c r="W1927" s="78"/>
      <c r="X1927" s="78"/>
      <c r="Y1927" s="78"/>
      <c r="Z1927" s="78"/>
      <c r="AA1927" s="78"/>
      <c r="AB1927" s="78"/>
      <c r="AC1927" s="78"/>
      <c r="AD1927" s="78"/>
      <c r="AE1927" s="78"/>
      <c r="AF1927" s="78"/>
      <c r="AG1927" s="78"/>
      <c r="AH1927" s="78"/>
      <c r="AI1927" s="78"/>
      <c r="AJ1927" s="78"/>
      <c r="AK1927" s="78"/>
      <c r="AL1927" s="80"/>
      <c r="AM1927" s="78"/>
      <c r="AN1927" s="78"/>
      <c r="AO1927" s="78"/>
      <c r="AP1927" s="78"/>
      <c r="AQ1927" s="78"/>
      <c r="AR1927" s="78"/>
      <c r="AS1927" s="78"/>
      <c r="AT1927" s="78"/>
      <c r="AU1927" s="78"/>
      <c r="AV1927" s="78"/>
      <c r="AW1927" s="78"/>
      <c r="AX1927" s="78"/>
      <c r="AY1927" s="78"/>
      <c r="AZ1927" s="78"/>
      <c r="BA1927" s="78"/>
      <c r="BB1927" s="78"/>
      <c r="BC1927" s="79"/>
      <c r="BD1927" s="79"/>
      <c r="BE1927" s="82"/>
      <c r="BF1927" s="79"/>
      <c r="BG1927" s="82"/>
      <c r="BH1927" s="82"/>
      <c r="BI1927" s="82"/>
      <c r="BJ1927" s="78"/>
      <c r="BK1927" s="78"/>
      <c r="BL1927" s="80"/>
      <c r="BM1927" s="78"/>
      <c r="BN1927" s="78"/>
      <c r="BO1927" s="78"/>
      <c r="BP1927" s="78"/>
      <c r="BQ1927" s="78"/>
      <c r="BR1927" s="78"/>
      <c r="BS1927" s="78"/>
      <c r="BT1927" s="78"/>
      <c r="BU1927" s="78"/>
      <c r="BV1927" s="78"/>
      <c r="BW1927" s="78"/>
      <c r="BX1927" s="78"/>
      <c r="BY1927" s="78"/>
      <c r="BZ1927" s="72"/>
      <c r="CA1927" s="73"/>
      <c r="CB1927" s="72"/>
      <c r="CC1927" s="72"/>
      <c r="CD1927" s="74"/>
      <c r="CJ1927"/>
      <c r="CW1927" s="76"/>
      <c r="DC1927" s="69"/>
      <c r="DI1927" s="69"/>
    </row>
    <row r="1928" spans="1:113">
      <c r="A1928" s="78"/>
      <c r="B1928" s="79"/>
      <c r="C1928" s="78"/>
      <c r="D1928" s="80"/>
      <c r="E1928" s="78"/>
      <c r="F1928" s="78"/>
      <c r="G1928" s="78"/>
      <c r="H1928" s="78"/>
      <c r="I1928" s="78"/>
      <c r="J1928" s="78"/>
      <c r="K1928" s="78"/>
      <c r="L1928" s="80"/>
      <c r="M1928" s="78"/>
      <c r="N1928" s="78"/>
      <c r="O1928" s="78"/>
      <c r="P1928" s="78"/>
      <c r="Q1928" s="78"/>
      <c r="R1928" s="78"/>
      <c r="S1928" s="78"/>
      <c r="T1928" s="78"/>
      <c r="U1928" s="78"/>
      <c r="V1928" s="78"/>
      <c r="W1928" s="78"/>
      <c r="X1928" s="78"/>
      <c r="Y1928" s="78"/>
      <c r="Z1928" s="78"/>
      <c r="AA1928" s="78"/>
      <c r="AB1928" s="78"/>
      <c r="AC1928" s="78"/>
      <c r="AD1928" s="78"/>
      <c r="AE1928" s="78"/>
      <c r="AF1928" s="78"/>
      <c r="AG1928" s="78"/>
      <c r="AH1928" s="78"/>
      <c r="AI1928" s="78"/>
      <c r="AJ1928" s="78"/>
      <c r="AK1928" s="78"/>
      <c r="AL1928" s="80"/>
      <c r="AM1928" s="78"/>
      <c r="AN1928" s="78"/>
      <c r="AO1928" s="78"/>
      <c r="AP1928" s="78"/>
      <c r="AQ1928" s="78"/>
      <c r="AR1928" s="78"/>
      <c r="AS1928" s="78"/>
      <c r="AT1928" s="78"/>
      <c r="AU1928" s="78"/>
      <c r="AV1928" s="78"/>
      <c r="AW1928" s="78"/>
      <c r="AX1928" s="78"/>
      <c r="AY1928" s="78"/>
      <c r="AZ1928" s="78"/>
      <c r="BA1928" s="78"/>
      <c r="BB1928" s="78"/>
      <c r="BC1928" s="79"/>
      <c r="BD1928" s="79"/>
      <c r="BE1928" s="79"/>
      <c r="BF1928" s="79"/>
      <c r="BG1928" s="79"/>
      <c r="BH1928" s="79"/>
      <c r="BI1928" s="79"/>
      <c r="BJ1928" s="78"/>
      <c r="BK1928" s="78"/>
      <c r="BL1928" s="80"/>
      <c r="BM1928" s="78"/>
      <c r="BN1928" s="78"/>
      <c r="BO1928" s="78"/>
      <c r="BP1928" s="78"/>
      <c r="BQ1928" s="78"/>
      <c r="BR1928" s="78"/>
      <c r="BS1928" s="78"/>
      <c r="BT1928" s="78"/>
      <c r="BU1928" s="78"/>
      <c r="BV1928" s="78"/>
      <c r="BW1928" s="78"/>
      <c r="BX1928" s="78"/>
      <c r="BY1928" s="78"/>
      <c r="BZ1928" s="72"/>
      <c r="CA1928" s="73"/>
      <c r="CB1928" s="72"/>
      <c r="CC1928" s="72"/>
      <c r="CD1928" s="74"/>
      <c r="CJ1928"/>
      <c r="CW1928" s="76"/>
      <c r="DC1928" s="69"/>
      <c r="DI1928" s="69"/>
    </row>
    <row r="1929" spans="1:113">
      <c r="A1929" s="78"/>
      <c r="B1929" s="82"/>
      <c r="C1929" s="78"/>
      <c r="D1929" s="80"/>
      <c r="E1929" s="78"/>
      <c r="F1929" s="78"/>
      <c r="G1929" s="78"/>
      <c r="H1929" s="78"/>
      <c r="I1929" s="78"/>
      <c r="J1929" s="78"/>
      <c r="K1929" s="78"/>
      <c r="L1929" s="80"/>
      <c r="M1929" s="78"/>
      <c r="N1929" s="78"/>
      <c r="O1929" s="78"/>
      <c r="P1929" s="78"/>
      <c r="Q1929" s="78"/>
      <c r="R1929" s="78"/>
      <c r="S1929" s="78"/>
      <c r="T1929" s="78"/>
      <c r="U1929" s="78"/>
      <c r="V1929" s="78"/>
      <c r="W1929" s="78"/>
      <c r="X1929" s="78"/>
      <c r="Y1929" s="78"/>
      <c r="Z1929" s="78"/>
      <c r="AA1929" s="78"/>
      <c r="AB1929" s="78"/>
      <c r="AC1929" s="78"/>
      <c r="AD1929" s="78"/>
      <c r="AE1929" s="78"/>
      <c r="AF1929" s="78"/>
      <c r="AG1929" s="78"/>
      <c r="AH1929" s="78"/>
      <c r="AI1929" s="78"/>
      <c r="AJ1929" s="78"/>
      <c r="AK1929" s="78"/>
      <c r="AL1929" s="80"/>
      <c r="AM1929" s="78"/>
      <c r="AN1929" s="78"/>
      <c r="AO1929" s="78"/>
      <c r="AP1929" s="78"/>
      <c r="AQ1929" s="78"/>
      <c r="AR1929" s="78"/>
      <c r="AS1929" s="78"/>
      <c r="AT1929" s="78"/>
      <c r="AU1929" s="78"/>
      <c r="AV1929" s="78"/>
      <c r="AW1929" s="78"/>
      <c r="AX1929" s="78"/>
      <c r="AY1929" s="78"/>
      <c r="AZ1929" s="78"/>
      <c r="BA1929" s="78"/>
      <c r="BB1929" s="78"/>
      <c r="BC1929" s="79"/>
      <c r="BD1929" s="79"/>
      <c r="BE1929" s="82"/>
      <c r="BF1929" s="79"/>
      <c r="BG1929" s="82"/>
      <c r="BH1929" s="82"/>
      <c r="BI1929" s="82"/>
      <c r="BJ1929" s="78"/>
      <c r="BK1929" s="78"/>
      <c r="BL1929" s="80"/>
      <c r="BM1929" s="78"/>
      <c r="BN1929" s="78"/>
      <c r="BO1929" s="78"/>
      <c r="BP1929" s="78"/>
      <c r="BQ1929" s="78"/>
      <c r="BR1929" s="78"/>
      <c r="BS1929" s="78"/>
      <c r="BT1929" s="78"/>
      <c r="BU1929" s="78"/>
      <c r="BV1929" s="78"/>
      <c r="BW1929" s="78"/>
      <c r="BX1929" s="78"/>
      <c r="BY1929" s="78"/>
      <c r="BZ1929" s="72"/>
      <c r="CA1929" s="73"/>
      <c r="CB1929" s="72"/>
      <c r="CC1929" s="72"/>
      <c r="CD1929" s="74"/>
      <c r="CJ1929"/>
      <c r="CW1929" s="76"/>
      <c r="DC1929" s="69"/>
      <c r="DI1929" s="69"/>
    </row>
    <row r="1930" spans="1:113">
      <c r="A1930" s="78"/>
      <c r="B1930" s="82"/>
      <c r="C1930" s="78"/>
      <c r="D1930" s="80"/>
      <c r="E1930" s="78"/>
      <c r="F1930" s="78"/>
      <c r="G1930" s="78"/>
      <c r="H1930" s="78"/>
      <c r="I1930" s="78"/>
      <c r="J1930" s="78"/>
      <c r="K1930" s="78"/>
      <c r="L1930" s="80"/>
      <c r="M1930" s="78"/>
      <c r="N1930" s="78"/>
      <c r="O1930" s="78"/>
      <c r="P1930" s="78"/>
      <c r="Q1930" s="78"/>
      <c r="R1930" s="78"/>
      <c r="S1930" s="78"/>
      <c r="T1930" s="78"/>
      <c r="U1930" s="78"/>
      <c r="V1930" s="78"/>
      <c r="W1930" s="78"/>
      <c r="X1930" s="78"/>
      <c r="Y1930" s="78"/>
      <c r="Z1930" s="78"/>
      <c r="AA1930" s="78"/>
      <c r="AB1930" s="78"/>
      <c r="AC1930" s="78"/>
      <c r="AD1930" s="78"/>
      <c r="AE1930" s="78"/>
      <c r="AF1930" s="78"/>
      <c r="AG1930" s="78"/>
      <c r="AH1930" s="78"/>
      <c r="AI1930" s="78"/>
      <c r="AJ1930" s="78"/>
      <c r="AK1930" s="78"/>
      <c r="AL1930" s="80"/>
      <c r="AM1930" s="78"/>
      <c r="AN1930" s="78"/>
      <c r="AO1930" s="78"/>
      <c r="AP1930" s="78"/>
      <c r="AQ1930" s="78"/>
      <c r="AR1930" s="78"/>
      <c r="AS1930" s="78"/>
      <c r="AT1930" s="78"/>
      <c r="AU1930" s="78"/>
      <c r="AV1930" s="78"/>
      <c r="AW1930" s="78"/>
      <c r="AX1930" s="78"/>
      <c r="AY1930" s="78"/>
      <c r="AZ1930" s="78"/>
      <c r="BA1930" s="78"/>
      <c r="BB1930" s="78"/>
      <c r="BC1930" s="79"/>
      <c r="BD1930" s="79"/>
      <c r="BE1930" s="82"/>
      <c r="BF1930" s="79"/>
      <c r="BG1930" s="82"/>
      <c r="BH1930" s="82"/>
      <c r="BI1930" s="82"/>
      <c r="BJ1930" s="78"/>
      <c r="BK1930" s="78"/>
      <c r="BL1930" s="80"/>
      <c r="BM1930" s="78"/>
      <c r="BN1930" s="78"/>
      <c r="BO1930" s="78"/>
      <c r="BP1930" s="78"/>
      <c r="BQ1930" s="78"/>
      <c r="BR1930" s="78"/>
      <c r="BS1930" s="78"/>
      <c r="BT1930" s="78"/>
      <c r="BU1930" s="78"/>
      <c r="BV1930" s="78"/>
      <c r="BW1930" s="78"/>
      <c r="BX1930" s="78"/>
      <c r="BY1930" s="78"/>
      <c r="BZ1930" s="72"/>
      <c r="CA1930" s="73"/>
      <c r="CB1930" s="72"/>
      <c r="CC1930" s="72"/>
      <c r="CD1930" s="74"/>
      <c r="CJ1930"/>
      <c r="CW1930" s="76"/>
      <c r="DC1930" s="69"/>
      <c r="DI1930" s="69"/>
    </row>
    <row r="1931" spans="1:113">
      <c r="A1931" s="78"/>
      <c r="B1931" s="79"/>
      <c r="C1931" s="78"/>
      <c r="D1931" s="80"/>
      <c r="E1931" s="78"/>
      <c r="F1931" s="78"/>
      <c r="G1931" s="78"/>
      <c r="H1931" s="78"/>
      <c r="I1931" s="78"/>
      <c r="J1931" s="78"/>
      <c r="K1931" s="78"/>
      <c r="L1931" s="80"/>
      <c r="M1931" s="78"/>
      <c r="N1931" s="78"/>
      <c r="O1931" s="78"/>
      <c r="P1931" s="78"/>
      <c r="Q1931" s="78"/>
      <c r="R1931" s="78"/>
      <c r="S1931" s="78"/>
      <c r="T1931" s="78"/>
      <c r="U1931" s="78"/>
      <c r="V1931" s="78"/>
      <c r="W1931" s="78"/>
      <c r="X1931" s="78"/>
      <c r="Y1931" s="78"/>
      <c r="Z1931" s="78"/>
      <c r="AA1931" s="78"/>
      <c r="AB1931" s="78"/>
      <c r="AC1931" s="78"/>
      <c r="AD1931" s="78"/>
      <c r="AE1931" s="78"/>
      <c r="AF1931" s="78"/>
      <c r="AG1931" s="78"/>
      <c r="AH1931" s="78"/>
      <c r="AI1931" s="78"/>
      <c r="AJ1931" s="78"/>
      <c r="AK1931" s="78"/>
      <c r="AL1931" s="80"/>
      <c r="AM1931" s="78"/>
      <c r="AN1931" s="78"/>
      <c r="AO1931" s="78"/>
      <c r="AP1931" s="78"/>
      <c r="AQ1931" s="78"/>
      <c r="AR1931" s="78"/>
      <c r="AS1931" s="78"/>
      <c r="AT1931" s="78"/>
      <c r="AU1931" s="78"/>
      <c r="AV1931" s="78"/>
      <c r="AW1931" s="78"/>
      <c r="AX1931" s="78"/>
      <c r="AY1931" s="78"/>
      <c r="AZ1931" s="78"/>
      <c r="BA1931" s="78"/>
      <c r="BB1931" s="78"/>
      <c r="BC1931" s="79"/>
      <c r="BD1931" s="79"/>
      <c r="BE1931" s="79"/>
      <c r="BF1931" s="79"/>
      <c r="BG1931" s="79"/>
      <c r="BH1931" s="79"/>
      <c r="BI1931" s="79"/>
      <c r="BJ1931" s="78"/>
      <c r="BK1931" s="78"/>
      <c r="BL1931" s="80"/>
      <c r="BM1931" s="78"/>
      <c r="BN1931" s="78"/>
      <c r="BO1931" s="78"/>
      <c r="BP1931" s="78"/>
      <c r="BQ1931" s="78"/>
      <c r="BR1931" s="78"/>
      <c r="BS1931" s="78"/>
      <c r="BT1931" s="78"/>
      <c r="BU1931" s="78"/>
      <c r="BV1931" s="78"/>
      <c r="BW1931" s="78"/>
      <c r="BX1931" s="78"/>
      <c r="BY1931" s="78"/>
      <c r="BZ1931" s="72"/>
      <c r="CA1931" s="73"/>
      <c r="CB1931" s="72"/>
      <c r="CC1931" s="72"/>
      <c r="CD1931" s="74"/>
      <c r="CJ1931"/>
      <c r="CW1931" s="76"/>
      <c r="DC1931" s="69"/>
      <c r="DI1931" s="69"/>
    </row>
    <row r="1932" spans="1:113">
      <c r="A1932" s="78"/>
      <c r="B1932" s="82"/>
      <c r="C1932" s="78"/>
      <c r="D1932" s="80"/>
      <c r="E1932" s="78"/>
      <c r="F1932" s="78"/>
      <c r="G1932" s="78"/>
      <c r="H1932" s="78"/>
      <c r="I1932" s="78"/>
      <c r="J1932" s="78"/>
      <c r="K1932" s="78"/>
      <c r="L1932" s="80"/>
      <c r="M1932" s="78"/>
      <c r="N1932" s="78"/>
      <c r="O1932" s="78"/>
      <c r="P1932" s="78"/>
      <c r="Q1932" s="78"/>
      <c r="R1932" s="78"/>
      <c r="S1932" s="78"/>
      <c r="T1932" s="78"/>
      <c r="U1932" s="78"/>
      <c r="V1932" s="78"/>
      <c r="W1932" s="78"/>
      <c r="X1932" s="78"/>
      <c r="Y1932" s="78"/>
      <c r="Z1932" s="78"/>
      <c r="AA1932" s="78"/>
      <c r="AB1932" s="78"/>
      <c r="AC1932" s="78"/>
      <c r="AD1932" s="78"/>
      <c r="AE1932" s="78"/>
      <c r="AF1932" s="78"/>
      <c r="AG1932" s="78"/>
      <c r="AH1932" s="78"/>
      <c r="AI1932" s="78"/>
      <c r="AJ1932" s="78"/>
      <c r="AK1932" s="78"/>
      <c r="AL1932" s="80"/>
      <c r="AM1932" s="78"/>
      <c r="AN1932" s="78"/>
      <c r="AO1932" s="78"/>
      <c r="AP1932" s="78"/>
      <c r="AQ1932" s="78"/>
      <c r="AR1932" s="78"/>
      <c r="AS1932" s="78"/>
      <c r="AT1932" s="78"/>
      <c r="AU1932" s="78"/>
      <c r="AV1932" s="78"/>
      <c r="AW1932" s="78"/>
      <c r="AX1932" s="78"/>
      <c r="AY1932" s="78"/>
      <c r="AZ1932" s="78"/>
      <c r="BA1932" s="78"/>
      <c r="BB1932" s="78"/>
      <c r="BC1932" s="79"/>
      <c r="BD1932" s="79"/>
      <c r="BE1932" s="82"/>
      <c r="BF1932" s="79"/>
      <c r="BG1932" s="82"/>
      <c r="BH1932" s="82"/>
      <c r="BI1932" s="82"/>
      <c r="BJ1932" s="78"/>
      <c r="BK1932" s="78"/>
      <c r="BL1932" s="80"/>
      <c r="BM1932" s="78"/>
      <c r="BN1932" s="78"/>
      <c r="BO1932" s="78"/>
      <c r="BP1932" s="78"/>
      <c r="BQ1932" s="78"/>
      <c r="BR1932" s="78"/>
      <c r="BS1932" s="78"/>
      <c r="BT1932" s="78"/>
      <c r="BU1932" s="78"/>
      <c r="BV1932" s="78"/>
      <c r="BW1932" s="78"/>
      <c r="BX1932" s="78"/>
      <c r="BY1932" s="78"/>
      <c r="BZ1932" s="72"/>
      <c r="CA1932" s="73"/>
      <c r="CB1932" s="72"/>
      <c r="CC1932" s="72"/>
      <c r="CD1932" s="74"/>
      <c r="CJ1932"/>
      <c r="CW1932" s="76"/>
      <c r="DC1932" s="69"/>
      <c r="DI1932" s="69"/>
    </row>
    <row r="1933" spans="1:113">
      <c r="A1933" s="78"/>
      <c r="B1933" s="82"/>
      <c r="C1933" s="78"/>
      <c r="D1933" s="80"/>
      <c r="E1933" s="78"/>
      <c r="F1933" s="78"/>
      <c r="G1933" s="78"/>
      <c r="H1933" s="78"/>
      <c r="I1933" s="78"/>
      <c r="J1933" s="78"/>
      <c r="K1933" s="78"/>
      <c r="L1933" s="80"/>
      <c r="M1933" s="78"/>
      <c r="N1933" s="78"/>
      <c r="O1933" s="78"/>
      <c r="P1933" s="78"/>
      <c r="Q1933" s="78"/>
      <c r="R1933" s="78"/>
      <c r="S1933" s="78"/>
      <c r="T1933" s="78"/>
      <c r="U1933" s="78"/>
      <c r="V1933" s="78"/>
      <c r="W1933" s="78"/>
      <c r="X1933" s="78"/>
      <c r="Y1933" s="78"/>
      <c r="Z1933" s="78"/>
      <c r="AA1933" s="78"/>
      <c r="AB1933" s="78"/>
      <c r="AC1933" s="78"/>
      <c r="AD1933" s="78"/>
      <c r="AE1933" s="78"/>
      <c r="AF1933" s="78"/>
      <c r="AG1933" s="78"/>
      <c r="AH1933" s="78"/>
      <c r="AI1933" s="78"/>
      <c r="AJ1933" s="78"/>
      <c r="AK1933" s="78"/>
      <c r="AL1933" s="80"/>
      <c r="AM1933" s="78"/>
      <c r="AN1933" s="78"/>
      <c r="AO1933" s="78"/>
      <c r="AP1933" s="78"/>
      <c r="AQ1933" s="78"/>
      <c r="AR1933" s="78"/>
      <c r="AS1933" s="78"/>
      <c r="AT1933" s="78"/>
      <c r="AU1933" s="78"/>
      <c r="AV1933" s="78"/>
      <c r="AW1933" s="78"/>
      <c r="AX1933" s="78"/>
      <c r="AY1933" s="78"/>
      <c r="AZ1933" s="78"/>
      <c r="BA1933" s="78"/>
      <c r="BB1933" s="78"/>
      <c r="BC1933" s="79"/>
      <c r="BD1933" s="79"/>
      <c r="BE1933" s="82"/>
      <c r="BF1933" s="79"/>
      <c r="BG1933" s="82"/>
      <c r="BH1933" s="82"/>
      <c r="BI1933" s="82"/>
      <c r="BJ1933" s="78"/>
      <c r="BK1933" s="78"/>
      <c r="BL1933" s="80"/>
      <c r="BM1933" s="78"/>
      <c r="BN1933" s="78"/>
      <c r="BO1933" s="78"/>
      <c r="BP1933" s="78"/>
      <c r="BQ1933" s="78"/>
      <c r="BR1933" s="78"/>
      <c r="BS1933" s="78"/>
      <c r="BT1933" s="78"/>
      <c r="BU1933" s="78"/>
      <c r="BV1933" s="78"/>
      <c r="BW1933" s="78"/>
      <c r="BX1933" s="78"/>
      <c r="BY1933" s="78"/>
      <c r="BZ1933" s="72"/>
      <c r="CA1933" s="73"/>
      <c r="CB1933" s="72"/>
      <c r="CC1933" s="72"/>
      <c r="CD1933" s="74"/>
      <c r="CJ1933"/>
      <c r="CW1933" s="76"/>
      <c r="DC1933" s="69"/>
      <c r="DI1933" s="69"/>
    </row>
    <row r="1934" spans="1:113">
      <c r="A1934" s="78"/>
      <c r="B1934" s="82"/>
      <c r="C1934" s="78"/>
      <c r="D1934" s="80"/>
      <c r="E1934" s="78"/>
      <c r="F1934" s="78"/>
      <c r="G1934" s="78"/>
      <c r="H1934" s="78"/>
      <c r="I1934" s="78"/>
      <c r="J1934" s="78"/>
      <c r="K1934" s="78"/>
      <c r="L1934" s="80"/>
      <c r="M1934" s="78"/>
      <c r="N1934" s="78"/>
      <c r="O1934" s="78"/>
      <c r="P1934" s="78"/>
      <c r="Q1934" s="78"/>
      <c r="R1934" s="78"/>
      <c r="S1934" s="78"/>
      <c r="T1934" s="78"/>
      <c r="U1934" s="78"/>
      <c r="V1934" s="78"/>
      <c r="W1934" s="78"/>
      <c r="X1934" s="78"/>
      <c r="Y1934" s="78"/>
      <c r="Z1934" s="78"/>
      <c r="AA1934" s="78"/>
      <c r="AB1934" s="78"/>
      <c r="AC1934" s="78"/>
      <c r="AD1934" s="78"/>
      <c r="AE1934" s="78"/>
      <c r="AF1934" s="78"/>
      <c r="AG1934" s="78"/>
      <c r="AH1934" s="78"/>
      <c r="AI1934" s="78"/>
      <c r="AJ1934" s="78"/>
      <c r="AK1934" s="78"/>
      <c r="AL1934" s="80"/>
      <c r="AM1934" s="78"/>
      <c r="AN1934" s="78"/>
      <c r="AO1934" s="78"/>
      <c r="AP1934" s="78"/>
      <c r="AQ1934" s="78"/>
      <c r="AR1934" s="78"/>
      <c r="AS1934" s="78"/>
      <c r="AT1934" s="78"/>
      <c r="AU1934" s="78"/>
      <c r="AV1934" s="78"/>
      <c r="AW1934" s="78"/>
      <c r="AX1934" s="78"/>
      <c r="AY1934" s="78"/>
      <c r="AZ1934" s="78"/>
      <c r="BA1934" s="78"/>
      <c r="BB1934" s="78"/>
      <c r="BC1934" s="79"/>
      <c r="BD1934" s="79"/>
      <c r="BE1934" s="82"/>
      <c r="BF1934" s="79"/>
      <c r="BG1934" s="82"/>
      <c r="BH1934" s="82"/>
      <c r="BI1934" s="82"/>
      <c r="BJ1934" s="78"/>
      <c r="BK1934" s="78"/>
      <c r="BL1934" s="80"/>
      <c r="BM1934" s="78"/>
      <c r="BN1934" s="78"/>
      <c r="BO1934" s="78"/>
      <c r="BP1934" s="78"/>
      <c r="BQ1934" s="78"/>
      <c r="BR1934" s="78"/>
      <c r="BS1934" s="78"/>
      <c r="BT1934" s="78"/>
      <c r="BU1934" s="78"/>
      <c r="BV1934" s="78"/>
      <c r="BW1934" s="78"/>
      <c r="BX1934" s="78"/>
      <c r="BY1934" s="78"/>
      <c r="BZ1934" s="72"/>
      <c r="CA1934" s="73"/>
      <c r="CB1934" s="72"/>
      <c r="CC1934" s="72"/>
      <c r="CD1934" s="74"/>
      <c r="CJ1934"/>
      <c r="CW1934" s="76"/>
      <c r="DC1934" s="69"/>
      <c r="DI1934" s="69"/>
    </row>
    <row r="1935" spans="1:113">
      <c r="A1935" s="78"/>
      <c r="B1935" s="82"/>
      <c r="C1935" s="78"/>
      <c r="D1935" s="80"/>
      <c r="E1935" s="78"/>
      <c r="F1935" s="78"/>
      <c r="G1935" s="78"/>
      <c r="H1935" s="78"/>
      <c r="I1935" s="78"/>
      <c r="J1935" s="78"/>
      <c r="K1935" s="78"/>
      <c r="L1935" s="80"/>
      <c r="M1935" s="78"/>
      <c r="N1935" s="78"/>
      <c r="O1935" s="78"/>
      <c r="P1935" s="78"/>
      <c r="Q1935" s="78"/>
      <c r="R1935" s="81"/>
      <c r="S1935" s="78"/>
      <c r="T1935" s="78"/>
      <c r="U1935" s="78"/>
      <c r="V1935" s="78"/>
      <c r="W1935" s="78"/>
      <c r="X1935" s="78"/>
      <c r="Y1935" s="78"/>
      <c r="Z1935" s="78"/>
      <c r="AA1935" s="78"/>
      <c r="AB1935" s="78"/>
      <c r="AC1935" s="78"/>
      <c r="AD1935" s="78"/>
      <c r="AE1935" s="78"/>
      <c r="AF1935" s="78"/>
      <c r="AG1935" s="78"/>
      <c r="AH1935" s="78"/>
      <c r="AI1935" s="78"/>
      <c r="AJ1935" s="78"/>
      <c r="AK1935" s="78"/>
      <c r="AL1935" s="80"/>
      <c r="AM1935" s="78"/>
      <c r="AN1935" s="78"/>
      <c r="AO1935" s="78"/>
      <c r="AP1935" s="78"/>
      <c r="AQ1935" s="78"/>
      <c r="AR1935" s="78"/>
      <c r="AS1935" s="78"/>
      <c r="AT1935" s="78"/>
      <c r="AU1935" s="78"/>
      <c r="AV1935" s="78"/>
      <c r="AW1935" s="78"/>
      <c r="AX1935" s="78"/>
      <c r="AY1935" s="78"/>
      <c r="AZ1935" s="78"/>
      <c r="BA1935" s="78"/>
      <c r="BB1935" s="78"/>
      <c r="BC1935" s="79"/>
      <c r="BD1935" s="79"/>
      <c r="BE1935" s="82"/>
      <c r="BF1935" s="79"/>
      <c r="BG1935" s="82"/>
      <c r="BH1935" s="82"/>
      <c r="BI1935" s="82"/>
      <c r="BJ1935" s="78"/>
      <c r="BK1935" s="78"/>
      <c r="BL1935" s="80"/>
      <c r="BM1935" s="78"/>
      <c r="BN1935" s="78"/>
      <c r="BO1935" s="78"/>
      <c r="BP1935" s="78"/>
      <c r="BQ1935" s="78"/>
      <c r="BR1935" s="78"/>
      <c r="BS1935" s="78"/>
      <c r="BT1935" s="78"/>
      <c r="BU1935" s="78"/>
      <c r="BV1935" s="78"/>
      <c r="BW1935" s="78"/>
      <c r="BX1935" s="78"/>
      <c r="BY1935" s="78"/>
      <c r="BZ1935" s="72"/>
      <c r="CA1935" s="73"/>
      <c r="CB1935" s="72"/>
      <c r="CC1935" s="72"/>
      <c r="CD1935" s="74"/>
      <c r="CJ1935"/>
      <c r="CW1935" s="76"/>
      <c r="DC1935" s="69"/>
      <c r="DI1935" s="69"/>
    </row>
    <row r="1936" spans="1:113">
      <c r="A1936" s="78"/>
      <c r="B1936" s="82"/>
      <c r="C1936" s="78"/>
      <c r="D1936" s="80"/>
      <c r="E1936" s="78"/>
      <c r="F1936" s="78"/>
      <c r="G1936" s="78"/>
      <c r="H1936" s="78"/>
      <c r="I1936" s="78"/>
      <c r="J1936" s="78"/>
      <c r="K1936" s="78"/>
      <c r="L1936" s="80"/>
      <c r="M1936" s="78"/>
      <c r="N1936" s="78"/>
      <c r="O1936" s="78"/>
      <c r="P1936" s="78"/>
      <c r="Q1936" s="78"/>
      <c r="R1936" s="78"/>
      <c r="S1936" s="78"/>
      <c r="T1936" s="78"/>
      <c r="U1936" s="78"/>
      <c r="V1936" s="78"/>
      <c r="W1936" s="78"/>
      <c r="X1936" s="78"/>
      <c r="Y1936" s="78"/>
      <c r="Z1936" s="78"/>
      <c r="AA1936" s="78"/>
      <c r="AB1936" s="78"/>
      <c r="AC1936" s="78"/>
      <c r="AD1936" s="78"/>
      <c r="AE1936" s="78"/>
      <c r="AF1936" s="78"/>
      <c r="AG1936" s="78"/>
      <c r="AH1936" s="78"/>
      <c r="AI1936" s="78"/>
      <c r="AJ1936" s="78"/>
      <c r="AK1936" s="78"/>
      <c r="AL1936" s="80"/>
      <c r="AM1936" s="78"/>
      <c r="AN1936" s="78"/>
      <c r="AO1936" s="78"/>
      <c r="AP1936" s="78"/>
      <c r="AQ1936" s="78"/>
      <c r="AR1936" s="78"/>
      <c r="AS1936" s="78"/>
      <c r="AT1936" s="78"/>
      <c r="AU1936" s="78"/>
      <c r="AV1936" s="78"/>
      <c r="AW1936" s="78"/>
      <c r="AX1936" s="78"/>
      <c r="AY1936" s="78"/>
      <c r="AZ1936" s="78"/>
      <c r="BA1936" s="78"/>
      <c r="BB1936" s="78"/>
      <c r="BC1936" s="79"/>
      <c r="BD1936" s="79"/>
      <c r="BE1936" s="82"/>
      <c r="BF1936" s="79"/>
      <c r="BG1936" s="82"/>
      <c r="BH1936" s="82"/>
      <c r="BI1936" s="82"/>
      <c r="BJ1936" s="78"/>
      <c r="BK1936" s="78"/>
      <c r="BL1936" s="80"/>
      <c r="BM1936" s="78"/>
      <c r="BN1936" s="78"/>
      <c r="BO1936" s="78"/>
      <c r="BP1936" s="78"/>
      <c r="BQ1936" s="78"/>
      <c r="BR1936" s="78"/>
      <c r="BS1936" s="78"/>
      <c r="BT1936" s="78"/>
      <c r="BU1936" s="78"/>
      <c r="BV1936" s="78"/>
      <c r="BW1936" s="78"/>
      <c r="BX1936" s="78"/>
      <c r="BY1936" s="78"/>
      <c r="BZ1936" s="72"/>
      <c r="CA1936" s="73"/>
      <c r="CB1936" s="72"/>
      <c r="CC1936" s="72"/>
      <c r="CD1936" s="74"/>
      <c r="CJ1936"/>
      <c r="CW1936" s="76"/>
      <c r="DC1936" s="69"/>
      <c r="DI1936" s="69"/>
    </row>
    <row r="1937" spans="1:113">
      <c r="A1937" s="78"/>
      <c r="B1937" s="82"/>
      <c r="C1937" s="78"/>
      <c r="D1937" s="80"/>
      <c r="E1937" s="78"/>
      <c r="F1937" s="78"/>
      <c r="G1937" s="78"/>
      <c r="H1937" s="78"/>
      <c r="I1937" s="78"/>
      <c r="J1937" s="78"/>
      <c r="K1937" s="78"/>
      <c r="L1937" s="80"/>
      <c r="M1937" s="78"/>
      <c r="N1937" s="78"/>
      <c r="O1937" s="78"/>
      <c r="P1937" s="78"/>
      <c r="Q1937" s="78"/>
      <c r="R1937" s="78"/>
      <c r="S1937" s="78"/>
      <c r="T1937" s="78"/>
      <c r="U1937" s="78"/>
      <c r="V1937" s="78"/>
      <c r="W1937" s="78"/>
      <c r="X1937" s="78"/>
      <c r="Y1937" s="78"/>
      <c r="Z1937" s="78"/>
      <c r="AA1937" s="78"/>
      <c r="AB1937" s="78"/>
      <c r="AC1937" s="78"/>
      <c r="AD1937" s="78"/>
      <c r="AE1937" s="78"/>
      <c r="AF1937" s="78"/>
      <c r="AG1937" s="78"/>
      <c r="AH1937" s="78"/>
      <c r="AI1937" s="78"/>
      <c r="AJ1937" s="78"/>
      <c r="AK1937" s="78"/>
      <c r="AL1937" s="80"/>
      <c r="AM1937" s="78"/>
      <c r="AN1937" s="78"/>
      <c r="AO1937" s="78"/>
      <c r="AP1937" s="78"/>
      <c r="AQ1937" s="78"/>
      <c r="AR1937" s="78"/>
      <c r="AS1937" s="78"/>
      <c r="AT1937" s="78"/>
      <c r="AU1937" s="78"/>
      <c r="AV1937" s="78"/>
      <c r="AW1937" s="78"/>
      <c r="AX1937" s="78"/>
      <c r="AY1937" s="78"/>
      <c r="AZ1937" s="78"/>
      <c r="BA1937" s="78"/>
      <c r="BB1937" s="78"/>
      <c r="BC1937" s="79"/>
      <c r="BD1937" s="79"/>
      <c r="BE1937" s="82"/>
      <c r="BF1937" s="79"/>
      <c r="BG1937" s="82"/>
      <c r="BH1937" s="82"/>
      <c r="BI1937" s="82"/>
      <c r="BJ1937" s="78"/>
      <c r="BK1937" s="78"/>
      <c r="BL1937" s="80"/>
      <c r="BM1937" s="78"/>
      <c r="BN1937" s="78"/>
      <c r="BO1937" s="78"/>
      <c r="BP1937" s="78"/>
      <c r="BQ1937" s="78"/>
      <c r="BR1937" s="78"/>
      <c r="BS1937" s="78"/>
      <c r="BT1937" s="78"/>
      <c r="BU1937" s="78"/>
      <c r="BV1937" s="78"/>
      <c r="BW1937" s="78"/>
      <c r="BX1937" s="78"/>
      <c r="BY1937" s="78"/>
      <c r="BZ1937" s="72"/>
      <c r="CA1937" s="73"/>
      <c r="CB1937" s="72"/>
      <c r="CC1937" s="72"/>
      <c r="CD1937" s="74"/>
      <c r="CJ1937"/>
      <c r="CW1937" s="76"/>
      <c r="DC1937" s="69"/>
      <c r="DI1937" s="69"/>
    </row>
    <row r="1938" spans="1:113">
      <c r="A1938" s="78"/>
      <c r="B1938" s="82"/>
      <c r="C1938" s="78"/>
      <c r="D1938" s="80"/>
      <c r="E1938" s="78"/>
      <c r="F1938" s="78"/>
      <c r="G1938" s="78"/>
      <c r="H1938" s="78"/>
      <c r="I1938" s="78"/>
      <c r="J1938" s="78"/>
      <c r="K1938" s="78"/>
      <c r="L1938" s="80"/>
      <c r="M1938" s="78"/>
      <c r="N1938" s="78"/>
      <c r="O1938" s="78"/>
      <c r="P1938" s="78"/>
      <c r="Q1938" s="78"/>
      <c r="R1938" s="78"/>
      <c r="S1938" s="78"/>
      <c r="T1938" s="78"/>
      <c r="U1938" s="78"/>
      <c r="V1938" s="78"/>
      <c r="W1938" s="78"/>
      <c r="X1938" s="78"/>
      <c r="Y1938" s="78"/>
      <c r="Z1938" s="78"/>
      <c r="AA1938" s="78"/>
      <c r="AB1938" s="78"/>
      <c r="AC1938" s="78"/>
      <c r="AD1938" s="78"/>
      <c r="AE1938" s="78"/>
      <c r="AF1938" s="78"/>
      <c r="AG1938" s="78"/>
      <c r="AH1938" s="78"/>
      <c r="AI1938" s="78"/>
      <c r="AJ1938" s="78"/>
      <c r="AK1938" s="78"/>
      <c r="AL1938" s="80"/>
      <c r="AM1938" s="78"/>
      <c r="AN1938" s="78"/>
      <c r="AO1938" s="78"/>
      <c r="AP1938" s="78"/>
      <c r="AQ1938" s="78"/>
      <c r="AR1938" s="78"/>
      <c r="AS1938" s="78"/>
      <c r="AT1938" s="78"/>
      <c r="AU1938" s="78"/>
      <c r="AV1938" s="78"/>
      <c r="AW1938" s="78"/>
      <c r="AX1938" s="78"/>
      <c r="AY1938" s="78"/>
      <c r="AZ1938" s="78"/>
      <c r="BA1938" s="78"/>
      <c r="BB1938" s="78"/>
      <c r="BC1938" s="79"/>
      <c r="BD1938" s="79"/>
      <c r="BE1938" s="82"/>
      <c r="BF1938" s="79"/>
      <c r="BG1938" s="82"/>
      <c r="BH1938" s="82"/>
      <c r="BI1938" s="82"/>
      <c r="BJ1938" s="78"/>
      <c r="BK1938" s="78"/>
      <c r="BL1938" s="80"/>
      <c r="BM1938" s="78"/>
      <c r="BN1938" s="78"/>
      <c r="BO1938" s="78"/>
      <c r="BP1938" s="78"/>
      <c r="BQ1938" s="78"/>
      <c r="BR1938" s="78"/>
      <c r="BS1938" s="78"/>
      <c r="BT1938" s="78"/>
      <c r="BU1938" s="78"/>
      <c r="BV1938" s="78"/>
      <c r="BW1938" s="78"/>
      <c r="BX1938" s="78"/>
      <c r="BY1938" s="78"/>
      <c r="BZ1938" s="72"/>
      <c r="CA1938" s="73"/>
      <c r="CB1938" s="72"/>
      <c r="CC1938" s="72"/>
      <c r="CD1938" s="74"/>
      <c r="CJ1938"/>
      <c r="CW1938" s="76"/>
      <c r="DC1938" s="69"/>
      <c r="DI1938" s="69"/>
    </row>
    <row r="1939" spans="1:113">
      <c r="A1939" s="78"/>
      <c r="B1939" s="82"/>
      <c r="C1939" s="78"/>
      <c r="D1939" s="80"/>
      <c r="E1939" s="78"/>
      <c r="F1939" s="78"/>
      <c r="G1939" s="78"/>
      <c r="H1939" s="78"/>
      <c r="I1939" s="78"/>
      <c r="J1939" s="78"/>
      <c r="K1939" s="78"/>
      <c r="L1939" s="80"/>
      <c r="M1939" s="78"/>
      <c r="N1939" s="78"/>
      <c r="O1939" s="78"/>
      <c r="P1939" s="78"/>
      <c r="Q1939" s="78"/>
      <c r="R1939" s="78"/>
      <c r="S1939" s="78"/>
      <c r="T1939" s="78"/>
      <c r="U1939" s="78"/>
      <c r="V1939" s="78"/>
      <c r="W1939" s="78"/>
      <c r="X1939" s="78"/>
      <c r="Y1939" s="78"/>
      <c r="Z1939" s="78"/>
      <c r="AA1939" s="78"/>
      <c r="AB1939" s="78"/>
      <c r="AC1939" s="78"/>
      <c r="AD1939" s="78"/>
      <c r="AE1939" s="78"/>
      <c r="AF1939" s="78"/>
      <c r="AG1939" s="78"/>
      <c r="AH1939" s="78"/>
      <c r="AI1939" s="78"/>
      <c r="AJ1939" s="78"/>
      <c r="AK1939" s="78"/>
      <c r="AL1939" s="80"/>
      <c r="AM1939" s="78"/>
      <c r="AN1939" s="78"/>
      <c r="AO1939" s="78"/>
      <c r="AP1939" s="78"/>
      <c r="AQ1939" s="78"/>
      <c r="AR1939" s="78"/>
      <c r="AS1939" s="78"/>
      <c r="AT1939" s="78"/>
      <c r="AU1939" s="78"/>
      <c r="AV1939" s="78"/>
      <c r="AW1939" s="78"/>
      <c r="AX1939" s="78"/>
      <c r="AY1939" s="78"/>
      <c r="AZ1939" s="78"/>
      <c r="BA1939" s="78"/>
      <c r="BB1939" s="78"/>
      <c r="BC1939" s="79"/>
      <c r="BD1939" s="79"/>
      <c r="BE1939" s="82"/>
      <c r="BF1939" s="79"/>
      <c r="BG1939" s="82"/>
      <c r="BH1939" s="82"/>
      <c r="BI1939" s="82"/>
      <c r="BJ1939" s="78"/>
      <c r="BK1939" s="78"/>
      <c r="BL1939" s="80"/>
      <c r="BM1939" s="78"/>
      <c r="BN1939" s="78"/>
      <c r="BO1939" s="78"/>
      <c r="BP1939" s="78"/>
      <c r="BQ1939" s="78"/>
      <c r="BR1939" s="78"/>
      <c r="BS1939" s="78"/>
      <c r="BT1939" s="78"/>
      <c r="BU1939" s="78"/>
      <c r="BV1939" s="78"/>
      <c r="BW1939" s="78"/>
      <c r="BX1939" s="78"/>
      <c r="BY1939" s="78"/>
      <c r="BZ1939" s="72"/>
      <c r="CA1939" s="73"/>
      <c r="CB1939" s="72"/>
      <c r="CC1939" s="72"/>
      <c r="CD1939" s="74"/>
      <c r="CJ1939"/>
      <c r="CW1939" s="76"/>
      <c r="DC1939" s="69"/>
      <c r="DI1939" s="69"/>
    </row>
    <row r="1940" spans="1:113">
      <c r="A1940" s="78"/>
      <c r="B1940" s="82"/>
      <c r="C1940" s="78"/>
      <c r="D1940" s="80"/>
      <c r="E1940" s="78"/>
      <c r="F1940" s="78"/>
      <c r="G1940" s="78"/>
      <c r="H1940" s="78"/>
      <c r="I1940" s="78"/>
      <c r="J1940" s="78"/>
      <c r="K1940" s="78"/>
      <c r="L1940" s="80"/>
      <c r="M1940" s="78"/>
      <c r="N1940" s="78"/>
      <c r="O1940" s="78"/>
      <c r="P1940" s="78"/>
      <c r="Q1940" s="78"/>
      <c r="R1940" s="78"/>
      <c r="S1940" s="78"/>
      <c r="T1940" s="78"/>
      <c r="U1940" s="78"/>
      <c r="V1940" s="78"/>
      <c r="W1940" s="78"/>
      <c r="X1940" s="78"/>
      <c r="Y1940" s="78"/>
      <c r="Z1940" s="78"/>
      <c r="AA1940" s="78"/>
      <c r="AB1940" s="78"/>
      <c r="AC1940" s="78"/>
      <c r="AD1940" s="78"/>
      <c r="AE1940" s="78"/>
      <c r="AF1940" s="78"/>
      <c r="AG1940" s="78"/>
      <c r="AH1940" s="78"/>
      <c r="AI1940" s="78"/>
      <c r="AJ1940" s="78"/>
      <c r="AK1940" s="78"/>
      <c r="AL1940" s="80"/>
      <c r="AM1940" s="78"/>
      <c r="AN1940" s="78"/>
      <c r="AO1940" s="78"/>
      <c r="AP1940" s="78"/>
      <c r="AQ1940" s="78"/>
      <c r="AR1940" s="78"/>
      <c r="AS1940" s="78"/>
      <c r="AT1940" s="78"/>
      <c r="AU1940" s="78"/>
      <c r="AV1940" s="78"/>
      <c r="AW1940" s="78"/>
      <c r="AX1940" s="78"/>
      <c r="AY1940" s="78"/>
      <c r="AZ1940" s="78"/>
      <c r="BA1940" s="78"/>
      <c r="BB1940" s="78"/>
      <c r="BC1940" s="79"/>
      <c r="BD1940" s="79"/>
      <c r="BE1940" s="82"/>
      <c r="BF1940" s="79"/>
      <c r="BG1940" s="82"/>
      <c r="BH1940" s="82"/>
      <c r="BI1940" s="82"/>
      <c r="BJ1940" s="78"/>
      <c r="BK1940" s="78"/>
      <c r="BL1940" s="80"/>
      <c r="BM1940" s="78"/>
      <c r="BN1940" s="78"/>
      <c r="BO1940" s="78"/>
      <c r="BP1940" s="78"/>
      <c r="BQ1940" s="78"/>
      <c r="BR1940" s="78"/>
      <c r="BS1940" s="78"/>
      <c r="BT1940" s="78"/>
      <c r="BU1940" s="78"/>
      <c r="BV1940" s="78"/>
      <c r="BW1940" s="78"/>
      <c r="BX1940" s="78"/>
      <c r="BY1940" s="78"/>
      <c r="BZ1940" s="72"/>
      <c r="CA1940" s="73"/>
      <c r="CB1940" s="72"/>
      <c r="CC1940" s="72"/>
      <c r="CD1940" s="74"/>
      <c r="CJ1940"/>
      <c r="CW1940" s="76"/>
      <c r="DC1940" s="69"/>
      <c r="DI1940" s="69"/>
    </row>
    <row r="1941" spans="1:113">
      <c r="A1941" s="78"/>
      <c r="B1941" s="82"/>
      <c r="C1941" s="78"/>
      <c r="D1941" s="80"/>
      <c r="E1941" s="78"/>
      <c r="F1941" s="78"/>
      <c r="G1941" s="78"/>
      <c r="H1941" s="78"/>
      <c r="I1941" s="78"/>
      <c r="J1941" s="78"/>
      <c r="K1941" s="78"/>
      <c r="L1941" s="80"/>
      <c r="M1941" s="78"/>
      <c r="N1941" s="78"/>
      <c r="O1941" s="78"/>
      <c r="P1941" s="78"/>
      <c r="Q1941" s="78"/>
      <c r="R1941" s="78"/>
      <c r="S1941" s="78"/>
      <c r="T1941" s="78"/>
      <c r="U1941" s="78"/>
      <c r="V1941" s="78"/>
      <c r="W1941" s="78"/>
      <c r="X1941" s="78"/>
      <c r="Y1941" s="78"/>
      <c r="Z1941" s="78"/>
      <c r="AA1941" s="78"/>
      <c r="AB1941" s="78"/>
      <c r="AC1941" s="78"/>
      <c r="AD1941" s="78"/>
      <c r="AE1941" s="78"/>
      <c r="AF1941" s="78"/>
      <c r="AG1941" s="78"/>
      <c r="AH1941" s="78"/>
      <c r="AI1941" s="78"/>
      <c r="AJ1941" s="78"/>
      <c r="AK1941" s="78"/>
      <c r="AL1941" s="80"/>
      <c r="AM1941" s="78"/>
      <c r="AN1941" s="78"/>
      <c r="AO1941" s="78"/>
      <c r="AP1941" s="78"/>
      <c r="AQ1941" s="78"/>
      <c r="AR1941" s="78"/>
      <c r="AS1941" s="78"/>
      <c r="AT1941" s="78"/>
      <c r="AU1941" s="78"/>
      <c r="AV1941" s="78"/>
      <c r="AW1941" s="78"/>
      <c r="AX1941" s="78"/>
      <c r="AY1941" s="78"/>
      <c r="AZ1941" s="78"/>
      <c r="BA1941" s="78"/>
      <c r="BB1941" s="78"/>
      <c r="BC1941" s="79"/>
      <c r="BD1941" s="79"/>
      <c r="BE1941" s="82"/>
      <c r="BF1941" s="79"/>
      <c r="BG1941" s="82"/>
      <c r="BH1941" s="82"/>
      <c r="BI1941" s="82"/>
      <c r="BJ1941" s="78"/>
      <c r="BK1941" s="78"/>
      <c r="BL1941" s="80"/>
      <c r="BM1941" s="78"/>
      <c r="BN1941" s="78"/>
      <c r="BO1941" s="78"/>
      <c r="BP1941" s="78"/>
      <c r="BQ1941" s="78"/>
      <c r="BR1941" s="78"/>
      <c r="BS1941" s="78"/>
      <c r="BT1941" s="78"/>
      <c r="BU1941" s="78"/>
      <c r="BV1941" s="78"/>
      <c r="BW1941" s="78"/>
      <c r="BX1941" s="78"/>
      <c r="BY1941" s="78"/>
      <c r="BZ1941" s="72"/>
      <c r="CA1941" s="73"/>
      <c r="CB1941" s="72"/>
      <c r="CC1941" s="72"/>
      <c r="CD1941" s="74"/>
      <c r="CJ1941"/>
      <c r="CW1941" s="76"/>
      <c r="DC1941" s="69"/>
      <c r="DI1941" s="69"/>
    </row>
    <row r="1942" spans="1:113">
      <c r="A1942" s="78"/>
      <c r="B1942" s="79"/>
      <c r="C1942" s="78"/>
      <c r="D1942" s="80"/>
      <c r="E1942" s="78"/>
      <c r="F1942" s="78"/>
      <c r="G1942" s="78"/>
      <c r="H1942" s="78"/>
      <c r="I1942" s="78"/>
      <c r="J1942" s="78"/>
      <c r="K1942" s="78"/>
      <c r="L1942" s="80"/>
      <c r="M1942" s="78"/>
      <c r="N1942" s="78"/>
      <c r="O1942" s="78"/>
      <c r="P1942" s="78"/>
      <c r="Q1942" s="78"/>
      <c r="R1942" s="78"/>
      <c r="S1942" s="78"/>
      <c r="T1942" s="78"/>
      <c r="U1942" s="78"/>
      <c r="V1942" s="78"/>
      <c r="W1942" s="78"/>
      <c r="X1942" s="78"/>
      <c r="Y1942" s="78"/>
      <c r="Z1942" s="78"/>
      <c r="AA1942" s="78"/>
      <c r="AB1942" s="78"/>
      <c r="AC1942" s="78"/>
      <c r="AD1942" s="78"/>
      <c r="AE1942" s="78"/>
      <c r="AF1942" s="78"/>
      <c r="AG1942" s="78"/>
      <c r="AH1942" s="78"/>
      <c r="AI1942" s="78"/>
      <c r="AJ1942" s="78"/>
      <c r="AK1942" s="78"/>
      <c r="AL1942" s="80"/>
      <c r="AM1942" s="78"/>
      <c r="AN1942" s="78"/>
      <c r="AO1942" s="78"/>
      <c r="AP1942" s="78"/>
      <c r="AQ1942" s="78"/>
      <c r="AR1942" s="78"/>
      <c r="AS1942" s="78"/>
      <c r="AT1942" s="78"/>
      <c r="AU1942" s="78"/>
      <c r="AV1942" s="78"/>
      <c r="AW1942" s="78"/>
      <c r="AX1942" s="78"/>
      <c r="AY1942" s="78"/>
      <c r="AZ1942" s="78"/>
      <c r="BA1942" s="78"/>
      <c r="BB1942" s="78"/>
      <c r="BC1942" s="79"/>
      <c r="BD1942" s="79"/>
      <c r="BE1942" s="79"/>
      <c r="BF1942" s="79"/>
      <c r="BG1942" s="79"/>
      <c r="BH1942" s="79"/>
      <c r="BI1942" s="79"/>
      <c r="BJ1942" s="78"/>
      <c r="BK1942" s="78"/>
      <c r="BL1942" s="80"/>
      <c r="BM1942" s="78"/>
      <c r="BN1942" s="78"/>
      <c r="BO1942" s="78"/>
      <c r="BP1942" s="78"/>
      <c r="BQ1942" s="78"/>
      <c r="BR1942" s="78"/>
      <c r="BS1942" s="78"/>
      <c r="BT1942" s="78"/>
      <c r="BU1942" s="78"/>
      <c r="BV1942" s="78"/>
      <c r="BW1942" s="78"/>
      <c r="BX1942" s="78"/>
      <c r="BY1942" s="78"/>
      <c r="BZ1942" s="72"/>
      <c r="CA1942" s="73"/>
      <c r="CB1942" s="72"/>
      <c r="CC1942" s="72"/>
      <c r="CD1942" s="74"/>
      <c r="CJ1942"/>
      <c r="CW1942" s="76"/>
      <c r="DC1942" s="69"/>
      <c r="DI1942" s="69"/>
    </row>
    <row r="1943" spans="1:113">
      <c r="A1943" s="78"/>
      <c r="B1943" s="82"/>
      <c r="C1943" s="78"/>
      <c r="D1943" s="80"/>
      <c r="E1943" s="78"/>
      <c r="F1943" s="78"/>
      <c r="G1943" s="78"/>
      <c r="H1943" s="78"/>
      <c r="I1943" s="78"/>
      <c r="J1943" s="78"/>
      <c r="K1943" s="78"/>
      <c r="L1943" s="80"/>
      <c r="M1943" s="78"/>
      <c r="N1943" s="78"/>
      <c r="O1943" s="78"/>
      <c r="P1943" s="78"/>
      <c r="Q1943" s="78"/>
      <c r="R1943" s="78"/>
      <c r="S1943" s="78"/>
      <c r="T1943" s="78"/>
      <c r="U1943" s="78"/>
      <c r="V1943" s="78"/>
      <c r="W1943" s="78"/>
      <c r="X1943" s="78"/>
      <c r="Y1943" s="78"/>
      <c r="Z1943" s="78"/>
      <c r="AA1943" s="78"/>
      <c r="AB1943" s="78"/>
      <c r="AC1943" s="78"/>
      <c r="AD1943" s="78"/>
      <c r="AE1943" s="78"/>
      <c r="AF1943" s="78"/>
      <c r="AG1943" s="78"/>
      <c r="AH1943" s="78"/>
      <c r="AI1943" s="78"/>
      <c r="AJ1943" s="78"/>
      <c r="AK1943" s="78"/>
      <c r="AL1943" s="80"/>
      <c r="AM1943" s="78"/>
      <c r="AN1943" s="78"/>
      <c r="AO1943" s="78"/>
      <c r="AP1943" s="78"/>
      <c r="AQ1943" s="78"/>
      <c r="AR1943" s="78"/>
      <c r="AS1943" s="78"/>
      <c r="AT1943" s="78"/>
      <c r="AU1943" s="78"/>
      <c r="AV1943" s="78"/>
      <c r="AW1943" s="78"/>
      <c r="AX1943" s="78"/>
      <c r="AY1943" s="78"/>
      <c r="AZ1943" s="78"/>
      <c r="BA1943" s="78"/>
      <c r="BB1943" s="78"/>
      <c r="BC1943" s="79"/>
      <c r="BD1943" s="79"/>
      <c r="BE1943" s="82"/>
      <c r="BF1943" s="79"/>
      <c r="BG1943" s="82"/>
      <c r="BH1943" s="82"/>
      <c r="BI1943" s="82"/>
      <c r="BJ1943" s="78"/>
      <c r="BK1943" s="78"/>
      <c r="BL1943" s="80"/>
      <c r="BM1943" s="78"/>
      <c r="BN1943" s="78"/>
      <c r="BO1943" s="78"/>
      <c r="BP1943" s="78"/>
      <c r="BQ1943" s="78"/>
      <c r="BR1943" s="78"/>
      <c r="BS1943" s="78"/>
      <c r="BT1943" s="78"/>
      <c r="BU1943" s="78"/>
      <c r="BV1943" s="78"/>
      <c r="BW1943" s="78"/>
      <c r="BX1943" s="78"/>
      <c r="BY1943" s="78"/>
      <c r="BZ1943" s="72"/>
      <c r="CA1943" s="73"/>
      <c r="CB1943" s="72"/>
      <c r="CC1943" s="72"/>
      <c r="CD1943" s="74"/>
      <c r="CJ1943"/>
      <c r="CW1943" s="76"/>
      <c r="DC1943" s="69"/>
      <c r="DI1943" s="69"/>
    </row>
    <row r="1944" spans="1:113">
      <c r="A1944" s="78"/>
      <c r="B1944" s="82"/>
      <c r="C1944" s="78"/>
      <c r="D1944" s="80"/>
      <c r="E1944" s="78"/>
      <c r="F1944" s="78"/>
      <c r="G1944" s="78"/>
      <c r="H1944" s="78"/>
      <c r="I1944" s="78"/>
      <c r="J1944" s="78"/>
      <c r="K1944" s="78"/>
      <c r="L1944" s="80"/>
      <c r="M1944" s="78"/>
      <c r="N1944" s="78"/>
      <c r="O1944" s="78"/>
      <c r="P1944" s="78"/>
      <c r="Q1944" s="78"/>
      <c r="R1944" s="78"/>
      <c r="S1944" s="78"/>
      <c r="T1944" s="78"/>
      <c r="U1944" s="78"/>
      <c r="V1944" s="78"/>
      <c r="W1944" s="78"/>
      <c r="X1944" s="78"/>
      <c r="Y1944" s="78"/>
      <c r="Z1944" s="78"/>
      <c r="AA1944" s="78"/>
      <c r="AB1944" s="78"/>
      <c r="AC1944" s="78"/>
      <c r="AD1944" s="78"/>
      <c r="AE1944" s="78"/>
      <c r="AF1944" s="78"/>
      <c r="AG1944" s="78"/>
      <c r="AH1944" s="78"/>
      <c r="AI1944" s="78"/>
      <c r="AJ1944" s="78"/>
      <c r="AK1944" s="78"/>
      <c r="AL1944" s="80"/>
      <c r="AM1944" s="78"/>
      <c r="AN1944" s="78"/>
      <c r="AO1944" s="78"/>
      <c r="AP1944" s="78"/>
      <c r="AQ1944" s="78"/>
      <c r="AR1944" s="78"/>
      <c r="AS1944" s="78"/>
      <c r="AT1944" s="78"/>
      <c r="AU1944" s="78"/>
      <c r="AV1944" s="78"/>
      <c r="AW1944" s="78"/>
      <c r="AX1944" s="78"/>
      <c r="AY1944" s="78"/>
      <c r="AZ1944" s="78"/>
      <c r="BA1944" s="78"/>
      <c r="BB1944" s="78"/>
      <c r="BC1944" s="79"/>
      <c r="BD1944" s="79"/>
      <c r="BE1944" s="82"/>
      <c r="BF1944" s="79"/>
      <c r="BG1944" s="82"/>
      <c r="BH1944" s="82"/>
      <c r="BI1944" s="82"/>
      <c r="BJ1944" s="78"/>
      <c r="BK1944" s="78"/>
      <c r="BL1944" s="80"/>
      <c r="BM1944" s="78"/>
      <c r="BN1944" s="78"/>
      <c r="BO1944" s="78"/>
      <c r="BP1944" s="78"/>
      <c r="BQ1944" s="78"/>
      <c r="BR1944" s="78"/>
      <c r="BS1944" s="78"/>
      <c r="BT1944" s="78"/>
      <c r="BU1944" s="78"/>
      <c r="BV1944" s="78"/>
      <c r="BW1944" s="78"/>
      <c r="BX1944" s="78"/>
      <c r="BY1944" s="78"/>
      <c r="BZ1944" s="72"/>
      <c r="CA1944" s="73"/>
      <c r="CB1944" s="72"/>
      <c r="CC1944" s="72"/>
      <c r="CD1944" s="74"/>
      <c r="CJ1944"/>
      <c r="CW1944" s="76"/>
      <c r="DC1944" s="69"/>
      <c r="DI1944" s="69"/>
    </row>
    <row r="1945" spans="1:113">
      <c r="A1945" s="78"/>
      <c r="B1945" s="82"/>
      <c r="C1945" s="78"/>
      <c r="D1945" s="80"/>
      <c r="E1945" s="78"/>
      <c r="F1945" s="78"/>
      <c r="G1945" s="78"/>
      <c r="H1945" s="78"/>
      <c r="I1945" s="78"/>
      <c r="J1945" s="78"/>
      <c r="K1945" s="78"/>
      <c r="L1945" s="80"/>
      <c r="M1945" s="78"/>
      <c r="N1945" s="78"/>
      <c r="O1945" s="78"/>
      <c r="P1945" s="78"/>
      <c r="Q1945" s="78"/>
      <c r="R1945" s="78"/>
      <c r="S1945" s="78"/>
      <c r="T1945" s="78"/>
      <c r="U1945" s="78"/>
      <c r="V1945" s="78"/>
      <c r="W1945" s="78"/>
      <c r="X1945" s="78"/>
      <c r="Y1945" s="78"/>
      <c r="Z1945" s="78"/>
      <c r="AA1945" s="78"/>
      <c r="AB1945" s="78"/>
      <c r="AC1945" s="78"/>
      <c r="AD1945" s="78"/>
      <c r="AE1945" s="78"/>
      <c r="AF1945" s="78"/>
      <c r="AG1945" s="78"/>
      <c r="AH1945" s="78"/>
      <c r="AI1945" s="78"/>
      <c r="AJ1945" s="78"/>
      <c r="AK1945" s="78"/>
      <c r="AL1945" s="80"/>
      <c r="AM1945" s="78"/>
      <c r="AN1945" s="78"/>
      <c r="AO1945" s="78"/>
      <c r="AP1945" s="78"/>
      <c r="AQ1945" s="78"/>
      <c r="AR1945" s="78"/>
      <c r="AS1945" s="78"/>
      <c r="AT1945" s="78"/>
      <c r="AU1945" s="78"/>
      <c r="AV1945" s="78"/>
      <c r="AW1945" s="78"/>
      <c r="AX1945" s="78"/>
      <c r="AY1945" s="78"/>
      <c r="AZ1945" s="78"/>
      <c r="BA1945" s="78"/>
      <c r="BB1945" s="78"/>
      <c r="BC1945" s="79"/>
      <c r="BD1945" s="79"/>
      <c r="BE1945" s="82"/>
      <c r="BF1945" s="79"/>
      <c r="BG1945" s="82"/>
      <c r="BH1945" s="82"/>
      <c r="BI1945" s="82"/>
      <c r="BJ1945" s="78"/>
      <c r="BK1945" s="78"/>
      <c r="BL1945" s="80"/>
      <c r="BM1945" s="78"/>
      <c r="BN1945" s="78"/>
      <c r="BO1945" s="78"/>
      <c r="BP1945" s="78"/>
      <c r="BQ1945" s="78"/>
      <c r="BR1945" s="78"/>
      <c r="BS1945" s="78"/>
      <c r="BT1945" s="78"/>
      <c r="BU1945" s="78"/>
      <c r="BV1945" s="78"/>
      <c r="BW1945" s="78"/>
      <c r="BX1945" s="78"/>
      <c r="BY1945" s="78"/>
      <c r="BZ1945" s="72"/>
      <c r="CA1945" s="73"/>
      <c r="CB1945" s="72"/>
      <c r="CC1945" s="72"/>
      <c r="CD1945" s="74"/>
      <c r="CJ1945"/>
      <c r="CW1945" s="76"/>
      <c r="DC1945" s="69"/>
      <c r="DI1945" s="69"/>
    </row>
    <row r="1946" spans="1:113">
      <c r="A1946" s="78"/>
      <c r="B1946" s="82"/>
      <c r="C1946" s="78"/>
      <c r="D1946" s="80"/>
      <c r="E1946" s="78"/>
      <c r="F1946" s="78"/>
      <c r="G1946" s="78"/>
      <c r="H1946" s="78"/>
      <c r="I1946" s="78"/>
      <c r="J1946" s="78"/>
      <c r="K1946" s="78"/>
      <c r="L1946" s="80"/>
      <c r="M1946" s="78"/>
      <c r="N1946" s="78"/>
      <c r="O1946" s="78"/>
      <c r="P1946" s="78"/>
      <c r="Q1946" s="78"/>
      <c r="R1946" s="78"/>
      <c r="S1946" s="78"/>
      <c r="T1946" s="78"/>
      <c r="U1946" s="78"/>
      <c r="V1946" s="78"/>
      <c r="W1946" s="78"/>
      <c r="X1946" s="78"/>
      <c r="Y1946" s="78"/>
      <c r="Z1946" s="78"/>
      <c r="AA1946" s="78"/>
      <c r="AB1946" s="78"/>
      <c r="AC1946" s="78"/>
      <c r="AD1946" s="78"/>
      <c r="AE1946" s="78"/>
      <c r="AF1946" s="78"/>
      <c r="AG1946" s="78"/>
      <c r="AH1946" s="78"/>
      <c r="AI1946" s="78"/>
      <c r="AJ1946" s="78"/>
      <c r="AK1946" s="78"/>
      <c r="AL1946" s="80"/>
      <c r="AM1946" s="78"/>
      <c r="AN1946" s="78"/>
      <c r="AO1946" s="78"/>
      <c r="AP1946" s="78"/>
      <c r="AQ1946" s="78"/>
      <c r="AR1946" s="78"/>
      <c r="AS1946" s="78"/>
      <c r="AT1946" s="78"/>
      <c r="AU1946" s="78"/>
      <c r="AV1946" s="78"/>
      <c r="AW1946" s="78"/>
      <c r="AX1946" s="78"/>
      <c r="AY1946" s="78"/>
      <c r="AZ1946" s="78"/>
      <c r="BA1946" s="78"/>
      <c r="BB1946" s="78"/>
      <c r="BC1946" s="79"/>
      <c r="BD1946" s="79"/>
      <c r="BE1946" s="82"/>
      <c r="BF1946" s="79"/>
      <c r="BG1946" s="82"/>
      <c r="BH1946" s="82"/>
      <c r="BI1946" s="82"/>
      <c r="BJ1946" s="78"/>
      <c r="BK1946" s="78"/>
      <c r="BL1946" s="80"/>
      <c r="BM1946" s="78"/>
      <c r="BN1946" s="78"/>
      <c r="BO1946" s="78"/>
      <c r="BP1946" s="78"/>
      <c r="BQ1946" s="78"/>
      <c r="BR1946" s="78"/>
      <c r="BS1946" s="78"/>
      <c r="BT1946" s="78"/>
      <c r="BU1946" s="78"/>
      <c r="BV1946" s="78"/>
      <c r="BW1946" s="78"/>
      <c r="BX1946" s="78"/>
      <c r="BY1946" s="78"/>
      <c r="BZ1946" s="72"/>
      <c r="CA1946" s="73"/>
      <c r="CB1946" s="72"/>
      <c r="CC1946" s="72"/>
      <c r="CD1946" s="74"/>
      <c r="CJ1946"/>
      <c r="CW1946" s="76"/>
      <c r="DC1946" s="69"/>
      <c r="DI1946" s="69"/>
    </row>
    <row r="1947" spans="1:113">
      <c r="A1947" s="78"/>
      <c r="B1947" s="82"/>
      <c r="C1947" s="78"/>
      <c r="D1947" s="80"/>
      <c r="E1947" s="78"/>
      <c r="F1947" s="78"/>
      <c r="G1947" s="78"/>
      <c r="H1947" s="78"/>
      <c r="I1947" s="78"/>
      <c r="J1947" s="78"/>
      <c r="K1947" s="78"/>
      <c r="L1947" s="80"/>
      <c r="M1947" s="78"/>
      <c r="N1947" s="78"/>
      <c r="O1947" s="78"/>
      <c r="P1947" s="78"/>
      <c r="Q1947" s="78"/>
      <c r="R1947" s="78"/>
      <c r="S1947" s="78"/>
      <c r="T1947" s="78"/>
      <c r="U1947" s="78"/>
      <c r="V1947" s="78"/>
      <c r="W1947" s="78"/>
      <c r="X1947" s="78"/>
      <c r="Y1947" s="78"/>
      <c r="Z1947" s="78"/>
      <c r="AA1947" s="78"/>
      <c r="AB1947" s="78"/>
      <c r="AC1947" s="78"/>
      <c r="AD1947" s="78"/>
      <c r="AE1947" s="78"/>
      <c r="AF1947" s="78"/>
      <c r="AG1947" s="78"/>
      <c r="AH1947" s="78"/>
      <c r="AI1947" s="78"/>
      <c r="AJ1947" s="78"/>
      <c r="AK1947" s="78"/>
      <c r="AL1947" s="80"/>
      <c r="AM1947" s="78"/>
      <c r="AN1947" s="78"/>
      <c r="AO1947" s="78"/>
      <c r="AP1947" s="78"/>
      <c r="AQ1947" s="78"/>
      <c r="AR1947" s="78"/>
      <c r="AS1947" s="78"/>
      <c r="AT1947" s="78"/>
      <c r="AU1947" s="78"/>
      <c r="AV1947" s="78"/>
      <c r="AW1947" s="78"/>
      <c r="AX1947" s="78"/>
      <c r="AY1947" s="78"/>
      <c r="AZ1947" s="78"/>
      <c r="BA1947" s="78"/>
      <c r="BB1947" s="78"/>
      <c r="BC1947" s="79"/>
      <c r="BD1947" s="79"/>
      <c r="BE1947" s="82"/>
      <c r="BF1947" s="79"/>
      <c r="BG1947" s="82"/>
      <c r="BH1947" s="82"/>
      <c r="BI1947" s="82"/>
      <c r="BJ1947" s="78"/>
      <c r="BK1947" s="78"/>
      <c r="BL1947" s="80"/>
      <c r="BM1947" s="78"/>
      <c r="BN1947" s="78"/>
      <c r="BO1947" s="78"/>
      <c r="BP1947" s="78"/>
      <c r="BQ1947" s="78"/>
      <c r="BR1947" s="78"/>
      <c r="BS1947" s="78"/>
      <c r="BT1947" s="78"/>
      <c r="BU1947" s="78"/>
      <c r="BV1947" s="78"/>
      <c r="BW1947" s="78"/>
      <c r="BX1947" s="78"/>
      <c r="BY1947" s="78"/>
      <c r="BZ1947" s="72"/>
      <c r="CA1947" s="73"/>
      <c r="CB1947" s="72"/>
      <c r="CC1947" s="72"/>
      <c r="CD1947" s="74"/>
      <c r="CJ1947"/>
      <c r="CW1947" s="76"/>
      <c r="DC1947" s="69"/>
      <c r="DI1947" s="69"/>
    </row>
    <row r="1948" spans="1:113">
      <c r="A1948" s="78"/>
      <c r="B1948" s="79"/>
      <c r="C1948" s="78"/>
      <c r="D1948" s="80"/>
      <c r="E1948" s="78"/>
      <c r="F1948" s="78"/>
      <c r="G1948" s="78"/>
      <c r="H1948" s="78"/>
      <c r="I1948" s="78"/>
      <c r="J1948" s="78"/>
      <c r="K1948" s="78"/>
      <c r="L1948" s="80"/>
      <c r="M1948" s="78"/>
      <c r="N1948" s="78"/>
      <c r="O1948" s="78"/>
      <c r="P1948" s="78"/>
      <c r="Q1948" s="78"/>
      <c r="R1948" s="78"/>
      <c r="S1948" s="78"/>
      <c r="T1948" s="78"/>
      <c r="U1948" s="78"/>
      <c r="V1948" s="78"/>
      <c r="W1948" s="78"/>
      <c r="X1948" s="78"/>
      <c r="Y1948" s="78"/>
      <c r="Z1948" s="78"/>
      <c r="AA1948" s="78"/>
      <c r="AB1948" s="78"/>
      <c r="AC1948" s="78"/>
      <c r="AD1948" s="78"/>
      <c r="AE1948" s="78"/>
      <c r="AF1948" s="78"/>
      <c r="AG1948" s="78"/>
      <c r="AH1948" s="78"/>
      <c r="AI1948" s="78"/>
      <c r="AJ1948" s="78"/>
      <c r="AK1948" s="78"/>
      <c r="AL1948" s="80"/>
      <c r="AM1948" s="78"/>
      <c r="AN1948" s="78"/>
      <c r="AO1948" s="78"/>
      <c r="AP1948" s="78"/>
      <c r="AQ1948" s="78"/>
      <c r="AR1948" s="78"/>
      <c r="AS1948" s="78"/>
      <c r="AT1948" s="78"/>
      <c r="AU1948" s="78"/>
      <c r="AV1948" s="78"/>
      <c r="AW1948" s="78"/>
      <c r="AX1948" s="78"/>
      <c r="AY1948" s="78"/>
      <c r="AZ1948" s="78"/>
      <c r="BA1948" s="78"/>
      <c r="BB1948" s="78"/>
      <c r="BC1948" s="79"/>
      <c r="BD1948" s="79"/>
      <c r="BE1948" s="79"/>
      <c r="BF1948" s="79"/>
      <c r="BG1948" s="79"/>
      <c r="BH1948" s="79"/>
      <c r="BI1948" s="79"/>
      <c r="BJ1948" s="78"/>
      <c r="BK1948" s="78"/>
      <c r="BL1948" s="80"/>
      <c r="BM1948" s="78"/>
      <c r="BN1948" s="78"/>
      <c r="BO1948" s="78"/>
      <c r="BP1948" s="78"/>
      <c r="BQ1948" s="78"/>
      <c r="BR1948" s="78"/>
      <c r="BS1948" s="78"/>
      <c r="BT1948" s="78"/>
      <c r="BU1948" s="78"/>
      <c r="BV1948" s="78"/>
      <c r="BW1948" s="78"/>
      <c r="BX1948" s="78"/>
      <c r="BY1948" s="78"/>
      <c r="BZ1948" s="72"/>
      <c r="CA1948" s="73"/>
      <c r="CB1948" s="72"/>
      <c r="CC1948" s="72"/>
      <c r="CD1948" s="74"/>
      <c r="CJ1948"/>
      <c r="CW1948" s="76"/>
      <c r="DC1948" s="69"/>
      <c r="DI1948" s="69"/>
    </row>
    <row r="1949" spans="1:113">
      <c r="A1949" s="78"/>
      <c r="B1949" s="82"/>
      <c r="C1949" s="78"/>
      <c r="D1949" s="80"/>
      <c r="E1949" s="78"/>
      <c r="F1949" s="78"/>
      <c r="G1949" s="78"/>
      <c r="H1949" s="78"/>
      <c r="I1949" s="78"/>
      <c r="J1949" s="78"/>
      <c r="K1949" s="78"/>
      <c r="L1949" s="80"/>
      <c r="M1949" s="78"/>
      <c r="N1949" s="78"/>
      <c r="O1949" s="78"/>
      <c r="P1949" s="78"/>
      <c r="Q1949" s="78"/>
      <c r="R1949" s="78"/>
      <c r="S1949" s="78"/>
      <c r="T1949" s="78"/>
      <c r="U1949" s="78"/>
      <c r="V1949" s="78"/>
      <c r="W1949" s="78"/>
      <c r="X1949" s="78"/>
      <c r="Y1949" s="78"/>
      <c r="Z1949" s="78"/>
      <c r="AA1949" s="78"/>
      <c r="AB1949" s="78"/>
      <c r="AC1949" s="78"/>
      <c r="AD1949" s="78"/>
      <c r="AE1949" s="78"/>
      <c r="AF1949" s="78"/>
      <c r="AG1949" s="78"/>
      <c r="AH1949" s="78"/>
      <c r="AI1949" s="78"/>
      <c r="AJ1949" s="78"/>
      <c r="AK1949" s="78"/>
      <c r="AL1949" s="80"/>
      <c r="AM1949" s="78"/>
      <c r="AN1949" s="78"/>
      <c r="AO1949" s="78"/>
      <c r="AP1949" s="78"/>
      <c r="AQ1949" s="78"/>
      <c r="AR1949" s="78"/>
      <c r="AS1949" s="78"/>
      <c r="AT1949" s="78"/>
      <c r="AU1949" s="78"/>
      <c r="AV1949" s="78"/>
      <c r="AW1949" s="78"/>
      <c r="AX1949" s="78"/>
      <c r="AY1949" s="78"/>
      <c r="AZ1949" s="78"/>
      <c r="BA1949" s="78"/>
      <c r="BB1949" s="78"/>
      <c r="BC1949" s="79"/>
      <c r="BD1949" s="79"/>
      <c r="BE1949" s="82"/>
      <c r="BF1949" s="79"/>
      <c r="BG1949" s="82"/>
      <c r="BH1949" s="82"/>
      <c r="BI1949" s="82"/>
      <c r="BJ1949" s="78"/>
      <c r="BK1949" s="78"/>
      <c r="BL1949" s="80"/>
      <c r="BM1949" s="78"/>
      <c r="BN1949" s="78"/>
      <c r="BO1949" s="78"/>
      <c r="BP1949" s="78"/>
      <c r="BQ1949" s="78"/>
      <c r="BR1949" s="78"/>
      <c r="BS1949" s="78"/>
      <c r="BT1949" s="78"/>
      <c r="BU1949" s="78"/>
      <c r="BV1949" s="78"/>
      <c r="BW1949" s="78"/>
      <c r="BX1949" s="78"/>
      <c r="BY1949" s="78"/>
      <c r="BZ1949" s="72"/>
      <c r="CA1949" s="73"/>
      <c r="CB1949" s="72"/>
      <c r="CC1949" s="72"/>
      <c r="CD1949" s="74"/>
      <c r="CJ1949"/>
      <c r="CW1949" s="76"/>
      <c r="DC1949" s="69"/>
      <c r="DI1949" s="69"/>
    </row>
    <row r="1950" spans="1:113">
      <c r="A1950" s="78"/>
      <c r="B1950" s="82"/>
      <c r="C1950" s="78"/>
      <c r="D1950" s="80"/>
      <c r="E1950" s="78"/>
      <c r="F1950" s="78"/>
      <c r="G1950" s="78"/>
      <c r="H1950" s="78"/>
      <c r="I1950" s="78"/>
      <c r="J1950" s="78"/>
      <c r="K1950" s="78"/>
      <c r="L1950" s="80"/>
      <c r="M1950" s="78"/>
      <c r="N1950" s="78"/>
      <c r="O1950" s="78"/>
      <c r="P1950" s="78"/>
      <c r="Q1950" s="78"/>
      <c r="R1950" s="78"/>
      <c r="S1950" s="78"/>
      <c r="T1950" s="78"/>
      <c r="U1950" s="78"/>
      <c r="V1950" s="78"/>
      <c r="W1950" s="78"/>
      <c r="X1950" s="78"/>
      <c r="Y1950" s="78"/>
      <c r="Z1950" s="78"/>
      <c r="AA1950" s="78"/>
      <c r="AB1950" s="78"/>
      <c r="AC1950" s="78"/>
      <c r="AD1950" s="78"/>
      <c r="AE1950" s="78"/>
      <c r="AF1950" s="78"/>
      <c r="AG1950" s="78"/>
      <c r="AH1950" s="78"/>
      <c r="AI1950" s="78"/>
      <c r="AJ1950" s="78"/>
      <c r="AK1950" s="78"/>
      <c r="AL1950" s="80"/>
      <c r="AM1950" s="78"/>
      <c r="AN1950" s="78"/>
      <c r="AO1950" s="78"/>
      <c r="AP1950" s="78"/>
      <c r="AQ1950" s="78"/>
      <c r="AR1950" s="78"/>
      <c r="AS1950" s="78"/>
      <c r="AT1950" s="78"/>
      <c r="AU1950" s="78"/>
      <c r="AV1950" s="78"/>
      <c r="AW1950" s="78"/>
      <c r="AX1950" s="78"/>
      <c r="AY1950" s="78"/>
      <c r="AZ1950" s="78"/>
      <c r="BA1950" s="78"/>
      <c r="BB1950" s="78"/>
      <c r="BC1950" s="79"/>
      <c r="BD1950" s="79"/>
      <c r="BE1950" s="82"/>
      <c r="BF1950" s="79"/>
      <c r="BG1950" s="82"/>
      <c r="BH1950" s="82"/>
      <c r="BI1950" s="82"/>
      <c r="BJ1950" s="78"/>
      <c r="BK1950" s="78"/>
      <c r="BL1950" s="80"/>
      <c r="BM1950" s="78"/>
      <c r="BN1950" s="78"/>
      <c r="BO1950" s="78"/>
      <c r="BP1950" s="78"/>
      <c r="BQ1950" s="78"/>
      <c r="BR1950" s="78"/>
      <c r="BS1950" s="78"/>
      <c r="BT1950" s="78"/>
      <c r="BU1950" s="78"/>
      <c r="BV1950" s="78"/>
      <c r="BW1950" s="78"/>
      <c r="BX1950" s="78"/>
      <c r="BY1950" s="78"/>
      <c r="BZ1950" s="72"/>
      <c r="CA1950" s="73"/>
      <c r="CB1950" s="72"/>
      <c r="CC1950" s="72"/>
      <c r="CD1950" s="74"/>
      <c r="CJ1950"/>
      <c r="CW1950" s="76"/>
      <c r="DC1950" s="69"/>
      <c r="DI1950" s="69"/>
    </row>
    <row r="1951" spans="1:113">
      <c r="A1951" s="78"/>
      <c r="B1951" s="82"/>
      <c r="C1951" s="78"/>
      <c r="D1951" s="80"/>
      <c r="E1951" s="78"/>
      <c r="F1951" s="78"/>
      <c r="G1951" s="78"/>
      <c r="H1951" s="78"/>
      <c r="I1951" s="78"/>
      <c r="J1951" s="78"/>
      <c r="K1951" s="78"/>
      <c r="L1951" s="80"/>
      <c r="M1951" s="78"/>
      <c r="N1951" s="78"/>
      <c r="O1951" s="78"/>
      <c r="P1951" s="78"/>
      <c r="Q1951" s="78"/>
      <c r="R1951" s="78"/>
      <c r="S1951" s="78"/>
      <c r="T1951" s="78"/>
      <c r="U1951" s="78"/>
      <c r="V1951" s="78"/>
      <c r="W1951" s="78"/>
      <c r="X1951" s="78"/>
      <c r="Y1951" s="78"/>
      <c r="Z1951" s="78"/>
      <c r="AA1951" s="78"/>
      <c r="AB1951" s="78"/>
      <c r="AC1951" s="78"/>
      <c r="AD1951" s="78"/>
      <c r="AE1951" s="78"/>
      <c r="AF1951" s="78"/>
      <c r="AG1951" s="78"/>
      <c r="AH1951" s="78"/>
      <c r="AI1951" s="78"/>
      <c r="AJ1951" s="78"/>
      <c r="AK1951" s="78"/>
      <c r="AL1951" s="80"/>
      <c r="AM1951" s="78"/>
      <c r="AN1951" s="78"/>
      <c r="AO1951" s="78"/>
      <c r="AP1951" s="78"/>
      <c r="AQ1951" s="78"/>
      <c r="AR1951" s="78"/>
      <c r="AS1951" s="78"/>
      <c r="AT1951" s="78"/>
      <c r="AU1951" s="78"/>
      <c r="AV1951" s="78"/>
      <c r="AW1951" s="78"/>
      <c r="AX1951" s="78"/>
      <c r="AY1951" s="78"/>
      <c r="AZ1951" s="78"/>
      <c r="BA1951" s="78"/>
      <c r="BB1951" s="78"/>
      <c r="BC1951" s="79"/>
      <c r="BD1951" s="79"/>
      <c r="BE1951" s="82"/>
      <c r="BF1951" s="79"/>
      <c r="BG1951" s="82"/>
      <c r="BH1951" s="82"/>
      <c r="BI1951" s="82"/>
      <c r="BJ1951" s="78"/>
      <c r="BK1951" s="78"/>
      <c r="BL1951" s="80"/>
      <c r="BM1951" s="78"/>
      <c r="BN1951" s="78"/>
      <c r="BO1951" s="78"/>
      <c r="BP1951" s="78"/>
      <c r="BQ1951" s="78"/>
      <c r="BR1951" s="78"/>
      <c r="BS1951" s="78"/>
      <c r="BT1951" s="78"/>
      <c r="BU1951" s="78"/>
      <c r="BV1951" s="78"/>
      <c r="BW1951" s="78"/>
      <c r="BX1951" s="78"/>
      <c r="BY1951" s="78"/>
      <c r="BZ1951" s="72"/>
      <c r="CA1951" s="73"/>
      <c r="CB1951" s="72"/>
      <c r="CC1951" s="72"/>
      <c r="CD1951" s="74"/>
      <c r="CJ1951"/>
      <c r="CW1951" s="76"/>
      <c r="DC1951" s="69"/>
      <c r="DI1951" s="69"/>
    </row>
    <row r="1952" spans="1:113">
      <c r="A1952" s="78"/>
      <c r="B1952" s="82"/>
      <c r="C1952" s="78"/>
      <c r="D1952" s="80"/>
      <c r="E1952" s="78"/>
      <c r="F1952" s="78"/>
      <c r="G1952" s="78"/>
      <c r="H1952" s="78"/>
      <c r="I1952" s="78"/>
      <c r="J1952" s="78"/>
      <c r="K1952" s="78"/>
      <c r="L1952" s="80"/>
      <c r="M1952" s="78"/>
      <c r="N1952" s="78"/>
      <c r="O1952" s="78"/>
      <c r="P1952" s="78"/>
      <c r="Q1952" s="78"/>
      <c r="R1952" s="78"/>
      <c r="S1952" s="78"/>
      <c r="T1952" s="78"/>
      <c r="U1952" s="78"/>
      <c r="V1952" s="78"/>
      <c r="W1952" s="78"/>
      <c r="X1952" s="78"/>
      <c r="Y1952" s="78"/>
      <c r="Z1952" s="78"/>
      <c r="AA1952" s="78"/>
      <c r="AB1952" s="78"/>
      <c r="AC1952" s="78"/>
      <c r="AD1952" s="78"/>
      <c r="AE1952" s="78"/>
      <c r="AF1952" s="78"/>
      <c r="AG1952" s="78"/>
      <c r="AH1952" s="78"/>
      <c r="AI1952" s="78"/>
      <c r="AJ1952" s="78"/>
      <c r="AK1952" s="78"/>
      <c r="AL1952" s="80"/>
      <c r="AM1952" s="78"/>
      <c r="AN1952" s="78"/>
      <c r="AO1952" s="78"/>
      <c r="AP1952" s="78"/>
      <c r="AQ1952" s="78"/>
      <c r="AR1952" s="78"/>
      <c r="AS1952" s="78"/>
      <c r="AT1952" s="78"/>
      <c r="AU1952" s="78"/>
      <c r="AV1952" s="78"/>
      <c r="AW1952" s="78"/>
      <c r="AX1952" s="78"/>
      <c r="AY1952" s="78"/>
      <c r="AZ1952" s="78"/>
      <c r="BA1952" s="78"/>
      <c r="BB1952" s="78"/>
      <c r="BC1952" s="79"/>
      <c r="BD1952" s="79"/>
      <c r="BE1952" s="82"/>
      <c r="BF1952" s="79"/>
      <c r="BG1952" s="82"/>
      <c r="BH1952" s="82"/>
      <c r="BI1952" s="82"/>
      <c r="BJ1952" s="78"/>
      <c r="BK1952" s="78"/>
      <c r="BL1952" s="80"/>
      <c r="BM1952" s="78"/>
      <c r="BN1952" s="78"/>
      <c r="BO1952" s="78"/>
      <c r="BP1952" s="78"/>
      <c r="BQ1952" s="78"/>
      <c r="BR1952" s="78"/>
      <c r="BS1952" s="78"/>
      <c r="BT1952" s="78"/>
      <c r="BU1952" s="78"/>
      <c r="BV1952" s="78"/>
      <c r="BW1952" s="78"/>
      <c r="BX1952" s="78"/>
      <c r="BY1952" s="78"/>
      <c r="BZ1952" s="72"/>
      <c r="CA1952" s="73"/>
      <c r="CB1952" s="72"/>
      <c r="CC1952" s="72"/>
      <c r="CD1952" s="74"/>
      <c r="CJ1952"/>
      <c r="CW1952" s="76"/>
      <c r="DC1952" s="69"/>
      <c r="DI1952" s="69"/>
    </row>
    <row r="1953" spans="1:113">
      <c r="A1953" s="78"/>
      <c r="B1953" s="82"/>
      <c r="C1953" s="78"/>
      <c r="D1953" s="80"/>
      <c r="E1953" s="78"/>
      <c r="F1953" s="78"/>
      <c r="G1953" s="78"/>
      <c r="H1953" s="78"/>
      <c r="I1953" s="78"/>
      <c r="J1953" s="78"/>
      <c r="K1953" s="78"/>
      <c r="L1953" s="80"/>
      <c r="M1953" s="78"/>
      <c r="N1953" s="78"/>
      <c r="O1953" s="78"/>
      <c r="P1953" s="78"/>
      <c r="Q1953" s="78"/>
      <c r="R1953" s="78"/>
      <c r="S1953" s="78"/>
      <c r="T1953" s="78"/>
      <c r="U1953" s="78"/>
      <c r="V1953" s="78"/>
      <c r="W1953" s="78"/>
      <c r="X1953" s="78"/>
      <c r="Y1953" s="78"/>
      <c r="Z1953" s="78"/>
      <c r="AA1953" s="78"/>
      <c r="AB1953" s="78"/>
      <c r="AC1953" s="78"/>
      <c r="AD1953" s="78"/>
      <c r="AE1953" s="78"/>
      <c r="AF1953" s="78"/>
      <c r="AG1953" s="78"/>
      <c r="AH1953" s="78"/>
      <c r="AI1953" s="78"/>
      <c r="AJ1953" s="78"/>
      <c r="AK1953" s="78"/>
      <c r="AL1953" s="80"/>
      <c r="AM1953" s="78"/>
      <c r="AN1953" s="78"/>
      <c r="AO1953" s="78"/>
      <c r="AP1953" s="78"/>
      <c r="AQ1953" s="78"/>
      <c r="AR1953" s="78"/>
      <c r="AS1953" s="78"/>
      <c r="AT1953" s="78"/>
      <c r="AU1953" s="78"/>
      <c r="AV1953" s="78"/>
      <c r="AW1953" s="78"/>
      <c r="AX1953" s="78"/>
      <c r="AY1953" s="78"/>
      <c r="AZ1953" s="78"/>
      <c r="BA1953" s="78"/>
      <c r="BB1953" s="78"/>
      <c r="BC1953" s="79"/>
      <c r="BD1953" s="79"/>
      <c r="BE1953" s="82"/>
      <c r="BF1953" s="79"/>
      <c r="BG1953" s="82"/>
      <c r="BH1953" s="82"/>
      <c r="BI1953" s="82"/>
      <c r="BJ1953" s="78"/>
      <c r="BK1953" s="78"/>
      <c r="BL1953" s="80"/>
      <c r="BM1953" s="78"/>
      <c r="BN1953" s="78"/>
      <c r="BO1953" s="78"/>
      <c r="BP1953" s="78"/>
      <c r="BQ1953" s="78"/>
      <c r="BR1953" s="78"/>
      <c r="BS1953" s="78"/>
      <c r="BT1953" s="78"/>
      <c r="BU1953" s="78"/>
      <c r="BV1953" s="78"/>
      <c r="BW1953" s="78"/>
      <c r="BX1953" s="78"/>
      <c r="BY1953" s="78"/>
      <c r="BZ1953" s="72"/>
      <c r="CA1953" s="73"/>
      <c r="CB1953" s="72"/>
      <c r="CC1953" s="72"/>
      <c r="CD1953" s="74"/>
      <c r="CJ1953"/>
      <c r="CW1953" s="76"/>
      <c r="DC1953" s="69"/>
      <c r="DI1953" s="69"/>
    </row>
    <row r="1954" spans="1:113">
      <c r="A1954" s="78"/>
      <c r="B1954" s="82"/>
      <c r="C1954" s="78"/>
      <c r="D1954" s="80"/>
      <c r="E1954" s="78"/>
      <c r="F1954" s="78"/>
      <c r="G1954" s="78"/>
      <c r="H1954" s="78"/>
      <c r="I1954" s="78"/>
      <c r="J1954" s="78"/>
      <c r="K1954" s="78"/>
      <c r="L1954" s="80"/>
      <c r="M1954" s="78"/>
      <c r="N1954" s="78"/>
      <c r="O1954" s="78"/>
      <c r="P1954" s="78"/>
      <c r="Q1954" s="78"/>
      <c r="R1954" s="78"/>
      <c r="S1954" s="78"/>
      <c r="T1954" s="78"/>
      <c r="U1954" s="78"/>
      <c r="V1954" s="78"/>
      <c r="W1954" s="78"/>
      <c r="X1954" s="78"/>
      <c r="Y1954" s="78"/>
      <c r="Z1954" s="78"/>
      <c r="AA1954" s="78"/>
      <c r="AB1954" s="78"/>
      <c r="AC1954" s="78"/>
      <c r="AD1954" s="78"/>
      <c r="AE1954" s="78"/>
      <c r="AF1954" s="78"/>
      <c r="AG1954" s="78"/>
      <c r="AH1954" s="78"/>
      <c r="AI1954" s="78"/>
      <c r="AJ1954" s="78"/>
      <c r="AK1954" s="78"/>
      <c r="AL1954" s="80"/>
      <c r="AM1954" s="78"/>
      <c r="AN1954" s="78"/>
      <c r="AO1954" s="78"/>
      <c r="AP1954" s="78"/>
      <c r="AQ1954" s="78"/>
      <c r="AR1954" s="78"/>
      <c r="AS1954" s="78"/>
      <c r="AT1954" s="78"/>
      <c r="AU1954" s="78"/>
      <c r="AV1954" s="78"/>
      <c r="AW1954" s="78"/>
      <c r="AX1954" s="78"/>
      <c r="AY1954" s="78"/>
      <c r="AZ1954" s="78"/>
      <c r="BA1954" s="78"/>
      <c r="BB1954" s="78"/>
      <c r="BC1954" s="79"/>
      <c r="BD1954" s="79"/>
      <c r="BE1954" s="82"/>
      <c r="BF1954" s="79"/>
      <c r="BG1954" s="82"/>
      <c r="BH1954" s="82"/>
      <c r="BI1954" s="82"/>
      <c r="BJ1954" s="78"/>
      <c r="BK1954" s="78"/>
      <c r="BL1954" s="80"/>
      <c r="BM1954" s="78"/>
      <c r="BN1954" s="78"/>
      <c r="BO1954" s="78"/>
      <c r="BP1954" s="78"/>
      <c r="BQ1954" s="78"/>
      <c r="BR1954" s="78"/>
      <c r="BS1954" s="78"/>
      <c r="BT1954" s="78"/>
      <c r="BU1954" s="78"/>
      <c r="BV1954" s="78"/>
      <c r="BW1954" s="78"/>
      <c r="BX1954" s="78"/>
      <c r="BY1954" s="78"/>
      <c r="BZ1954" s="72"/>
      <c r="CA1954" s="73"/>
      <c r="CB1954" s="72"/>
      <c r="CC1954" s="72"/>
      <c r="CD1954" s="74"/>
      <c r="CJ1954"/>
      <c r="CW1954" s="76"/>
      <c r="DC1954" s="69"/>
      <c r="DI1954" s="69"/>
    </row>
    <row r="1955" spans="1:113">
      <c r="A1955" s="78"/>
      <c r="B1955" s="82"/>
      <c r="C1955" s="78"/>
      <c r="D1955" s="80"/>
      <c r="E1955" s="78"/>
      <c r="F1955" s="78"/>
      <c r="G1955" s="78"/>
      <c r="H1955" s="78"/>
      <c r="I1955" s="78"/>
      <c r="J1955" s="78"/>
      <c r="K1955" s="78"/>
      <c r="L1955" s="80"/>
      <c r="M1955" s="78"/>
      <c r="N1955" s="78"/>
      <c r="O1955" s="78"/>
      <c r="P1955" s="78"/>
      <c r="Q1955" s="78"/>
      <c r="R1955" s="78"/>
      <c r="S1955" s="78"/>
      <c r="T1955" s="78"/>
      <c r="U1955" s="78"/>
      <c r="V1955" s="78"/>
      <c r="W1955" s="78"/>
      <c r="X1955" s="78"/>
      <c r="Y1955" s="78"/>
      <c r="Z1955" s="78"/>
      <c r="AA1955" s="78"/>
      <c r="AB1955" s="78"/>
      <c r="AC1955" s="78"/>
      <c r="AD1955" s="78"/>
      <c r="AE1955" s="78"/>
      <c r="AF1955" s="78"/>
      <c r="AG1955" s="78"/>
      <c r="AH1955" s="78"/>
      <c r="AI1955" s="78"/>
      <c r="AJ1955" s="78"/>
      <c r="AK1955" s="78"/>
      <c r="AL1955" s="80"/>
      <c r="AM1955" s="78"/>
      <c r="AN1955" s="78"/>
      <c r="AO1955" s="78"/>
      <c r="AP1955" s="78"/>
      <c r="AQ1955" s="78"/>
      <c r="AR1955" s="78"/>
      <c r="AS1955" s="78"/>
      <c r="AT1955" s="78"/>
      <c r="AU1955" s="78"/>
      <c r="AV1955" s="78"/>
      <c r="AW1955" s="78"/>
      <c r="AX1955" s="78"/>
      <c r="AY1955" s="78"/>
      <c r="AZ1955" s="78"/>
      <c r="BA1955" s="78"/>
      <c r="BB1955" s="78"/>
      <c r="BC1955" s="79"/>
      <c r="BD1955" s="79"/>
      <c r="BE1955" s="82"/>
      <c r="BF1955" s="79"/>
      <c r="BG1955" s="82"/>
      <c r="BH1955" s="82"/>
      <c r="BI1955" s="82"/>
      <c r="BJ1955" s="78"/>
      <c r="BK1955" s="78"/>
      <c r="BL1955" s="80"/>
      <c r="BM1955" s="78"/>
      <c r="BN1955" s="78"/>
      <c r="BO1955" s="78"/>
      <c r="BP1955" s="78"/>
      <c r="BQ1955" s="78"/>
      <c r="BR1955" s="78"/>
      <c r="BS1955" s="78"/>
      <c r="BT1955" s="78"/>
      <c r="BU1955" s="78"/>
      <c r="BV1955" s="78"/>
      <c r="BW1955" s="78"/>
      <c r="BX1955" s="78"/>
      <c r="BY1955" s="78"/>
      <c r="BZ1955" s="72"/>
      <c r="CA1955" s="73"/>
      <c r="CB1955" s="72"/>
      <c r="CC1955" s="72"/>
      <c r="CD1955" s="74"/>
      <c r="CJ1955"/>
      <c r="CW1955" s="76"/>
      <c r="DC1955" s="69"/>
      <c r="DI1955" s="69"/>
    </row>
    <row r="1956" spans="1:113">
      <c r="A1956" s="78"/>
      <c r="B1956" s="79"/>
      <c r="C1956" s="78"/>
      <c r="D1956" s="80"/>
      <c r="E1956" s="78"/>
      <c r="F1956" s="78"/>
      <c r="G1956" s="78"/>
      <c r="H1956" s="78"/>
      <c r="I1956" s="78"/>
      <c r="J1956" s="78"/>
      <c r="K1956" s="78"/>
      <c r="L1956" s="80"/>
      <c r="M1956" s="78"/>
      <c r="N1956" s="78"/>
      <c r="O1956" s="78"/>
      <c r="P1956" s="78"/>
      <c r="Q1956" s="78"/>
      <c r="R1956" s="78"/>
      <c r="S1956" s="78"/>
      <c r="T1956" s="78"/>
      <c r="U1956" s="78"/>
      <c r="V1956" s="78"/>
      <c r="W1956" s="78"/>
      <c r="X1956" s="78"/>
      <c r="Y1956" s="78"/>
      <c r="Z1956" s="78"/>
      <c r="AA1956" s="78"/>
      <c r="AB1956" s="78"/>
      <c r="AC1956" s="78"/>
      <c r="AD1956" s="78"/>
      <c r="AE1956" s="78"/>
      <c r="AF1956" s="78"/>
      <c r="AG1956" s="78"/>
      <c r="AH1956" s="78"/>
      <c r="AI1956" s="78"/>
      <c r="AJ1956" s="78"/>
      <c r="AK1956" s="78"/>
      <c r="AL1956" s="80"/>
      <c r="AM1956" s="78"/>
      <c r="AN1956" s="78"/>
      <c r="AO1956" s="78"/>
      <c r="AP1956" s="78"/>
      <c r="AQ1956" s="78"/>
      <c r="AR1956" s="78"/>
      <c r="AS1956" s="78"/>
      <c r="AT1956" s="78"/>
      <c r="AU1956" s="78"/>
      <c r="AV1956" s="78"/>
      <c r="AW1956" s="78"/>
      <c r="AX1956" s="78"/>
      <c r="AY1956" s="78"/>
      <c r="AZ1956" s="78"/>
      <c r="BA1956" s="78"/>
      <c r="BB1956" s="78"/>
      <c r="BC1956" s="79"/>
      <c r="BD1956" s="79"/>
      <c r="BE1956" s="79"/>
      <c r="BF1956" s="79"/>
      <c r="BG1956" s="79"/>
      <c r="BH1956" s="79"/>
      <c r="BI1956" s="79"/>
      <c r="BJ1956" s="78"/>
      <c r="BK1956" s="78"/>
      <c r="BL1956" s="80"/>
      <c r="BM1956" s="78"/>
      <c r="BN1956" s="78"/>
      <c r="BO1956" s="78"/>
      <c r="BP1956" s="78"/>
      <c r="BQ1956" s="78"/>
      <c r="BR1956" s="78"/>
      <c r="BS1956" s="78"/>
      <c r="BT1956" s="78"/>
      <c r="BU1956" s="78"/>
      <c r="BV1956" s="78"/>
      <c r="BW1956" s="78"/>
      <c r="BX1956" s="78"/>
      <c r="BY1956" s="78"/>
      <c r="BZ1956" s="72"/>
      <c r="CA1956" s="73"/>
      <c r="CB1956" s="72"/>
      <c r="CC1956" s="72"/>
      <c r="CD1956" s="74"/>
      <c r="CJ1956"/>
      <c r="CW1956" s="76"/>
      <c r="DC1956" s="69"/>
      <c r="DI1956" s="69"/>
    </row>
    <row r="1957" spans="1:113">
      <c r="A1957" s="78"/>
      <c r="B1957" s="82"/>
      <c r="C1957" s="78"/>
      <c r="D1957" s="80"/>
      <c r="E1957" s="78"/>
      <c r="F1957" s="78"/>
      <c r="G1957" s="78"/>
      <c r="H1957" s="78"/>
      <c r="I1957" s="78"/>
      <c r="J1957" s="78"/>
      <c r="K1957" s="78"/>
      <c r="L1957" s="80"/>
      <c r="M1957" s="78"/>
      <c r="N1957" s="78"/>
      <c r="O1957" s="78"/>
      <c r="P1957" s="78"/>
      <c r="Q1957" s="78"/>
      <c r="R1957" s="78"/>
      <c r="S1957" s="78"/>
      <c r="T1957" s="78"/>
      <c r="U1957" s="78"/>
      <c r="V1957" s="78"/>
      <c r="W1957" s="78"/>
      <c r="X1957" s="78"/>
      <c r="Y1957" s="78"/>
      <c r="Z1957" s="78"/>
      <c r="AA1957" s="78"/>
      <c r="AB1957" s="78"/>
      <c r="AC1957" s="78"/>
      <c r="AD1957" s="78"/>
      <c r="AE1957" s="78"/>
      <c r="AF1957" s="78"/>
      <c r="AG1957" s="78"/>
      <c r="AH1957" s="78"/>
      <c r="AI1957" s="78"/>
      <c r="AJ1957" s="78"/>
      <c r="AK1957" s="78"/>
      <c r="AL1957" s="80"/>
      <c r="AM1957" s="78"/>
      <c r="AN1957" s="78"/>
      <c r="AO1957" s="78"/>
      <c r="AP1957" s="78"/>
      <c r="AQ1957" s="78"/>
      <c r="AR1957" s="78"/>
      <c r="AS1957" s="78"/>
      <c r="AT1957" s="78"/>
      <c r="AU1957" s="78"/>
      <c r="AV1957" s="78"/>
      <c r="AW1957" s="78"/>
      <c r="AX1957" s="78"/>
      <c r="AY1957" s="78"/>
      <c r="AZ1957" s="78"/>
      <c r="BA1957" s="78"/>
      <c r="BB1957" s="78"/>
      <c r="BC1957" s="79"/>
      <c r="BD1957" s="79"/>
      <c r="BE1957" s="82"/>
      <c r="BF1957" s="79"/>
      <c r="BG1957" s="82"/>
      <c r="BH1957" s="82"/>
      <c r="BI1957" s="82"/>
      <c r="BJ1957" s="78"/>
      <c r="BK1957" s="78"/>
      <c r="BL1957" s="80"/>
      <c r="BM1957" s="78"/>
      <c r="BN1957" s="78"/>
      <c r="BO1957" s="78"/>
      <c r="BP1957" s="78"/>
      <c r="BQ1957" s="78"/>
      <c r="BR1957" s="78"/>
      <c r="BS1957" s="78"/>
      <c r="BT1957" s="78"/>
      <c r="BU1957" s="78"/>
      <c r="BV1957" s="78"/>
      <c r="BW1957" s="78"/>
      <c r="BX1957" s="78"/>
      <c r="BY1957" s="78"/>
      <c r="BZ1957" s="72"/>
      <c r="CA1957" s="73"/>
      <c r="CB1957" s="72"/>
      <c r="CC1957" s="72"/>
      <c r="CD1957" s="74"/>
      <c r="CJ1957"/>
      <c r="CW1957" s="76"/>
      <c r="DC1957" s="69"/>
      <c r="DI1957" s="69"/>
    </row>
    <row r="1958" spans="1:113">
      <c r="A1958" s="78"/>
      <c r="B1958" s="82"/>
      <c r="C1958" s="78"/>
      <c r="D1958" s="80"/>
      <c r="E1958" s="78"/>
      <c r="F1958" s="78"/>
      <c r="G1958" s="78"/>
      <c r="H1958" s="78"/>
      <c r="I1958" s="78"/>
      <c r="J1958" s="78"/>
      <c r="K1958" s="78"/>
      <c r="L1958" s="80"/>
      <c r="M1958" s="78"/>
      <c r="N1958" s="78"/>
      <c r="O1958" s="78"/>
      <c r="P1958" s="78"/>
      <c r="Q1958" s="78"/>
      <c r="R1958" s="78"/>
      <c r="S1958" s="78"/>
      <c r="T1958" s="78"/>
      <c r="U1958" s="78"/>
      <c r="V1958" s="78"/>
      <c r="W1958" s="78"/>
      <c r="X1958" s="78"/>
      <c r="Y1958" s="78"/>
      <c r="Z1958" s="78"/>
      <c r="AA1958" s="78"/>
      <c r="AB1958" s="78"/>
      <c r="AC1958" s="78"/>
      <c r="AD1958" s="78"/>
      <c r="AE1958" s="78"/>
      <c r="AF1958" s="78"/>
      <c r="AG1958" s="78"/>
      <c r="AH1958" s="78"/>
      <c r="AI1958" s="78"/>
      <c r="AJ1958" s="78"/>
      <c r="AK1958" s="78"/>
      <c r="AL1958" s="80"/>
      <c r="AM1958" s="78"/>
      <c r="AN1958" s="78"/>
      <c r="AO1958" s="78"/>
      <c r="AP1958" s="78"/>
      <c r="AQ1958" s="78"/>
      <c r="AR1958" s="78"/>
      <c r="AS1958" s="78"/>
      <c r="AT1958" s="78"/>
      <c r="AU1958" s="78"/>
      <c r="AV1958" s="78"/>
      <c r="AW1958" s="78"/>
      <c r="AX1958" s="78"/>
      <c r="AY1958" s="78"/>
      <c r="AZ1958" s="78"/>
      <c r="BA1958" s="78"/>
      <c r="BB1958" s="78"/>
      <c r="BC1958" s="79"/>
      <c r="BD1958" s="79"/>
      <c r="BE1958" s="82"/>
      <c r="BF1958" s="79"/>
      <c r="BG1958" s="82"/>
      <c r="BH1958" s="82"/>
      <c r="BI1958" s="82"/>
      <c r="BJ1958" s="78"/>
      <c r="BK1958" s="78"/>
      <c r="BL1958" s="80"/>
      <c r="BM1958" s="78"/>
      <c r="BN1958" s="78"/>
      <c r="BO1958" s="78"/>
      <c r="BP1958" s="78"/>
      <c r="BQ1958" s="78"/>
      <c r="BR1958" s="78"/>
      <c r="BS1958" s="78"/>
      <c r="BT1958" s="78"/>
      <c r="BU1958" s="78"/>
      <c r="BV1958" s="78"/>
      <c r="BW1958" s="78"/>
      <c r="BX1958" s="78"/>
      <c r="BY1958" s="78"/>
      <c r="BZ1958" s="72"/>
      <c r="CA1958" s="73"/>
      <c r="CB1958" s="72"/>
      <c r="CC1958" s="72"/>
      <c r="CD1958" s="74"/>
      <c r="CJ1958"/>
      <c r="CW1958" s="76"/>
      <c r="DC1958" s="69"/>
      <c r="DI1958" s="69"/>
    </row>
    <row r="1959" spans="1:113">
      <c r="A1959" s="78"/>
      <c r="B1959" s="82"/>
      <c r="C1959" s="78"/>
      <c r="D1959" s="80"/>
      <c r="E1959" s="78"/>
      <c r="F1959" s="78"/>
      <c r="G1959" s="78"/>
      <c r="H1959" s="78"/>
      <c r="I1959" s="78"/>
      <c r="J1959" s="78"/>
      <c r="K1959" s="78"/>
      <c r="L1959" s="80"/>
      <c r="M1959" s="78"/>
      <c r="N1959" s="78"/>
      <c r="O1959" s="78"/>
      <c r="P1959" s="78"/>
      <c r="Q1959" s="78"/>
      <c r="R1959" s="78"/>
      <c r="S1959" s="78"/>
      <c r="T1959" s="78"/>
      <c r="U1959" s="78"/>
      <c r="V1959" s="78"/>
      <c r="W1959" s="78"/>
      <c r="X1959" s="78"/>
      <c r="Y1959" s="78"/>
      <c r="Z1959" s="78"/>
      <c r="AA1959" s="78"/>
      <c r="AB1959" s="78"/>
      <c r="AC1959" s="78"/>
      <c r="AD1959" s="78"/>
      <c r="AE1959" s="78"/>
      <c r="AF1959" s="78"/>
      <c r="AG1959" s="78"/>
      <c r="AH1959" s="78"/>
      <c r="AI1959" s="78"/>
      <c r="AJ1959" s="78"/>
      <c r="AK1959" s="78"/>
      <c r="AL1959" s="80"/>
      <c r="AM1959" s="78"/>
      <c r="AN1959" s="78"/>
      <c r="AO1959" s="78"/>
      <c r="AP1959" s="78"/>
      <c r="AQ1959" s="78"/>
      <c r="AR1959" s="78"/>
      <c r="AS1959" s="78"/>
      <c r="AT1959" s="78"/>
      <c r="AU1959" s="78"/>
      <c r="AV1959" s="78"/>
      <c r="AW1959" s="78"/>
      <c r="AX1959" s="78"/>
      <c r="AY1959" s="78"/>
      <c r="AZ1959" s="78"/>
      <c r="BA1959" s="78"/>
      <c r="BB1959" s="78"/>
      <c r="BC1959" s="79"/>
      <c r="BD1959" s="79"/>
      <c r="BE1959" s="82"/>
      <c r="BF1959" s="79"/>
      <c r="BG1959" s="82"/>
      <c r="BH1959" s="82"/>
      <c r="BI1959" s="82"/>
      <c r="BJ1959" s="78"/>
      <c r="BK1959" s="78"/>
      <c r="BL1959" s="80"/>
      <c r="BM1959" s="78"/>
      <c r="BN1959" s="78"/>
      <c r="BO1959" s="78"/>
      <c r="BP1959" s="78"/>
      <c r="BQ1959" s="78"/>
      <c r="BR1959" s="78"/>
      <c r="BS1959" s="78"/>
      <c r="BT1959" s="78"/>
      <c r="BU1959" s="78"/>
      <c r="BV1959" s="78"/>
      <c r="BW1959" s="78"/>
      <c r="BX1959" s="78"/>
      <c r="BY1959" s="78"/>
      <c r="BZ1959" s="72"/>
      <c r="CA1959" s="73"/>
      <c r="CB1959" s="72"/>
      <c r="CC1959" s="72"/>
      <c r="CD1959" s="74"/>
      <c r="CJ1959"/>
      <c r="CW1959" s="76"/>
      <c r="DC1959" s="69"/>
      <c r="DI1959" s="69"/>
    </row>
    <row r="1960" spans="1:113">
      <c r="A1960" s="78"/>
      <c r="B1960" s="82"/>
      <c r="C1960" s="78"/>
      <c r="D1960" s="80"/>
      <c r="E1960" s="78"/>
      <c r="F1960" s="78"/>
      <c r="G1960" s="78"/>
      <c r="H1960" s="78"/>
      <c r="I1960" s="78"/>
      <c r="J1960" s="78"/>
      <c r="K1960" s="78"/>
      <c r="L1960" s="80"/>
      <c r="M1960" s="78"/>
      <c r="N1960" s="78"/>
      <c r="O1960" s="78"/>
      <c r="P1960" s="78"/>
      <c r="Q1960" s="78"/>
      <c r="R1960" s="78"/>
      <c r="S1960" s="78"/>
      <c r="T1960" s="78"/>
      <c r="U1960" s="78"/>
      <c r="V1960" s="78"/>
      <c r="W1960" s="78"/>
      <c r="X1960" s="78"/>
      <c r="Y1960" s="78"/>
      <c r="Z1960" s="78"/>
      <c r="AA1960" s="78"/>
      <c r="AB1960" s="78"/>
      <c r="AC1960" s="78"/>
      <c r="AD1960" s="78"/>
      <c r="AE1960" s="78"/>
      <c r="AF1960" s="78"/>
      <c r="AG1960" s="78"/>
      <c r="AH1960" s="78"/>
      <c r="AI1960" s="78"/>
      <c r="AJ1960" s="78"/>
      <c r="AK1960" s="78"/>
      <c r="AL1960" s="80"/>
      <c r="AM1960" s="78"/>
      <c r="AN1960" s="78"/>
      <c r="AO1960" s="78"/>
      <c r="AP1960" s="78"/>
      <c r="AQ1960" s="78"/>
      <c r="AR1960" s="78"/>
      <c r="AS1960" s="78"/>
      <c r="AT1960" s="78"/>
      <c r="AU1960" s="78"/>
      <c r="AV1960" s="78"/>
      <c r="AW1960" s="78"/>
      <c r="AX1960" s="78"/>
      <c r="AY1960" s="78"/>
      <c r="AZ1960" s="78"/>
      <c r="BA1960" s="78"/>
      <c r="BB1960" s="78"/>
      <c r="BC1960" s="79"/>
      <c r="BD1960" s="79"/>
      <c r="BE1960" s="82"/>
      <c r="BF1960" s="79"/>
      <c r="BG1960" s="82"/>
      <c r="BH1960" s="82"/>
      <c r="BI1960" s="82"/>
      <c r="BJ1960" s="78"/>
      <c r="BK1960" s="78"/>
      <c r="BL1960" s="80"/>
      <c r="BM1960" s="78"/>
      <c r="BN1960" s="78"/>
      <c r="BO1960" s="78"/>
      <c r="BP1960" s="78"/>
      <c r="BQ1960" s="78"/>
      <c r="BR1960" s="78"/>
      <c r="BS1960" s="78"/>
      <c r="BT1960" s="78"/>
      <c r="BU1960" s="78"/>
      <c r="BV1960" s="78"/>
      <c r="BW1960" s="78"/>
      <c r="BX1960" s="78"/>
      <c r="BY1960" s="78"/>
      <c r="BZ1960" s="72"/>
      <c r="CA1960" s="73"/>
      <c r="CB1960" s="72"/>
      <c r="CC1960" s="72"/>
      <c r="CD1960" s="74"/>
      <c r="CJ1960"/>
      <c r="CW1960" s="76"/>
      <c r="DC1960" s="69"/>
      <c r="DI1960" s="69"/>
    </row>
    <row r="1961" spans="1:113">
      <c r="A1961" s="78"/>
      <c r="B1961" s="82"/>
      <c r="C1961" s="78"/>
      <c r="D1961" s="80"/>
      <c r="E1961" s="78"/>
      <c r="F1961" s="78"/>
      <c r="G1961" s="78"/>
      <c r="H1961" s="78"/>
      <c r="I1961" s="78"/>
      <c r="J1961" s="78"/>
      <c r="K1961" s="78"/>
      <c r="L1961" s="80"/>
      <c r="M1961" s="78"/>
      <c r="N1961" s="78"/>
      <c r="O1961" s="78"/>
      <c r="P1961" s="78"/>
      <c r="Q1961" s="78"/>
      <c r="R1961" s="78"/>
      <c r="S1961" s="78"/>
      <c r="T1961" s="78"/>
      <c r="U1961" s="78"/>
      <c r="V1961" s="78"/>
      <c r="W1961" s="78"/>
      <c r="X1961" s="78"/>
      <c r="Y1961" s="78"/>
      <c r="Z1961" s="78"/>
      <c r="AA1961" s="78"/>
      <c r="AB1961" s="78"/>
      <c r="AC1961" s="78"/>
      <c r="AD1961" s="78"/>
      <c r="AE1961" s="78"/>
      <c r="AF1961" s="78"/>
      <c r="AG1961" s="78"/>
      <c r="AH1961" s="78"/>
      <c r="AI1961" s="78"/>
      <c r="AJ1961" s="78"/>
      <c r="AK1961" s="78"/>
      <c r="AL1961" s="80"/>
      <c r="AM1961" s="78"/>
      <c r="AN1961" s="78"/>
      <c r="AO1961" s="78"/>
      <c r="AP1961" s="78"/>
      <c r="AQ1961" s="78"/>
      <c r="AR1961" s="78"/>
      <c r="AS1961" s="78"/>
      <c r="AT1961" s="78"/>
      <c r="AU1961" s="78"/>
      <c r="AV1961" s="78"/>
      <c r="AW1961" s="78"/>
      <c r="AX1961" s="78"/>
      <c r="AY1961" s="78"/>
      <c r="AZ1961" s="78"/>
      <c r="BA1961" s="78"/>
      <c r="BB1961" s="78"/>
      <c r="BC1961" s="79"/>
      <c r="BD1961" s="79"/>
      <c r="BE1961" s="82"/>
      <c r="BF1961" s="79"/>
      <c r="BG1961" s="82"/>
      <c r="BH1961" s="82"/>
      <c r="BI1961" s="82"/>
      <c r="BJ1961" s="78"/>
      <c r="BK1961" s="78"/>
      <c r="BL1961" s="80"/>
      <c r="BM1961" s="78"/>
      <c r="BN1961" s="78"/>
      <c r="BO1961" s="78"/>
      <c r="BP1961" s="78"/>
      <c r="BQ1961" s="78"/>
      <c r="BR1961" s="78"/>
      <c r="BS1961" s="78"/>
      <c r="BT1961" s="78"/>
      <c r="BU1961" s="78"/>
      <c r="BV1961" s="78"/>
      <c r="BW1961" s="78"/>
      <c r="BX1961" s="78"/>
      <c r="BY1961" s="78"/>
      <c r="BZ1961" s="72"/>
      <c r="CA1961" s="73"/>
      <c r="CB1961" s="72"/>
      <c r="CC1961" s="72"/>
      <c r="CD1961" s="74"/>
      <c r="CJ1961"/>
      <c r="CW1961" s="76"/>
      <c r="DC1961" s="69"/>
      <c r="DI1961" s="69"/>
    </row>
    <row r="1962" spans="1:113">
      <c r="A1962" s="78"/>
      <c r="B1962" s="82"/>
      <c r="C1962" s="78"/>
      <c r="D1962" s="80"/>
      <c r="E1962" s="78"/>
      <c r="F1962" s="78"/>
      <c r="G1962" s="78"/>
      <c r="H1962" s="78"/>
      <c r="I1962" s="78"/>
      <c r="J1962" s="78"/>
      <c r="K1962" s="78"/>
      <c r="L1962" s="80"/>
      <c r="M1962" s="78"/>
      <c r="N1962" s="78"/>
      <c r="O1962" s="78"/>
      <c r="P1962" s="78"/>
      <c r="Q1962" s="78"/>
      <c r="R1962" s="78"/>
      <c r="S1962" s="78"/>
      <c r="T1962" s="78"/>
      <c r="U1962" s="78"/>
      <c r="V1962" s="78"/>
      <c r="W1962" s="78"/>
      <c r="X1962" s="78"/>
      <c r="Y1962" s="78"/>
      <c r="Z1962" s="78"/>
      <c r="AA1962" s="78"/>
      <c r="AB1962" s="78"/>
      <c r="AC1962" s="78"/>
      <c r="AD1962" s="78"/>
      <c r="AE1962" s="78"/>
      <c r="AF1962" s="78"/>
      <c r="AG1962" s="78"/>
      <c r="AH1962" s="78"/>
      <c r="AI1962" s="78"/>
      <c r="AJ1962" s="78"/>
      <c r="AK1962" s="78"/>
      <c r="AL1962" s="80"/>
      <c r="AM1962" s="78"/>
      <c r="AN1962" s="78"/>
      <c r="AO1962" s="78"/>
      <c r="AP1962" s="78"/>
      <c r="AQ1962" s="78"/>
      <c r="AR1962" s="78"/>
      <c r="AS1962" s="78"/>
      <c r="AT1962" s="78"/>
      <c r="AU1962" s="78"/>
      <c r="AV1962" s="78"/>
      <c r="AW1962" s="78"/>
      <c r="AX1962" s="78"/>
      <c r="AY1962" s="78"/>
      <c r="AZ1962" s="78"/>
      <c r="BA1962" s="78"/>
      <c r="BB1962" s="78"/>
      <c r="BC1962" s="79"/>
      <c r="BD1962" s="79"/>
      <c r="BE1962" s="82"/>
      <c r="BF1962" s="79"/>
      <c r="BG1962" s="82"/>
      <c r="BH1962" s="82"/>
      <c r="BI1962" s="82"/>
      <c r="BJ1962" s="78"/>
      <c r="BK1962" s="78"/>
      <c r="BL1962" s="80"/>
      <c r="BM1962" s="78"/>
      <c r="BN1962" s="78"/>
      <c r="BO1962" s="78"/>
      <c r="BP1962" s="78"/>
      <c r="BQ1962" s="78"/>
      <c r="BR1962" s="78"/>
      <c r="BS1962" s="78"/>
      <c r="BT1962" s="78"/>
      <c r="BU1962" s="78"/>
      <c r="BV1962" s="78"/>
      <c r="BW1962" s="78"/>
      <c r="BX1962" s="78"/>
      <c r="BY1962" s="78"/>
      <c r="BZ1962" s="72"/>
      <c r="CA1962" s="73"/>
      <c r="CB1962" s="72"/>
      <c r="CC1962" s="72"/>
      <c r="CD1962" s="74"/>
      <c r="CJ1962"/>
      <c r="CW1962" s="76"/>
      <c r="DC1962" s="69"/>
      <c r="DI1962" s="69"/>
    </row>
    <row r="1963" spans="1:113">
      <c r="A1963" s="78"/>
      <c r="B1963" s="82"/>
      <c r="C1963" s="78"/>
      <c r="D1963" s="80"/>
      <c r="E1963" s="78"/>
      <c r="F1963" s="78"/>
      <c r="G1963" s="78"/>
      <c r="H1963" s="78"/>
      <c r="I1963" s="78"/>
      <c r="J1963" s="78"/>
      <c r="K1963" s="78"/>
      <c r="L1963" s="80"/>
      <c r="M1963" s="78"/>
      <c r="N1963" s="78"/>
      <c r="O1963" s="78"/>
      <c r="P1963" s="78"/>
      <c r="Q1963" s="78"/>
      <c r="R1963" s="78"/>
      <c r="S1963" s="78"/>
      <c r="T1963" s="78"/>
      <c r="U1963" s="78"/>
      <c r="V1963" s="78"/>
      <c r="W1963" s="78"/>
      <c r="X1963" s="78"/>
      <c r="Y1963" s="78"/>
      <c r="Z1963" s="78"/>
      <c r="AA1963" s="78"/>
      <c r="AB1963" s="78"/>
      <c r="AC1963" s="78"/>
      <c r="AD1963" s="78"/>
      <c r="AE1963" s="78"/>
      <c r="AF1963" s="78"/>
      <c r="AG1963" s="78"/>
      <c r="AH1963" s="78"/>
      <c r="AI1963" s="78"/>
      <c r="AJ1963" s="78"/>
      <c r="AK1963" s="78"/>
      <c r="AL1963" s="80"/>
      <c r="AM1963" s="78"/>
      <c r="AN1963" s="78"/>
      <c r="AO1963" s="78"/>
      <c r="AP1963" s="78"/>
      <c r="AQ1963" s="78"/>
      <c r="AR1963" s="78"/>
      <c r="AS1963" s="78"/>
      <c r="AT1963" s="78"/>
      <c r="AU1963" s="78"/>
      <c r="AV1963" s="78"/>
      <c r="AW1963" s="78"/>
      <c r="AX1963" s="78"/>
      <c r="AY1963" s="78"/>
      <c r="AZ1963" s="78"/>
      <c r="BA1963" s="78"/>
      <c r="BB1963" s="78"/>
      <c r="BC1963" s="79"/>
      <c r="BD1963" s="79"/>
      <c r="BE1963" s="82"/>
      <c r="BF1963" s="79"/>
      <c r="BG1963" s="82"/>
      <c r="BH1963" s="82"/>
      <c r="BI1963" s="82"/>
      <c r="BJ1963" s="78"/>
      <c r="BK1963" s="78"/>
      <c r="BL1963" s="80"/>
      <c r="BM1963" s="78"/>
      <c r="BN1963" s="78"/>
      <c r="BO1963" s="78"/>
      <c r="BP1963" s="78"/>
      <c r="BQ1963" s="78"/>
      <c r="BR1963" s="78"/>
      <c r="BS1963" s="78"/>
      <c r="BT1963" s="78"/>
      <c r="BU1963" s="78"/>
      <c r="BV1963" s="78"/>
      <c r="BW1963" s="78"/>
      <c r="BX1963" s="78"/>
      <c r="BY1963" s="78"/>
      <c r="BZ1963" s="72"/>
      <c r="CA1963" s="73"/>
      <c r="CB1963" s="72"/>
      <c r="CC1963" s="72"/>
      <c r="CD1963" s="74"/>
      <c r="CJ1963"/>
      <c r="CW1963" s="76"/>
      <c r="DC1963" s="69"/>
      <c r="DI1963" s="69"/>
    </row>
    <row r="1964" spans="1:113">
      <c r="A1964" s="78"/>
      <c r="B1964" s="82"/>
      <c r="C1964" s="78"/>
      <c r="D1964" s="80"/>
      <c r="E1964" s="78"/>
      <c r="F1964" s="78"/>
      <c r="G1964" s="78"/>
      <c r="H1964" s="78"/>
      <c r="I1964" s="78"/>
      <c r="J1964" s="78"/>
      <c r="K1964" s="78"/>
      <c r="L1964" s="80"/>
      <c r="M1964" s="78"/>
      <c r="N1964" s="78"/>
      <c r="O1964" s="78"/>
      <c r="P1964" s="78"/>
      <c r="Q1964" s="78"/>
      <c r="R1964" s="78"/>
      <c r="S1964" s="78"/>
      <c r="T1964" s="78"/>
      <c r="U1964" s="78"/>
      <c r="V1964" s="78"/>
      <c r="W1964" s="78"/>
      <c r="X1964" s="78"/>
      <c r="Y1964" s="78"/>
      <c r="Z1964" s="78"/>
      <c r="AA1964" s="78"/>
      <c r="AB1964" s="78"/>
      <c r="AC1964" s="78"/>
      <c r="AD1964" s="78"/>
      <c r="AE1964" s="78"/>
      <c r="AF1964" s="78"/>
      <c r="AG1964" s="78"/>
      <c r="AH1964" s="78"/>
      <c r="AI1964" s="78"/>
      <c r="AJ1964" s="78"/>
      <c r="AK1964" s="78"/>
      <c r="AL1964" s="80"/>
      <c r="AM1964" s="78"/>
      <c r="AN1964" s="78"/>
      <c r="AO1964" s="78"/>
      <c r="AP1964" s="78"/>
      <c r="AQ1964" s="78"/>
      <c r="AR1964" s="78"/>
      <c r="AS1964" s="78"/>
      <c r="AT1964" s="78"/>
      <c r="AU1964" s="78"/>
      <c r="AV1964" s="78"/>
      <c r="AW1964" s="78"/>
      <c r="AX1964" s="78"/>
      <c r="AY1964" s="78"/>
      <c r="AZ1964" s="78"/>
      <c r="BA1964" s="78"/>
      <c r="BB1964" s="78"/>
      <c r="BC1964" s="79"/>
      <c r="BD1964" s="79"/>
      <c r="BE1964" s="82"/>
      <c r="BF1964" s="79"/>
      <c r="BG1964" s="82"/>
      <c r="BH1964" s="82"/>
      <c r="BI1964" s="82"/>
      <c r="BJ1964" s="78"/>
      <c r="BK1964" s="78"/>
      <c r="BL1964" s="80"/>
      <c r="BM1964" s="78"/>
      <c r="BN1964" s="78"/>
      <c r="BO1964" s="78"/>
      <c r="BP1964" s="78"/>
      <c r="BQ1964" s="78"/>
      <c r="BR1964" s="78"/>
      <c r="BS1964" s="78"/>
      <c r="BT1964" s="78"/>
      <c r="BU1964" s="78"/>
      <c r="BV1964" s="78"/>
      <c r="BW1964" s="78"/>
      <c r="BX1964" s="78"/>
      <c r="BY1964" s="78"/>
      <c r="BZ1964" s="72"/>
      <c r="CA1964" s="73"/>
      <c r="CB1964" s="72"/>
      <c r="CC1964" s="72"/>
      <c r="CD1964" s="74"/>
      <c r="CJ1964"/>
      <c r="CW1964" s="76"/>
      <c r="DC1964" s="69"/>
      <c r="DI1964" s="69"/>
    </row>
    <row r="1965" spans="1:113">
      <c r="A1965" s="78"/>
      <c r="B1965" s="82"/>
      <c r="C1965" s="78"/>
      <c r="D1965" s="80"/>
      <c r="E1965" s="78"/>
      <c r="F1965" s="78"/>
      <c r="G1965" s="78"/>
      <c r="H1965" s="78"/>
      <c r="I1965" s="78"/>
      <c r="J1965" s="78"/>
      <c r="K1965" s="78"/>
      <c r="L1965" s="80"/>
      <c r="M1965" s="78"/>
      <c r="N1965" s="78"/>
      <c r="O1965" s="78"/>
      <c r="P1965" s="78"/>
      <c r="Q1965" s="78"/>
      <c r="R1965" s="78"/>
      <c r="S1965" s="78"/>
      <c r="T1965" s="78"/>
      <c r="U1965" s="78"/>
      <c r="V1965" s="78"/>
      <c r="W1965" s="78"/>
      <c r="X1965" s="78"/>
      <c r="Y1965" s="78"/>
      <c r="Z1965" s="78"/>
      <c r="AA1965" s="78"/>
      <c r="AB1965" s="78"/>
      <c r="AC1965" s="78"/>
      <c r="AD1965" s="78"/>
      <c r="AE1965" s="78"/>
      <c r="AF1965" s="78"/>
      <c r="AG1965" s="78"/>
      <c r="AH1965" s="78"/>
      <c r="AI1965" s="78"/>
      <c r="AJ1965" s="78"/>
      <c r="AK1965" s="78"/>
      <c r="AL1965" s="80"/>
      <c r="AM1965" s="78"/>
      <c r="AN1965" s="78"/>
      <c r="AO1965" s="78"/>
      <c r="AP1965" s="78"/>
      <c r="AQ1965" s="78"/>
      <c r="AR1965" s="78"/>
      <c r="AS1965" s="78"/>
      <c r="AT1965" s="78"/>
      <c r="AU1965" s="78"/>
      <c r="AV1965" s="78"/>
      <c r="AW1965" s="78"/>
      <c r="AX1965" s="78"/>
      <c r="AY1965" s="78"/>
      <c r="AZ1965" s="78"/>
      <c r="BA1965" s="78"/>
      <c r="BB1965" s="78"/>
      <c r="BC1965" s="79"/>
      <c r="BD1965" s="79"/>
      <c r="BE1965" s="82"/>
      <c r="BF1965" s="79"/>
      <c r="BG1965" s="82"/>
      <c r="BH1965" s="82"/>
      <c r="BI1965" s="82"/>
      <c r="BJ1965" s="78"/>
      <c r="BK1965" s="78"/>
      <c r="BL1965" s="80"/>
      <c r="BM1965" s="78"/>
      <c r="BN1965" s="78"/>
      <c r="BO1965" s="78"/>
      <c r="BP1965" s="78"/>
      <c r="BQ1965" s="78"/>
      <c r="BR1965" s="78"/>
      <c r="BS1965" s="78"/>
      <c r="BT1965" s="78"/>
      <c r="BU1965" s="78"/>
      <c r="BV1965" s="78"/>
      <c r="BW1965" s="78"/>
      <c r="BX1965" s="78"/>
      <c r="BY1965" s="78"/>
      <c r="BZ1965" s="72"/>
      <c r="CA1965" s="73"/>
      <c r="CB1965" s="72"/>
      <c r="CC1965" s="72"/>
      <c r="CD1965" s="74"/>
      <c r="CJ1965"/>
      <c r="CW1965" s="76"/>
      <c r="DC1965" s="69"/>
      <c r="DI1965" s="69"/>
    </row>
    <row r="1966" spans="1:113">
      <c r="A1966" s="78"/>
      <c r="B1966" s="82"/>
      <c r="C1966" s="78"/>
      <c r="D1966" s="80"/>
      <c r="E1966" s="78"/>
      <c r="F1966" s="78"/>
      <c r="G1966" s="78"/>
      <c r="H1966" s="78"/>
      <c r="I1966" s="78"/>
      <c r="J1966" s="78"/>
      <c r="K1966" s="78"/>
      <c r="L1966" s="80"/>
      <c r="M1966" s="78"/>
      <c r="N1966" s="78"/>
      <c r="O1966" s="78"/>
      <c r="P1966" s="78"/>
      <c r="Q1966" s="78"/>
      <c r="R1966" s="78"/>
      <c r="S1966" s="78"/>
      <c r="T1966" s="78"/>
      <c r="U1966" s="78"/>
      <c r="V1966" s="78"/>
      <c r="W1966" s="78"/>
      <c r="X1966" s="78"/>
      <c r="Y1966" s="78"/>
      <c r="Z1966" s="78"/>
      <c r="AA1966" s="78"/>
      <c r="AB1966" s="78"/>
      <c r="AC1966" s="78"/>
      <c r="AD1966" s="78"/>
      <c r="AE1966" s="78"/>
      <c r="AF1966" s="78"/>
      <c r="AG1966" s="78"/>
      <c r="AH1966" s="78"/>
      <c r="AI1966" s="78"/>
      <c r="AJ1966" s="78"/>
      <c r="AK1966" s="78"/>
      <c r="AL1966" s="80"/>
      <c r="AM1966" s="78"/>
      <c r="AN1966" s="78"/>
      <c r="AO1966" s="78"/>
      <c r="AP1966" s="78"/>
      <c r="AQ1966" s="78"/>
      <c r="AR1966" s="78"/>
      <c r="AS1966" s="78"/>
      <c r="AT1966" s="78"/>
      <c r="AU1966" s="78"/>
      <c r="AV1966" s="78"/>
      <c r="AW1966" s="78"/>
      <c r="AX1966" s="78"/>
      <c r="AY1966" s="78"/>
      <c r="AZ1966" s="78"/>
      <c r="BA1966" s="78"/>
      <c r="BB1966" s="78"/>
      <c r="BC1966" s="79"/>
      <c r="BD1966" s="79"/>
      <c r="BE1966" s="82"/>
      <c r="BF1966" s="79"/>
      <c r="BG1966" s="82"/>
      <c r="BH1966" s="82"/>
      <c r="BI1966" s="82"/>
      <c r="BJ1966" s="78"/>
      <c r="BK1966" s="78"/>
      <c r="BL1966" s="80"/>
      <c r="BM1966" s="78"/>
      <c r="BN1966" s="78"/>
      <c r="BO1966" s="78"/>
      <c r="BP1966" s="78"/>
      <c r="BQ1966" s="78"/>
      <c r="BR1966" s="78"/>
      <c r="BS1966" s="78"/>
      <c r="BT1966" s="78"/>
      <c r="BU1966" s="78"/>
      <c r="BV1966" s="78"/>
      <c r="BW1966" s="78"/>
      <c r="BX1966" s="78"/>
      <c r="BY1966" s="78"/>
      <c r="BZ1966" s="72"/>
      <c r="CA1966" s="73"/>
      <c r="CB1966" s="72"/>
      <c r="CC1966" s="72"/>
      <c r="CD1966" s="74"/>
      <c r="CJ1966"/>
      <c r="CW1966" s="76"/>
      <c r="DC1966" s="69"/>
      <c r="DI1966" s="69"/>
    </row>
    <row r="1967" spans="1:113">
      <c r="A1967" s="78"/>
      <c r="B1967" s="82"/>
      <c r="C1967" s="78"/>
      <c r="D1967" s="80"/>
      <c r="E1967" s="78"/>
      <c r="F1967" s="78"/>
      <c r="G1967" s="78"/>
      <c r="H1967" s="78"/>
      <c r="I1967" s="78"/>
      <c r="J1967" s="78"/>
      <c r="K1967" s="78"/>
      <c r="L1967" s="80"/>
      <c r="M1967" s="78"/>
      <c r="N1967" s="78"/>
      <c r="O1967" s="78"/>
      <c r="P1967" s="78"/>
      <c r="Q1967" s="78"/>
      <c r="R1967" s="78"/>
      <c r="S1967" s="78"/>
      <c r="T1967" s="78"/>
      <c r="U1967" s="78"/>
      <c r="V1967" s="78"/>
      <c r="W1967" s="78"/>
      <c r="X1967" s="78"/>
      <c r="Y1967" s="78"/>
      <c r="Z1967" s="78"/>
      <c r="AA1967" s="78"/>
      <c r="AB1967" s="78"/>
      <c r="AC1967" s="78"/>
      <c r="AD1967" s="78"/>
      <c r="AE1967" s="78"/>
      <c r="AF1967" s="78"/>
      <c r="AG1967" s="78"/>
      <c r="AH1967" s="78"/>
      <c r="AI1967" s="78"/>
      <c r="AJ1967" s="78"/>
      <c r="AK1967" s="78"/>
      <c r="AL1967" s="80"/>
      <c r="AM1967" s="78"/>
      <c r="AN1967" s="78"/>
      <c r="AO1967" s="78"/>
      <c r="AP1967" s="78"/>
      <c r="AQ1967" s="78"/>
      <c r="AR1967" s="78"/>
      <c r="AS1967" s="78"/>
      <c r="AT1967" s="78"/>
      <c r="AU1967" s="78"/>
      <c r="AV1967" s="78"/>
      <c r="AW1967" s="78"/>
      <c r="AX1967" s="78"/>
      <c r="AY1967" s="78"/>
      <c r="AZ1967" s="78"/>
      <c r="BA1967" s="78"/>
      <c r="BB1967" s="78"/>
      <c r="BC1967" s="79"/>
      <c r="BD1967" s="79"/>
      <c r="BE1967" s="82"/>
      <c r="BF1967" s="79"/>
      <c r="BG1967" s="82"/>
      <c r="BH1967" s="82"/>
      <c r="BI1967" s="82"/>
      <c r="BJ1967" s="78"/>
      <c r="BK1967" s="78"/>
      <c r="BL1967" s="80"/>
      <c r="BM1967" s="78"/>
      <c r="BN1967" s="78"/>
      <c r="BO1967" s="78"/>
      <c r="BP1967" s="78"/>
      <c r="BQ1967" s="78"/>
      <c r="BR1967" s="78"/>
      <c r="BS1967" s="78"/>
      <c r="BT1967" s="78"/>
      <c r="BU1967" s="78"/>
      <c r="BV1967" s="78"/>
      <c r="BW1967" s="78"/>
      <c r="BX1967" s="78"/>
      <c r="BY1967" s="78"/>
      <c r="BZ1967" s="72"/>
      <c r="CA1967" s="73"/>
      <c r="CB1967" s="72"/>
      <c r="CC1967" s="72"/>
      <c r="CD1967" s="74"/>
      <c r="CJ1967"/>
      <c r="CW1967" s="76"/>
      <c r="DC1967" s="69"/>
      <c r="DI1967" s="69"/>
    </row>
    <row r="1968" spans="1:113">
      <c r="A1968" s="78"/>
      <c r="B1968" s="82"/>
      <c r="C1968" s="78"/>
      <c r="D1968" s="80"/>
      <c r="E1968" s="78"/>
      <c r="F1968" s="78"/>
      <c r="G1968" s="78"/>
      <c r="H1968" s="78"/>
      <c r="I1968" s="78"/>
      <c r="J1968" s="78"/>
      <c r="K1968" s="78"/>
      <c r="L1968" s="80"/>
      <c r="M1968" s="78"/>
      <c r="N1968" s="78"/>
      <c r="O1968" s="78"/>
      <c r="P1968" s="78"/>
      <c r="Q1968" s="78"/>
      <c r="R1968" s="78"/>
      <c r="S1968" s="78"/>
      <c r="T1968" s="78"/>
      <c r="U1968" s="78"/>
      <c r="V1968" s="78"/>
      <c r="W1968" s="78"/>
      <c r="X1968" s="78"/>
      <c r="Y1968" s="78"/>
      <c r="Z1968" s="78"/>
      <c r="AA1968" s="78"/>
      <c r="AB1968" s="78"/>
      <c r="AC1968" s="78"/>
      <c r="AD1968" s="78"/>
      <c r="AE1968" s="78"/>
      <c r="AF1968" s="78"/>
      <c r="AG1968" s="78"/>
      <c r="AH1968" s="78"/>
      <c r="AI1968" s="78"/>
      <c r="AJ1968" s="78"/>
      <c r="AK1968" s="78"/>
      <c r="AL1968" s="80"/>
      <c r="AM1968" s="78"/>
      <c r="AN1968" s="78"/>
      <c r="AO1968" s="78"/>
      <c r="AP1968" s="78"/>
      <c r="AQ1968" s="78"/>
      <c r="AR1968" s="78"/>
      <c r="AS1968" s="78"/>
      <c r="AT1968" s="78"/>
      <c r="AU1968" s="78"/>
      <c r="AV1968" s="78"/>
      <c r="AW1968" s="78"/>
      <c r="AX1968" s="78"/>
      <c r="AY1968" s="78"/>
      <c r="AZ1968" s="78"/>
      <c r="BA1968" s="78"/>
      <c r="BB1968" s="78"/>
      <c r="BC1968" s="79"/>
      <c r="BD1968" s="79"/>
      <c r="BE1968" s="82"/>
      <c r="BF1968" s="79"/>
      <c r="BG1968" s="82"/>
      <c r="BH1968" s="82"/>
      <c r="BI1968" s="82"/>
      <c r="BJ1968" s="78"/>
      <c r="BK1968" s="78"/>
      <c r="BL1968" s="80"/>
      <c r="BM1968" s="78"/>
      <c r="BN1968" s="78"/>
      <c r="BO1968" s="78"/>
      <c r="BP1968" s="78"/>
      <c r="BQ1968" s="78"/>
      <c r="BR1968" s="78"/>
      <c r="BS1968" s="78"/>
      <c r="BT1968" s="78"/>
      <c r="BU1968" s="78"/>
      <c r="BV1968" s="78"/>
      <c r="BW1968" s="78"/>
      <c r="BX1968" s="78"/>
      <c r="BY1968" s="78"/>
      <c r="BZ1968" s="72"/>
      <c r="CA1968" s="73"/>
      <c r="CB1968" s="72"/>
      <c r="CC1968" s="72"/>
      <c r="CD1968" s="74"/>
      <c r="CJ1968"/>
      <c r="CW1968" s="76"/>
      <c r="DC1968" s="69"/>
      <c r="DI1968" s="69"/>
    </row>
    <row r="1969" spans="1:113">
      <c r="A1969" s="78"/>
      <c r="B1969" s="82"/>
      <c r="C1969" s="78"/>
      <c r="D1969" s="80"/>
      <c r="E1969" s="78"/>
      <c r="F1969" s="78"/>
      <c r="G1969" s="78"/>
      <c r="H1969" s="78"/>
      <c r="I1969" s="78"/>
      <c r="J1969" s="78"/>
      <c r="K1969" s="78"/>
      <c r="L1969" s="80"/>
      <c r="M1969" s="78"/>
      <c r="N1969" s="78"/>
      <c r="O1969" s="78"/>
      <c r="P1969" s="78"/>
      <c r="Q1969" s="78"/>
      <c r="R1969" s="78"/>
      <c r="S1969" s="78"/>
      <c r="T1969" s="78"/>
      <c r="U1969" s="78"/>
      <c r="V1969" s="78"/>
      <c r="W1969" s="78"/>
      <c r="X1969" s="78"/>
      <c r="Y1969" s="78"/>
      <c r="Z1969" s="78"/>
      <c r="AA1969" s="78"/>
      <c r="AB1969" s="78"/>
      <c r="AC1969" s="78"/>
      <c r="AD1969" s="78"/>
      <c r="AE1969" s="78"/>
      <c r="AF1969" s="78"/>
      <c r="AG1969" s="78"/>
      <c r="AH1969" s="78"/>
      <c r="AI1969" s="78"/>
      <c r="AJ1969" s="78"/>
      <c r="AK1969" s="78"/>
      <c r="AL1969" s="80"/>
      <c r="AM1969" s="78"/>
      <c r="AN1969" s="78"/>
      <c r="AO1969" s="78"/>
      <c r="AP1969" s="78"/>
      <c r="AQ1969" s="78"/>
      <c r="AR1969" s="78"/>
      <c r="AS1969" s="78"/>
      <c r="AT1969" s="78"/>
      <c r="AU1969" s="78"/>
      <c r="AV1969" s="78"/>
      <c r="AW1969" s="78"/>
      <c r="AX1969" s="78"/>
      <c r="AY1969" s="78"/>
      <c r="AZ1969" s="78"/>
      <c r="BA1969" s="78"/>
      <c r="BB1969" s="78"/>
      <c r="BC1969" s="79"/>
      <c r="BD1969" s="79"/>
      <c r="BE1969" s="82"/>
      <c r="BF1969" s="79"/>
      <c r="BG1969" s="82"/>
      <c r="BH1969" s="82"/>
      <c r="BI1969" s="82"/>
      <c r="BJ1969" s="78"/>
      <c r="BK1969" s="78"/>
      <c r="BL1969" s="80"/>
      <c r="BM1969" s="78"/>
      <c r="BN1969" s="78"/>
      <c r="BO1969" s="78"/>
      <c r="BP1969" s="78"/>
      <c r="BQ1969" s="78"/>
      <c r="BR1969" s="78"/>
      <c r="BS1969" s="78"/>
      <c r="BT1969" s="78"/>
      <c r="BU1969" s="78"/>
      <c r="BV1969" s="78"/>
      <c r="BW1969" s="78"/>
      <c r="BX1969" s="78"/>
      <c r="BY1969" s="78"/>
      <c r="BZ1969" s="72"/>
      <c r="CA1969" s="73"/>
      <c r="CB1969" s="72"/>
      <c r="CC1969" s="72"/>
      <c r="CD1969" s="74"/>
      <c r="CJ1969"/>
      <c r="CW1969" s="76"/>
      <c r="DC1969" s="69"/>
      <c r="DI1969" s="69"/>
    </row>
    <row r="1970" spans="1:113">
      <c r="A1970" s="78"/>
      <c r="B1970" s="79"/>
      <c r="C1970" s="78"/>
      <c r="D1970" s="80"/>
      <c r="E1970" s="78"/>
      <c r="F1970" s="78"/>
      <c r="G1970" s="78"/>
      <c r="H1970" s="78"/>
      <c r="I1970" s="78"/>
      <c r="J1970" s="78"/>
      <c r="K1970" s="78"/>
      <c r="L1970" s="80"/>
      <c r="M1970" s="78"/>
      <c r="N1970" s="78"/>
      <c r="O1970" s="78"/>
      <c r="P1970" s="78"/>
      <c r="Q1970" s="78"/>
      <c r="R1970" s="81"/>
      <c r="S1970" s="78"/>
      <c r="T1970" s="78"/>
      <c r="U1970" s="78"/>
      <c r="V1970" s="78"/>
      <c r="W1970" s="78"/>
      <c r="X1970" s="78"/>
      <c r="Y1970" s="78"/>
      <c r="Z1970" s="78"/>
      <c r="AA1970" s="78"/>
      <c r="AB1970" s="78"/>
      <c r="AC1970" s="78"/>
      <c r="AD1970" s="78"/>
      <c r="AE1970" s="78"/>
      <c r="AF1970" s="78"/>
      <c r="AG1970" s="78"/>
      <c r="AH1970" s="78"/>
      <c r="AI1970" s="78"/>
      <c r="AJ1970" s="78"/>
      <c r="AK1970" s="78"/>
      <c r="AL1970" s="80"/>
      <c r="AM1970" s="78"/>
      <c r="AN1970" s="78"/>
      <c r="AO1970" s="78"/>
      <c r="AP1970" s="78"/>
      <c r="AQ1970" s="78"/>
      <c r="AR1970" s="78"/>
      <c r="AS1970" s="78"/>
      <c r="AT1970" s="78"/>
      <c r="AU1970" s="78"/>
      <c r="AV1970" s="78"/>
      <c r="AW1970" s="78"/>
      <c r="AX1970" s="78"/>
      <c r="AY1970" s="78"/>
      <c r="AZ1970" s="78"/>
      <c r="BA1970" s="78"/>
      <c r="BB1970" s="78"/>
      <c r="BC1970" s="79"/>
      <c r="BD1970" s="79"/>
      <c r="BE1970" s="79"/>
      <c r="BF1970" s="79"/>
      <c r="BG1970" s="79"/>
      <c r="BH1970" s="79"/>
      <c r="BI1970" s="79"/>
      <c r="BJ1970" s="78"/>
      <c r="BK1970" s="78"/>
      <c r="BL1970" s="80"/>
      <c r="BM1970" s="78"/>
      <c r="BN1970" s="78"/>
      <c r="BO1970" s="78"/>
      <c r="BP1970" s="78"/>
      <c r="BQ1970" s="78"/>
      <c r="BR1970" s="78"/>
      <c r="BS1970" s="78"/>
      <c r="BT1970" s="78"/>
      <c r="BU1970" s="78"/>
      <c r="BV1970" s="78"/>
      <c r="BW1970" s="78"/>
      <c r="BX1970" s="78"/>
      <c r="BY1970" s="78"/>
      <c r="BZ1970" s="72"/>
      <c r="CA1970" s="73"/>
      <c r="CB1970" s="72"/>
      <c r="CC1970" s="72"/>
      <c r="CD1970" s="74"/>
      <c r="CJ1970"/>
      <c r="CW1970" s="76"/>
      <c r="DC1970" s="69"/>
      <c r="DI1970" s="69"/>
    </row>
    <row r="1971" spans="1:113">
      <c r="A1971" s="78"/>
      <c r="B1971" s="79"/>
      <c r="C1971" s="78"/>
      <c r="D1971" s="80"/>
      <c r="E1971" s="78"/>
      <c r="F1971" s="78"/>
      <c r="G1971" s="78"/>
      <c r="H1971" s="78"/>
      <c r="I1971" s="78"/>
      <c r="J1971" s="78"/>
      <c r="K1971" s="78"/>
      <c r="L1971" s="80"/>
      <c r="M1971" s="78"/>
      <c r="N1971" s="78"/>
      <c r="O1971" s="78"/>
      <c r="P1971" s="78"/>
      <c r="Q1971" s="78"/>
      <c r="R1971" s="78"/>
      <c r="S1971" s="78"/>
      <c r="T1971" s="78"/>
      <c r="U1971" s="78"/>
      <c r="V1971" s="78"/>
      <c r="W1971" s="78"/>
      <c r="X1971" s="78"/>
      <c r="Y1971" s="78"/>
      <c r="Z1971" s="78"/>
      <c r="AA1971" s="78"/>
      <c r="AB1971" s="78"/>
      <c r="AC1971" s="78"/>
      <c r="AD1971" s="78"/>
      <c r="AE1971" s="78"/>
      <c r="AF1971" s="78"/>
      <c r="AG1971" s="78"/>
      <c r="AH1971" s="78"/>
      <c r="AI1971" s="78"/>
      <c r="AJ1971" s="78"/>
      <c r="AK1971" s="78"/>
      <c r="AL1971" s="80"/>
      <c r="AM1971" s="78"/>
      <c r="AN1971" s="78"/>
      <c r="AO1971" s="78"/>
      <c r="AP1971" s="78"/>
      <c r="AQ1971" s="78"/>
      <c r="AR1971" s="78"/>
      <c r="AS1971" s="78"/>
      <c r="AT1971" s="78"/>
      <c r="AU1971" s="78"/>
      <c r="AV1971" s="78"/>
      <c r="AW1971" s="78"/>
      <c r="AX1971" s="78"/>
      <c r="AY1971" s="78"/>
      <c r="AZ1971" s="78"/>
      <c r="BA1971" s="78"/>
      <c r="BB1971" s="78"/>
      <c r="BC1971" s="79"/>
      <c r="BD1971" s="79"/>
      <c r="BE1971" s="79"/>
      <c r="BF1971" s="79"/>
      <c r="BG1971" s="79"/>
      <c r="BH1971" s="79"/>
      <c r="BI1971" s="79"/>
      <c r="BJ1971" s="78"/>
      <c r="BK1971" s="78"/>
      <c r="BL1971" s="80"/>
      <c r="BM1971" s="78"/>
      <c r="BN1971" s="78"/>
      <c r="BO1971" s="78"/>
      <c r="BP1971" s="78"/>
      <c r="BQ1971" s="78"/>
      <c r="BR1971" s="78"/>
      <c r="BS1971" s="78"/>
      <c r="BT1971" s="78"/>
      <c r="BU1971" s="78"/>
      <c r="BV1971" s="78"/>
      <c r="BW1971" s="78"/>
      <c r="BX1971" s="78"/>
      <c r="BY1971" s="78"/>
      <c r="BZ1971" s="72"/>
      <c r="CA1971" s="73"/>
      <c r="CB1971" s="72"/>
      <c r="CC1971" s="72"/>
      <c r="CD1971" s="74"/>
      <c r="CJ1971"/>
      <c r="CW1971" s="76"/>
      <c r="DC1971" s="69"/>
      <c r="DI1971" s="69"/>
    </row>
    <row r="1972" spans="1:113">
      <c r="A1972" s="78"/>
      <c r="B1972" s="82"/>
      <c r="C1972" s="78"/>
      <c r="D1972" s="80"/>
      <c r="E1972" s="78"/>
      <c r="F1972" s="78"/>
      <c r="G1972" s="78"/>
      <c r="H1972" s="78"/>
      <c r="I1972" s="78"/>
      <c r="J1972" s="78"/>
      <c r="K1972" s="78"/>
      <c r="L1972" s="80"/>
      <c r="M1972" s="78"/>
      <c r="N1972" s="78"/>
      <c r="O1972" s="78"/>
      <c r="P1972" s="78"/>
      <c r="Q1972" s="78"/>
      <c r="R1972" s="78"/>
      <c r="S1972" s="78"/>
      <c r="T1972" s="78"/>
      <c r="U1972" s="78"/>
      <c r="V1972" s="78"/>
      <c r="W1972" s="78"/>
      <c r="X1972" s="78"/>
      <c r="Y1972" s="78"/>
      <c r="Z1972" s="78"/>
      <c r="AA1972" s="78"/>
      <c r="AB1972" s="78"/>
      <c r="AC1972" s="78"/>
      <c r="AD1972" s="78"/>
      <c r="AE1972" s="78"/>
      <c r="AF1972" s="78"/>
      <c r="AG1972" s="78"/>
      <c r="AH1972" s="78"/>
      <c r="AI1972" s="78"/>
      <c r="AJ1972" s="78"/>
      <c r="AK1972" s="78"/>
      <c r="AL1972" s="80"/>
      <c r="AM1972" s="78"/>
      <c r="AN1972" s="78"/>
      <c r="AO1972" s="78"/>
      <c r="AP1972" s="78"/>
      <c r="AQ1972" s="78"/>
      <c r="AR1972" s="78"/>
      <c r="AS1972" s="78"/>
      <c r="AT1972" s="78"/>
      <c r="AU1972" s="78"/>
      <c r="AV1972" s="78"/>
      <c r="AW1972" s="78"/>
      <c r="AX1972" s="78"/>
      <c r="AY1972" s="78"/>
      <c r="AZ1972" s="78"/>
      <c r="BA1972" s="78"/>
      <c r="BB1972" s="78"/>
      <c r="BC1972" s="79"/>
      <c r="BD1972" s="79"/>
      <c r="BE1972" s="82"/>
      <c r="BF1972" s="79"/>
      <c r="BG1972" s="82"/>
      <c r="BH1972" s="82"/>
      <c r="BI1972" s="82"/>
      <c r="BJ1972" s="78"/>
      <c r="BK1972" s="78"/>
      <c r="BL1972" s="80"/>
      <c r="BM1972" s="78"/>
      <c r="BN1972" s="78"/>
      <c r="BO1972" s="78"/>
      <c r="BP1972" s="78"/>
      <c r="BQ1972" s="78"/>
      <c r="BR1972" s="78"/>
      <c r="BS1972" s="78"/>
      <c r="BT1972" s="78"/>
      <c r="BU1972" s="78"/>
      <c r="BV1972" s="78"/>
      <c r="BW1972" s="78"/>
      <c r="BX1972" s="78"/>
      <c r="BY1972" s="78"/>
      <c r="BZ1972" s="72"/>
      <c r="CA1972" s="73"/>
      <c r="CB1972" s="72"/>
      <c r="CC1972" s="72"/>
      <c r="CD1972" s="74"/>
      <c r="CJ1972"/>
      <c r="CW1972" s="76"/>
      <c r="DC1972" s="69"/>
      <c r="DI1972" s="69"/>
    </row>
    <row r="1973" spans="1:113">
      <c r="A1973" s="78"/>
      <c r="B1973" s="82"/>
      <c r="C1973" s="78"/>
      <c r="D1973" s="80"/>
      <c r="E1973" s="78"/>
      <c r="F1973" s="78"/>
      <c r="G1973" s="78"/>
      <c r="H1973" s="78"/>
      <c r="I1973" s="78"/>
      <c r="J1973" s="78"/>
      <c r="K1973" s="78"/>
      <c r="L1973" s="80"/>
      <c r="M1973" s="78"/>
      <c r="N1973" s="78"/>
      <c r="O1973" s="78"/>
      <c r="P1973" s="78"/>
      <c r="Q1973" s="78"/>
      <c r="R1973" s="78"/>
      <c r="S1973" s="78"/>
      <c r="T1973" s="78"/>
      <c r="U1973" s="78"/>
      <c r="V1973" s="78"/>
      <c r="W1973" s="78"/>
      <c r="X1973" s="78"/>
      <c r="Y1973" s="78"/>
      <c r="Z1973" s="78"/>
      <c r="AA1973" s="78"/>
      <c r="AB1973" s="78"/>
      <c r="AC1973" s="78"/>
      <c r="AD1973" s="78"/>
      <c r="AE1973" s="78"/>
      <c r="AF1973" s="78"/>
      <c r="AG1973" s="78"/>
      <c r="AH1973" s="78"/>
      <c r="AI1973" s="78"/>
      <c r="AJ1973" s="78"/>
      <c r="AK1973" s="78"/>
      <c r="AL1973" s="80"/>
      <c r="AM1973" s="78"/>
      <c r="AN1973" s="78"/>
      <c r="AO1973" s="78"/>
      <c r="AP1973" s="78"/>
      <c r="AQ1973" s="78"/>
      <c r="AR1973" s="78"/>
      <c r="AS1973" s="78"/>
      <c r="AT1973" s="78"/>
      <c r="AU1973" s="78"/>
      <c r="AV1973" s="78"/>
      <c r="AW1973" s="78"/>
      <c r="AX1973" s="78"/>
      <c r="AY1973" s="78"/>
      <c r="AZ1973" s="78"/>
      <c r="BA1973" s="78"/>
      <c r="BB1973" s="78"/>
      <c r="BC1973" s="79"/>
      <c r="BD1973" s="79"/>
      <c r="BE1973" s="82"/>
      <c r="BF1973" s="79"/>
      <c r="BG1973" s="82"/>
      <c r="BH1973" s="82"/>
      <c r="BI1973" s="82"/>
      <c r="BJ1973" s="78"/>
      <c r="BK1973" s="78"/>
      <c r="BL1973" s="80"/>
      <c r="BM1973" s="78"/>
      <c r="BN1973" s="78"/>
      <c r="BO1973" s="78"/>
      <c r="BP1973" s="78"/>
      <c r="BQ1973" s="78"/>
      <c r="BR1973" s="78"/>
      <c r="BS1973" s="78"/>
      <c r="BT1973" s="78"/>
      <c r="BU1973" s="78"/>
      <c r="BV1973" s="78"/>
      <c r="BW1973" s="78"/>
      <c r="BX1973" s="78"/>
      <c r="BY1973" s="78"/>
      <c r="BZ1973" s="72"/>
      <c r="CA1973" s="73"/>
      <c r="CB1973" s="72"/>
      <c r="CC1973" s="72"/>
      <c r="CD1973" s="74"/>
      <c r="CJ1973"/>
      <c r="CW1973" s="76"/>
      <c r="DC1973" s="69"/>
      <c r="DI1973" s="69"/>
    </row>
    <row r="1974" spans="1:113">
      <c r="A1974" s="78"/>
      <c r="B1974" s="79"/>
      <c r="C1974" s="78"/>
      <c r="D1974" s="80"/>
      <c r="E1974" s="78"/>
      <c r="F1974" s="78"/>
      <c r="G1974" s="78"/>
      <c r="H1974" s="78"/>
      <c r="I1974" s="78"/>
      <c r="J1974" s="78"/>
      <c r="K1974" s="78"/>
      <c r="L1974" s="80"/>
      <c r="M1974" s="78"/>
      <c r="N1974" s="78"/>
      <c r="O1974" s="78"/>
      <c r="P1974" s="78"/>
      <c r="Q1974" s="78"/>
      <c r="R1974" s="81"/>
      <c r="S1974" s="78"/>
      <c r="T1974" s="78"/>
      <c r="U1974" s="78"/>
      <c r="V1974" s="78"/>
      <c r="W1974" s="78"/>
      <c r="X1974" s="78"/>
      <c r="Y1974" s="78"/>
      <c r="Z1974" s="78"/>
      <c r="AA1974" s="78"/>
      <c r="AB1974" s="78"/>
      <c r="AC1974" s="78"/>
      <c r="AD1974" s="78"/>
      <c r="AE1974" s="78"/>
      <c r="AF1974" s="78"/>
      <c r="AG1974" s="78"/>
      <c r="AH1974" s="78"/>
      <c r="AI1974" s="78"/>
      <c r="AJ1974" s="78"/>
      <c r="AK1974" s="78"/>
      <c r="AL1974" s="80"/>
      <c r="AM1974" s="78"/>
      <c r="AN1974" s="78"/>
      <c r="AO1974" s="78"/>
      <c r="AP1974" s="78"/>
      <c r="AQ1974" s="78"/>
      <c r="AR1974" s="78"/>
      <c r="AS1974" s="78"/>
      <c r="AT1974" s="78"/>
      <c r="AU1974" s="78"/>
      <c r="AV1974" s="78"/>
      <c r="AW1974" s="78"/>
      <c r="AX1974" s="78"/>
      <c r="AY1974" s="78"/>
      <c r="AZ1974" s="78"/>
      <c r="BA1974" s="78"/>
      <c r="BB1974" s="78"/>
      <c r="BC1974" s="79"/>
      <c r="BD1974" s="79"/>
      <c r="BE1974" s="79"/>
      <c r="BF1974" s="79"/>
      <c r="BG1974" s="79"/>
      <c r="BH1974" s="79"/>
      <c r="BI1974" s="79"/>
      <c r="BJ1974" s="78"/>
      <c r="BK1974" s="78"/>
      <c r="BL1974" s="80"/>
      <c r="BM1974" s="78"/>
      <c r="BN1974" s="78"/>
      <c r="BO1974" s="78"/>
      <c r="BP1974" s="78"/>
      <c r="BQ1974" s="78"/>
      <c r="BR1974" s="78"/>
      <c r="BS1974" s="78"/>
      <c r="BT1974" s="78"/>
      <c r="BU1974" s="78"/>
      <c r="BV1974" s="78"/>
      <c r="BW1974" s="78"/>
      <c r="BX1974" s="78"/>
      <c r="BY1974" s="78"/>
      <c r="BZ1974" s="72"/>
      <c r="CA1974" s="73"/>
      <c r="CB1974" s="72"/>
      <c r="CC1974" s="72"/>
      <c r="CD1974" s="74"/>
      <c r="CJ1974"/>
      <c r="CW1974" s="76"/>
      <c r="DC1974" s="69"/>
      <c r="DI1974" s="69"/>
    </row>
    <row r="1975" spans="1:113">
      <c r="A1975" s="78"/>
      <c r="B1975" s="79"/>
      <c r="C1975" s="78"/>
      <c r="D1975" s="80"/>
      <c r="E1975" s="78"/>
      <c r="F1975" s="78"/>
      <c r="G1975" s="78"/>
      <c r="H1975" s="78"/>
      <c r="I1975" s="78"/>
      <c r="J1975" s="78"/>
      <c r="K1975" s="78"/>
      <c r="L1975" s="80"/>
      <c r="M1975" s="78"/>
      <c r="N1975" s="78"/>
      <c r="O1975" s="78"/>
      <c r="P1975" s="78"/>
      <c r="Q1975" s="78"/>
      <c r="R1975" s="78"/>
      <c r="S1975" s="78"/>
      <c r="T1975" s="78"/>
      <c r="U1975" s="78"/>
      <c r="V1975" s="78"/>
      <c r="W1975" s="78"/>
      <c r="X1975" s="78"/>
      <c r="Y1975" s="78"/>
      <c r="Z1975" s="78"/>
      <c r="AA1975" s="78"/>
      <c r="AB1975" s="78"/>
      <c r="AC1975" s="78"/>
      <c r="AD1975" s="78"/>
      <c r="AE1975" s="78"/>
      <c r="AF1975" s="78"/>
      <c r="AG1975" s="78"/>
      <c r="AH1975" s="78"/>
      <c r="AI1975" s="78"/>
      <c r="AJ1975" s="78"/>
      <c r="AK1975" s="78"/>
      <c r="AL1975" s="80"/>
      <c r="AM1975" s="78"/>
      <c r="AN1975" s="78"/>
      <c r="AO1975" s="78"/>
      <c r="AP1975" s="78"/>
      <c r="AQ1975" s="78"/>
      <c r="AR1975" s="78"/>
      <c r="AS1975" s="78"/>
      <c r="AT1975" s="78"/>
      <c r="AU1975" s="78"/>
      <c r="AV1975" s="78"/>
      <c r="AW1975" s="78"/>
      <c r="AX1975" s="78"/>
      <c r="AY1975" s="78"/>
      <c r="AZ1975" s="78"/>
      <c r="BA1975" s="78"/>
      <c r="BB1975" s="78"/>
      <c r="BC1975" s="79"/>
      <c r="BD1975" s="79"/>
      <c r="BE1975" s="79"/>
      <c r="BF1975" s="79"/>
      <c r="BG1975" s="79"/>
      <c r="BH1975" s="79"/>
      <c r="BI1975" s="79"/>
      <c r="BJ1975" s="78"/>
      <c r="BK1975" s="78"/>
      <c r="BL1975" s="80"/>
      <c r="BM1975" s="78"/>
      <c r="BN1975" s="78"/>
      <c r="BO1975" s="78"/>
      <c r="BP1975" s="78"/>
      <c r="BQ1975" s="78"/>
      <c r="BR1975" s="78"/>
      <c r="BS1975" s="78"/>
      <c r="BT1975" s="78"/>
      <c r="BU1975" s="78"/>
      <c r="BV1975" s="78"/>
      <c r="BW1975" s="78"/>
      <c r="BX1975" s="78"/>
      <c r="BY1975" s="78"/>
      <c r="BZ1975" s="72"/>
      <c r="CA1975" s="73"/>
      <c r="CB1975" s="72"/>
      <c r="CC1975" s="72"/>
      <c r="CD1975" s="74"/>
      <c r="CJ1975"/>
      <c r="CW1975" s="76"/>
      <c r="DC1975" s="69"/>
      <c r="DI1975" s="69"/>
    </row>
    <row r="1976" spans="1:113">
      <c r="A1976" s="78"/>
      <c r="B1976" s="79"/>
      <c r="C1976" s="78"/>
      <c r="D1976" s="80"/>
      <c r="E1976" s="78"/>
      <c r="F1976" s="78"/>
      <c r="G1976" s="78"/>
      <c r="H1976" s="78"/>
      <c r="I1976" s="78"/>
      <c r="J1976" s="78"/>
      <c r="K1976" s="78"/>
      <c r="L1976" s="80"/>
      <c r="M1976" s="78"/>
      <c r="N1976" s="78"/>
      <c r="O1976" s="78"/>
      <c r="P1976" s="78"/>
      <c r="Q1976" s="78"/>
      <c r="R1976" s="78"/>
      <c r="S1976" s="78"/>
      <c r="T1976" s="78"/>
      <c r="U1976" s="78"/>
      <c r="V1976" s="78"/>
      <c r="W1976" s="78"/>
      <c r="X1976" s="78"/>
      <c r="Y1976" s="78"/>
      <c r="Z1976" s="78"/>
      <c r="AA1976" s="78"/>
      <c r="AB1976" s="78"/>
      <c r="AC1976" s="78"/>
      <c r="AD1976" s="78"/>
      <c r="AE1976" s="78"/>
      <c r="AF1976" s="78"/>
      <c r="AG1976" s="78"/>
      <c r="AH1976" s="78"/>
      <c r="AI1976" s="78"/>
      <c r="AJ1976" s="78"/>
      <c r="AK1976" s="78"/>
      <c r="AL1976" s="80"/>
      <c r="AM1976" s="78"/>
      <c r="AN1976" s="78"/>
      <c r="AO1976" s="78"/>
      <c r="AP1976" s="78"/>
      <c r="AQ1976" s="78"/>
      <c r="AR1976" s="78"/>
      <c r="AS1976" s="78"/>
      <c r="AT1976" s="78"/>
      <c r="AU1976" s="78"/>
      <c r="AV1976" s="78"/>
      <c r="AW1976" s="78"/>
      <c r="AX1976" s="78"/>
      <c r="AY1976" s="78"/>
      <c r="AZ1976" s="78"/>
      <c r="BA1976" s="78"/>
      <c r="BB1976" s="78"/>
      <c r="BC1976" s="79"/>
      <c r="BD1976" s="79"/>
      <c r="BE1976" s="79"/>
      <c r="BF1976" s="79"/>
      <c r="BG1976" s="79"/>
      <c r="BH1976" s="79"/>
      <c r="BI1976" s="79"/>
      <c r="BJ1976" s="78"/>
      <c r="BK1976" s="78"/>
      <c r="BL1976" s="80"/>
      <c r="BM1976" s="78"/>
      <c r="BN1976" s="78"/>
      <c r="BO1976" s="78"/>
      <c r="BP1976" s="78"/>
      <c r="BQ1976" s="78"/>
      <c r="BR1976" s="78"/>
      <c r="BS1976" s="78"/>
      <c r="BT1976" s="78"/>
      <c r="BU1976" s="78"/>
      <c r="BV1976" s="78"/>
      <c r="BW1976" s="78"/>
      <c r="BX1976" s="78"/>
      <c r="BY1976" s="78"/>
      <c r="BZ1976" s="72"/>
      <c r="CA1976" s="73"/>
      <c r="CB1976" s="72"/>
      <c r="CC1976" s="72"/>
      <c r="CD1976" s="74"/>
      <c r="CJ1976"/>
      <c r="CW1976" s="76"/>
      <c r="DC1976" s="69"/>
      <c r="DI1976" s="69"/>
    </row>
    <row r="1977" spans="1:113">
      <c r="A1977" s="78"/>
      <c r="B1977" s="79"/>
      <c r="C1977" s="78"/>
      <c r="D1977" s="80"/>
      <c r="E1977" s="78"/>
      <c r="F1977" s="78"/>
      <c r="G1977" s="78"/>
      <c r="H1977" s="78"/>
      <c r="I1977" s="78"/>
      <c r="J1977" s="78"/>
      <c r="K1977" s="78"/>
      <c r="L1977" s="80"/>
      <c r="M1977" s="78"/>
      <c r="N1977" s="78"/>
      <c r="O1977" s="78"/>
      <c r="P1977" s="78"/>
      <c r="Q1977" s="78"/>
      <c r="R1977" s="78"/>
      <c r="S1977" s="78"/>
      <c r="T1977" s="78"/>
      <c r="U1977" s="78"/>
      <c r="V1977" s="78"/>
      <c r="W1977" s="78"/>
      <c r="X1977" s="78"/>
      <c r="Y1977" s="78"/>
      <c r="Z1977" s="78"/>
      <c r="AA1977" s="78"/>
      <c r="AB1977" s="78"/>
      <c r="AC1977" s="78"/>
      <c r="AD1977" s="78"/>
      <c r="AE1977" s="78"/>
      <c r="AF1977" s="78"/>
      <c r="AG1977" s="78"/>
      <c r="AH1977" s="78"/>
      <c r="AI1977" s="78"/>
      <c r="AJ1977" s="78"/>
      <c r="AK1977" s="78"/>
      <c r="AL1977" s="80"/>
      <c r="AM1977" s="78"/>
      <c r="AN1977" s="78"/>
      <c r="AO1977" s="78"/>
      <c r="AP1977" s="78"/>
      <c r="AQ1977" s="78"/>
      <c r="AR1977" s="78"/>
      <c r="AS1977" s="78"/>
      <c r="AT1977" s="78"/>
      <c r="AU1977" s="78"/>
      <c r="AV1977" s="78"/>
      <c r="AW1977" s="78"/>
      <c r="AX1977" s="78"/>
      <c r="AY1977" s="78"/>
      <c r="AZ1977" s="78"/>
      <c r="BA1977" s="78"/>
      <c r="BB1977" s="78"/>
      <c r="BC1977" s="79"/>
      <c r="BD1977" s="79"/>
      <c r="BE1977" s="79"/>
      <c r="BF1977" s="79"/>
      <c r="BG1977" s="79"/>
      <c r="BH1977" s="79"/>
      <c r="BI1977" s="79"/>
      <c r="BJ1977" s="78"/>
      <c r="BK1977" s="78"/>
      <c r="BL1977" s="80"/>
      <c r="BM1977" s="78"/>
      <c r="BN1977" s="78"/>
      <c r="BO1977" s="78"/>
      <c r="BP1977" s="78"/>
      <c r="BQ1977" s="78"/>
      <c r="BR1977" s="78"/>
      <c r="BS1977" s="78"/>
      <c r="BT1977" s="78"/>
      <c r="BU1977" s="78"/>
      <c r="BV1977" s="78"/>
      <c r="BW1977" s="78"/>
      <c r="BX1977" s="78"/>
      <c r="BY1977" s="78"/>
      <c r="BZ1977" s="72"/>
      <c r="CA1977" s="73"/>
      <c r="CB1977" s="72"/>
      <c r="CC1977" s="72"/>
      <c r="CD1977" s="74"/>
      <c r="CJ1977"/>
      <c r="CW1977" s="76"/>
      <c r="DC1977" s="69"/>
      <c r="DI1977" s="69"/>
    </row>
    <row r="1978" spans="1:113">
      <c r="A1978" s="78"/>
      <c r="B1978" s="79"/>
      <c r="C1978" s="78"/>
      <c r="D1978" s="80"/>
      <c r="E1978" s="78"/>
      <c r="F1978" s="78"/>
      <c r="G1978" s="78"/>
      <c r="H1978" s="78"/>
      <c r="I1978" s="78"/>
      <c r="J1978" s="78"/>
      <c r="K1978" s="78"/>
      <c r="L1978" s="80"/>
      <c r="M1978" s="78"/>
      <c r="N1978" s="78"/>
      <c r="O1978" s="78"/>
      <c r="P1978" s="78"/>
      <c r="Q1978" s="78"/>
      <c r="R1978" s="78"/>
      <c r="S1978" s="78"/>
      <c r="T1978" s="78"/>
      <c r="U1978" s="78"/>
      <c r="V1978" s="78"/>
      <c r="W1978" s="78"/>
      <c r="X1978" s="78"/>
      <c r="Y1978" s="78"/>
      <c r="Z1978" s="78"/>
      <c r="AA1978" s="78"/>
      <c r="AB1978" s="78"/>
      <c r="AC1978" s="78"/>
      <c r="AD1978" s="78"/>
      <c r="AE1978" s="78"/>
      <c r="AF1978" s="78"/>
      <c r="AG1978" s="78"/>
      <c r="AH1978" s="78"/>
      <c r="AI1978" s="78"/>
      <c r="AJ1978" s="78"/>
      <c r="AK1978" s="78"/>
      <c r="AL1978" s="80"/>
      <c r="AM1978" s="78"/>
      <c r="AN1978" s="78"/>
      <c r="AO1978" s="78"/>
      <c r="AP1978" s="78"/>
      <c r="AQ1978" s="78"/>
      <c r="AR1978" s="78"/>
      <c r="AS1978" s="78"/>
      <c r="AT1978" s="78"/>
      <c r="AU1978" s="78"/>
      <c r="AV1978" s="78"/>
      <c r="AW1978" s="78"/>
      <c r="AX1978" s="78"/>
      <c r="AY1978" s="78"/>
      <c r="AZ1978" s="78"/>
      <c r="BA1978" s="78"/>
      <c r="BB1978" s="78"/>
      <c r="BC1978" s="79"/>
      <c r="BD1978" s="79"/>
      <c r="BE1978" s="79"/>
      <c r="BF1978" s="79"/>
      <c r="BG1978" s="79"/>
      <c r="BH1978" s="79"/>
      <c r="BI1978" s="79"/>
      <c r="BJ1978" s="78"/>
      <c r="BK1978" s="78"/>
      <c r="BL1978" s="80"/>
      <c r="BM1978" s="78"/>
      <c r="BN1978" s="78"/>
      <c r="BO1978" s="78"/>
      <c r="BP1978" s="78"/>
      <c r="BQ1978" s="78"/>
      <c r="BR1978" s="78"/>
      <c r="BS1978" s="78"/>
      <c r="BT1978" s="78"/>
      <c r="BU1978" s="78"/>
      <c r="BV1978" s="78"/>
      <c r="BW1978" s="78"/>
      <c r="BX1978" s="78"/>
      <c r="BY1978" s="78"/>
      <c r="BZ1978" s="72"/>
      <c r="CA1978" s="73"/>
      <c r="CB1978" s="72"/>
      <c r="CC1978" s="72"/>
      <c r="CD1978" s="74"/>
      <c r="CJ1978"/>
      <c r="CW1978" s="76"/>
      <c r="DC1978" s="69"/>
      <c r="DI1978" s="69"/>
    </row>
    <row r="1979" spans="1:113">
      <c r="A1979" s="78"/>
      <c r="B1979" s="79"/>
      <c r="C1979" s="78"/>
      <c r="D1979" s="80"/>
      <c r="E1979" s="78"/>
      <c r="F1979" s="78"/>
      <c r="G1979" s="78"/>
      <c r="H1979" s="78"/>
      <c r="I1979" s="78"/>
      <c r="J1979" s="78"/>
      <c r="K1979" s="78"/>
      <c r="L1979" s="80"/>
      <c r="M1979" s="78"/>
      <c r="N1979" s="78"/>
      <c r="O1979" s="78"/>
      <c r="P1979" s="78"/>
      <c r="Q1979" s="78"/>
      <c r="R1979" s="78"/>
      <c r="S1979" s="78"/>
      <c r="T1979" s="78"/>
      <c r="U1979" s="78"/>
      <c r="V1979" s="78"/>
      <c r="W1979" s="78"/>
      <c r="X1979" s="78"/>
      <c r="Y1979" s="78"/>
      <c r="Z1979" s="78"/>
      <c r="AA1979" s="78"/>
      <c r="AB1979" s="78"/>
      <c r="AC1979" s="78"/>
      <c r="AD1979" s="78"/>
      <c r="AE1979" s="78"/>
      <c r="AF1979" s="78"/>
      <c r="AG1979" s="78"/>
      <c r="AH1979" s="78"/>
      <c r="AI1979" s="78"/>
      <c r="AJ1979" s="78"/>
      <c r="AK1979" s="78"/>
      <c r="AL1979" s="80"/>
      <c r="AM1979" s="78"/>
      <c r="AN1979" s="78"/>
      <c r="AO1979" s="78"/>
      <c r="AP1979" s="78"/>
      <c r="AQ1979" s="78"/>
      <c r="AR1979" s="78"/>
      <c r="AS1979" s="78"/>
      <c r="AT1979" s="78"/>
      <c r="AU1979" s="78"/>
      <c r="AV1979" s="78"/>
      <c r="AW1979" s="78"/>
      <c r="AX1979" s="78"/>
      <c r="AY1979" s="78"/>
      <c r="AZ1979" s="78"/>
      <c r="BA1979" s="78"/>
      <c r="BB1979" s="78"/>
      <c r="BC1979" s="79"/>
      <c r="BD1979" s="79"/>
      <c r="BE1979" s="79"/>
      <c r="BF1979" s="79"/>
      <c r="BG1979" s="79"/>
      <c r="BH1979" s="79"/>
      <c r="BI1979" s="79"/>
      <c r="BJ1979" s="78"/>
      <c r="BK1979" s="78"/>
      <c r="BL1979" s="80"/>
      <c r="BM1979" s="78"/>
      <c r="BN1979" s="78"/>
      <c r="BO1979" s="78"/>
      <c r="BP1979" s="78"/>
      <c r="BQ1979" s="78"/>
      <c r="BR1979" s="78"/>
      <c r="BS1979" s="78"/>
      <c r="BT1979" s="78"/>
      <c r="BU1979" s="78"/>
      <c r="BV1979" s="78"/>
      <c r="BW1979" s="78"/>
      <c r="BX1979" s="78"/>
      <c r="BY1979" s="78"/>
      <c r="BZ1979" s="72"/>
      <c r="CA1979" s="73"/>
      <c r="CB1979" s="72"/>
      <c r="CC1979" s="72"/>
      <c r="CD1979" s="74"/>
      <c r="CJ1979"/>
      <c r="CW1979" s="76"/>
      <c r="DC1979" s="69"/>
      <c r="DI1979" s="69"/>
    </row>
    <row r="1980" spans="1:113">
      <c r="A1980" s="78"/>
      <c r="B1980" s="79"/>
      <c r="C1980" s="78"/>
      <c r="D1980" s="80"/>
      <c r="E1980" s="78"/>
      <c r="F1980" s="78"/>
      <c r="G1980" s="78"/>
      <c r="H1980" s="78"/>
      <c r="I1980" s="78"/>
      <c r="J1980" s="78"/>
      <c r="K1980" s="78"/>
      <c r="L1980" s="80"/>
      <c r="M1980" s="78"/>
      <c r="N1980" s="78"/>
      <c r="O1980" s="78"/>
      <c r="P1980" s="78"/>
      <c r="Q1980" s="78"/>
      <c r="R1980" s="78"/>
      <c r="S1980" s="78"/>
      <c r="T1980" s="78"/>
      <c r="U1980" s="78"/>
      <c r="V1980" s="78"/>
      <c r="W1980" s="78"/>
      <c r="X1980" s="78"/>
      <c r="Y1980" s="78"/>
      <c r="Z1980" s="78"/>
      <c r="AA1980" s="78"/>
      <c r="AB1980" s="78"/>
      <c r="AC1980" s="78"/>
      <c r="AD1980" s="78"/>
      <c r="AE1980" s="78"/>
      <c r="AF1980" s="78"/>
      <c r="AG1980" s="78"/>
      <c r="AH1980" s="78"/>
      <c r="AI1980" s="78"/>
      <c r="AJ1980" s="78"/>
      <c r="AK1980" s="78"/>
      <c r="AL1980" s="80"/>
      <c r="AM1980" s="78"/>
      <c r="AN1980" s="78"/>
      <c r="AO1980" s="78"/>
      <c r="AP1980" s="78"/>
      <c r="AQ1980" s="78"/>
      <c r="AR1980" s="78"/>
      <c r="AS1980" s="78"/>
      <c r="AT1980" s="78"/>
      <c r="AU1980" s="78"/>
      <c r="AV1980" s="78"/>
      <c r="AW1980" s="78"/>
      <c r="AX1980" s="78"/>
      <c r="AY1980" s="78"/>
      <c r="AZ1980" s="78"/>
      <c r="BA1980" s="78"/>
      <c r="BB1980" s="78"/>
      <c r="BC1980" s="79"/>
      <c r="BD1980" s="79"/>
      <c r="BE1980" s="79"/>
      <c r="BF1980" s="79"/>
      <c r="BG1980" s="79"/>
      <c r="BH1980" s="79"/>
      <c r="BI1980" s="79"/>
      <c r="BJ1980" s="78"/>
      <c r="BK1980" s="78"/>
      <c r="BL1980" s="80"/>
      <c r="BM1980" s="78"/>
      <c r="BN1980" s="78"/>
      <c r="BO1980" s="78"/>
      <c r="BP1980" s="78"/>
      <c r="BQ1980" s="78"/>
      <c r="BR1980" s="78"/>
      <c r="BS1980" s="78"/>
      <c r="BT1980" s="78"/>
      <c r="BU1980" s="78"/>
      <c r="BV1980" s="78"/>
      <c r="BW1980" s="78"/>
      <c r="BX1980" s="78"/>
      <c r="BY1980" s="78"/>
      <c r="BZ1980" s="72"/>
      <c r="CA1980" s="73"/>
      <c r="CB1980" s="72"/>
      <c r="CC1980" s="72"/>
      <c r="CD1980" s="74"/>
      <c r="CJ1980"/>
      <c r="CW1980" s="76"/>
      <c r="DC1980" s="69"/>
      <c r="DI1980" s="69"/>
    </row>
    <row r="1981" spans="1:113">
      <c r="A1981" s="78"/>
      <c r="B1981" s="79"/>
      <c r="C1981" s="78"/>
      <c r="D1981" s="80"/>
      <c r="E1981" s="78"/>
      <c r="F1981" s="78"/>
      <c r="G1981" s="78"/>
      <c r="H1981" s="78"/>
      <c r="I1981" s="78"/>
      <c r="J1981" s="78"/>
      <c r="K1981" s="78"/>
      <c r="L1981" s="80"/>
      <c r="M1981" s="78"/>
      <c r="N1981" s="78"/>
      <c r="O1981" s="78"/>
      <c r="P1981" s="78"/>
      <c r="Q1981" s="78"/>
      <c r="R1981" s="78"/>
      <c r="S1981" s="78"/>
      <c r="T1981" s="78"/>
      <c r="U1981" s="78"/>
      <c r="V1981" s="78"/>
      <c r="W1981" s="78"/>
      <c r="X1981" s="78"/>
      <c r="Y1981" s="78"/>
      <c r="Z1981" s="78"/>
      <c r="AA1981" s="78"/>
      <c r="AB1981" s="78"/>
      <c r="AC1981" s="78"/>
      <c r="AD1981" s="78"/>
      <c r="AE1981" s="78"/>
      <c r="AF1981" s="78"/>
      <c r="AG1981" s="78"/>
      <c r="AH1981" s="78"/>
      <c r="AI1981" s="78"/>
      <c r="AJ1981" s="78"/>
      <c r="AK1981" s="78"/>
      <c r="AL1981" s="80"/>
      <c r="AM1981" s="78"/>
      <c r="AN1981" s="78"/>
      <c r="AO1981" s="78"/>
      <c r="AP1981" s="78"/>
      <c r="AQ1981" s="78"/>
      <c r="AR1981" s="78"/>
      <c r="AS1981" s="78"/>
      <c r="AT1981" s="78"/>
      <c r="AU1981" s="78"/>
      <c r="AV1981" s="78"/>
      <c r="AW1981" s="78"/>
      <c r="AX1981" s="78"/>
      <c r="AY1981" s="78"/>
      <c r="AZ1981" s="78"/>
      <c r="BA1981" s="78"/>
      <c r="BB1981" s="78"/>
      <c r="BC1981" s="79"/>
      <c r="BD1981" s="79"/>
      <c r="BE1981" s="79"/>
      <c r="BF1981" s="79"/>
      <c r="BG1981" s="79"/>
      <c r="BH1981" s="79"/>
      <c r="BI1981" s="79"/>
      <c r="BJ1981" s="78"/>
      <c r="BK1981" s="78"/>
      <c r="BL1981" s="80"/>
      <c r="BM1981" s="78"/>
      <c r="BN1981" s="78"/>
      <c r="BO1981" s="78"/>
      <c r="BP1981" s="78"/>
      <c r="BQ1981" s="78"/>
      <c r="BR1981" s="78"/>
      <c r="BS1981" s="78"/>
      <c r="BT1981" s="78"/>
      <c r="BU1981" s="78"/>
      <c r="BV1981" s="78"/>
      <c r="BW1981" s="78"/>
      <c r="BX1981" s="78"/>
      <c r="BY1981" s="78"/>
      <c r="BZ1981" s="72"/>
      <c r="CA1981" s="73"/>
      <c r="CB1981" s="72"/>
      <c r="CC1981" s="72"/>
      <c r="CD1981" s="74"/>
      <c r="CJ1981"/>
      <c r="CW1981" s="76"/>
      <c r="DC1981" s="69"/>
      <c r="DI1981" s="69"/>
    </row>
    <row r="1982" spans="1:113">
      <c r="A1982" s="78"/>
      <c r="B1982" s="79"/>
      <c r="C1982" s="78"/>
      <c r="D1982" s="80"/>
      <c r="E1982" s="78"/>
      <c r="F1982" s="78"/>
      <c r="G1982" s="78"/>
      <c r="H1982" s="78"/>
      <c r="I1982" s="78"/>
      <c r="J1982" s="78"/>
      <c r="K1982" s="78"/>
      <c r="L1982" s="80"/>
      <c r="M1982" s="78"/>
      <c r="N1982" s="78"/>
      <c r="O1982" s="78"/>
      <c r="P1982" s="78"/>
      <c r="Q1982" s="78"/>
      <c r="R1982" s="78"/>
      <c r="S1982" s="78"/>
      <c r="T1982" s="78"/>
      <c r="U1982" s="78"/>
      <c r="V1982" s="78"/>
      <c r="W1982" s="78"/>
      <c r="X1982" s="78"/>
      <c r="Y1982" s="78"/>
      <c r="Z1982" s="78"/>
      <c r="AA1982" s="78"/>
      <c r="AB1982" s="78"/>
      <c r="AC1982" s="78"/>
      <c r="AD1982" s="78"/>
      <c r="AE1982" s="78"/>
      <c r="AF1982" s="78"/>
      <c r="AG1982" s="78"/>
      <c r="AH1982" s="78"/>
      <c r="AI1982" s="78"/>
      <c r="AJ1982" s="78"/>
      <c r="AK1982" s="78"/>
      <c r="AL1982" s="80"/>
      <c r="AM1982" s="78"/>
      <c r="AN1982" s="78"/>
      <c r="AO1982" s="78"/>
      <c r="AP1982" s="78"/>
      <c r="AQ1982" s="78"/>
      <c r="AR1982" s="78"/>
      <c r="AS1982" s="78"/>
      <c r="AT1982" s="78"/>
      <c r="AU1982" s="78"/>
      <c r="AV1982" s="78"/>
      <c r="AW1982" s="78"/>
      <c r="AX1982" s="78"/>
      <c r="AY1982" s="78"/>
      <c r="AZ1982" s="78"/>
      <c r="BA1982" s="78"/>
      <c r="BB1982" s="78"/>
      <c r="BC1982" s="79"/>
      <c r="BD1982" s="79"/>
      <c r="BE1982" s="79"/>
      <c r="BF1982" s="79"/>
      <c r="BG1982" s="79"/>
      <c r="BH1982" s="79"/>
      <c r="BI1982" s="79"/>
      <c r="BJ1982" s="78"/>
      <c r="BK1982" s="78"/>
      <c r="BL1982" s="80"/>
      <c r="BM1982" s="78"/>
      <c r="BN1982" s="78"/>
      <c r="BO1982" s="78"/>
      <c r="BP1982" s="78"/>
      <c r="BQ1982" s="78"/>
      <c r="BR1982" s="78"/>
      <c r="BS1982" s="78"/>
      <c r="BT1982" s="78"/>
      <c r="BU1982" s="78"/>
      <c r="BV1982" s="78"/>
      <c r="BW1982" s="78"/>
      <c r="BX1982" s="78"/>
      <c r="BY1982" s="78"/>
      <c r="BZ1982" s="72"/>
      <c r="CA1982" s="73"/>
      <c r="CB1982" s="72"/>
      <c r="CC1982" s="72"/>
      <c r="CD1982" s="74"/>
      <c r="CJ1982"/>
      <c r="CW1982" s="76"/>
      <c r="DC1982" s="69"/>
      <c r="DI1982" s="69"/>
    </row>
    <row r="1983" spans="1:113">
      <c r="A1983" s="78"/>
      <c r="B1983" s="82"/>
      <c r="C1983" s="78"/>
      <c r="D1983" s="80"/>
      <c r="E1983" s="78"/>
      <c r="F1983" s="78"/>
      <c r="G1983" s="78"/>
      <c r="H1983" s="78"/>
      <c r="I1983" s="78"/>
      <c r="J1983" s="78"/>
      <c r="K1983" s="78"/>
      <c r="L1983" s="80"/>
      <c r="M1983" s="78"/>
      <c r="N1983" s="78"/>
      <c r="O1983" s="78"/>
      <c r="P1983" s="78"/>
      <c r="Q1983" s="78"/>
      <c r="R1983" s="78"/>
      <c r="S1983" s="78"/>
      <c r="T1983" s="78"/>
      <c r="U1983" s="78"/>
      <c r="V1983" s="78"/>
      <c r="W1983" s="78"/>
      <c r="X1983" s="78"/>
      <c r="Y1983" s="78"/>
      <c r="Z1983" s="78"/>
      <c r="AA1983" s="78"/>
      <c r="AB1983" s="78"/>
      <c r="AC1983" s="78"/>
      <c r="AD1983" s="78"/>
      <c r="AE1983" s="78"/>
      <c r="AF1983" s="78"/>
      <c r="AG1983" s="78"/>
      <c r="AH1983" s="78"/>
      <c r="AI1983" s="78"/>
      <c r="AJ1983" s="78"/>
      <c r="AK1983" s="78"/>
      <c r="AL1983" s="80"/>
      <c r="AM1983" s="78"/>
      <c r="AN1983" s="78"/>
      <c r="AO1983" s="78"/>
      <c r="AP1983" s="78"/>
      <c r="AQ1983" s="78"/>
      <c r="AR1983" s="78"/>
      <c r="AS1983" s="78"/>
      <c r="AT1983" s="78"/>
      <c r="AU1983" s="78"/>
      <c r="AV1983" s="78"/>
      <c r="AW1983" s="78"/>
      <c r="AX1983" s="78"/>
      <c r="AY1983" s="78"/>
      <c r="AZ1983" s="78"/>
      <c r="BA1983" s="78"/>
      <c r="BB1983" s="78"/>
      <c r="BC1983" s="79"/>
      <c r="BD1983" s="79"/>
      <c r="BE1983" s="82"/>
      <c r="BF1983" s="79"/>
      <c r="BG1983" s="82"/>
      <c r="BH1983" s="82"/>
      <c r="BI1983" s="82"/>
      <c r="BJ1983" s="78"/>
      <c r="BK1983" s="78"/>
      <c r="BL1983" s="80"/>
      <c r="BM1983" s="78"/>
      <c r="BN1983" s="78"/>
      <c r="BO1983" s="78"/>
      <c r="BP1983" s="78"/>
      <c r="BQ1983" s="78"/>
      <c r="BR1983" s="78"/>
      <c r="BS1983" s="78"/>
      <c r="BT1983" s="78"/>
      <c r="BU1983" s="78"/>
      <c r="BV1983" s="78"/>
      <c r="BW1983" s="78"/>
      <c r="BX1983" s="78"/>
      <c r="BY1983" s="78"/>
      <c r="BZ1983" s="72"/>
      <c r="CA1983" s="73"/>
      <c r="CB1983" s="72"/>
      <c r="CC1983" s="72"/>
      <c r="CD1983" s="74"/>
      <c r="CJ1983"/>
      <c r="CW1983" s="76"/>
      <c r="DC1983" s="69"/>
      <c r="DI1983" s="69"/>
    </row>
    <row r="1984" spans="1:113">
      <c r="A1984" s="78"/>
      <c r="B1984" s="79"/>
      <c r="C1984" s="78"/>
      <c r="D1984" s="80"/>
      <c r="E1984" s="78"/>
      <c r="F1984" s="78"/>
      <c r="G1984" s="78"/>
      <c r="H1984" s="78"/>
      <c r="I1984" s="78"/>
      <c r="J1984" s="78"/>
      <c r="K1984" s="78"/>
      <c r="L1984" s="80"/>
      <c r="M1984" s="78"/>
      <c r="N1984" s="78"/>
      <c r="O1984" s="78"/>
      <c r="P1984" s="78"/>
      <c r="Q1984" s="78"/>
      <c r="R1984" s="78"/>
      <c r="S1984" s="78"/>
      <c r="T1984" s="78"/>
      <c r="U1984" s="78"/>
      <c r="V1984" s="78"/>
      <c r="W1984" s="78"/>
      <c r="X1984" s="78"/>
      <c r="Y1984" s="78"/>
      <c r="Z1984" s="78"/>
      <c r="AA1984" s="78"/>
      <c r="AB1984" s="78"/>
      <c r="AC1984" s="78"/>
      <c r="AD1984" s="78"/>
      <c r="AE1984" s="78"/>
      <c r="AF1984" s="78"/>
      <c r="AG1984" s="78"/>
      <c r="AH1984" s="78"/>
      <c r="AI1984" s="78"/>
      <c r="AJ1984" s="78"/>
      <c r="AK1984" s="78"/>
      <c r="AL1984" s="80"/>
      <c r="AM1984" s="78"/>
      <c r="AN1984" s="78"/>
      <c r="AO1984" s="78"/>
      <c r="AP1984" s="78"/>
      <c r="AQ1984" s="78"/>
      <c r="AR1984" s="78"/>
      <c r="AS1984" s="78"/>
      <c r="AT1984" s="78"/>
      <c r="AU1984" s="78"/>
      <c r="AV1984" s="78"/>
      <c r="AW1984" s="78"/>
      <c r="AX1984" s="78"/>
      <c r="AY1984" s="78"/>
      <c r="AZ1984" s="78"/>
      <c r="BA1984" s="78"/>
      <c r="BB1984" s="78"/>
      <c r="BC1984" s="79"/>
      <c r="BD1984" s="79"/>
      <c r="BE1984" s="79"/>
      <c r="BF1984" s="79"/>
      <c r="BG1984" s="79"/>
      <c r="BH1984" s="79"/>
      <c r="BI1984" s="79"/>
      <c r="BJ1984" s="78"/>
      <c r="BK1984" s="78"/>
      <c r="BL1984" s="80"/>
      <c r="BM1984" s="78"/>
      <c r="BN1984" s="78"/>
      <c r="BO1984" s="78"/>
      <c r="BP1984" s="78"/>
      <c r="BQ1984" s="78"/>
      <c r="BR1984" s="78"/>
      <c r="BS1984" s="78"/>
      <c r="BT1984" s="78"/>
      <c r="BU1984" s="78"/>
      <c r="BV1984" s="78"/>
      <c r="BW1984" s="78"/>
      <c r="BX1984" s="78"/>
      <c r="BY1984" s="78"/>
      <c r="BZ1984" s="72"/>
      <c r="CA1984" s="73"/>
      <c r="CB1984" s="72"/>
      <c r="CC1984" s="72"/>
      <c r="CD1984" s="74"/>
      <c r="CJ1984"/>
      <c r="CW1984" s="76"/>
      <c r="DC1984" s="69"/>
      <c r="DI1984" s="69"/>
    </row>
    <row r="1985" spans="1:113">
      <c r="A1985" s="78"/>
      <c r="B1985" s="79"/>
      <c r="C1985" s="78"/>
      <c r="D1985" s="80"/>
      <c r="E1985" s="78"/>
      <c r="F1985" s="78"/>
      <c r="G1985" s="78"/>
      <c r="H1985" s="78"/>
      <c r="I1985" s="78"/>
      <c r="J1985" s="78"/>
      <c r="K1985" s="78"/>
      <c r="L1985" s="80"/>
      <c r="M1985" s="78"/>
      <c r="N1985" s="78"/>
      <c r="O1985" s="78"/>
      <c r="P1985" s="78"/>
      <c r="Q1985" s="78"/>
      <c r="R1985" s="78"/>
      <c r="S1985" s="78"/>
      <c r="T1985" s="78"/>
      <c r="U1985" s="78"/>
      <c r="V1985" s="78"/>
      <c r="W1985" s="78"/>
      <c r="X1985" s="78"/>
      <c r="Y1985" s="78"/>
      <c r="Z1985" s="78"/>
      <c r="AA1985" s="78"/>
      <c r="AB1985" s="78"/>
      <c r="AC1985" s="78"/>
      <c r="AD1985" s="78"/>
      <c r="AE1985" s="78"/>
      <c r="AF1985" s="78"/>
      <c r="AG1985" s="78"/>
      <c r="AH1985" s="78"/>
      <c r="AI1985" s="78"/>
      <c r="AJ1985" s="78"/>
      <c r="AK1985" s="78"/>
      <c r="AL1985" s="80"/>
      <c r="AM1985" s="78"/>
      <c r="AN1985" s="78"/>
      <c r="AO1985" s="78"/>
      <c r="AP1985" s="78"/>
      <c r="AQ1985" s="78"/>
      <c r="AR1985" s="78"/>
      <c r="AS1985" s="78"/>
      <c r="AT1985" s="78"/>
      <c r="AU1985" s="78"/>
      <c r="AV1985" s="78"/>
      <c r="AW1985" s="78"/>
      <c r="AX1985" s="78"/>
      <c r="AY1985" s="78"/>
      <c r="AZ1985" s="78"/>
      <c r="BA1985" s="78"/>
      <c r="BB1985" s="78"/>
      <c r="BC1985" s="79"/>
      <c r="BD1985" s="79"/>
      <c r="BE1985" s="79"/>
      <c r="BF1985" s="79"/>
      <c r="BG1985" s="79"/>
      <c r="BH1985" s="79"/>
      <c r="BI1985" s="79"/>
      <c r="BJ1985" s="78"/>
      <c r="BK1985" s="78"/>
      <c r="BL1985" s="80"/>
      <c r="BM1985" s="78"/>
      <c r="BN1985" s="78"/>
      <c r="BO1985" s="78"/>
      <c r="BP1985" s="78"/>
      <c r="BQ1985" s="78"/>
      <c r="BR1985" s="78"/>
      <c r="BS1985" s="78"/>
      <c r="BT1985" s="78"/>
      <c r="BU1985" s="78"/>
      <c r="BV1985" s="78"/>
      <c r="BW1985" s="78"/>
      <c r="BX1985" s="78"/>
      <c r="BY1985" s="78"/>
      <c r="BZ1985" s="72"/>
      <c r="CA1985" s="73"/>
      <c r="CB1985" s="72"/>
      <c r="CC1985" s="72"/>
      <c r="CD1985" s="74"/>
      <c r="CJ1985"/>
      <c r="CW1985" s="76"/>
      <c r="DC1985" s="69"/>
      <c r="DI1985" s="69"/>
    </row>
    <row r="1986" spans="1:113">
      <c r="A1986" s="78"/>
      <c r="B1986" s="82"/>
      <c r="C1986" s="78"/>
      <c r="D1986" s="80"/>
      <c r="E1986" s="78"/>
      <c r="F1986" s="78"/>
      <c r="G1986" s="78"/>
      <c r="H1986" s="78"/>
      <c r="I1986" s="78"/>
      <c r="J1986" s="78"/>
      <c r="K1986" s="78"/>
      <c r="L1986" s="80"/>
      <c r="M1986" s="78"/>
      <c r="N1986" s="78"/>
      <c r="O1986" s="78"/>
      <c r="P1986" s="78"/>
      <c r="Q1986" s="78"/>
      <c r="R1986" s="78"/>
      <c r="S1986" s="78"/>
      <c r="T1986" s="78"/>
      <c r="U1986" s="78"/>
      <c r="V1986" s="78"/>
      <c r="W1986" s="78"/>
      <c r="X1986" s="78"/>
      <c r="Y1986" s="78"/>
      <c r="Z1986" s="78"/>
      <c r="AA1986" s="78"/>
      <c r="AB1986" s="78"/>
      <c r="AC1986" s="78"/>
      <c r="AD1986" s="78"/>
      <c r="AE1986" s="78"/>
      <c r="AF1986" s="78"/>
      <c r="AG1986" s="78"/>
      <c r="AH1986" s="78"/>
      <c r="AI1986" s="78"/>
      <c r="AJ1986" s="78"/>
      <c r="AK1986" s="78"/>
      <c r="AL1986" s="80"/>
      <c r="AM1986" s="78"/>
      <c r="AN1986" s="78"/>
      <c r="AO1986" s="78"/>
      <c r="AP1986" s="78"/>
      <c r="AQ1986" s="78"/>
      <c r="AR1986" s="78"/>
      <c r="AS1986" s="78"/>
      <c r="AT1986" s="78"/>
      <c r="AU1986" s="78"/>
      <c r="AV1986" s="78"/>
      <c r="AW1986" s="78"/>
      <c r="AX1986" s="78"/>
      <c r="AY1986" s="78"/>
      <c r="AZ1986" s="78"/>
      <c r="BA1986" s="78"/>
      <c r="BB1986" s="78"/>
      <c r="BC1986" s="79"/>
      <c r="BD1986" s="79"/>
      <c r="BE1986" s="82"/>
      <c r="BF1986" s="79"/>
      <c r="BG1986" s="82"/>
      <c r="BH1986" s="82"/>
      <c r="BI1986" s="82"/>
      <c r="BJ1986" s="78"/>
      <c r="BK1986" s="78"/>
      <c r="BL1986" s="80"/>
      <c r="BM1986" s="78"/>
      <c r="BN1986" s="78"/>
      <c r="BO1986" s="78"/>
      <c r="BP1986" s="78"/>
      <c r="BQ1986" s="78"/>
      <c r="BR1986" s="78"/>
      <c r="BS1986" s="78"/>
      <c r="BT1986" s="78"/>
      <c r="BU1986" s="78"/>
      <c r="BV1986" s="78"/>
      <c r="BW1986" s="78"/>
      <c r="BX1986" s="78"/>
      <c r="BY1986" s="78"/>
      <c r="BZ1986" s="72"/>
      <c r="CA1986" s="73"/>
      <c r="CB1986" s="72"/>
      <c r="CC1986" s="72"/>
      <c r="CD1986" s="74"/>
      <c r="CJ1986"/>
      <c r="CW1986" s="76"/>
      <c r="DC1986" s="69"/>
      <c r="DI1986" s="69"/>
    </row>
    <row r="1987" spans="1:113">
      <c r="A1987" s="78"/>
      <c r="B1987" s="79"/>
      <c r="C1987" s="78"/>
      <c r="D1987" s="80"/>
      <c r="E1987" s="78"/>
      <c r="F1987" s="78"/>
      <c r="G1987" s="78"/>
      <c r="H1987" s="78"/>
      <c r="I1987" s="78"/>
      <c r="J1987" s="78"/>
      <c r="K1987" s="78"/>
      <c r="L1987" s="80"/>
      <c r="M1987" s="78"/>
      <c r="N1987" s="78"/>
      <c r="O1987" s="78"/>
      <c r="P1987" s="78"/>
      <c r="Q1987" s="78"/>
      <c r="R1987" s="78"/>
      <c r="S1987" s="78"/>
      <c r="T1987" s="78"/>
      <c r="U1987" s="78"/>
      <c r="V1987" s="78"/>
      <c r="W1987" s="78"/>
      <c r="X1987" s="78"/>
      <c r="Y1987" s="78"/>
      <c r="Z1987" s="78"/>
      <c r="AA1987" s="78"/>
      <c r="AB1987" s="78"/>
      <c r="AC1987" s="78"/>
      <c r="AD1987" s="78"/>
      <c r="AE1987" s="78"/>
      <c r="AF1987" s="78"/>
      <c r="AG1987" s="78"/>
      <c r="AH1987" s="78"/>
      <c r="AI1987" s="78"/>
      <c r="AJ1987" s="78"/>
      <c r="AK1987" s="78"/>
      <c r="AL1987" s="80"/>
      <c r="AM1987" s="78"/>
      <c r="AN1987" s="78"/>
      <c r="AO1987" s="78"/>
      <c r="AP1987" s="78"/>
      <c r="AQ1987" s="78"/>
      <c r="AR1987" s="78"/>
      <c r="AS1987" s="78"/>
      <c r="AT1987" s="78"/>
      <c r="AU1987" s="78"/>
      <c r="AV1987" s="78"/>
      <c r="AW1987" s="78"/>
      <c r="AX1987" s="78"/>
      <c r="AY1987" s="78"/>
      <c r="AZ1987" s="78"/>
      <c r="BA1987" s="78"/>
      <c r="BB1987" s="78"/>
      <c r="BC1987" s="79"/>
      <c r="BD1987" s="79"/>
      <c r="BE1987" s="79"/>
      <c r="BF1987" s="79"/>
      <c r="BG1987" s="79"/>
      <c r="BH1987" s="79"/>
      <c r="BI1987" s="79"/>
      <c r="BJ1987" s="78"/>
      <c r="BK1987" s="78"/>
      <c r="BL1987" s="80"/>
      <c r="BM1987" s="78"/>
      <c r="BN1987" s="78"/>
      <c r="BO1987" s="78"/>
      <c r="BP1987" s="78"/>
      <c r="BQ1987" s="78"/>
      <c r="BR1987" s="78"/>
      <c r="BS1987" s="78"/>
      <c r="BT1987" s="78"/>
      <c r="BU1987" s="78"/>
      <c r="BV1987" s="78"/>
      <c r="BW1987" s="78"/>
      <c r="BX1987" s="78"/>
      <c r="BY1987" s="78"/>
      <c r="BZ1987" s="72"/>
      <c r="CA1987" s="73"/>
      <c r="CB1987" s="72"/>
      <c r="CC1987" s="72"/>
      <c r="CD1987" s="74"/>
      <c r="CJ1987"/>
      <c r="CW1987" s="76"/>
      <c r="DC1987" s="69"/>
      <c r="DI1987" s="69"/>
    </row>
    <row r="1988" spans="1:113">
      <c r="A1988" s="78"/>
      <c r="B1988" s="79"/>
      <c r="C1988" s="78"/>
      <c r="D1988" s="80"/>
      <c r="E1988" s="78"/>
      <c r="F1988" s="78"/>
      <c r="G1988" s="78"/>
      <c r="H1988" s="78"/>
      <c r="I1988" s="78"/>
      <c r="J1988" s="78"/>
      <c r="K1988" s="78"/>
      <c r="L1988" s="80"/>
      <c r="M1988" s="78"/>
      <c r="N1988" s="78"/>
      <c r="O1988" s="78"/>
      <c r="P1988" s="78"/>
      <c r="Q1988" s="78"/>
      <c r="R1988" s="78"/>
      <c r="S1988" s="78"/>
      <c r="T1988" s="78"/>
      <c r="U1988" s="78"/>
      <c r="V1988" s="78"/>
      <c r="W1988" s="78"/>
      <c r="X1988" s="78"/>
      <c r="Y1988" s="78"/>
      <c r="Z1988" s="78"/>
      <c r="AA1988" s="78"/>
      <c r="AB1988" s="78"/>
      <c r="AC1988" s="78"/>
      <c r="AD1988" s="78"/>
      <c r="AE1988" s="78"/>
      <c r="AF1988" s="78"/>
      <c r="AG1988" s="78"/>
      <c r="AH1988" s="78"/>
      <c r="AI1988" s="78"/>
      <c r="AJ1988" s="78"/>
      <c r="AK1988" s="78"/>
      <c r="AL1988" s="80"/>
      <c r="AM1988" s="78"/>
      <c r="AN1988" s="78"/>
      <c r="AO1988" s="78"/>
      <c r="AP1988" s="78"/>
      <c r="AQ1988" s="78"/>
      <c r="AR1988" s="78"/>
      <c r="AS1988" s="78"/>
      <c r="AT1988" s="78"/>
      <c r="AU1988" s="78"/>
      <c r="AV1988" s="78"/>
      <c r="AW1988" s="78"/>
      <c r="AX1988" s="78"/>
      <c r="AY1988" s="78"/>
      <c r="AZ1988" s="78"/>
      <c r="BA1988" s="78"/>
      <c r="BB1988" s="78"/>
      <c r="BC1988" s="79"/>
      <c r="BD1988" s="79"/>
      <c r="BE1988" s="79"/>
      <c r="BF1988" s="79"/>
      <c r="BG1988" s="79"/>
      <c r="BH1988" s="79"/>
      <c r="BI1988" s="79"/>
      <c r="BJ1988" s="78"/>
      <c r="BK1988" s="78"/>
      <c r="BL1988" s="80"/>
      <c r="BM1988" s="78"/>
      <c r="BN1988" s="78"/>
      <c r="BO1988" s="78"/>
      <c r="BP1988" s="78"/>
      <c r="BQ1988" s="78"/>
      <c r="BR1988" s="78"/>
      <c r="BS1988" s="78"/>
      <c r="BT1988" s="78"/>
      <c r="BU1988" s="78"/>
      <c r="BV1988" s="78"/>
      <c r="BW1988" s="78"/>
      <c r="BX1988" s="78"/>
      <c r="BY1988" s="78"/>
      <c r="BZ1988" s="72"/>
      <c r="CA1988" s="73"/>
      <c r="CB1988" s="72"/>
      <c r="CC1988" s="72"/>
      <c r="CD1988" s="74"/>
      <c r="CJ1988"/>
      <c r="CW1988" s="76"/>
      <c r="DC1988" s="69"/>
      <c r="DI1988" s="69"/>
    </row>
    <row r="1989" spans="1:113">
      <c r="A1989" s="78"/>
      <c r="B1989" s="79"/>
      <c r="C1989" s="78"/>
      <c r="D1989" s="80"/>
      <c r="E1989" s="78"/>
      <c r="F1989" s="78"/>
      <c r="G1989" s="78"/>
      <c r="H1989" s="78"/>
      <c r="I1989" s="78"/>
      <c r="J1989" s="78"/>
      <c r="K1989" s="78"/>
      <c r="L1989" s="80"/>
      <c r="M1989" s="78"/>
      <c r="N1989" s="78"/>
      <c r="O1989" s="78"/>
      <c r="P1989" s="78"/>
      <c r="Q1989" s="78"/>
      <c r="R1989" s="78"/>
      <c r="S1989" s="78"/>
      <c r="T1989" s="78"/>
      <c r="U1989" s="78"/>
      <c r="V1989" s="78"/>
      <c r="W1989" s="78"/>
      <c r="X1989" s="78"/>
      <c r="Y1989" s="78"/>
      <c r="Z1989" s="78"/>
      <c r="AA1989" s="78"/>
      <c r="AB1989" s="78"/>
      <c r="AC1989" s="78"/>
      <c r="AD1989" s="78"/>
      <c r="AE1989" s="78"/>
      <c r="AF1989" s="78"/>
      <c r="AG1989" s="78"/>
      <c r="AH1989" s="78"/>
      <c r="AI1989" s="78"/>
      <c r="AJ1989" s="78"/>
      <c r="AK1989" s="78"/>
      <c r="AL1989" s="80"/>
      <c r="AM1989" s="78"/>
      <c r="AN1989" s="78"/>
      <c r="AO1989" s="78"/>
      <c r="AP1989" s="78"/>
      <c r="AQ1989" s="78"/>
      <c r="AR1989" s="78"/>
      <c r="AS1989" s="78"/>
      <c r="AT1989" s="78"/>
      <c r="AU1989" s="78"/>
      <c r="AV1989" s="78"/>
      <c r="AW1989" s="78"/>
      <c r="AX1989" s="78"/>
      <c r="AY1989" s="78"/>
      <c r="AZ1989" s="78"/>
      <c r="BA1989" s="78"/>
      <c r="BB1989" s="78"/>
      <c r="BC1989" s="79"/>
      <c r="BD1989" s="79"/>
      <c r="BE1989" s="79"/>
      <c r="BF1989" s="79"/>
      <c r="BG1989" s="79"/>
      <c r="BH1989" s="79"/>
      <c r="BI1989" s="79"/>
      <c r="BJ1989" s="78"/>
      <c r="BK1989" s="78"/>
      <c r="BL1989" s="80"/>
      <c r="BM1989" s="78"/>
      <c r="BN1989" s="78"/>
      <c r="BO1989" s="78"/>
      <c r="BP1989" s="78"/>
      <c r="BQ1989" s="78"/>
      <c r="BR1989" s="78"/>
      <c r="BS1989" s="78"/>
      <c r="BT1989" s="78"/>
      <c r="BU1989" s="78"/>
      <c r="BV1989" s="78"/>
      <c r="BW1989" s="78"/>
      <c r="BX1989" s="78"/>
      <c r="BY1989" s="78"/>
      <c r="BZ1989" s="72"/>
      <c r="CA1989" s="73"/>
      <c r="CB1989" s="72"/>
      <c r="CC1989" s="72"/>
      <c r="CD1989" s="74"/>
      <c r="CJ1989"/>
      <c r="CW1989" s="76"/>
      <c r="DC1989" s="69"/>
      <c r="DI1989" s="69"/>
    </row>
    <row r="1990" spans="1:113">
      <c r="A1990" s="78"/>
      <c r="B1990" s="79"/>
      <c r="C1990" s="78"/>
      <c r="D1990" s="80"/>
      <c r="E1990" s="78"/>
      <c r="F1990" s="78"/>
      <c r="G1990" s="78"/>
      <c r="H1990" s="78"/>
      <c r="I1990" s="78"/>
      <c r="J1990" s="78"/>
      <c r="K1990" s="78"/>
      <c r="L1990" s="80"/>
      <c r="M1990" s="78"/>
      <c r="N1990" s="78"/>
      <c r="O1990" s="78"/>
      <c r="P1990" s="78"/>
      <c r="Q1990" s="78"/>
      <c r="R1990" s="78"/>
      <c r="S1990" s="78"/>
      <c r="T1990" s="78"/>
      <c r="U1990" s="78"/>
      <c r="V1990" s="78"/>
      <c r="W1990" s="78"/>
      <c r="X1990" s="78"/>
      <c r="Y1990" s="78"/>
      <c r="Z1990" s="78"/>
      <c r="AA1990" s="78"/>
      <c r="AB1990" s="78"/>
      <c r="AC1990" s="78"/>
      <c r="AD1990" s="78"/>
      <c r="AE1990" s="78"/>
      <c r="AF1990" s="78"/>
      <c r="AG1990" s="78"/>
      <c r="AH1990" s="78"/>
      <c r="AI1990" s="78"/>
      <c r="AJ1990" s="78"/>
      <c r="AK1990" s="78"/>
      <c r="AL1990" s="80"/>
      <c r="AM1990" s="78"/>
      <c r="AN1990" s="78"/>
      <c r="AO1990" s="78"/>
      <c r="AP1990" s="78"/>
      <c r="AQ1990" s="78"/>
      <c r="AR1990" s="78"/>
      <c r="AS1990" s="78"/>
      <c r="AT1990" s="78"/>
      <c r="AU1990" s="78"/>
      <c r="AV1990" s="78"/>
      <c r="AW1990" s="78"/>
      <c r="AX1990" s="78"/>
      <c r="AY1990" s="78"/>
      <c r="AZ1990" s="78"/>
      <c r="BA1990" s="78"/>
      <c r="BB1990" s="78"/>
      <c r="BC1990" s="79"/>
      <c r="BD1990" s="79"/>
      <c r="BE1990" s="79"/>
      <c r="BF1990" s="79"/>
      <c r="BG1990" s="79"/>
      <c r="BH1990" s="79"/>
      <c r="BI1990" s="79"/>
      <c r="BJ1990" s="78"/>
      <c r="BK1990" s="78"/>
      <c r="BL1990" s="80"/>
      <c r="BM1990" s="78"/>
      <c r="BN1990" s="78"/>
      <c r="BO1990" s="78"/>
      <c r="BP1990" s="78"/>
      <c r="BQ1990" s="78"/>
      <c r="BR1990" s="78"/>
      <c r="BS1990" s="78"/>
      <c r="BT1990" s="78"/>
      <c r="BU1990" s="78"/>
      <c r="BV1990" s="78"/>
      <c r="BW1990" s="78"/>
      <c r="BX1990" s="78"/>
      <c r="BY1990" s="78"/>
      <c r="BZ1990" s="72"/>
      <c r="CA1990" s="73"/>
      <c r="CB1990" s="72"/>
      <c r="CC1990" s="72"/>
      <c r="CD1990" s="74"/>
      <c r="CJ1990"/>
      <c r="CW1990" s="76"/>
      <c r="DC1990" s="69"/>
      <c r="DI1990" s="69"/>
    </row>
    <row r="1991" spans="1:113">
      <c r="A1991" s="78"/>
      <c r="B1991" s="79"/>
      <c r="C1991" s="78"/>
      <c r="D1991" s="80"/>
      <c r="E1991" s="78"/>
      <c r="F1991" s="78"/>
      <c r="G1991" s="78"/>
      <c r="H1991" s="78"/>
      <c r="I1991" s="78"/>
      <c r="J1991" s="78"/>
      <c r="K1991" s="78"/>
      <c r="L1991" s="80"/>
      <c r="M1991" s="78"/>
      <c r="N1991" s="78"/>
      <c r="O1991" s="78"/>
      <c r="P1991" s="78"/>
      <c r="Q1991" s="78"/>
      <c r="R1991" s="78"/>
      <c r="S1991" s="78"/>
      <c r="T1991" s="78"/>
      <c r="U1991" s="78"/>
      <c r="V1991" s="78"/>
      <c r="W1991" s="78"/>
      <c r="X1991" s="78"/>
      <c r="Y1991" s="78"/>
      <c r="Z1991" s="78"/>
      <c r="AA1991" s="78"/>
      <c r="AB1991" s="78"/>
      <c r="AC1991" s="78"/>
      <c r="AD1991" s="78"/>
      <c r="AE1991" s="78"/>
      <c r="AF1991" s="78"/>
      <c r="AG1991" s="78"/>
      <c r="AH1991" s="78"/>
      <c r="AI1991" s="78"/>
      <c r="AJ1991" s="78"/>
      <c r="AK1991" s="78"/>
      <c r="AL1991" s="80"/>
      <c r="AM1991" s="78"/>
      <c r="AN1991" s="78"/>
      <c r="AO1991" s="78"/>
      <c r="AP1991" s="78"/>
      <c r="AQ1991" s="78"/>
      <c r="AR1991" s="78"/>
      <c r="AS1991" s="78"/>
      <c r="AT1991" s="78"/>
      <c r="AU1991" s="78"/>
      <c r="AV1991" s="78"/>
      <c r="AW1991" s="78"/>
      <c r="AX1991" s="78"/>
      <c r="AY1991" s="78"/>
      <c r="AZ1991" s="78"/>
      <c r="BA1991" s="78"/>
      <c r="BB1991" s="78"/>
      <c r="BC1991" s="79"/>
      <c r="BD1991" s="79"/>
      <c r="BE1991" s="79"/>
      <c r="BF1991" s="79"/>
      <c r="BG1991" s="79"/>
      <c r="BH1991" s="79"/>
      <c r="BI1991" s="79"/>
      <c r="BJ1991" s="78"/>
      <c r="BK1991" s="78"/>
      <c r="BL1991" s="80"/>
      <c r="BM1991" s="78"/>
      <c r="BN1991" s="78"/>
      <c r="BO1991" s="78"/>
      <c r="BP1991" s="78"/>
      <c r="BQ1991" s="78"/>
      <c r="BR1991" s="78"/>
      <c r="BS1991" s="78"/>
      <c r="BT1991" s="78"/>
      <c r="BU1991" s="78"/>
      <c r="BV1991" s="78"/>
      <c r="BW1991" s="78"/>
      <c r="BX1991" s="78"/>
      <c r="BY1991" s="78"/>
      <c r="BZ1991" s="72"/>
      <c r="CA1991" s="73"/>
      <c r="CB1991" s="72"/>
      <c r="CC1991" s="72"/>
      <c r="CD1991" s="74"/>
      <c r="CJ1991"/>
      <c r="CW1991" s="76"/>
      <c r="DC1991" s="69"/>
      <c r="DI1991" s="69"/>
    </row>
    <row r="1992" spans="1:113">
      <c r="A1992" s="78"/>
      <c r="B1992" s="79"/>
      <c r="C1992" s="78"/>
      <c r="D1992" s="80"/>
      <c r="E1992" s="78"/>
      <c r="F1992" s="78"/>
      <c r="G1992" s="78"/>
      <c r="H1992" s="78"/>
      <c r="I1992" s="78"/>
      <c r="J1992" s="78"/>
      <c r="K1992" s="78"/>
      <c r="L1992" s="80"/>
      <c r="M1992" s="78"/>
      <c r="N1992" s="78"/>
      <c r="O1992" s="78"/>
      <c r="P1992" s="78"/>
      <c r="Q1992" s="78"/>
      <c r="R1992" s="78"/>
      <c r="S1992" s="78"/>
      <c r="T1992" s="78"/>
      <c r="U1992" s="78"/>
      <c r="V1992" s="78"/>
      <c r="W1992" s="78"/>
      <c r="X1992" s="78"/>
      <c r="Y1992" s="78"/>
      <c r="Z1992" s="78"/>
      <c r="AA1992" s="78"/>
      <c r="AB1992" s="78"/>
      <c r="AC1992" s="78"/>
      <c r="AD1992" s="78"/>
      <c r="AE1992" s="78"/>
      <c r="AF1992" s="78"/>
      <c r="AG1992" s="78"/>
      <c r="AH1992" s="78"/>
      <c r="AI1992" s="78"/>
      <c r="AJ1992" s="78"/>
      <c r="AK1992" s="78"/>
      <c r="AL1992" s="80"/>
      <c r="AM1992" s="78"/>
      <c r="AN1992" s="78"/>
      <c r="AO1992" s="78"/>
      <c r="AP1992" s="78"/>
      <c r="AQ1992" s="78"/>
      <c r="AR1992" s="78"/>
      <c r="AS1992" s="78"/>
      <c r="AT1992" s="78"/>
      <c r="AU1992" s="78"/>
      <c r="AV1992" s="78"/>
      <c r="AW1992" s="78"/>
      <c r="AX1992" s="78"/>
      <c r="AY1992" s="78"/>
      <c r="AZ1992" s="78"/>
      <c r="BA1992" s="78"/>
      <c r="BB1992" s="78"/>
      <c r="BC1992" s="79"/>
      <c r="BD1992" s="79"/>
      <c r="BE1992" s="79"/>
      <c r="BF1992" s="79"/>
      <c r="BG1992" s="79"/>
      <c r="BH1992" s="79"/>
      <c r="BI1992" s="79"/>
      <c r="BJ1992" s="78"/>
      <c r="BK1992" s="78"/>
      <c r="BL1992" s="80"/>
      <c r="BM1992" s="78"/>
      <c r="BN1992" s="78"/>
      <c r="BO1992" s="78"/>
      <c r="BP1992" s="78"/>
      <c r="BQ1992" s="78"/>
      <c r="BR1992" s="78"/>
      <c r="BS1992" s="78"/>
      <c r="BT1992" s="78"/>
      <c r="BU1992" s="78"/>
      <c r="BV1992" s="78"/>
      <c r="BW1992" s="78"/>
      <c r="BX1992" s="78"/>
      <c r="BY1992" s="78"/>
      <c r="BZ1992" s="72"/>
      <c r="CA1992" s="73"/>
      <c r="CB1992" s="72"/>
      <c r="CC1992" s="72"/>
      <c r="CD1992" s="74"/>
      <c r="CJ1992"/>
      <c r="CW1992" s="76"/>
      <c r="DC1992" s="69"/>
      <c r="DI1992" s="69"/>
    </row>
    <row r="1993" spans="1:113">
      <c r="A1993" s="78"/>
      <c r="B1993" s="79"/>
      <c r="C1993" s="78"/>
      <c r="D1993" s="80"/>
      <c r="E1993" s="78"/>
      <c r="F1993" s="78"/>
      <c r="G1993" s="78"/>
      <c r="H1993" s="78"/>
      <c r="I1993" s="78"/>
      <c r="J1993" s="78"/>
      <c r="K1993" s="78"/>
      <c r="L1993" s="80"/>
      <c r="M1993" s="78"/>
      <c r="N1993" s="78"/>
      <c r="O1993" s="78"/>
      <c r="P1993" s="78"/>
      <c r="Q1993" s="78"/>
      <c r="R1993" s="78"/>
      <c r="S1993" s="78"/>
      <c r="T1993" s="78"/>
      <c r="U1993" s="78"/>
      <c r="V1993" s="78"/>
      <c r="W1993" s="78"/>
      <c r="X1993" s="78"/>
      <c r="Y1993" s="78"/>
      <c r="Z1993" s="78"/>
      <c r="AA1993" s="78"/>
      <c r="AB1993" s="78"/>
      <c r="AC1993" s="78"/>
      <c r="AD1993" s="78"/>
      <c r="AE1993" s="78"/>
      <c r="AF1993" s="78"/>
      <c r="AG1993" s="78"/>
      <c r="AH1993" s="78"/>
      <c r="AI1993" s="78"/>
      <c r="AJ1993" s="78"/>
      <c r="AK1993" s="78"/>
      <c r="AL1993" s="80"/>
      <c r="AM1993" s="78"/>
      <c r="AN1993" s="78"/>
      <c r="AO1993" s="78"/>
      <c r="AP1993" s="78"/>
      <c r="AQ1993" s="78"/>
      <c r="AR1993" s="78"/>
      <c r="AS1993" s="78"/>
      <c r="AT1993" s="78"/>
      <c r="AU1993" s="78"/>
      <c r="AV1993" s="78"/>
      <c r="AW1993" s="78"/>
      <c r="AX1993" s="78"/>
      <c r="AY1993" s="78"/>
      <c r="AZ1993" s="78"/>
      <c r="BA1993" s="78"/>
      <c r="BB1993" s="78"/>
      <c r="BC1993" s="79"/>
      <c r="BD1993" s="79"/>
      <c r="BE1993" s="79"/>
      <c r="BF1993" s="79"/>
      <c r="BG1993" s="79"/>
      <c r="BH1993" s="79"/>
      <c r="BI1993" s="79"/>
      <c r="BJ1993" s="78"/>
      <c r="BK1993" s="78"/>
      <c r="BL1993" s="80"/>
      <c r="BM1993" s="78"/>
      <c r="BN1993" s="78"/>
      <c r="BO1993" s="78"/>
      <c r="BP1993" s="78"/>
      <c r="BQ1993" s="78"/>
      <c r="BR1993" s="78"/>
      <c r="BS1993" s="78"/>
      <c r="BT1993" s="78"/>
      <c r="BU1993" s="78"/>
      <c r="BV1993" s="78"/>
      <c r="BW1993" s="78"/>
      <c r="BX1993" s="78"/>
      <c r="BY1993" s="78"/>
      <c r="BZ1993" s="72"/>
      <c r="CA1993" s="73"/>
      <c r="CB1993" s="72"/>
      <c r="CC1993" s="72"/>
      <c r="CD1993" s="74"/>
      <c r="CJ1993"/>
      <c r="CW1993" s="76"/>
      <c r="DC1993" s="69"/>
      <c r="DI1993" s="69"/>
    </row>
    <row r="1994" spans="1:113">
      <c r="A1994" s="78"/>
      <c r="B1994" s="79"/>
      <c r="C1994" s="78"/>
      <c r="D1994" s="80"/>
      <c r="E1994" s="78"/>
      <c r="F1994" s="78"/>
      <c r="G1994" s="78"/>
      <c r="H1994" s="78"/>
      <c r="I1994" s="78"/>
      <c r="J1994" s="78"/>
      <c r="K1994" s="78"/>
      <c r="L1994" s="80"/>
      <c r="M1994" s="78"/>
      <c r="N1994" s="78"/>
      <c r="O1994" s="78"/>
      <c r="P1994" s="78"/>
      <c r="Q1994" s="78"/>
      <c r="R1994" s="78"/>
      <c r="S1994" s="78"/>
      <c r="T1994" s="78"/>
      <c r="U1994" s="78"/>
      <c r="V1994" s="78"/>
      <c r="W1994" s="78"/>
      <c r="X1994" s="78"/>
      <c r="Y1994" s="78"/>
      <c r="Z1994" s="78"/>
      <c r="AA1994" s="78"/>
      <c r="AB1994" s="78"/>
      <c r="AC1994" s="78"/>
      <c r="AD1994" s="78"/>
      <c r="AE1994" s="78"/>
      <c r="AF1994" s="78"/>
      <c r="AG1994" s="78"/>
      <c r="AH1994" s="78"/>
      <c r="AI1994" s="78"/>
      <c r="AJ1994" s="78"/>
      <c r="AK1994" s="78"/>
      <c r="AL1994" s="80"/>
      <c r="AM1994" s="78"/>
      <c r="AN1994" s="78"/>
      <c r="AO1994" s="78"/>
      <c r="AP1994" s="78"/>
      <c r="AQ1994" s="78"/>
      <c r="AR1994" s="78"/>
      <c r="AS1994" s="78"/>
      <c r="AT1994" s="78"/>
      <c r="AU1994" s="78"/>
      <c r="AV1994" s="78"/>
      <c r="AW1994" s="78"/>
      <c r="AX1994" s="78"/>
      <c r="AY1994" s="78"/>
      <c r="AZ1994" s="78"/>
      <c r="BA1994" s="78"/>
      <c r="BB1994" s="78"/>
      <c r="BC1994" s="79"/>
      <c r="BD1994" s="79"/>
      <c r="BE1994" s="79"/>
      <c r="BF1994" s="79"/>
      <c r="BG1994" s="79"/>
      <c r="BH1994" s="79"/>
      <c r="BI1994" s="79"/>
      <c r="BJ1994" s="78"/>
      <c r="BK1994" s="78"/>
      <c r="BL1994" s="80"/>
      <c r="BM1994" s="78"/>
      <c r="BN1994" s="78"/>
      <c r="BO1994" s="78"/>
      <c r="BP1994" s="78"/>
      <c r="BQ1994" s="78"/>
      <c r="BR1994" s="78"/>
      <c r="BS1994" s="78"/>
      <c r="BT1994" s="78"/>
      <c r="BU1994" s="78"/>
      <c r="BV1994" s="78"/>
      <c r="BW1994" s="78"/>
      <c r="BX1994" s="78"/>
      <c r="BY1994" s="78"/>
      <c r="BZ1994" s="72"/>
      <c r="CA1994" s="73"/>
      <c r="CB1994" s="72"/>
      <c r="CC1994" s="72"/>
      <c r="CD1994" s="74"/>
      <c r="CJ1994"/>
      <c r="CW1994" s="76"/>
      <c r="DC1994" s="69"/>
      <c r="DI1994" s="69"/>
    </row>
    <row r="1995" spans="1:113">
      <c r="A1995" s="78"/>
      <c r="B1995" s="79"/>
      <c r="C1995" s="78"/>
      <c r="D1995" s="80"/>
      <c r="E1995" s="78"/>
      <c r="F1995" s="78"/>
      <c r="G1995" s="78"/>
      <c r="H1995" s="78"/>
      <c r="I1995" s="78"/>
      <c r="J1995" s="78"/>
      <c r="K1995" s="78"/>
      <c r="L1995" s="80"/>
      <c r="M1995" s="78"/>
      <c r="N1995" s="78"/>
      <c r="O1995" s="78"/>
      <c r="P1995" s="78"/>
      <c r="Q1995" s="78"/>
      <c r="R1995" s="78"/>
      <c r="S1995" s="78"/>
      <c r="T1995" s="78"/>
      <c r="U1995" s="78"/>
      <c r="V1995" s="78"/>
      <c r="W1995" s="78"/>
      <c r="X1995" s="78"/>
      <c r="Y1995" s="78"/>
      <c r="Z1995" s="78"/>
      <c r="AA1995" s="78"/>
      <c r="AB1995" s="78"/>
      <c r="AC1995" s="78"/>
      <c r="AD1995" s="78"/>
      <c r="AE1995" s="78"/>
      <c r="AF1995" s="78"/>
      <c r="AG1995" s="78"/>
      <c r="AH1995" s="78"/>
      <c r="AI1995" s="78"/>
      <c r="AJ1995" s="78"/>
      <c r="AK1995" s="78"/>
      <c r="AL1995" s="80"/>
      <c r="AM1995" s="78"/>
      <c r="AN1995" s="78"/>
      <c r="AO1995" s="78"/>
      <c r="AP1995" s="78"/>
      <c r="AQ1995" s="78"/>
      <c r="AR1995" s="78"/>
      <c r="AS1995" s="78"/>
      <c r="AT1995" s="78"/>
      <c r="AU1995" s="78"/>
      <c r="AV1995" s="78"/>
      <c r="AW1995" s="78"/>
      <c r="AX1995" s="78"/>
      <c r="AY1995" s="78"/>
      <c r="AZ1995" s="78"/>
      <c r="BA1995" s="78"/>
      <c r="BB1995" s="78"/>
      <c r="BC1995" s="79"/>
      <c r="BD1995" s="79"/>
      <c r="BE1995" s="79"/>
      <c r="BF1995" s="79"/>
      <c r="BG1995" s="79"/>
      <c r="BH1995" s="79"/>
      <c r="BI1995" s="79"/>
      <c r="BJ1995" s="78"/>
      <c r="BK1995" s="78"/>
      <c r="BL1995" s="80"/>
      <c r="BM1995" s="78"/>
      <c r="BN1995" s="78"/>
      <c r="BO1995" s="78"/>
      <c r="BP1995" s="78"/>
      <c r="BQ1995" s="78"/>
      <c r="BR1995" s="78"/>
      <c r="BS1995" s="78"/>
      <c r="BT1995" s="78"/>
      <c r="BU1995" s="78"/>
      <c r="BV1995" s="78"/>
      <c r="BW1995" s="78"/>
      <c r="BX1995" s="78"/>
      <c r="BY1995" s="78"/>
      <c r="BZ1995" s="72"/>
      <c r="CA1995" s="73"/>
      <c r="CB1995" s="72"/>
      <c r="CC1995" s="72"/>
      <c r="CD1995" s="74"/>
      <c r="CJ1995"/>
      <c r="CW1995" s="76"/>
      <c r="DC1995" s="69"/>
      <c r="DI1995" s="69"/>
    </row>
    <row r="1996" spans="1:113">
      <c r="A1996" s="78"/>
      <c r="B1996" s="79"/>
      <c r="C1996" s="78"/>
      <c r="D1996" s="80"/>
      <c r="E1996" s="78"/>
      <c r="F1996" s="78"/>
      <c r="G1996" s="78"/>
      <c r="H1996" s="78"/>
      <c r="I1996" s="78"/>
      <c r="J1996" s="78"/>
      <c r="K1996" s="78"/>
      <c r="L1996" s="80"/>
      <c r="M1996" s="78"/>
      <c r="N1996" s="78"/>
      <c r="O1996" s="78"/>
      <c r="P1996" s="78"/>
      <c r="Q1996" s="78"/>
      <c r="R1996" s="78"/>
      <c r="S1996" s="78"/>
      <c r="T1996" s="78"/>
      <c r="U1996" s="78"/>
      <c r="V1996" s="78"/>
      <c r="W1996" s="78"/>
      <c r="X1996" s="78"/>
      <c r="Y1996" s="78"/>
      <c r="Z1996" s="78"/>
      <c r="AA1996" s="78"/>
      <c r="AB1996" s="78"/>
      <c r="AC1996" s="78"/>
      <c r="AD1996" s="78"/>
      <c r="AE1996" s="78"/>
      <c r="AF1996" s="78"/>
      <c r="AG1996" s="78"/>
      <c r="AH1996" s="78"/>
      <c r="AI1996" s="78"/>
      <c r="AJ1996" s="78"/>
      <c r="AK1996" s="78"/>
      <c r="AL1996" s="80"/>
      <c r="AM1996" s="78"/>
      <c r="AN1996" s="78"/>
      <c r="AO1996" s="78"/>
      <c r="AP1996" s="78"/>
      <c r="AQ1996" s="78"/>
      <c r="AR1996" s="78"/>
      <c r="AS1996" s="78"/>
      <c r="AT1996" s="78"/>
      <c r="AU1996" s="78"/>
      <c r="AV1996" s="78"/>
      <c r="AW1996" s="78"/>
      <c r="AX1996" s="78"/>
      <c r="AY1996" s="78"/>
      <c r="AZ1996" s="78"/>
      <c r="BA1996" s="78"/>
      <c r="BB1996" s="78"/>
      <c r="BC1996" s="79"/>
      <c r="BD1996" s="79"/>
      <c r="BE1996" s="79"/>
      <c r="BF1996" s="79"/>
      <c r="BG1996" s="79"/>
      <c r="BH1996" s="79"/>
      <c r="BI1996" s="79"/>
      <c r="BJ1996" s="78"/>
      <c r="BK1996" s="78"/>
      <c r="BL1996" s="80"/>
      <c r="BM1996" s="78"/>
      <c r="BN1996" s="78"/>
      <c r="BO1996" s="78"/>
      <c r="BP1996" s="78"/>
      <c r="BQ1996" s="78"/>
      <c r="BR1996" s="78"/>
      <c r="BS1996" s="78"/>
      <c r="BT1996" s="78"/>
      <c r="BU1996" s="78"/>
      <c r="BV1996" s="78"/>
      <c r="BW1996" s="78"/>
      <c r="BX1996" s="78"/>
      <c r="BY1996" s="78"/>
      <c r="BZ1996" s="72"/>
      <c r="CA1996" s="73"/>
      <c r="CB1996" s="72"/>
      <c r="CC1996" s="72"/>
      <c r="CD1996" s="74"/>
      <c r="CJ1996"/>
      <c r="CW1996" s="76"/>
      <c r="DC1996" s="69"/>
      <c r="DI1996" s="69"/>
    </row>
    <row r="1997" spans="1:113">
      <c r="A1997" s="78"/>
      <c r="B1997" s="79"/>
      <c r="C1997" s="78"/>
      <c r="D1997" s="80"/>
      <c r="E1997" s="78"/>
      <c r="F1997" s="78"/>
      <c r="G1997" s="78"/>
      <c r="H1997" s="78"/>
      <c r="I1997" s="78"/>
      <c r="J1997" s="78"/>
      <c r="K1997" s="78"/>
      <c r="L1997" s="80"/>
      <c r="M1997" s="78"/>
      <c r="N1997" s="78"/>
      <c r="O1997" s="78"/>
      <c r="P1997" s="78"/>
      <c r="Q1997" s="78"/>
      <c r="R1997" s="78"/>
      <c r="S1997" s="78"/>
      <c r="T1997" s="78"/>
      <c r="U1997" s="78"/>
      <c r="V1997" s="78"/>
      <c r="W1997" s="78"/>
      <c r="X1997" s="78"/>
      <c r="Y1997" s="78"/>
      <c r="Z1997" s="78"/>
      <c r="AA1997" s="78"/>
      <c r="AB1997" s="78"/>
      <c r="AC1997" s="78"/>
      <c r="AD1997" s="78"/>
      <c r="AE1997" s="78"/>
      <c r="AF1997" s="78"/>
      <c r="AG1997" s="78"/>
      <c r="AH1997" s="78"/>
      <c r="AI1997" s="78"/>
      <c r="AJ1997" s="78"/>
      <c r="AK1997" s="78"/>
      <c r="AL1997" s="80"/>
      <c r="AM1997" s="78"/>
      <c r="AN1997" s="78"/>
      <c r="AO1997" s="78"/>
      <c r="AP1997" s="78"/>
      <c r="AQ1997" s="78"/>
      <c r="AR1997" s="78"/>
      <c r="AS1997" s="78"/>
      <c r="AT1997" s="78"/>
      <c r="AU1997" s="78"/>
      <c r="AV1997" s="78"/>
      <c r="AW1997" s="78"/>
      <c r="AX1997" s="78"/>
      <c r="AY1997" s="78"/>
      <c r="AZ1997" s="78"/>
      <c r="BA1997" s="78"/>
      <c r="BB1997" s="78"/>
      <c r="BC1997" s="79"/>
      <c r="BD1997" s="79"/>
      <c r="BE1997" s="79"/>
      <c r="BF1997" s="79"/>
      <c r="BG1997" s="79"/>
      <c r="BH1997" s="79"/>
      <c r="BI1997" s="79"/>
      <c r="BJ1997" s="78"/>
      <c r="BK1997" s="78"/>
      <c r="BL1997" s="80"/>
      <c r="BM1997" s="78"/>
      <c r="BN1997" s="78"/>
      <c r="BO1997" s="78"/>
      <c r="BP1997" s="78"/>
      <c r="BQ1997" s="78"/>
      <c r="BR1997" s="78"/>
      <c r="BS1997" s="78"/>
      <c r="BT1997" s="78"/>
      <c r="BU1997" s="78"/>
      <c r="BV1997" s="78"/>
      <c r="BW1997" s="78"/>
      <c r="BX1997" s="78"/>
      <c r="BY1997" s="78"/>
      <c r="BZ1997" s="72"/>
      <c r="CA1997" s="73"/>
      <c r="CB1997" s="72"/>
      <c r="CC1997" s="72"/>
      <c r="CD1997" s="74"/>
      <c r="CJ1997"/>
      <c r="CW1997" s="76"/>
      <c r="DC1997" s="69"/>
      <c r="DI1997" s="69"/>
    </row>
    <row r="1998" spans="1:113">
      <c r="A1998" s="78"/>
      <c r="B1998" s="79"/>
      <c r="C1998" s="78"/>
      <c r="D1998" s="80"/>
      <c r="E1998" s="78"/>
      <c r="F1998" s="78"/>
      <c r="G1998" s="78"/>
      <c r="H1998" s="78"/>
      <c r="I1998" s="78"/>
      <c r="J1998" s="78"/>
      <c r="K1998" s="78"/>
      <c r="L1998" s="80"/>
      <c r="M1998" s="78"/>
      <c r="N1998" s="78"/>
      <c r="O1998" s="78"/>
      <c r="P1998" s="78"/>
      <c r="Q1998" s="78"/>
      <c r="R1998" s="78"/>
      <c r="S1998" s="78"/>
      <c r="T1998" s="78"/>
      <c r="U1998" s="78"/>
      <c r="V1998" s="78"/>
      <c r="W1998" s="78"/>
      <c r="X1998" s="78"/>
      <c r="Y1998" s="78"/>
      <c r="Z1998" s="78"/>
      <c r="AA1998" s="78"/>
      <c r="AB1998" s="78"/>
      <c r="AC1998" s="78"/>
      <c r="AD1998" s="78"/>
      <c r="AE1998" s="78"/>
      <c r="AF1998" s="78"/>
      <c r="AG1998" s="78"/>
      <c r="AH1998" s="78"/>
      <c r="AI1998" s="78"/>
      <c r="AJ1998" s="78"/>
      <c r="AK1998" s="78"/>
      <c r="AL1998" s="80"/>
      <c r="AM1998" s="78"/>
      <c r="AN1998" s="78"/>
      <c r="AO1998" s="78"/>
      <c r="AP1998" s="78"/>
      <c r="AQ1998" s="78"/>
      <c r="AR1998" s="78"/>
      <c r="AS1998" s="78"/>
      <c r="AT1998" s="78"/>
      <c r="AU1998" s="78"/>
      <c r="AV1998" s="78"/>
      <c r="AW1998" s="78"/>
      <c r="AX1998" s="78"/>
      <c r="AY1998" s="78"/>
      <c r="AZ1998" s="78"/>
      <c r="BA1998" s="78"/>
      <c r="BB1998" s="78"/>
      <c r="BC1998" s="79"/>
      <c r="BD1998" s="79"/>
      <c r="BE1998" s="79"/>
      <c r="BF1998" s="79"/>
      <c r="BG1998" s="79"/>
      <c r="BH1998" s="79"/>
      <c r="BI1998" s="79"/>
      <c r="BJ1998" s="78"/>
      <c r="BK1998" s="78"/>
      <c r="BL1998" s="80"/>
      <c r="BM1998" s="78"/>
      <c r="BN1998" s="78"/>
      <c r="BO1998" s="78"/>
      <c r="BP1998" s="78"/>
      <c r="BQ1998" s="78"/>
      <c r="BR1998" s="78"/>
      <c r="BS1998" s="78"/>
      <c r="BT1998" s="78"/>
      <c r="BU1998" s="78"/>
      <c r="BV1998" s="78"/>
      <c r="BW1998" s="78"/>
      <c r="BX1998" s="78"/>
      <c r="BY1998" s="78"/>
      <c r="BZ1998" s="72"/>
      <c r="CA1998" s="73"/>
      <c r="CB1998" s="72"/>
      <c r="CC1998" s="72"/>
      <c r="CD1998" s="74"/>
      <c r="CJ1998"/>
      <c r="CW1998" s="76"/>
      <c r="DC1998" s="69"/>
      <c r="DI1998" s="69"/>
    </row>
    <row r="1999" spans="1:113">
      <c r="A1999" s="78"/>
      <c r="B1999" s="79"/>
      <c r="C1999" s="78"/>
      <c r="D1999" s="80"/>
      <c r="E1999" s="78"/>
      <c r="F1999" s="78"/>
      <c r="G1999" s="78"/>
      <c r="H1999" s="78"/>
      <c r="I1999" s="78"/>
      <c r="J1999" s="78"/>
      <c r="K1999" s="78"/>
      <c r="L1999" s="80"/>
      <c r="M1999" s="78"/>
      <c r="N1999" s="78"/>
      <c r="O1999" s="78"/>
      <c r="P1999" s="78"/>
      <c r="Q1999" s="78"/>
      <c r="R1999" s="78"/>
      <c r="S1999" s="78"/>
      <c r="T1999" s="78"/>
      <c r="U1999" s="78"/>
      <c r="V1999" s="78"/>
      <c r="W1999" s="78"/>
      <c r="X1999" s="78"/>
      <c r="Y1999" s="78"/>
      <c r="Z1999" s="78"/>
      <c r="AA1999" s="78"/>
      <c r="AB1999" s="78"/>
      <c r="AC1999" s="78"/>
      <c r="AD1999" s="78"/>
      <c r="AE1999" s="78"/>
      <c r="AF1999" s="78"/>
      <c r="AG1999" s="78"/>
      <c r="AH1999" s="78"/>
      <c r="AI1999" s="78"/>
      <c r="AJ1999" s="78"/>
      <c r="AK1999" s="78"/>
      <c r="AL1999" s="80"/>
      <c r="AM1999" s="78"/>
      <c r="AN1999" s="78"/>
      <c r="AO1999" s="78"/>
      <c r="AP1999" s="78"/>
      <c r="AQ1999" s="78"/>
      <c r="AR1999" s="78"/>
      <c r="AS1999" s="78"/>
      <c r="AT1999" s="78"/>
      <c r="AU1999" s="78"/>
      <c r="AV1999" s="78"/>
      <c r="AW1999" s="78"/>
      <c r="AX1999" s="78"/>
      <c r="AY1999" s="78"/>
      <c r="AZ1999" s="78"/>
      <c r="BA1999" s="78"/>
      <c r="BB1999" s="78"/>
      <c r="BC1999" s="79"/>
      <c r="BD1999" s="79"/>
      <c r="BE1999" s="79"/>
      <c r="BF1999" s="79"/>
      <c r="BG1999" s="79"/>
      <c r="BH1999" s="79"/>
      <c r="BI1999" s="79"/>
      <c r="BJ1999" s="78"/>
      <c r="BK1999" s="78"/>
      <c r="BL1999" s="80"/>
      <c r="BM1999" s="78"/>
      <c r="BN1999" s="78"/>
      <c r="BO1999" s="78"/>
      <c r="BP1999" s="78"/>
      <c r="BQ1999" s="78"/>
      <c r="BR1999" s="78"/>
      <c r="BS1999" s="78"/>
      <c r="BT1999" s="78"/>
      <c r="BU1999" s="78"/>
      <c r="BV1999" s="78"/>
      <c r="BW1999" s="78"/>
      <c r="BX1999" s="78"/>
      <c r="BY1999" s="78"/>
      <c r="BZ1999" s="72"/>
      <c r="CA1999" s="73"/>
      <c r="CB1999" s="72"/>
      <c r="CC1999" s="72"/>
      <c r="CD1999" s="74"/>
      <c r="CJ1999"/>
      <c r="CW1999" s="76"/>
      <c r="DC1999" s="69"/>
      <c r="DI1999" s="69"/>
    </row>
    <row r="2000" spans="1:113">
      <c r="A2000" s="78"/>
      <c r="B2000" s="79"/>
      <c r="C2000" s="78"/>
      <c r="D2000" s="80"/>
      <c r="E2000" s="78"/>
      <c r="F2000" s="78"/>
      <c r="G2000" s="78"/>
      <c r="H2000" s="78"/>
      <c r="I2000" s="78"/>
      <c r="J2000" s="78"/>
      <c r="K2000" s="78"/>
      <c r="L2000" s="80"/>
      <c r="M2000" s="78"/>
      <c r="N2000" s="78"/>
      <c r="O2000" s="78"/>
      <c r="P2000" s="78"/>
      <c r="Q2000" s="78"/>
      <c r="R2000" s="78"/>
      <c r="S2000" s="78"/>
      <c r="T2000" s="78"/>
      <c r="U2000" s="78"/>
      <c r="V2000" s="78"/>
      <c r="W2000" s="78"/>
      <c r="X2000" s="78"/>
      <c r="Y2000" s="78"/>
      <c r="Z2000" s="78"/>
      <c r="AA2000" s="78"/>
      <c r="AB2000" s="78"/>
      <c r="AC2000" s="78"/>
      <c r="AD2000" s="78"/>
      <c r="AE2000" s="78"/>
      <c r="AF2000" s="78"/>
      <c r="AG2000" s="78"/>
      <c r="AH2000" s="78"/>
      <c r="AI2000" s="78"/>
      <c r="AJ2000" s="78"/>
      <c r="AK2000" s="78"/>
      <c r="AL2000" s="80"/>
      <c r="AM2000" s="78"/>
      <c r="AN2000" s="78"/>
      <c r="AO2000" s="78"/>
      <c r="AP2000" s="78"/>
      <c r="AQ2000" s="78"/>
      <c r="AR2000" s="78"/>
      <c r="AS2000" s="78"/>
      <c r="AT2000" s="78"/>
      <c r="AU2000" s="78"/>
      <c r="AV2000" s="78"/>
      <c r="AW2000" s="78"/>
      <c r="AX2000" s="78"/>
      <c r="AY2000" s="78"/>
      <c r="AZ2000" s="78"/>
      <c r="BA2000" s="78"/>
      <c r="BB2000" s="78"/>
      <c r="BC2000" s="79"/>
      <c r="BD2000" s="79"/>
      <c r="BE2000" s="79"/>
      <c r="BF2000" s="79"/>
      <c r="BG2000" s="79"/>
      <c r="BH2000" s="79"/>
      <c r="BI2000" s="79"/>
      <c r="BJ2000" s="78"/>
      <c r="BK2000" s="78"/>
      <c r="BL2000" s="80"/>
      <c r="BM2000" s="78"/>
      <c r="BN2000" s="78"/>
      <c r="BO2000" s="78"/>
      <c r="BP2000" s="78"/>
      <c r="BQ2000" s="78"/>
      <c r="BR2000" s="78"/>
      <c r="BS2000" s="78"/>
      <c r="BT2000" s="78"/>
      <c r="BU2000" s="78"/>
      <c r="BV2000" s="78"/>
      <c r="BW2000" s="78"/>
      <c r="BX2000" s="78"/>
      <c r="BY2000" s="78"/>
      <c r="BZ2000" s="72"/>
      <c r="CA2000" s="73"/>
      <c r="CB2000" s="72"/>
      <c r="CC2000" s="72"/>
      <c r="CD2000" s="74"/>
      <c r="CJ2000"/>
      <c r="CW2000" s="76"/>
      <c r="DC2000" s="69"/>
      <c r="DI2000" s="69"/>
    </row>
    <row r="2001" spans="1:113">
      <c r="A2001" s="78"/>
      <c r="B2001" s="79"/>
      <c r="C2001" s="78"/>
      <c r="D2001" s="80"/>
      <c r="E2001" s="78"/>
      <c r="F2001" s="78"/>
      <c r="G2001" s="78"/>
      <c r="H2001" s="78"/>
      <c r="I2001" s="78"/>
      <c r="J2001" s="78"/>
      <c r="K2001" s="78"/>
      <c r="L2001" s="80"/>
      <c r="M2001" s="78"/>
      <c r="N2001" s="78"/>
      <c r="O2001" s="78"/>
      <c r="P2001" s="78"/>
      <c r="Q2001" s="78"/>
      <c r="R2001" s="78"/>
      <c r="S2001" s="78"/>
      <c r="T2001" s="78"/>
      <c r="U2001" s="78"/>
      <c r="V2001" s="78"/>
      <c r="W2001" s="78"/>
      <c r="X2001" s="78"/>
      <c r="Y2001" s="78"/>
      <c r="Z2001" s="78"/>
      <c r="AA2001" s="78"/>
      <c r="AB2001" s="78"/>
      <c r="AC2001" s="78"/>
      <c r="AD2001" s="78"/>
      <c r="AE2001" s="78"/>
      <c r="AF2001" s="78"/>
      <c r="AG2001" s="78"/>
      <c r="AH2001" s="78"/>
      <c r="AI2001" s="78"/>
      <c r="AJ2001" s="78"/>
      <c r="AK2001" s="78"/>
      <c r="AL2001" s="80"/>
      <c r="AM2001" s="78"/>
      <c r="AN2001" s="78"/>
      <c r="AO2001" s="78"/>
      <c r="AP2001" s="78"/>
      <c r="AQ2001" s="78"/>
      <c r="AR2001" s="78"/>
      <c r="AS2001" s="78"/>
      <c r="AT2001" s="78"/>
      <c r="AU2001" s="78"/>
      <c r="AV2001" s="78"/>
      <c r="AW2001" s="78"/>
      <c r="AX2001" s="78"/>
      <c r="AY2001" s="78"/>
      <c r="AZ2001" s="78"/>
      <c r="BA2001" s="78"/>
      <c r="BB2001" s="78"/>
      <c r="BC2001" s="79"/>
      <c r="BD2001" s="79"/>
      <c r="BE2001" s="79"/>
      <c r="BF2001" s="79"/>
      <c r="BG2001" s="79"/>
      <c r="BH2001" s="79"/>
      <c r="BI2001" s="79"/>
      <c r="BJ2001" s="78"/>
      <c r="BK2001" s="78"/>
      <c r="BL2001" s="80"/>
      <c r="BM2001" s="78"/>
      <c r="BN2001" s="78"/>
      <c r="BO2001" s="78"/>
      <c r="BP2001" s="78"/>
      <c r="BQ2001" s="78"/>
      <c r="BR2001" s="78"/>
      <c r="BS2001" s="78"/>
      <c r="BT2001" s="78"/>
      <c r="BU2001" s="78"/>
      <c r="BV2001" s="78"/>
      <c r="BW2001" s="78"/>
      <c r="BX2001" s="78"/>
      <c r="BY2001" s="78"/>
      <c r="BZ2001" s="72"/>
      <c r="CA2001" s="73"/>
      <c r="CB2001" s="72"/>
      <c r="CC2001" s="72"/>
      <c r="CD2001" s="74"/>
      <c r="CJ2001"/>
      <c r="CW2001" s="76"/>
      <c r="DC2001" s="69"/>
      <c r="DI2001" s="69"/>
    </row>
    <row r="2002" spans="1:113">
      <c r="A2002" s="78"/>
      <c r="B2002" s="79"/>
      <c r="C2002" s="78"/>
      <c r="D2002" s="80"/>
      <c r="E2002" s="78"/>
      <c r="F2002" s="78"/>
      <c r="G2002" s="78"/>
      <c r="H2002" s="78"/>
      <c r="I2002" s="78"/>
      <c r="J2002" s="78"/>
      <c r="K2002" s="78"/>
      <c r="L2002" s="80"/>
      <c r="M2002" s="78"/>
      <c r="N2002" s="78"/>
      <c r="O2002" s="78"/>
      <c r="P2002" s="78"/>
      <c r="Q2002" s="78"/>
      <c r="R2002" s="78"/>
      <c r="S2002" s="78"/>
      <c r="T2002" s="78"/>
      <c r="U2002" s="78"/>
      <c r="V2002" s="78"/>
      <c r="W2002" s="78"/>
      <c r="X2002" s="78"/>
      <c r="Y2002" s="78"/>
      <c r="Z2002" s="78"/>
      <c r="AA2002" s="78"/>
      <c r="AB2002" s="78"/>
      <c r="AC2002" s="78"/>
      <c r="AD2002" s="78"/>
      <c r="AE2002" s="78"/>
      <c r="AF2002" s="78"/>
      <c r="AG2002" s="78"/>
      <c r="AH2002" s="78"/>
      <c r="AI2002" s="78"/>
      <c r="AJ2002" s="78"/>
      <c r="AK2002" s="78"/>
      <c r="AL2002" s="80"/>
      <c r="AM2002" s="78"/>
      <c r="AN2002" s="78"/>
      <c r="AO2002" s="78"/>
      <c r="AP2002" s="78"/>
      <c r="AQ2002" s="78"/>
      <c r="AR2002" s="78"/>
      <c r="AS2002" s="78"/>
      <c r="AT2002" s="78"/>
      <c r="AU2002" s="78"/>
      <c r="AV2002" s="78"/>
      <c r="AW2002" s="78"/>
      <c r="AX2002" s="78"/>
      <c r="AY2002" s="78"/>
      <c r="AZ2002" s="78"/>
      <c r="BA2002" s="78"/>
      <c r="BB2002" s="78"/>
      <c r="BC2002" s="79"/>
      <c r="BD2002" s="79"/>
      <c r="BE2002" s="79"/>
      <c r="BF2002" s="79"/>
      <c r="BG2002" s="79"/>
      <c r="BH2002" s="79"/>
      <c r="BI2002" s="79"/>
      <c r="BJ2002" s="78"/>
      <c r="BK2002" s="78"/>
      <c r="BL2002" s="80"/>
      <c r="BM2002" s="78"/>
      <c r="BN2002" s="78"/>
      <c r="BO2002" s="78"/>
      <c r="BP2002" s="78"/>
      <c r="BQ2002" s="78"/>
      <c r="BR2002" s="78"/>
      <c r="BS2002" s="78"/>
      <c r="BT2002" s="78"/>
      <c r="BU2002" s="78"/>
      <c r="BV2002" s="78"/>
      <c r="BW2002" s="78"/>
      <c r="BX2002" s="78"/>
      <c r="BY2002" s="78"/>
      <c r="BZ2002" s="72"/>
      <c r="CA2002" s="73"/>
      <c r="CB2002" s="72"/>
      <c r="CC2002" s="72"/>
      <c r="CD2002" s="74"/>
      <c r="CJ2002"/>
      <c r="CW2002" s="76"/>
      <c r="DC2002" s="69"/>
      <c r="DI2002" s="69"/>
    </row>
    <row r="2003" spans="1:113">
      <c r="A2003" s="78"/>
      <c r="B2003" s="79"/>
      <c r="C2003" s="78"/>
      <c r="D2003" s="80"/>
      <c r="E2003" s="78"/>
      <c r="F2003" s="78"/>
      <c r="G2003" s="78"/>
      <c r="H2003" s="78"/>
      <c r="I2003" s="78"/>
      <c r="J2003" s="78"/>
      <c r="K2003" s="78"/>
      <c r="L2003" s="80"/>
      <c r="M2003" s="78"/>
      <c r="N2003" s="78"/>
      <c r="O2003" s="78"/>
      <c r="P2003" s="78"/>
      <c r="Q2003" s="78"/>
      <c r="R2003" s="78"/>
      <c r="S2003" s="78"/>
      <c r="T2003" s="78"/>
      <c r="U2003" s="78"/>
      <c r="V2003" s="78"/>
      <c r="W2003" s="78"/>
      <c r="X2003" s="78"/>
      <c r="Y2003" s="78"/>
      <c r="Z2003" s="78"/>
      <c r="AA2003" s="78"/>
      <c r="AB2003" s="78"/>
      <c r="AC2003" s="78"/>
      <c r="AD2003" s="78"/>
      <c r="AE2003" s="78"/>
      <c r="AF2003" s="78"/>
      <c r="AG2003" s="78"/>
      <c r="AH2003" s="78"/>
      <c r="AI2003" s="78"/>
      <c r="AJ2003" s="78"/>
      <c r="AK2003" s="78"/>
      <c r="AL2003" s="80"/>
      <c r="AM2003" s="78"/>
      <c r="AN2003" s="78"/>
      <c r="AO2003" s="78"/>
      <c r="AP2003" s="78"/>
      <c r="AQ2003" s="78"/>
      <c r="AR2003" s="78"/>
      <c r="AS2003" s="78"/>
      <c r="AT2003" s="78"/>
      <c r="AU2003" s="78"/>
      <c r="AV2003" s="78"/>
      <c r="AW2003" s="78"/>
      <c r="AX2003" s="78"/>
      <c r="AY2003" s="78"/>
      <c r="AZ2003" s="78"/>
      <c r="BA2003" s="78"/>
      <c r="BB2003" s="78"/>
      <c r="BC2003" s="79"/>
      <c r="BD2003" s="79"/>
      <c r="BE2003" s="79"/>
      <c r="BF2003" s="79"/>
      <c r="BG2003" s="79"/>
      <c r="BH2003" s="79"/>
      <c r="BI2003" s="79"/>
      <c r="BJ2003" s="78"/>
      <c r="BK2003" s="78"/>
      <c r="BL2003" s="80"/>
      <c r="BM2003" s="78"/>
      <c r="BN2003" s="78"/>
      <c r="BO2003" s="78"/>
      <c r="BP2003" s="78"/>
      <c r="BQ2003" s="78"/>
      <c r="BR2003" s="78"/>
      <c r="BS2003" s="78"/>
      <c r="BT2003" s="78"/>
      <c r="BU2003" s="78"/>
      <c r="BV2003" s="78"/>
      <c r="BW2003" s="78"/>
      <c r="BX2003" s="78"/>
      <c r="BY2003" s="78"/>
      <c r="BZ2003" s="72"/>
      <c r="CA2003" s="73"/>
      <c r="CB2003" s="72"/>
      <c r="CC2003" s="72"/>
      <c r="CD2003" s="74"/>
      <c r="CJ2003"/>
      <c r="CW2003" s="76"/>
      <c r="DC2003" s="69"/>
      <c r="DI2003" s="69"/>
    </row>
    <row r="2004" spans="1:113">
      <c r="A2004" s="78"/>
      <c r="B2004" s="79"/>
      <c r="C2004" s="78"/>
      <c r="D2004" s="80"/>
      <c r="E2004" s="78"/>
      <c r="F2004" s="78"/>
      <c r="G2004" s="78"/>
      <c r="H2004" s="78"/>
      <c r="I2004" s="78"/>
      <c r="J2004" s="78"/>
      <c r="K2004" s="78"/>
      <c r="L2004" s="80"/>
      <c r="M2004" s="78"/>
      <c r="N2004" s="78"/>
      <c r="O2004" s="78"/>
      <c r="P2004" s="78"/>
      <c r="Q2004" s="78"/>
      <c r="R2004" s="78"/>
      <c r="S2004" s="78"/>
      <c r="T2004" s="78"/>
      <c r="U2004" s="78"/>
      <c r="V2004" s="78"/>
      <c r="W2004" s="78"/>
      <c r="X2004" s="78"/>
      <c r="Y2004" s="78"/>
      <c r="Z2004" s="78"/>
      <c r="AA2004" s="78"/>
      <c r="AB2004" s="78"/>
      <c r="AC2004" s="78"/>
      <c r="AD2004" s="78"/>
      <c r="AE2004" s="78"/>
      <c r="AF2004" s="78"/>
      <c r="AG2004" s="78"/>
      <c r="AH2004" s="78"/>
      <c r="AI2004" s="78"/>
      <c r="AJ2004" s="78"/>
      <c r="AK2004" s="78"/>
      <c r="AL2004" s="80"/>
      <c r="AM2004" s="78"/>
      <c r="AN2004" s="78"/>
      <c r="AO2004" s="78"/>
      <c r="AP2004" s="78"/>
      <c r="AQ2004" s="78"/>
      <c r="AR2004" s="78"/>
      <c r="AS2004" s="78"/>
      <c r="AT2004" s="78"/>
      <c r="AU2004" s="78"/>
      <c r="AV2004" s="78"/>
      <c r="AW2004" s="78"/>
      <c r="AX2004" s="78"/>
      <c r="AY2004" s="78"/>
      <c r="AZ2004" s="78"/>
      <c r="BA2004" s="78"/>
      <c r="BB2004" s="78"/>
      <c r="BC2004" s="79"/>
      <c r="BD2004" s="79"/>
      <c r="BE2004" s="79"/>
      <c r="BF2004" s="79"/>
      <c r="BG2004" s="79"/>
      <c r="BH2004" s="79"/>
      <c r="BI2004" s="79"/>
      <c r="BJ2004" s="78"/>
      <c r="BK2004" s="78"/>
      <c r="BL2004" s="80"/>
      <c r="BM2004" s="78"/>
      <c r="BN2004" s="78"/>
      <c r="BO2004" s="78"/>
      <c r="BP2004" s="78"/>
      <c r="BQ2004" s="78"/>
      <c r="BR2004" s="78"/>
      <c r="BS2004" s="78"/>
      <c r="BT2004" s="78"/>
      <c r="BU2004" s="78"/>
      <c r="BV2004" s="78"/>
      <c r="BW2004" s="78"/>
      <c r="BX2004" s="78"/>
      <c r="BY2004" s="78"/>
      <c r="BZ2004" s="72"/>
      <c r="CA2004" s="73"/>
      <c r="CB2004" s="72"/>
      <c r="CC2004" s="72"/>
      <c r="CD2004" s="74"/>
      <c r="CJ2004"/>
      <c r="CW2004" s="76"/>
      <c r="DC2004" s="69"/>
      <c r="DI2004" s="69"/>
    </row>
    <row r="2005" spans="1:113">
      <c r="A2005" s="78"/>
      <c r="B2005" s="79"/>
      <c r="C2005" s="78"/>
      <c r="D2005" s="80"/>
      <c r="E2005" s="78"/>
      <c r="F2005" s="78"/>
      <c r="G2005" s="78"/>
      <c r="H2005" s="78"/>
      <c r="I2005" s="78"/>
      <c r="J2005" s="78"/>
      <c r="K2005" s="78"/>
      <c r="L2005" s="80"/>
      <c r="M2005" s="78"/>
      <c r="N2005" s="78"/>
      <c r="O2005" s="78"/>
      <c r="P2005" s="78"/>
      <c r="Q2005" s="78"/>
      <c r="R2005" s="78"/>
      <c r="S2005" s="78"/>
      <c r="T2005" s="78"/>
      <c r="U2005" s="78"/>
      <c r="V2005" s="78"/>
      <c r="W2005" s="78"/>
      <c r="X2005" s="78"/>
      <c r="Y2005" s="78"/>
      <c r="Z2005" s="78"/>
      <c r="AA2005" s="78"/>
      <c r="AB2005" s="78"/>
      <c r="AC2005" s="78"/>
      <c r="AD2005" s="78"/>
      <c r="AE2005" s="78"/>
      <c r="AF2005" s="78"/>
      <c r="AG2005" s="78"/>
      <c r="AH2005" s="78"/>
      <c r="AI2005" s="78"/>
      <c r="AJ2005" s="78"/>
      <c r="AK2005" s="78"/>
      <c r="AL2005" s="80"/>
      <c r="AM2005" s="78"/>
      <c r="AN2005" s="78"/>
      <c r="AO2005" s="78"/>
      <c r="AP2005" s="78"/>
      <c r="AQ2005" s="78"/>
      <c r="AR2005" s="78"/>
      <c r="AS2005" s="78"/>
      <c r="AT2005" s="78"/>
      <c r="AU2005" s="78"/>
      <c r="AV2005" s="78"/>
      <c r="AW2005" s="78"/>
      <c r="AX2005" s="78"/>
      <c r="AY2005" s="78"/>
      <c r="AZ2005" s="78"/>
      <c r="BA2005" s="78"/>
      <c r="BB2005" s="78"/>
      <c r="BC2005" s="79"/>
      <c r="BD2005" s="79"/>
      <c r="BE2005" s="79"/>
      <c r="BF2005" s="79"/>
      <c r="BG2005" s="79"/>
      <c r="BH2005" s="79"/>
      <c r="BI2005" s="79"/>
      <c r="BJ2005" s="78"/>
      <c r="BK2005" s="78"/>
      <c r="BL2005" s="80"/>
      <c r="BM2005" s="78"/>
      <c r="BN2005" s="78"/>
      <c r="BO2005" s="78"/>
      <c r="BP2005" s="78"/>
      <c r="BQ2005" s="78"/>
      <c r="BR2005" s="78"/>
      <c r="BS2005" s="78"/>
      <c r="BT2005" s="78"/>
      <c r="BU2005" s="78"/>
      <c r="BV2005" s="78"/>
      <c r="BW2005" s="78"/>
      <c r="BX2005" s="78"/>
      <c r="BY2005" s="78"/>
      <c r="BZ2005" s="72"/>
      <c r="CA2005" s="73"/>
      <c r="CB2005" s="72"/>
      <c r="CC2005" s="72"/>
      <c r="CD2005" s="74"/>
      <c r="CJ2005"/>
      <c r="CW2005" s="76"/>
      <c r="DC2005" s="69"/>
      <c r="DI2005" s="69"/>
    </row>
    <row r="2006" spans="1:113">
      <c r="A2006" s="78"/>
      <c r="B2006" s="79"/>
      <c r="C2006" s="78"/>
      <c r="D2006" s="80"/>
      <c r="E2006" s="78"/>
      <c r="F2006" s="78"/>
      <c r="G2006" s="78"/>
      <c r="H2006" s="78"/>
      <c r="I2006" s="78"/>
      <c r="J2006" s="78"/>
      <c r="K2006" s="78"/>
      <c r="L2006" s="80"/>
      <c r="M2006" s="78"/>
      <c r="N2006" s="78"/>
      <c r="O2006" s="78"/>
      <c r="P2006" s="78"/>
      <c r="Q2006" s="78"/>
      <c r="R2006" s="78"/>
      <c r="S2006" s="78"/>
      <c r="T2006" s="78"/>
      <c r="U2006" s="78"/>
      <c r="V2006" s="78"/>
      <c r="W2006" s="78"/>
      <c r="X2006" s="78"/>
      <c r="Y2006" s="78"/>
      <c r="Z2006" s="78"/>
      <c r="AA2006" s="78"/>
      <c r="AB2006" s="78"/>
      <c r="AC2006" s="78"/>
      <c r="AD2006" s="78"/>
      <c r="AE2006" s="78"/>
      <c r="AF2006" s="78"/>
      <c r="AG2006" s="78"/>
      <c r="AH2006" s="78"/>
      <c r="AI2006" s="78"/>
      <c r="AJ2006" s="78"/>
      <c r="AK2006" s="78"/>
      <c r="AL2006" s="80"/>
      <c r="AM2006" s="78"/>
      <c r="AN2006" s="78"/>
      <c r="AO2006" s="78"/>
      <c r="AP2006" s="78"/>
      <c r="AQ2006" s="78"/>
      <c r="AR2006" s="78"/>
      <c r="AS2006" s="78"/>
      <c r="AT2006" s="78"/>
      <c r="AU2006" s="78"/>
      <c r="AV2006" s="78"/>
      <c r="AW2006" s="78"/>
      <c r="AX2006" s="78"/>
      <c r="AY2006" s="78"/>
      <c r="AZ2006" s="78"/>
      <c r="BA2006" s="78"/>
      <c r="BB2006" s="78"/>
      <c r="BC2006" s="79"/>
      <c r="BD2006" s="79"/>
      <c r="BE2006" s="79"/>
      <c r="BF2006" s="79"/>
      <c r="BG2006" s="79"/>
      <c r="BH2006" s="79"/>
      <c r="BI2006" s="79"/>
      <c r="BJ2006" s="78"/>
      <c r="BK2006" s="78"/>
      <c r="BL2006" s="80"/>
      <c r="BM2006" s="78"/>
      <c r="BN2006" s="78"/>
      <c r="BO2006" s="78"/>
      <c r="BP2006" s="78"/>
      <c r="BQ2006" s="78"/>
      <c r="BR2006" s="78"/>
      <c r="BS2006" s="78"/>
      <c r="BT2006" s="78"/>
      <c r="BU2006" s="78"/>
      <c r="BV2006" s="78"/>
      <c r="BW2006" s="78"/>
      <c r="BX2006" s="78"/>
      <c r="BY2006" s="78"/>
      <c r="BZ2006" s="72"/>
      <c r="CA2006" s="73"/>
      <c r="CB2006" s="72"/>
      <c r="CC2006" s="72"/>
      <c r="CD2006" s="74"/>
      <c r="CJ2006"/>
      <c r="CW2006" s="76"/>
      <c r="DC2006" s="69"/>
      <c r="DI2006" s="69"/>
    </row>
    <row r="2007" spans="1:113">
      <c r="A2007" s="78"/>
      <c r="B2007" s="79"/>
      <c r="C2007" s="78"/>
      <c r="D2007" s="80"/>
      <c r="E2007" s="78"/>
      <c r="F2007" s="78"/>
      <c r="G2007" s="78"/>
      <c r="H2007" s="78"/>
      <c r="I2007" s="78"/>
      <c r="J2007" s="78"/>
      <c r="K2007" s="78"/>
      <c r="L2007" s="80"/>
      <c r="M2007" s="78"/>
      <c r="N2007" s="78"/>
      <c r="O2007" s="78"/>
      <c r="P2007" s="78"/>
      <c r="Q2007" s="78"/>
      <c r="R2007" s="78"/>
      <c r="S2007" s="78"/>
      <c r="T2007" s="78"/>
      <c r="U2007" s="78"/>
      <c r="V2007" s="78"/>
      <c r="W2007" s="78"/>
      <c r="X2007" s="78"/>
      <c r="Y2007" s="78"/>
      <c r="Z2007" s="78"/>
      <c r="AA2007" s="78"/>
      <c r="AB2007" s="78"/>
      <c r="AC2007" s="78"/>
      <c r="AD2007" s="78"/>
      <c r="AE2007" s="78"/>
      <c r="AF2007" s="78"/>
      <c r="AG2007" s="78"/>
      <c r="AH2007" s="78"/>
      <c r="AI2007" s="78"/>
      <c r="AJ2007" s="78"/>
      <c r="AK2007" s="78"/>
      <c r="AL2007" s="80"/>
      <c r="AM2007" s="78"/>
      <c r="AN2007" s="78"/>
      <c r="AO2007" s="78"/>
      <c r="AP2007" s="78"/>
      <c r="AQ2007" s="78"/>
      <c r="AR2007" s="78"/>
      <c r="AS2007" s="78"/>
      <c r="AT2007" s="78"/>
      <c r="AU2007" s="78"/>
      <c r="AV2007" s="78"/>
      <c r="AW2007" s="78"/>
      <c r="AX2007" s="78"/>
      <c r="AY2007" s="78"/>
      <c r="AZ2007" s="78"/>
      <c r="BA2007" s="78"/>
      <c r="BB2007" s="78"/>
      <c r="BC2007" s="79"/>
      <c r="BD2007" s="79"/>
      <c r="BE2007" s="79"/>
      <c r="BF2007" s="79"/>
      <c r="BG2007" s="79"/>
      <c r="BH2007" s="79"/>
      <c r="BI2007" s="79"/>
      <c r="BJ2007" s="78"/>
      <c r="BK2007" s="78"/>
      <c r="BL2007" s="80"/>
      <c r="BM2007" s="78"/>
      <c r="BN2007" s="78"/>
      <c r="BO2007" s="78"/>
      <c r="BP2007" s="78"/>
      <c r="BQ2007" s="78"/>
      <c r="BR2007" s="78"/>
      <c r="BS2007" s="78"/>
      <c r="BT2007" s="78"/>
      <c r="BU2007" s="78"/>
      <c r="BV2007" s="78"/>
      <c r="BW2007" s="78"/>
      <c r="BX2007" s="78"/>
      <c r="BY2007" s="78"/>
      <c r="BZ2007" s="72"/>
      <c r="CA2007" s="73"/>
      <c r="CB2007" s="72"/>
      <c r="CC2007" s="72"/>
      <c r="CD2007" s="74"/>
      <c r="CJ2007"/>
      <c r="CW2007" s="76"/>
      <c r="DC2007" s="69"/>
      <c r="DI2007" s="69"/>
    </row>
    <row r="2008" spans="1:113">
      <c r="A2008" s="78"/>
      <c r="B2008" s="79"/>
      <c r="C2008" s="78"/>
      <c r="D2008" s="80"/>
      <c r="E2008" s="78"/>
      <c r="F2008" s="78"/>
      <c r="G2008" s="78"/>
      <c r="H2008" s="78"/>
      <c r="I2008" s="78"/>
      <c r="J2008" s="78"/>
      <c r="K2008" s="78"/>
      <c r="L2008" s="80"/>
      <c r="M2008" s="78"/>
      <c r="N2008" s="78"/>
      <c r="O2008" s="78"/>
      <c r="P2008" s="78"/>
      <c r="Q2008" s="78"/>
      <c r="R2008" s="78"/>
      <c r="S2008" s="78"/>
      <c r="T2008" s="78"/>
      <c r="U2008" s="78"/>
      <c r="V2008" s="78"/>
      <c r="W2008" s="78"/>
      <c r="X2008" s="78"/>
      <c r="Y2008" s="78"/>
      <c r="Z2008" s="78"/>
      <c r="AA2008" s="78"/>
      <c r="AB2008" s="78"/>
      <c r="AC2008" s="78"/>
      <c r="AD2008" s="78"/>
      <c r="AE2008" s="78"/>
      <c r="AF2008" s="78"/>
      <c r="AG2008" s="78"/>
      <c r="AH2008" s="78"/>
      <c r="AI2008" s="78"/>
      <c r="AJ2008" s="78"/>
      <c r="AK2008" s="78"/>
      <c r="AL2008" s="80"/>
      <c r="AM2008" s="78"/>
      <c r="AN2008" s="78"/>
      <c r="AO2008" s="78"/>
      <c r="AP2008" s="78"/>
      <c r="AQ2008" s="78"/>
      <c r="AR2008" s="78"/>
      <c r="AS2008" s="78"/>
      <c r="AT2008" s="78"/>
      <c r="AU2008" s="78"/>
      <c r="AV2008" s="78"/>
      <c r="AW2008" s="78"/>
      <c r="AX2008" s="78"/>
      <c r="AY2008" s="78"/>
      <c r="AZ2008" s="78"/>
      <c r="BA2008" s="78"/>
      <c r="BB2008" s="78"/>
      <c r="BC2008" s="79"/>
      <c r="BD2008" s="79"/>
      <c r="BE2008" s="79"/>
      <c r="BF2008" s="79"/>
      <c r="BG2008" s="79"/>
      <c r="BH2008" s="79"/>
      <c r="BI2008" s="79"/>
      <c r="BJ2008" s="78"/>
      <c r="BK2008" s="78"/>
      <c r="BL2008" s="80"/>
      <c r="BM2008" s="78"/>
      <c r="BN2008" s="78"/>
      <c r="BO2008" s="78"/>
      <c r="BP2008" s="78"/>
      <c r="BQ2008" s="78"/>
      <c r="BR2008" s="78"/>
      <c r="BS2008" s="78"/>
      <c r="BT2008" s="78"/>
      <c r="BU2008" s="78"/>
      <c r="BV2008" s="78"/>
      <c r="BW2008" s="78"/>
      <c r="BX2008" s="78"/>
      <c r="BY2008" s="78"/>
      <c r="BZ2008" s="72"/>
      <c r="CA2008" s="73"/>
      <c r="CB2008" s="72"/>
      <c r="CC2008" s="72"/>
      <c r="CD2008" s="74"/>
      <c r="CJ2008"/>
      <c r="CW2008" s="76"/>
      <c r="DC2008" s="69"/>
      <c r="DI2008" s="69"/>
    </row>
    <row r="2009" spans="1:113">
      <c r="A2009" s="78"/>
      <c r="B2009" s="82"/>
      <c r="C2009" s="78"/>
      <c r="D2009" s="80"/>
      <c r="E2009" s="78"/>
      <c r="F2009" s="78"/>
      <c r="G2009" s="78"/>
      <c r="H2009" s="78"/>
      <c r="I2009" s="78"/>
      <c r="J2009" s="78"/>
      <c r="K2009" s="78"/>
      <c r="L2009" s="80"/>
      <c r="M2009" s="78"/>
      <c r="N2009" s="78"/>
      <c r="O2009" s="78"/>
      <c r="P2009" s="78"/>
      <c r="Q2009" s="78"/>
      <c r="R2009" s="78"/>
      <c r="S2009" s="78"/>
      <c r="T2009" s="78"/>
      <c r="U2009" s="78"/>
      <c r="V2009" s="78"/>
      <c r="W2009" s="78"/>
      <c r="X2009" s="78"/>
      <c r="Y2009" s="78"/>
      <c r="Z2009" s="78"/>
      <c r="AA2009" s="78"/>
      <c r="AB2009" s="78"/>
      <c r="AC2009" s="78"/>
      <c r="AD2009" s="78"/>
      <c r="AE2009" s="78"/>
      <c r="AF2009" s="78"/>
      <c r="AG2009" s="78"/>
      <c r="AH2009" s="78"/>
      <c r="AI2009" s="78"/>
      <c r="AJ2009" s="78"/>
      <c r="AK2009" s="78"/>
      <c r="AL2009" s="80"/>
      <c r="AM2009" s="78"/>
      <c r="AN2009" s="78"/>
      <c r="AO2009" s="78"/>
      <c r="AP2009" s="78"/>
      <c r="AQ2009" s="78"/>
      <c r="AR2009" s="78"/>
      <c r="AS2009" s="78"/>
      <c r="AT2009" s="78"/>
      <c r="AU2009" s="78"/>
      <c r="AV2009" s="78"/>
      <c r="AW2009" s="78"/>
      <c r="AX2009" s="78"/>
      <c r="AY2009" s="78"/>
      <c r="AZ2009" s="78"/>
      <c r="BA2009" s="78"/>
      <c r="BB2009" s="78"/>
      <c r="BC2009" s="79"/>
      <c r="BD2009" s="79"/>
      <c r="BE2009" s="82"/>
      <c r="BF2009" s="79"/>
      <c r="BG2009" s="82"/>
      <c r="BH2009" s="82"/>
      <c r="BI2009" s="82"/>
      <c r="BJ2009" s="78"/>
      <c r="BK2009" s="78"/>
      <c r="BL2009" s="80"/>
      <c r="BM2009" s="78"/>
      <c r="BN2009" s="78"/>
      <c r="BO2009" s="78"/>
      <c r="BP2009" s="78"/>
      <c r="BQ2009" s="78"/>
      <c r="BR2009" s="78"/>
      <c r="BS2009" s="78"/>
      <c r="BT2009" s="78"/>
      <c r="BU2009" s="78"/>
      <c r="BV2009" s="78"/>
      <c r="BW2009" s="78"/>
      <c r="BX2009" s="78"/>
      <c r="BY2009" s="78"/>
      <c r="BZ2009" s="72"/>
      <c r="CA2009" s="73"/>
      <c r="CB2009" s="72"/>
      <c r="CC2009" s="72"/>
      <c r="CD2009" s="74"/>
      <c r="CJ2009"/>
      <c r="CW2009" s="76"/>
      <c r="DC2009" s="69"/>
      <c r="DI2009" s="69"/>
    </row>
    <row r="2010" spans="1:113">
      <c r="A2010" s="78"/>
      <c r="B2010" s="79"/>
      <c r="C2010" s="78"/>
      <c r="D2010" s="80"/>
      <c r="E2010" s="78"/>
      <c r="F2010" s="78"/>
      <c r="G2010" s="78"/>
      <c r="H2010" s="78"/>
      <c r="I2010" s="78"/>
      <c r="J2010" s="78"/>
      <c r="K2010" s="78"/>
      <c r="L2010" s="80"/>
      <c r="M2010" s="78"/>
      <c r="N2010" s="78"/>
      <c r="O2010" s="78"/>
      <c r="P2010" s="78"/>
      <c r="Q2010" s="78"/>
      <c r="R2010" s="78"/>
      <c r="S2010" s="78"/>
      <c r="T2010" s="78"/>
      <c r="U2010" s="78"/>
      <c r="V2010" s="78"/>
      <c r="W2010" s="78"/>
      <c r="X2010" s="78"/>
      <c r="Y2010" s="78"/>
      <c r="Z2010" s="78"/>
      <c r="AA2010" s="78"/>
      <c r="AB2010" s="78"/>
      <c r="AC2010" s="78"/>
      <c r="AD2010" s="78"/>
      <c r="AE2010" s="78"/>
      <c r="AF2010" s="78"/>
      <c r="AG2010" s="78"/>
      <c r="AH2010" s="78"/>
      <c r="AI2010" s="78"/>
      <c r="AJ2010" s="78"/>
      <c r="AK2010" s="78"/>
      <c r="AL2010" s="80"/>
      <c r="AM2010" s="78"/>
      <c r="AN2010" s="78"/>
      <c r="AO2010" s="78"/>
      <c r="AP2010" s="78"/>
      <c r="AQ2010" s="78"/>
      <c r="AR2010" s="78"/>
      <c r="AS2010" s="78"/>
      <c r="AT2010" s="78"/>
      <c r="AU2010" s="78"/>
      <c r="AV2010" s="78"/>
      <c r="AW2010" s="78"/>
      <c r="AX2010" s="78"/>
      <c r="AY2010" s="78"/>
      <c r="AZ2010" s="78"/>
      <c r="BA2010" s="78"/>
      <c r="BB2010" s="78"/>
      <c r="BC2010" s="79"/>
      <c r="BD2010" s="79"/>
      <c r="BE2010" s="79"/>
      <c r="BF2010" s="79"/>
      <c r="BG2010" s="79"/>
      <c r="BH2010" s="79"/>
      <c r="BI2010" s="79"/>
      <c r="BJ2010" s="78"/>
      <c r="BK2010" s="78"/>
      <c r="BL2010" s="80"/>
      <c r="BM2010" s="78"/>
      <c r="BN2010" s="78"/>
      <c r="BO2010" s="78"/>
      <c r="BP2010" s="78"/>
      <c r="BQ2010" s="78"/>
      <c r="BR2010" s="78"/>
      <c r="BS2010" s="78"/>
      <c r="BT2010" s="78"/>
      <c r="BU2010" s="78"/>
      <c r="BV2010" s="78"/>
      <c r="BW2010" s="78"/>
      <c r="BX2010" s="78"/>
      <c r="BY2010" s="78"/>
      <c r="BZ2010" s="72"/>
      <c r="CA2010" s="73"/>
      <c r="CB2010" s="72"/>
      <c r="CC2010" s="72"/>
      <c r="CD2010" s="74"/>
      <c r="CJ2010"/>
      <c r="CW2010" s="76"/>
      <c r="DC2010" s="69"/>
      <c r="DI2010" s="69"/>
    </row>
    <row r="2011" spans="1:113">
      <c r="A2011" s="78"/>
      <c r="B2011" s="79"/>
      <c r="C2011" s="78"/>
      <c r="D2011" s="80"/>
      <c r="E2011" s="78"/>
      <c r="F2011" s="78"/>
      <c r="G2011" s="78"/>
      <c r="H2011" s="78"/>
      <c r="I2011" s="78"/>
      <c r="J2011" s="78"/>
      <c r="K2011" s="78"/>
      <c r="L2011" s="80"/>
      <c r="M2011" s="78"/>
      <c r="N2011" s="78"/>
      <c r="O2011" s="78"/>
      <c r="P2011" s="78"/>
      <c r="Q2011" s="78"/>
      <c r="R2011" s="78"/>
      <c r="S2011" s="78"/>
      <c r="T2011" s="78"/>
      <c r="U2011" s="78"/>
      <c r="V2011" s="78"/>
      <c r="W2011" s="78"/>
      <c r="X2011" s="78"/>
      <c r="Y2011" s="78"/>
      <c r="Z2011" s="78"/>
      <c r="AA2011" s="78"/>
      <c r="AB2011" s="78"/>
      <c r="AC2011" s="78"/>
      <c r="AD2011" s="78"/>
      <c r="AE2011" s="78"/>
      <c r="AF2011" s="78"/>
      <c r="AG2011" s="78"/>
      <c r="AH2011" s="78"/>
      <c r="AI2011" s="78"/>
      <c r="AJ2011" s="78"/>
      <c r="AK2011" s="78"/>
      <c r="AL2011" s="80"/>
      <c r="AM2011" s="78"/>
      <c r="AN2011" s="78"/>
      <c r="AO2011" s="78"/>
      <c r="AP2011" s="78"/>
      <c r="AQ2011" s="78"/>
      <c r="AR2011" s="78"/>
      <c r="AS2011" s="78"/>
      <c r="AT2011" s="78"/>
      <c r="AU2011" s="78"/>
      <c r="AV2011" s="78"/>
      <c r="AW2011" s="78"/>
      <c r="AX2011" s="78"/>
      <c r="AY2011" s="78"/>
      <c r="AZ2011" s="78"/>
      <c r="BA2011" s="78"/>
      <c r="BB2011" s="78"/>
      <c r="BC2011" s="79"/>
      <c r="BD2011" s="79"/>
      <c r="BE2011" s="79"/>
      <c r="BF2011" s="79"/>
      <c r="BG2011" s="79"/>
      <c r="BH2011" s="79"/>
      <c r="BI2011" s="79"/>
      <c r="BJ2011" s="78"/>
      <c r="BK2011" s="78"/>
      <c r="BL2011" s="80"/>
      <c r="BM2011" s="78"/>
      <c r="BN2011" s="78"/>
      <c r="BO2011" s="78"/>
      <c r="BP2011" s="78"/>
      <c r="BQ2011" s="78"/>
      <c r="BR2011" s="78"/>
      <c r="BS2011" s="78"/>
      <c r="BT2011" s="78"/>
      <c r="BU2011" s="78"/>
      <c r="BV2011" s="78"/>
      <c r="BW2011" s="78"/>
      <c r="BX2011" s="78"/>
      <c r="BY2011" s="78"/>
      <c r="BZ2011" s="72"/>
      <c r="CA2011" s="73"/>
      <c r="CB2011" s="72"/>
      <c r="CC2011" s="72"/>
      <c r="CD2011" s="74"/>
      <c r="CJ2011"/>
      <c r="CW2011" s="76"/>
      <c r="DC2011" s="69"/>
      <c r="DI2011" s="69"/>
    </row>
    <row r="2012" spans="1:113">
      <c r="A2012" s="78"/>
      <c r="B2012" s="82"/>
      <c r="C2012" s="78"/>
      <c r="D2012" s="80"/>
      <c r="E2012" s="78"/>
      <c r="F2012" s="78"/>
      <c r="G2012" s="78"/>
      <c r="H2012" s="78"/>
      <c r="I2012" s="78"/>
      <c r="J2012" s="78"/>
      <c r="K2012" s="78"/>
      <c r="L2012" s="80"/>
      <c r="M2012" s="78"/>
      <c r="N2012" s="78"/>
      <c r="O2012" s="78"/>
      <c r="P2012" s="78"/>
      <c r="Q2012" s="78"/>
      <c r="R2012" s="78"/>
      <c r="S2012" s="78"/>
      <c r="T2012" s="78"/>
      <c r="U2012" s="78"/>
      <c r="V2012" s="78"/>
      <c r="W2012" s="78"/>
      <c r="X2012" s="78"/>
      <c r="Y2012" s="78"/>
      <c r="Z2012" s="78"/>
      <c r="AA2012" s="78"/>
      <c r="AB2012" s="78"/>
      <c r="AC2012" s="78"/>
      <c r="AD2012" s="78"/>
      <c r="AE2012" s="78"/>
      <c r="AF2012" s="78"/>
      <c r="AG2012" s="78"/>
      <c r="AH2012" s="78"/>
      <c r="AI2012" s="78"/>
      <c r="AJ2012" s="78"/>
      <c r="AK2012" s="78"/>
      <c r="AL2012" s="80"/>
      <c r="AM2012" s="78"/>
      <c r="AN2012" s="78"/>
      <c r="AO2012" s="78"/>
      <c r="AP2012" s="78"/>
      <c r="AQ2012" s="78"/>
      <c r="AR2012" s="78"/>
      <c r="AS2012" s="78"/>
      <c r="AT2012" s="78"/>
      <c r="AU2012" s="78"/>
      <c r="AV2012" s="78"/>
      <c r="AW2012" s="78"/>
      <c r="AX2012" s="78"/>
      <c r="AY2012" s="78"/>
      <c r="AZ2012" s="78"/>
      <c r="BA2012" s="78"/>
      <c r="BB2012" s="78"/>
      <c r="BC2012" s="79"/>
      <c r="BD2012" s="79"/>
      <c r="BE2012" s="82"/>
      <c r="BF2012" s="79"/>
      <c r="BG2012" s="82"/>
      <c r="BH2012" s="82"/>
      <c r="BI2012" s="82"/>
      <c r="BJ2012" s="78"/>
      <c r="BK2012" s="78"/>
      <c r="BL2012" s="80"/>
      <c r="BM2012" s="78"/>
      <c r="BN2012" s="78"/>
      <c r="BO2012" s="78"/>
      <c r="BP2012" s="78"/>
      <c r="BQ2012" s="78"/>
      <c r="BR2012" s="78"/>
      <c r="BS2012" s="78"/>
      <c r="BT2012" s="78"/>
      <c r="BU2012" s="78"/>
      <c r="BV2012" s="78"/>
      <c r="BW2012" s="78"/>
      <c r="BX2012" s="78"/>
      <c r="BY2012" s="78"/>
      <c r="BZ2012" s="72"/>
      <c r="CA2012" s="73"/>
      <c r="CB2012" s="72"/>
      <c r="CC2012" s="72"/>
      <c r="CD2012" s="74"/>
      <c r="CJ2012"/>
      <c r="CW2012" s="76"/>
      <c r="DC2012" s="69"/>
      <c r="DI2012" s="69"/>
    </row>
    <row r="2013" spans="1:113">
      <c r="A2013" s="78"/>
      <c r="B2013" s="79"/>
      <c r="C2013" s="78"/>
      <c r="D2013" s="80"/>
      <c r="E2013" s="78"/>
      <c r="F2013" s="78"/>
      <c r="G2013" s="78"/>
      <c r="H2013" s="78"/>
      <c r="I2013" s="78"/>
      <c r="J2013" s="78"/>
      <c r="K2013" s="78"/>
      <c r="L2013" s="80"/>
      <c r="M2013" s="78"/>
      <c r="N2013" s="78"/>
      <c r="O2013" s="78"/>
      <c r="P2013" s="78"/>
      <c r="Q2013" s="78"/>
      <c r="R2013" s="78"/>
      <c r="S2013" s="78"/>
      <c r="T2013" s="78"/>
      <c r="U2013" s="78"/>
      <c r="V2013" s="78"/>
      <c r="W2013" s="78"/>
      <c r="X2013" s="78"/>
      <c r="Y2013" s="78"/>
      <c r="Z2013" s="78"/>
      <c r="AA2013" s="78"/>
      <c r="AB2013" s="78"/>
      <c r="AC2013" s="78"/>
      <c r="AD2013" s="78"/>
      <c r="AE2013" s="78"/>
      <c r="AF2013" s="78"/>
      <c r="AG2013" s="78"/>
      <c r="AH2013" s="78"/>
      <c r="AI2013" s="78"/>
      <c r="AJ2013" s="78"/>
      <c r="AK2013" s="78"/>
      <c r="AL2013" s="80"/>
      <c r="AM2013" s="78"/>
      <c r="AN2013" s="78"/>
      <c r="AO2013" s="78"/>
      <c r="AP2013" s="78"/>
      <c r="AQ2013" s="78"/>
      <c r="AR2013" s="78"/>
      <c r="AS2013" s="78"/>
      <c r="AT2013" s="78"/>
      <c r="AU2013" s="78"/>
      <c r="AV2013" s="78"/>
      <c r="AW2013" s="78"/>
      <c r="AX2013" s="78"/>
      <c r="AY2013" s="78"/>
      <c r="AZ2013" s="78"/>
      <c r="BA2013" s="78"/>
      <c r="BB2013" s="78"/>
      <c r="BC2013" s="79"/>
      <c r="BD2013" s="79"/>
      <c r="BE2013" s="79"/>
      <c r="BF2013" s="79"/>
      <c r="BG2013" s="79"/>
      <c r="BH2013" s="79"/>
      <c r="BI2013" s="79"/>
      <c r="BJ2013" s="78"/>
      <c r="BK2013" s="78"/>
      <c r="BL2013" s="80"/>
      <c r="BM2013" s="78"/>
      <c r="BN2013" s="78"/>
      <c r="BO2013" s="78"/>
      <c r="BP2013" s="78"/>
      <c r="BQ2013" s="78"/>
      <c r="BR2013" s="78"/>
      <c r="BS2013" s="78"/>
      <c r="BT2013" s="78"/>
      <c r="BU2013" s="78"/>
      <c r="BV2013" s="78"/>
      <c r="BW2013" s="78"/>
      <c r="BX2013" s="78"/>
      <c r="BY2013" s="78"/>
      <c r="BZ2013" s="72"/>
      <c r="CA2013" s="73"/>
      <c r="CB2013" s="72"/>
      <c r="CC2013" s="72"/>
      <c r="CD2013" s="74"/>
      <c r="CJ2013"/>
      <c r="CW2013" s="76"/>
      <c r="DC2013" s="69"/>
      <c r="DI2013" s="69"/>
    </row>
    <row r="2014" spans="1:113">
      <c r="A2014" s="78"/>
      <c r="B2014" s="79"/>
      <c r="C2014" s="78"/>
      <c r="D2014" s="80"/>
      <c r="E2014" s="78"/>
      <c r="F2014" s="78"/>
      <c r="G2014" s="78"/>
      <c r="H2014" s="78"/>
      <c r="I2014" s="78"/>
      <c r="J2014" s="78"/>
      <c r="K2014" s="78"/>
      <c r="L2014" s="80"/>
      <c r="M2014" s="78"/>
      <c r="N2014" s="78"/>
      <c r="O2014" s="78"/>
      <c r="P2014" s="78"/>
      <c r="Q2014" s="78"/>
      <c r="R2014" s="78"/>
      <c r="S2014" s="78"/>
      <c r="T2014" s="78"/>
      <c r="U2014" s="78"/>
      <c r="V2014" s="78"/>
      <c r="W2014" s="78"/>
      <c r="X2014" s="78"/>
      <c r="Y2014" s="78"/>
      <c r="Z2014" s="78"/>
      <c r="AA2014" s="78"/>
      <c r="AB2014" s="78"/>
      <c r="AC2014" s="78"/>
      <c r="AD2014" s="78"/>
      <c r="AE2014" s="78"/>
      <c r="AF2014" s="78"/>
      <c r="AG2014" s="78"/>
      <c r="AH2014" s="78"/>
      <c r="AI2014" s="78"/>
      <c r="AJ2014" s="78"/>
      <c r="AK2014" s="78"/>
      <c r="AL2014" s="80"/>
      <c r="AM2014" s="78"/>
      <c r="AN2014" s="78"/>
      <c r="AO2014" s="78"/>
      <c r="AP2014" s="78"/>
      <c r="AQ2014" s="78"/>
      <c r="AR2014" s="78"/>
      <c r="AS2014" s="78"/>
      <c r="AT2014" s="78"/>
      <c r="AU2014" s="78"/>
      <c r="AV2014" s="78"/>
      <c r="AW2014" s="78"/>
      <c r="AX2014" s="78"/>
      <c r="AY2014" s="78"/>
      <c r="AZ2014" s="78"/>
      <c r="BA2014" s="78"/>
      <c r="BB2014" s="78"/>
      <c r="BC2014" s="79"/>
      <c r="BD2014" s="79"/>
      <c r="BE2014" s="79"/>
      <c r="BF2014" s="79"/>
      <c r="BG2014" s="79"/>
      <c r="BH2014" s="79"/>
      <c r="BI2014" s="79"/>
      <c r="BJ2014" s="78"/>
      <c r="BK2014" s="78"/>
      <c r="BL2014" s="80"/>
      <c r="BM2014" s="78"/>
      <c r="BN2014" s="78"/>
      <c r="BO2014" s="78"/>
      <c r="BP2014" s="78"/>
      <c r="BQ2014" s="78"/>
      <c r="BR2014" s="78"/>
      <c r="BS2014" s="78"/>
      <c r="BT2014" s="78"/>
      <c r="BU2014" s="78"/>
      <c r="BV2014" s="78"/>
      <c r="BW2014" s="78"/>
      <c r="BX2014" s="78"/>
      <c r="BY2014" s="78"/>
      <c r="BZ2014" s="72"/>
      <c r="CA2014" s="73"/>
      <c r="CB2014" s="72"/>
      <c r="CC2014" s="72"/>
      <c r="CD2014" s="74"/>
      <c r="CJ2014"/>
      <c r="CW2014" s="76"/>
      <c r="DC2014" s="69"/>
      <c r="DI2014" s="69"/>
    </row>
    <row r="2015" spans="1:113">
      <c r="A2015" s="78"/>
      <c r="B2015" s="79"/>
      <c r="C2015" s="78"/>
      <c r="D2015" s="80"/>
      <c r="E2015" s="78"/>
      <c r="F2015" s="78"/>
      <c r="G2015" s="78"/>
      <c r="H2015" s="78"/>
      <c r="I2015" s="78"/>
      <c r="J2015" s="78"/>
      <c r="K2015" s="78"/>
      <c r="L2015" s="80"/>
      <c r="M2015" s="78"/>
      <c r="N2015" s="78"/>
      <c r="O2015" s="78"/>
      <c r="P2015" s="78"/>
      <c r="Q2015" s="78"/>
      <c r="R2015" s="78"/>
      <c r="S2015" s="78"/>
      <c r="T2015" s="78"/>
      <c r="U2015" s="78"/>
      <c r="V2015" s="78"/>
      <c r="W2015" s="78"/>
      <c r="X2015" s="78"/>
      <c r="Y2015" s="78"/>
      <c r="Z2015" s="78"/>
      <c r="AA2015" s="78"/>
      <c r="AB2015" s="78"/>
      <c r="AC2015" s="78"/>
      <c r="AD2015" s="78"/>
      <c r="AE2015" s="78"/>
      <c r="AF2015" s="78"/>
      <c r="AG2015" s="78"/>
      <c r="AH2015" s="78"/>
      <c r="AI2015" s="78"/>
      <c r="AJ2015" s="78"/>
      <c r="AK2015" s="78"/>
      <c r="AL2015" s="80"/>
      <c r="AM2015" s="78"/>
      <c r="AN2015" s="78"/>
      <c r="AO2015" s="78"/>
      <c r="AP2015" s="78"/>
      <c r="AQ2015" s="78"/>
      <c r="AR2015" s="78"/>
      <c r="AS2015" s="78"/>
      <c r="AT2015" s="78"/>
      <c r="AU2015" s="78"/>
      <c r="AV2015" s="78"/>
      <c r="AW2015" s="78"/>
      <c r="AX2015" s="78"/>
      <c r="AY2015" s="78"/>
      <c r="AZ2015" s="78"/>
      <c r="BA2015" s="78"/>
      <c r="BB2015" s="78"/>
      <c r="BC2015" s="79"/>
      <c r="BD2015" s="79"/>
      <c r="BE2015" s="79"/>
      <c r="BF2015" s="79"/>
      <c r="BG2015" s="79"/>
      <c r="BH2015" s="79"/>
      <c r="BI2015" s="79"/>
      <c r="BJ2015" s="78"/>
      <c r="BK2015" s="78"/>
      <c r="BL2015" s="80"/>
      <c r="BM2015" s="78"/>
      <c r="BN2015" s="78"/>
      <c r="BO2015" s="78"/>
      <c r="BP2015" s="78"/>
      <c r="BQ2015" s="78"/>
      <c r="BR2015" s="78"/>
      <c r="BS2015" s="78"/>
      <c r="BT2015" s="78"/>
      <c r="BU2015" s="78"/>
      <c r="BV2015" s="78"/>
      <c r="BW2015" s="78"/>
      <c r="BX2015" s="78"/>
      <c r="BY2015" s="78"/>
      <c r="BZ2015" s="72"/>
      <c r="CA2015" s="73"/>
      <c r="CB2015" s="72"/>
      <c r="CC2015" s="72"/>
      <c r="CD2015" s="74"/>
      <c r="CJ2015"/>
      <c r="CW2015" s="76"/>
      <c r="DC2015" s="69"/>
      <c r="DI2015" s="69"/>
    </row>
    <row r="2016" spans="1:113">
      <c r="A2016" s="78"/>
      <c r="B2016" s="79"/>
      <c r="C2016" s="78"/>
      <c r="D2016" s="80"/>
      <c r="E2016" s="78"/>
      <c r="F2016" s="78"/>
      <c r="G2016" s="78"/>
      <c r="H2016" s="78"/>
      <c r="I2016" s="78"/>
      <c r="J2016" s="78"/>
      <c r="K2016" s="78"/>
      <c r="L2016" s="80"/>
      <c r="M2016" s="78"/>
      <c r="N2016" s="78"/>
      <c r="O2016" s="78"/>
      <c r="P2016" s="78"/>
      <c r="Q2016" s="78"/>
      <c r="R2016" s="78"/>
      <c r="S2016" s="78"/>
      <c r="T2016" s="78"/>
      <c r="U2016" s="78"/>
      <c r="V2016" s="78"/>
      <c r="W2016" s="78"/>
      <c r="X2016" s="78"/>
      <c r="Y2016" s="78"/>
      <c r="Z2016" s="78"/>
      <c r="AA2016" s="78"/>
      <c r="AB2016" s="78"/>
      <c r="AC2016" s="78"/>
      <c r="AD2016" s="78"/>
      <c r="AE2016" s="78"/>
      <c r="AF2016" s="78"/>
      <c r="AG2016" s="78"/>
      <c r="AH2016" s="78"/>
      <c r="AI2016" s="78"/>
      <c r="AJ2016" s="78"/>
      <c r="AK2016" s="78"/>
      <c r="AL2016" s="80"/>
      <c r="AM2016" s="78"/>
      <c r="AN2016" s="78"/>
      <c r="AO2016" s="78"/>
      <c r="AP2016" s="78"/>
      <c r="AQ2016" s="78"/>
      <c r="AR2016" s="78"/>
      <c r="AS2016" s="78"/>
      <c r="AT2016" s="78"/>
      <c r="AU2016" s="78"/>
      <c r="AV2016" s="78"/>
      <c r="AW2016" s="78"/>
      <c r="AX2016" s="78"/>
      <c r="AY2016" s="78"/>
      <c r="AZ2016" s="78"/>
      <c r="BA2016" s="78"/>
      <c r="BB2016" s="78"/>
      <c r="BC2016" s="79"/>
      <c r="BD2016" s="79"/>
      <c r="BE2016" s="79"/>
      <c r="BF2016" s="79"/>
      <c r="BG2016" s="79"/>
      <c r="BH2016" s="79"/>
      <c r="BI2016" s="79"/>
      <c r="BJ2016" s="78"/>
      <c r="BK2016" s="78"/>
      <c r="BL2016" s="80"/>
      <c r="BM2016" s="78"/>
      <c r="BN2016" s="78"/>
      <c r="BO2016" s="78"/>
      <c r="BP2016" s="78"/>
      <c r="BQ2016" s="78"/>
      <c r="BR2016" s="78"/>
      <c r="BS2016" s="78"/>
      <c r="BT2016" s="78"/>
      <c r="BU2016" s="78"/>
      <c r="BV2016" s="78"/>
      <c r="BW2016" s="78"/>
      <c r="BX2016" s="78"/>
      <c r="BY2016" s="78"/>
      <c r="BZ2016" s="72"/>
      <c r="CA2016" s="73"/>
      <c r="CB2016" s="72"/>
      <c r="CC2016" s="72"/>
      <c r="CD2016" s="74"/>
      <c r="CJ2016"/>
      <c r="CW2016" s="76"/>
      <c r="DC2016" s="69"/>
      <c r="DI2016" s="69"/>
    </row>
    <row r="2017" spans="1:113">
      <c r="A2017" s="78"/>
      <c r="B2017" s="79"/>
      <c r="C2017" s="78"/>
      <c r="D2017" s="80"/>
      <c r="E2017" s="78"/>
      <c r="F2017" s="78"/>
      <c r="G2017" s="78"/>
      <c r="H2017" s="78"/>
      <c r="I2017" s="78"/>
      <c r="J2017" s="78"/>
      <c r="K2017" s="78"/>
      <c r="L2017" s="80"/>
      <c r="M2017" s="78"/>
      <c r="N2017" s="78"/>
      <c r="O2017" s="78"/>
      <c r="P2017" s="78"/>
      <c r="Q2017" s="78"/>
      <c r="R2017" s="78"/>
      <c r="S2017" s="78"/>
      <c r="T2017" s="78"/>
      <c r="U2017" s="78"/>
      <c r="V2017" s="78"/>
      <c r="W2017" s="78"/>
      <c r="X2017" s="78"/>
      <c r="Y2017" s="78"/>
      <c r="Z2017" s="78"/>
      <c r="AA2017" s="78"/>
      <c r="AB2017" s="78"/>
      <c r="AC2017" s="78"/>
      <c r="AD2017" s="78"/>
      <c r="AE2017" s="78"/>
      <c r="AF2017" s="78"/>
      <c r="AG2017" s="78"/>
      <c r="AH2017" s="78"/>
      <c r="AI2017" s="78"/>
      <c r="AJ2017" s="78"/>
      <c r="AK2017" s="78"/>
      <c r="AL2017" s="80"/>
      <c r="AM2017" s="78"/>
      <c r="AN2017" s="78"/>
      <c r="AO2017" s="78"/>
      <c r="AP2017" s="78"/>
      <c r="AQ2017" s="78"/>
      <c r="AR2017" s="78"/>
      <c r="AS2017" s="78"/>
      <c r="AT2017" s="78"/>
      <c r="AU2017" s="78"/>
      <c r="AV2017" s="78"/>
      <c r="AW2017" s="78"/>
      <c r="AX2017" s="78"/>
      <c r="AY2017" s="78"/>
      <c r="AZ2017" s="78"/>
      <c r="BA2017" s="78"/>
      <c r="BB2017" s="78"/>
      <c r="BC2017" s="79"/>
      <c r="BD2017" s="79"/>
      <c r="BE2017" s="79"/>
      <c r="BF2017" s="79"/>
      <c r="BG2017" s="79"/>
      <c r="BH2017" s="79"/>
      <c r="BI2017" s="79"/>
      <c r="BJ2017" s="78"/>
      <c r="BK2017" s="78"/>
      <c r="BL2017" s="80"/>
      <c r="BM2017" s="78"/>
      <c r="BN2017" s="78"/>
      <c r="BO2017" s="78"/>
      <c r="BP2017" s="78"/>
      <c r="BQ2017" s="78"/>
      <c r="BR2017" s="78"/>
      <c r="BS2017" s="78"/>
      <c r="BT2017" s="78"/>
      <c r="BU2017" s="78"/>
      <c r="BV2017" s="78"/>
      <c r="BW2017" s="78"/>
      <c r="BX2017" s="78"/>
      <c r="BY2017" s="78"/>
      <c r="BZ2017" s="72"/>
      <c r="CA2017" s="73"/>
      <c r="CB2017" s="72"/>
      <c r="CC2017" s="72"/>
      <c r="CD2017" s="74"/>
      <c r="CJ2017"/>
      <c r="CW2017" s="76"/>
      <c r="DC2017" s="69"/>
      <c r="DI2017" s="69"/>
    </row>
    <row r="2018" spans="1:113">
      <c r="A2018" s="78"/>
      <c r="B2018" s="79"/>
      <c r="C2018" s="78"/>
      <c r="D2018" s="80"/>
      <c r="E2018" s="78"/>
      <c r="F2018" s="78"/>
      <c r="G2018" s="78"/>
      <c r="H2018" s="78"/>
      <c r="I2018" s="78"/>
      <c r="J2018" s="78"/>
      <c r="K2018" s="78"/>
      <c r="L2018" s="80"/>
      <c r="M2018" s="78"/>
      <c r="N2018" s="78"/>
      <c r="O2018" s="78"/>
      <c r="P2018" s="78"/>
      <c r="Q2018" s="78"/>
      <c r="R2018" s="78"/>
      <c r="S2018" s="78"/>
      <c r="T2018" s="78"/>
      <c r="U2018" s="78"/>
      <c r="V2018" s="78"/>
      <c r="W2018" s="78"/>
      <c r="X2018" s="78"/>
      <c r="Y2018" s="78"/>
      <c r="Z2018" s="78"/>
      <c r="AA2018" s="78"/>
      <c r="AB2018" s="78"/>
      <c r="AC2018" s="78"/>
      <c r="AD2018" s="78"/>
      <c r="AE2018" s="78"/>
      <c r="AF2018" s="78"/>
      <c r="AG2018" s="78"/>
      <c r="AH2018" s="78"/>
      <c r="AI2018" s="78"/>
      <c r="AJ2018" s="78"/>
      <c r="AK2018" s="78"/>
      <c r="AL2018" s="80"/>
      <c r="AM2018" s="78"/>
      <c r="AN2018" s="78"/>
      <c r="AO2018" s="78"/>
      <c r="AP2018" s="78"/>
      <c r="AQ2018" s="78"/>
      <c r="AR2018" s="78"/>
      <c r="AS2018" s="78"/>
      <c r="AT2018" s="78"/>
      <c r="AU2018" s="78"/>
      <c r="AV2018" s="78"/>
      <c r="AW2018" s="78"/>
      <c r="AX2018" s="78"/>
      <c r="AY2018" s="78"/>
      <c r="AZ2018" s="78"/>
      <c r="BA2018" s="78"/>
      <c r="BB2018" s="78"/>
      <c r="BC2018" s="79"/>
      <c r="BD2018" s="79"/>
      <c r="BE2018" s="79"/>
      <c r="BF2018" s="79"/>
      <c r="BG2018" s="79"/>
      <c r="BH2018" s="79"/>
      <c r="BI2018" s="79"/>
      <c r="BJ2018" s="78"/>
      <c r="BK2018" s="78"/>
      <c r="BL2018" s="80"/>
      <c r="BM2018" s="78"/>
      <c r="BN2018" s="78"/>
      <c r="BO2018" s="78"/>
      <c r="BP2018" s="78"/>
      <c r="BQ2018" s="78"/>
      <c r="BR2018" s="78"/>
      <c r="BS2018" s="78"/>
      <c r="BT2018" s="78"/>
      <c r="BU2018" s="78"/>
      <c r="BV2018" s="78"/>
      <c r="BW2018" s="78"/>
      <c r="BX2018" s="78"/>
      <c r="BY2018" s="78"/>
      <c r="BZ2018" s="72"/>
      <c r="CA2018" s="73"/>
      <c r="CB2018" s="72"/>
      <c r="CC2018" s="72"/>
      <c r="CD2018" s="74"/>
      <c r="CJ2018"/>
      <c r="CW2018" s="76"/>
      <c r="DC2018" s="69"/>
      <c r="DI2018" s="69"/>
    </row>
    <row r="2019" spans="1:113">
      <c r="A2019" s="78"/>
      <c r="B2019" s="82"/>
      <c r="C2019" s="78"/>
      <c r="D2019" s="80"/>
      <c r="E2019" s="78"/>
      <c r="F2019" s="78"/>
      <c r="G2019" s="78"/>
      <c r="H2019" s="78"/>
      <c r="I2019" s="78"/>
      <c r="J2019" s="78"/>
      <c r="K2019" s="78"/>
      <c r="L2019" s="80"/>
      <c r="M2019" s="78"/>
      <c r="N2019" s="78"/>
      <c r="O2019" s="78"/>
      <c r="P2019" s="78"/>
      <c r="Q2019" s="78"/>
      <c r="R2019" s="78"/>
      <c r="S2019" s="78"/>
      <c r="T2019" s="78"/>
      <c r="U2019" s="78"/>
      <c r="V2019" s="78"/>
      <c r="W2019" s="78"/>
      <c r="X2019" s="78"/>
      <c r="Y2019" s="78"/>
      <c r="Z2019" s="78"/>
      <c r="AA2019" s="78"/>
      <c r="AB2019" s="78"/>
      <c r="AC2019" s="78"/>
      <c r="AD2019" s="78"/>
      <c r="AE2019" s="78"/>
      <c r="AF2019" s="78"/>
      <c r="AG2019" s="78"/>
      <c r="AH2019" s="78"/>
      <c r="AI2019" s="78"/>
      <c r="AJ2019" s="78"/>
      <c r="AK2019" s="78"/>
      <c r="AL2019" s="80"/>
      <c r="AM2019" s="78"/>
      <c r="AN2019" s="78"/>
      <c r="AO2019" s="78"/>
      <c r="AP2019" s="78"/>
      <c r="AQ2019" s="78"/>
      <c r="AR2019" s="78"/>
      <c r="AS2019" s="78"/>
      <c r="AT2019" s="78"/>
      <c r="AU2019" s="78"/>
      <c r="AV2019" s="78"/>
      <c r="AW2019" s="78"/>
      <c r="AX2019" s="78"/>
      <c r="AY2019" s="78"/>
      <c r="AZ2019" s="78"/>
      <c r="BA2019" s="78"/>
      <c r="BB2019" s="78"/>
      <c r="BC2019" s="79"/>
      <c r="BD2019" s="79"/>
      <c r="BE2019" s="82"/>
      <c r="BF2019" s="79"/>
      <c r="BG2019" s="82"/>
      <c r="BH2019" s="82"/>
      <c r="BI2019" s="82"/>
      <c r="BJ2019" s="78"/>
      <c r="BK2019" s="78"/>
      <c r="BL2019" s="80"/>
      <c r="BM2019" s="78"/>
      <c r="BN2019" s="78"/>
      <c r="BO2019" s="78"/>
      <c r="BP2019" s="78"/>
      <c r="BQ2019" s="78"/>
      <c r="BR2019" s="78"/>
      <c r="BS2019" s="78"/>
      <c r="BT2019" s="78"/>
      <c r="BU2019" s="78"/>
      <c r="BV2019" s="78"/>
      <c r="BW2019" s="78"/>
      <c r="BX2019" s="78"/>
      <c r="BY2019" s="78"/>
      <c r="BZ2019" s="72"/>
      <c r="CA2019" s="73"/>
      <c r="CB2019" s="72"/>
      <c r="CC2019" s="72"/>
      <c r="CD2019" s="74"/>
      <c r="CJ2019"/>
      <c r="CW2019" s="76"/>
      <c r="DC2019" s="69"/>
      <c r="DI2019" s="69"/>
    </row>
    <row r="2020" spans="1:113">
      <c r="A2020" s="78"/>
      <c r="B2020" s="79"/>
      <c r="C2020" s="78"/>
      <c r="D2020" s="80"/>
      <c r="E2020" s="78"/>
      <c r="F2020" s="78"/>
      <c r="G2020" s="78"/>
      <c r="H2020" s="78"/>
      <c r="I2020" s="78"/>
      <c r="J2020" s="78"/>
      <c r="K2020" s="78"/>
      <c r="L2020" s="80"/>
      <c r="M2020" s="78"/>
      <c r="N2020" s="78"/>
      <c r="O2020" s="78"/>
      <c r="P2020" s="78"/>
      <c r="Q2020" s="78"/>
      <c r="R2020" s="78"/>
      <c r="S2020" s="78"/>
      <c r="T2020" s="78"/>
      <c r="U2020" s="78"/>
      <c r="V2020" s="78"/>
      <c r="W2020" s="78"/>
      <c r="X2020" s="78"/>
      <c r="Y2020" s="78"/>
      <c r="Z2020" s="78"/>
      <c r="AA2020" s="78"/>
      <c r="AB2020" s="78"/>
      <c r="AC2020" s="78"/>
      <c r="AD2020" s="78"/>
      <c r="AE2020" s="78"/>
      <c r="AF2020" s="78"/>
      <c r="AG2020" s="78"/>
      <c r="AH2020" s="78"/>
      <c r="AI2020" s="78"/>
      <c r="AJ2020" s="78"/>
      <c r="AK2020" s="78"/>
      <c r="AL2020" s="80"/>
      <c r="AM2020" s="78"/>
      <c r="AN2020" s="78"/>
      <c r="AO2020" s="78"/>
      <c r="AP2020" s="78"/>
      <c r="AQ2020" s="78"/>
      <c r="AR2020" s="78"/>
      <c r="AS2020" s="78"/>
      <c r="AT2020" s="78"/>
      <c r="AU2020" s="78"/>
      <c r="AV2020" s="78"/>
      <c r="AW2020" s="78"/>
      <c r="AX2020" s="78"/>
      <c r="AY2020" s="78"/>
      <c r="AZ2020" s="78"/>
      <c r="BA2020" s="78"/>
      <c r="BB2020" s="78"/>
      <c r="BC2020" s="79"/>
      <c r="BD2020" s="79"/>
      <c r="BE2020" s="79"/>
      <c r="BF2020" s="79"/>
      <c r="BG2020" s="79"/>
      <c r="BH2020" s="79"/>
      <c r="BI2020" s="79"/>
      <c r="BJ2020" s="78"/>
      <c r="BK2020" s="78"/>
      <c r="BL2020" s="80"/>
      <c r="BM2020" s="78"/>
      <c r="BN2020" s="78"/>
      <c r="BO2020" s="78"/>
      <c r="BP2020" s="78"/>
      <c r="BQ2020" s="78"/>
      <c r="BR2020" s="78"/>
      <c r="BS2020" s="78"/>
      <c r="BT2020" s="78"/>
      <c r="BU2020" s="78"/>
      <c r="BV2020" s="78"/>
      <c r="BW2020" s="78"/>
      <c r="BX2020" s="78"/>
      <c r="BY2020" s="78"/>
      <c r="BZ2020" s="72"/>
      <c r="CA2020" s="73"/>
      <c r="CB2020" s="72"/>
      <c r="CC2020" s="72"/>
      <c r="CD2020" s="74"/>
      <c r="CJ2020"/>
      <c r="CW2020" s="76"/>
      <c r="DC2020" s="69"/>
      <c r="DI2020" s="69"/>
    </row>
    <row r="2021" spans="1:113">
      <c r="A2021" s="78"/>
      <c r="B2021" s="79"/>
      <c r="C2021" s="78"/>
      <c r="D2021" s="80"/>
      <c r="E2021" s="78"/>
      <c r="F2021" s="78"/>
      <c r="G2021" s="78"/>
      <c r="H2021" s="78"/>
      <c r="I2021" s="78"/>
      <c r="J2021" s="78"/>
      <c r="K2021" s="78"/>
      <c r="L2021" s="80"/>
      <c r="M2021" s="78"/>
      <c r="N2021" s="78"/>
      <c r="O2021" s="78"/>
      <c r="P2021" s="78"/>
      <c r="Q2021" s="78"/>
      <c r="R2021" s="78"/>
      <c r="S2021" s="78"/>
      <c r="T2021" s="78"/>
      <c r="U2021" s="78"/>
      <c r="V2021" s="78"/>
      <c r="W2021" s="78"/>
      <c r="X2021" s="78"/>
      <c r="Y2021" s="78"/>
      <c r="Z2021" s="78"/>
      <c r="AA2021" s="78"/>
      <c r="AB2021" s="78"/>
      <c r="AC2021" s="78"/>
      <c r="AD2021" s="78"/>
      <c r="AE2021" s="78"/>
      <c r="AF2021" s="78"/>
      <c r="AG2021" s="78"/>
      <c r="AH2021" s="78"/>
      <c r="AI2021" s="78"/>
      <c r="AJ2021" s="78"/>
      <c r="AK2021" s="78"/>
      <c r="AL2021" s="80"/>
      <c r="AM2021" s="78"/>
      <c r="AN2021" s="78"/>
      <c r="AO2021" s="78"/>
      <c r="AP2021" s="78"/>
      <c r="AQ2021" s="78"/>
      <c r="AR2021" s="78"/>
      <c r="AS2021" s="78"/>
      <c r="AT2021" s="78"/>
      <c r="AU2021" s="78"/>
      <c r="AV2021" s="78"/>
      <c r="AW2021" s="78"/>
      <c r="AX2021" s="78"/>
      <c r="AY2021" s="78"/>
      <c r="AZ2021" s="78"/>
      <c r="BA2021" s="78"/>
      <c r="BB2021" s="78"/>
      <c r="BC2021" s="79"/>
      <c r="BD2021" s="79"/>
      <c r="BE2021" s="79"/>
      <c r="BF2021" s="79"/>
      <c r="BG2021" s="79"/>
      <c r="BH2021" s="79"/>
      <c r="BI2021" s="79"/>
      <c r="BJ2021" s="78"/>
      <c r="BK2021" s="78"/>
      <c r="BL2021" s="80"/>
      <c r="BM2021" s="78"/>
      <c r="BN2021" s="78"/>
      <c r="BO2021" s="78"/>
      <c r="BP2021" s="78"/>
      <c r="BQ2021" s="78"/>
      <c r="BR2021" s="78"/>
      <c r="BS2021" s="78"/>
      <c r="BT2021" s="78"/>
      <c r="BU2021" s="78"/>
      <c r="BV2021" s="78"/>
      <c r="BW2021" s="78"/>
      <c r="BX2021" s="78"/>
      <c r="BY2021" s="78"/>
      <c r="BZ2021" s="72"/>
      <c r="CA2021" s="73"/>
      <c r="CB2021" s="72"/>
      <c r="CC2021" s="72"/>
      <c r="CD2021" s="74"/>
      <c r="CJ2021"/>
      <c r="CW2021" s="76"/>
      <c r="DC2021" s="69"/>
      <c r="DI2021" s="69"/>
    </row>
    <row r="2022" spans="1:113">
      <c r="A2022" s="78"/>
      <c r="B2022" s="79"/>
      <c r="C2022" s="78"/>
      <c r="D2022" s="80"/>
      <c r="E2022" s="78"/>
      <c r="F2022" s="78"/>
      <c r="G2022" s="78"/>
      <c r="H2022" s="78"/>
      <c r="I2022" s="78"/>
      <c r="J2022" s="78"/>
      <c r="K2022" s="78"/>
      <c r="L2022" s="80"/>
      <c r="M2022" s="78"/>
      <c r="N2022" s="78"/>
      <c r="O2022" s="78"/>
      <c r="P2022" s="78"/>
      <c r="Q2022" s="78"/>
      <c r="R2022" s="78"/>
      <c r="S2022" s="78"/>
      <c r="T2022" s="78"/>
      <c r="U2022" s="78"/>
      <c r="V2022" s="78"/>
      <c r="W2022" s="78"/>
      <c r="X2022" s="78"/>
      <c r="Y2022" s="78"/>
      <c r="Z2022" s="78"/>
      <c r="AA2022" s="78"/>
      <c r="AB2022" s="78"/>
      <c r="AC2022" s="78"/>
      <c r="AD2022" s="78"/>
      <c r="AE2022" s="78"/>
      <c r="AF2022" s="78"/>
      <c r="AG2022" s="78"/>
      <c r="AH2022" s="78"/>
      <c r="AI2022" s="78"/>
      <c r="AJ2022" s="78"/>
      <c r="AK2022" s="78"/>
      <c r="AL2022" s="80"/>
      <c r="AM2022" s="78"/>
      <c r="AN2022" s="78"/>
      <c r="AO2022" s="78"/>
      <c r="AP2022" s="78"/>
      <c r="AQ2022" s="78"/>
      <c r="AR2022" s="78"/>
      <c r="AS2022" s="78"/>
      <c r="AT2022" s="78"/>
      <c r="AU2022" s="78"/>
      <c r="AV2022" s="78"/>
      <c r="AW2022" s="78"/>
      <c r="AX2022" s="78"/>
      <c r="AY2022" s="78"/>
      <c r="AZ2022" s="78"/>
      <c r="BA2022" s="78"/>
      <c r="BB2022" s="78"/>
      <c r="BC2022" s="79"/>
      <c r="BD2022" s="79"/>
      <c r="BE2022" s="79"/>
      <c r="BF2022" s="79"/>
      <c r="BG2022" s="79"/>
      <c r="BH2022" s="79"/>
      <c r="BI2022" s="79"/>
      <c r="BJ2022" s="78"/>
      <c r="BK2022" s="78"/>
      <c r="BL2022" s="80"/>
      <c r="BM2022" s="78"/>
      <c r="BN2022" s="78"/>
      <c r="BO2022" s="78"/>
      <c r="BP2022" s="78"/>
      <c r="BQ2022" s="78"/>
      <c r="BR2022" s="78"/>
      <c r="BS2022" s="78"/>
      <c r="BT2022" s="78"/>
      <c r="BU2022" s="78"/>
      <c r="BV2022" s="78"/>
      <c r="BW2022" s="78"/>
      <c r="BX2022" s="78"/>
      <c r="BY2022" s="78"/>
      <c r="BZ2022" s="72"/>
      <c r="CA2022" s="73"/>
      <c r="CB2022" s="72"/>
      <c r="CC2022" s="72"/>
      <c r="CD2022" s="74"/>
      <c r="CJ2022"/>
      <c r="CW2022" s="76"/>
      <c r="DC2022" s="69"/>
      <c r="DI2022" s="69"/>
    </row>
    <row r="2023" spans="1:113">
      <c r="A2023" s="78"/>
      <c r="B2023" s="79"/>
      <c r="C2023" s="78"/>
      <c r="D2023" s="80"/>
      <c r="E2023" s="78"/>
      <c r="F2023" s="78"/>
      <c r="G2023" s="78"/>
      <c r="H2023" s="78"/>
      <c r="I2023" s="78"/>
      <c r="J2023" s="78"/>
      <c r="K2023" s="78"/>
      <c r="L2023" s="80"/>
      <c r="M2023" s="78"/>
      <c r="N2023" s="78"/>
      <c r="O2023" s="78"/>
      <c r="P2023" s="78"/>
      <c r="Q2023" s="78"/>
      <c r="R2023" s="78"/>
      <c r="S2023" s="78"/>
      <c r="T2023" s="78"/>
      <c r="U2023" s="78"/>
      <c r="V2023" s="78"/>
      <c r="W2023" s="78"/>
      <c r="X2023" s="78"/>
      <c r="Y2023" s="78"/>
      <c r="Z2023" s="78"/>
      <c r="AA2023" s="78"/>
      <c r="AB2023" s="78"/>
      <c r="AC2023" s="78"/>
      <c r="AD2023" s="78"/>
      <c r="AE2023" s="78"/>
      <c r="AF2023" s="78"/>
      <c r="AG2023" s="78"/>
      <c r="AH2023" s="78"/>
      <c r="AI2023" s="78"/>
      <c r="AJ2023" s="78"/>
      <c r="AK2023" s="78"/>
      <c r="AL2023" s="80"/>
      <c r="AM2023" s="78"/>
      <c r="AN2023" s="78"/>
      <c r="AO2023" s="78"/>
      <c r="AP2023" s="78"/>
      <c r="AQ2023" s="78"/>
      <c r="AR2023" s="78"/>
      <c r="AS2023" s="78"/>
      <c r="AT2023" s="78"/>
      <c r="AU2023" s="78"/>
      <c r="AV2023" s="78"/>
      <c r="AW2023" s="78"/>
      <c r="AX2023" s="78"/>
      <c r="AY2023" s="78"/>
      <c r="AZ2023" s="78"/>
      <c r="BA2023" s="78"/>
      <c r="BB2023" s="78"/>
      <c r="BC2023" s="79"/>
      <c r="BD2023" s="79"/>
      <c r="BE2023" s="79"/>
      <c r="BF2023" s="79"/>
      <c r="BG2023" s="79"/>
      <c r="BH2023" s="79"/>
      <c r="BI2023" s="79"/>
      <c r="BJ2023" s="78"/>
      <c r="BK2023" s="78"/>
      <c r="BL2023" s="80"/>
      <c r="BM2023" s="78"/>
      <c r="BN2023" s="78"/>
      <c r="BO2023" s="78"/>
      <c r="BP2023" s="78"/>
      <c r="BQ2023" s="78"/>
      <c r="BR2023" s="78"/>
      <c r="BS2023" s="78"/>
      <c r="BT2023" s="78"/>
      <c r="BU2023" s="78"/>
      <c r="BV2023" s="78"/>
      <c r="BW2023" s="78"/>
      <c r="BX2023" s="78"/>
      <c r="BY2023" s="78"/>
      <c r="BZ2023" s="72"/>
      <c r="CA2023" s="73"/>
      <c r="CB2023" s="72"/>
      <c r="CC2023" s="72"/>
      <c r="CD2023" s="74"/>
      <c r="CJ2023"/>
      <c r="CW2023" s="76"/>
      <c r="DC2023" s="69"/>
      <c r="DI2023" s="69"/>
    </row>
    <row r="2024" spans="1:113">
      <c r="A2024" s="78"/>
      <c r="B2024" s="79"/>
      <c r="C2024" s="78"/>
      <c r="D2024" s="80"/>
      <c r="E2024" s="78"/>
      <c r="F2024" s="78"/>
      <c r="G2024" s="78"/>
      <c r="H2024" s="78"/>
      <c r="I2024" s="78"/>
      <c r="J2024" s="78"/>
      <c r="K2024" s="78"/>
      <c r="L2024" s="80"/>
      <c r="M2024" s="78"/>
      <c r="N2024" s="78"/>
      <c r="O2024" s="78"/>
      <c r="P2024" s="78"/>
      <c r="Q2024" s="78"/>
      <c r="R2024" s="78"/>
      <c r="S2024" s="78"/>
      <c r="T2024" s="78"/>
      <c r="U2024" s="78"/>
      <c r="V2024" s="78"/>
      <c r="W2024" s="78"/>
      <c r="X2024" s="78"/>
      <c r="Y2024" s="78"/>
      <c r="Z2024" s="78"/>
      <c r="AA2024" s="78"/>
      <c r="AB2024" s="78"/>
      <c r="AC2024" s="78"/>
      <c r="AD2024" s="78"/>
      <c r="AE2024" s="78"/>
      <c r="AF2024" s="78"/>
      <c r="AG2024" s="78"/>
      <c r="AH2024" s="78"/>
      <c r="AI2024" s="78"/>
      <c r="AJ2024" s="78"/>
      <c r="AK2024" s="78"/>
      <c r="AL2024" s="80"/>
      <c r="AM2024" s="78"/>
      <c r="AN2024" s="78"/>
      <c r="AO2024" s="78"/>
      <c r="AP2024" s="78"/>
      <c r="AQ2024" s="78"/>
      <c r="AR2024" s="78"/>
      <c r="AS2024" s="78"/>
      <c r="AT2024" s="78"/>
      <c r="AU2024" s="78"/>
      <c r="AV2024" s="78"/>
      <c r="AW2024" s="78"/>
      <c r="AX2024" s="78"/>
      <c r="AY2024" s="78"/>
      <c r="AZ2024" s="78"/>
      <c r="BA2024" s="78"/>
      <c r="BB2024" s="78"/>
      <c r="BC2024" s="79"/>
      <c r="BD2024" s="79"/>
      <c r="BE2024" s="79"/>
      <c r="BF2024" s="79"/>
      <c r="BG2024" s="79"/>
      <c r="BH2024" s="79"/>
      <c r="BI2024" s="79"/>
      <c r="BJ2024" s="78"/>
      <c r="BK2024" s="78"/>
      <c r="BL2024" s="80"/>
      <c r="BM2024" s="78"/>
      <c r="BN2024" s="78"/>
      <c r="BO2024" s="78"/>
      <c r="BP2024" s="78"/>
      <c r="BQ2024" s="78"/>
      <c r="BR2024" s="78"/>
      <c r="BS2024" s="78"/>
      <c r="BT2024" s="78"/>
      <c r="BU2024" s="78"/>
      <c r="BV2024" s="78"/>
      <c r="BW2024" s="78"/>
      <c r="BX2024" s="78"/>
      <c r="BY2024" s="78"/>
      <c r="BZ2024" s="72"/>
      <c r="CA2024" s="73"/>
      <c r="CB2024" s="72"/>
      <c r="CC2024" s="72"/>
      <c r="CD2024" s="74"/>
      <c r="CJ2024"/>
      <c r="CW2024" s="76"/>
      <c r="DC2024" s="69"/>
      <c r="DI2024" s="69"/>
    </row>
    <row r="2025" spans="1:113">
      <c r="A2025" s="78"/>
      <c r="B2025" s="79"/>
      <c r="C2025" s="78"/>
      <c r="D2025" s="80"/>
      <c r="E2025" s="78"/>
      <c r="F2025" s="78"/>
      <c r="G2025" s="78"/>
      <c r="H2025" s="78"/>
      <c r="I2025" s="78"/>
      <c r="J2025" s="78"/>
      <c r="K2025" s="78"/>
      <c r="L2025" s="80"/>
      <c r="M2025" s="78"/>
      <c r="N2025" s="78"/>
      <c r="O2025" s="78"/>
      <c r="P2025" s="78"/>
      <c r="Q2025" s="78"/>
      <c r="R2025" s="78"/>
      <c r="S2025" s="78"/>
      <c r="T2025" s="78"/>
      <c r="U2025" s="78"/>
      <c r="V2025" s="78"/>
      <c r="W2025" s="78"/>
      <c r="X2025" s="78"/>
      <c r="Y2025" s="78"/>
      <c r="Z2025" s="78"/>
      <c r="AA2025" s="78"/>
      <c r="AB2025" s="78"/>
      <c r="AC2025" s="78"/>
      <c r="AD2025" s="78"/>
      <c r="AE2025" s="78"/>
      <c r="AF2025" s="78"/>
      <c r="AG2025" s="78"/>
      <c r="AH2025" s="78"/>
      <c r="AI2025" s="78"/>
      <c r="AJ2025" s="78"/>
      <c r="AK2025" s="78"/>
      <c r="AL2025" s="80"/>
      <c r="AM2025" s="78"/>
      <c r="AN2025" s="78"/>
      <c r="AO2025" s="78"/>
      <c r="AP2025" s="78"/>
      <c r="AQ2025" s="78"/>
      <c r="AR2025" s="78"/>
      <c r="AS2025" s="78"/>
      <c r="AT2025" s="78"/>
      <c r="AU2025" s="78"/>
      <c r="AV2025" s="78"/>
      <c r="AW2025" s="78"/>
      <c r="AX2025" s="78"/>
      <c r="AY2025" s="78"/>
      <c r="AZ2025" s="78"/>
      <c r="BA2025" s="78"/>
      <c r="BB2025" s="78"/>
      <c r="BC2025" s="79"/>
      <c r="BD2025" s="79"/>
      <c r="BE2025" s="79"/>
      <c r="BF2025" s="79"/>
      <c r="BG2025" s="79"/>
      <c r="BH2025" s="79"/>
      <c r="BI2025" s="79"/>
      <c r="BJ2025" s="78"/>
      <c r="BK2025" s="78"/>
      <c r="BL2025" s="80"/>
      <c r="BM2025" s="78"/>
      <c r="BN2025" s="78"/>
      <c r="BO2025" s="78"/>
      <c r="BP2025" s="78"/>
      <c r="BQ2025" s="78"/>
      <c r="BR2025" s="78"/>
      <c r="BS2025" s="78"/>
      <c r="BT2025" s="78"/>
      <c r="BU2025" s="78"/>
      <c r="BV2025" s="78"/>
      <c r="BW2025" s="78"/>
      <c r="BX2025" s="78"/>
      <c r="BY2025" s="78"/>
      <c r="BZ2025" s="72"/>
      <c r="CA2025" s="73"/>
      <c r="CB2025" s="72"/>
      <c r="CC2025" s="72"/>
      <c r="CD2025" s="74"/>
      <c r="CJ2025"/>
      <c r="CW2025" s="76"/>
      <c r="DC2025" s="69"/>
      <c r="DI2025" s="69"/>
    </row>
    <row r="2026" spans="1:113">
      <c r="A2026" s="78"/>
      <c r="B2026" s="79"/>
      <c r="C2026" s="78"/>
      <c r="D2026" s="80"/>
      <c r="E2026" s="78"/>
      <c r="F2026" s="78"/>
      <c r="G2026" s="78"/>
      <c r="H2026" s="78"/>
      <c r="I2026" s="78"/>
      <c r="J2026" s="78"/>
      <c r="K2026" s="78"/>
      <c r="L2026" s="80"/>
      <c r="M2026" s="78"/>
      <c r="N2026" s="78"/>
      <c r="O2026" s="78"/>
      <c r="P2026" s="78"/>
      <c r="Q2026" s="78"/>
      <c r="R2026" s="78"/>
      <c r="S2026" s="78"/>
      <c r="T2026" s="78"/>
      <c r="U2026" s="78"/>
      <c r="V2026" s="78"/>
      <c r="W2026" s="78"/>
      <c r="X2026" s="78"/>
      <c r="Y2026" s="78"/>
      <c r="Z2026" s="78"/>
      <c r="AA2026" s="78"/>
      <c r="AB2026" s="78"/>
      <c r="AC2026" s="78"/>
      <c r="AD2026" s="78"/>
      <c r="AE2026" s="78"/>
      <c r="AF2026" s="78"/>
      <c r="AG2026" s="78"/>
      <c r="AH2026" s="78"/>
      <c r="AI2026" s="78"/>
      <c r="AJ2026" s="78"/>
      <c r="AK2026" s="78"/>
      <c r="AL2026" s="80"/>
      <c r="AM2026" s="78"/>
      <c r="AN2026" s="78"/>
      <c r="AO2026" s="78"/>
      <c r="AP2026" s="78"/>
      <c r="AQ2026" s="78"/>
      <c r="AR2026" s="78"/>
      <c r="AS2026" s="78"/>
      <c r="AT2026" s="78"/>
      <c r="AU2026" s="78"/>
      <c r="AV2026" s="78"/>
      <c r="AW2026" s="78"/>
      <c r="AX2026" s="78"/>
      <c r="AY2026" s="78"/>
      <c r="AZ2026" s="78"/>
      <c r="BA2026" s="78"/>
      <c r="BB2026" s="78"/>
      <c r="BC2026" s="79"/>
      <c r="BD2026" s="79"/>
      <c r="BE2026" s="79"/>
      <c r="BF2026" s="79"/>
      <c r="BG2026" s="79"/>
      <c r="BH2026" s="79"/>
      <c r="BI2026" s="79"/>
      <c r="BJ2026" s="78"/>
      <c r="BK2026" s="78"/>
      <c r="BL2026" s="80"/>
      <c r="BM2026" s="78"/>
      <c r="BN2026" s="78"/>
      <c r="BO2026" s="78"/>
      <c r="BP2026" s="78"/>
      <c r="BQ2026" s="78"/>
      <c r="BR2026" s="78"/>
      <c r="BS2026" s="78"/>
      <c r="BT2026" s="78"/>
      <c r="BU2026" s="78"/>
      <c r="BV2026" s="78"/>
      <c r="BW2026" s="78"/>
      <c r="BX2026" s="78"/>
      <c r="BY2026" s="78"/>
      <c r="BZ2026" s="72"/>
      <c r="CA2026" s="73"/>
      <c r="CB2026" s="72"/>
      <c r="CC2026" s="72"/>
      <c r="CD2026" s="74"/>
      <c r="CJ2026"/>
      <c r="CW2026" s="76"/>
      <c r="DC2026" s="69"/>
      <c r="DI2026" s="69"/>
    </row>
    <row r="2027" spans="1:113">
      <c r="A2027" s="78"/>
      <c r="B2027" s="79"/>
      <c r="C2027" s="78"/>
      <c r="D2027" s="80"/>
      <c r="E2027" s="78"/>
      <c r="F2027" s="78"/>
      <c r="G2027" s="78"/>
      <c r="H2027" s="78"/>
      <c r="I2027" s="78"/>
      <c r="J2027" s="78"/>
      <c r="K2027" s="78"/>
      <c r="L2027" s="80"/>
      <c r="M2027" s="78"/>
      <c r="N2027" s="78"/>
      <c r="O2027" s="78"/>
      <c r="P2027" s="78"/>
      <c r="Q2027" s="78"/>
      <c r="R2027" s="78"/>
      <c r="S2027" s="78"/>
      <c r="T2027" s="78"/>
      <c r="U2027" s="78"/>
      <c r="V2027" s="78"/>
      <c r="W2027" s="78"/>
      <c r="X2027" s="78"/>
      <c r="Y2027" s="78"/>
      <c r="Z2027" s="78"/>
      <c r="AA2027" s="78"/>
      <c r="AB2027" s="78"/>
      <c r="AC2027" s="78"/>
      <c r="AD2027" s="78"/>
      <c r="AE2027" s="78"/>
      <c r="AF2027" s="78"/>
      <c r="AG2027" s="78"/>
      <c r="AH2027" s="78"/>
      <c r="AI2027" s="78"/>
      <c r="AJ2027" s="78"/>
      <c r="AK2027" s="78"/>
      <c r="AL2027" s="80"/>
      <c r="AM2027" s="78"/>
      <c r="AN2027" s="78"/>
      <c r="AO2027" s="78"/>
      <c r="AP2027" s="78"/>
      <c r="AQ2027" s="78"/>
      <c r="AR2027" s="78"/>
      <c r="AS2027" s="78"/>
      <c r="AT2027" s="78"/>
      <c r="AU2027" s="78"/>
      <c r="AV2027" s="78"/>
      <c r="AW2027" s="78"/>
      <c r="AX2027" s="78"/>
      <c r="AY2027" s="78"/>
      <c r="AZ2027" s="78"/>
      <c r="BA2027" s="78"/>
      <c r="BB2027" s="78"/>
      <c r="BC2027" s="79"/>
      <c r="BD2027" s="79"/>
      <c r="BE2027" s="79"/>
      <c r="BF2027" s="79"/>
      <c r="BG2027" s="79"/>
      <c r="BH2027" s="79"/>
      <c r="BI2027" s="79"/>
      <c r="BJ2027" s="78"/>
      <c r="BK2027" s="78"/>
      <c r="BL2027" s="80"/>
      <c r="BM2027" s="78"/>
      <c r="BN2027" s="78"/>
      <c r="BO2027" s="78"/>
      <c r="BP2027" s="78"/>
      <c r="BQ2027" s="78"/>
      <c r="BR2027" s="78"/>
      <c r="BS2027" s="78"/>
      <c r="BT2027" s="78"/>
      <c r="BU2027" s="78"/>
      <c r="BV2027" s="78"/>
      <c r="BW2027" s="78"/>
      <c r="BX2027" s="78"/>
      <c r="BY2027" s="78"/>
      <c r="BZ2027" s="72"/>
      <c r="CA2027" s="73"/>
      <c r="CB2027" s="72"/>
      <c r="CC2027" s="72"/>
      <c r="CD2027" s="74"/>
      <c r="CJ2027"/>
      <c r="CW2027" s="76"/>
      <c r="DC2027" s="69"/>
      <c r="DI2027" s="69"/>
    </row>
    <row r="2028" spans="1:113">
      <c r="A2028" s="78"/>
      <c r="B2028" s="79"/>
      <c r="C2028" s="78"/>
      <c r="D2028" s="80"/>
      <c r="E2028" s="78"/>
      <c r="F2028" s="78"/>
      <c r="G2028" s="78"/>
      <c r="H2028" s="78"/>
      <c r="I2028" s="78"/>
      <c r="J2028" s="78"/>
      <c r="K2028" s="78"/>
      <c r="L2028" s="80"/>
      <c r="M2028" s="78"/>
      <c r="N2028" s="78"/>
      <c r="O2028" s="78"/>
      <c r="P2028" s="78"/>
      <c r="Q2028" s="78"/>
      <c r="R2028" s="78"/>
      <c r="S2028" s="78"/>
      <c r="T2028" s="78"/>
      <c r="U2028" s="78"/>
      <c r="V2028" s="78"/>
      <c r="W2028" s="78"/>
      <c r="X2028" s="78"/>
      <c r="Y2028" s="78"/>
      <c r="Z2028" s="78"/>
      <c r="AA2028" s="78"/>
      <c r="AB2028" s="78"/>
      <c r="AC2028" s="78"/>
      <c r="AD2028" s="78"/>
      <c r="AE2028" s="78"/>
      <c r="AF2028" s="78"/>
      <c r="AG2028" s="78"/>
      <c r="AH2028" s="78"/>
      <c r="AI2028" s="78"/>
      <c r="AJ2028" s="78"/>
      <c r="AK2028" s="78"/>
      <c r="AL2028" s="80"/>
      <c r="AM2028" s="78"/>
      <c r="AN2028" s="78"/>
      <c r="AO2028" s="78"/>
      <c r="AP2028" s="78"/>
      <c r="AQ2028" s="78"/>
      <c r="AR2028" s="78"/>
      <c r="AS2028" s="78"/>
      <c r="AT2028" s="78"/>
      <c r="AU2028" s="78"/>
      <c r="AV2028" s="78"/>
      <c r="AW2028" s="78"/>
      <c r="AX2028" s="78"/>
      <c r="AY2028" s="78"/>
      <c r="AZ2028" s="78"/>
      <c r="BA2028" s="78"/>
      <c r="BB2028" s="78"/>
      <c r="BC2028" s="79"/>
      <c r="BD2028" s="79"/>
      <c r="BE2028" s="79"/>
      <c r="BF2028" s="79"/>
      <c r="BG2028" s="79"/>
      <c r="BH2028" s="79"/>
      <c r="BI2028" s="79"/>
      <c r="BJ2028" s="78"/>
      <c r="BK2028" s="78"/>
      <c r="BL2028" s="80"/>
      <c r="BM2028" s="78"/>
      <c r="BN2028" s="78"/>
      <c r="BO2028" s="78"/>
      <c r="BP2028" s="78"/>
      <c r="BQ2028" s="78"/>
      <c r="BR2028" s="78"/>
      <c r="BS2028" s="78"/>
      <c r="BT2028" s="78"/>
      <c r="BU2028" s="78"/>
      <c r="BV2028" s="78"/>
      <c r="BW2028" s="78"/>
      <c r="BX2028" s="78"/>
      <c r="BY2028" s="78"/>
      <c r="BZ2028" s="72"/>
      <c r="CA2028" s="73"/>
      <c r="CB2028" s="72"/>
      <c r="CC2028" s="72"/>
      <c r="CD2028" s="74"/>
      <c r="CJ2028"/>
      <c r="CW2028" s="76"/>
      <c r="DC2028" s="69"/>
      <c r="DI2028" s="69"/>
    </row>
    <row r="2029" spans="1:113">
      <c r="A2029" s="78"/>
      <c r="B2029" s="79"/>
      <c r="C2029" s="78"/>
      <c r="D2029" s="80"/>
      <c r="E2029" s="78"/>
      <c r="F2029" s="78"/>
      <c r="G2029" s="78"/>
      <c r="H2029" s="78"/>
      <c r="I2029" s="78"/>
      <c r="J2029" s="78"/>
      <c r="K2029" s="78"/>
      <c r="L2029" s="80"/>
      <c r="M2029" s="78"/>
      <c r="N2029" s="78"/>
      <c r="O2029" s="78"/>
      <c r="P2029" s="78"/>
      <c r="Q2029" s="78"/>
      <c r="R2029" s="78"/>
      <c r="S2029" s="78"/>
      <c r="T2029" s="78"/>
      <c r="U2029" s="78"/>
      <c r="V2029" s="78"/>
      <c r="W2029" s="78"/>
      <c r="X2029" s="78"/>
      <c r="Y2029" s="78"/>
      <c r="Z2029" s="78"/>
      <c r="AA2029" s="78"/>
      <c r="AB2029" s="78"/>
      <c r="AC2029" s="78"/>
      <c r="AD2029" s="78"/>
      <c r="AE2029" s="78"/>
      <c r="AF2029" s="78"/>
      <c r="AG2029" s="78"/>
      <c r="AH2029" s="78"/>
      <c r="AI2029" s="78"/>
      <c r="AJ2029" s="78"/>
      <c r="AK2029" s="78"/>
      <c r="AL2029" s="80"/>
      <c r="AM2029" s="78"/>
      <c r="AN2029" s="78"/>
      <c r="AO2029" s="78"/>
      <c r="AP2029" s="78"/>
      <c r="AQ2029" s="78"/>
      <c r="AR2029" s="78"/>
      <c r="AS2029" s="78"/>
      <c r="AT2029" s="78"/>
      <c r="AU2029" s="78"/>
      <c r="AV2029" s="78"/>
      <c r="AW2029" s="78"/>
      <c r="AX2029" s="78"/>
      <c r="AY2029" s="78"/>
      <c r="AZ2029" s="78"/>
      <c r="BA2029" s="78"/>
      <c r="BB2029" s="78"/>
      <c r="BC2029" s="79"/>
      <c r="BD2029" s="79"/>
      <c r="BE2029" s="79"/>
      <c r="BF2029" s="79"/>
      <c r="BG2029" s="79"/>
      <c r="BH2029" s="79"/>
      <c r="BI2029" s="79"/>
      <c r="BJ2029" s="78"/>
      <c r="BK2029" s="78"/>
      <c r="BL2029" s="80"/>
      <c r="BM2029" s="78"/>
      <c r="BN2029" s="78"/>
      <c r="BO2029" s="78"/>
      <c r="BP2029" s="78"/>
      <c r="BQ2029" s="78"/>
      <c r="BR2029" s="78"/>
      <c r="BS2029" s="78"/>
      <c r="BT2029" s="78"/>
      <c r="BU2029" s="78"/>
      <c r="BV2029" s="78"/>
      <c r="BW2029" s="78"/>
      <c r="BX2029" s="78"/>
      <c r="BY2029" s="78"/>
      <c r="BZ2029" s="72"/>
      <c r="CA2029" s="73"/>
      <c r="CB2029" s="72"/>
      <c r="CC2029" s="72"/>
      <c r="CD2029" s="74"/>
      <c r="CJ2029"/>
      <c r="CW2029" s="76"/>
      <c r="DC2029" s="69"/>
      <c r="DI2029" s="69"/>
    </row>
    <row r="2030" spans="1:113">
      <c r="A2030" s="78"/>
      <c r="B2030" s="82"/>
      <c r="C2030" s="78"/>
      <c r="D2030" s="80"/>
      <c r="E2030" s="78"/>
      <c r="F2030" s="78"/>
      <c r="G2030" s="78"/>
      <c r="H2030" s="78"/>
      <c r="I2030" s="78"/>
      <c r="J2030" s="78"/>
      <c r="K2030" s="78"/>
      <c r="L2030" s="80"/>
      <c r="M2030" s="78"/>
      <c r="N2030" s="78"/>
      <c r="O2030" s="78"/>
      <c r="P2030" s="78"/>
      <c r="Q2030" s="78"/>
      <c r="R2030" s="78"/>
      <c r="S2030" s="78"/>
      <c r="T2030" s="78"/>
      <c r="U2030" s="78"/>
      <c r="V2030" s="78"/>
      <c r="W2030" s="78"/>
      <c r="X2030" s="78"/>
      <c r="Y2030" s="78"/>
      <c r="Z2030" s="78"/>
      <c r="AA2030" s="78"/>
      <c r="AB2030" s="78"/>
      <c r="AC2030" s="78"/>
      <c r="AD2030" s="78"/>
      <c r="AE2030" s="78"/>
      <c r="AF2030" s="78"/>
      <c r="AG2030" s="78"/>
      <c r="AH2030" s="78"/>
      <c r="AI2030" s="78"/>
      <c r="AJ2030" s="78"/>
      <c r="AK2030" s="78"/>
      <c r="AL2030" s="80"/>
      <c r="AM2030" s="78"/>
      <c r="AN2030" s="78"/>
      <c r="AO2030" s="78"/>
      <c r="AP2030" s="78"/>
      <c r="AQ2030" s="78"/>
      <c r="AR2030" s="78"/>
      <c r="AS2030" s="78"/>
      <c r="AT2030" s="78"/>
      <c r="AU2030" s="78"/>
      <c r="AV2030" s="78"/>
      <c r="AW2030" s="78"/>
      <c r="AX2030" s="78"/>
      <c r="AY2030" s="78"/>
      <c r="AZ2030" s="78"/>
      <c r="BA2030" s="78"/>
      <c r="BB2030" s="78"/>
      <c r="BC2030" s="79"/>
      <c r="BD2030" s="79"/>
      <c r="BE2030" s="82"/>
      <c r="BF2030" s="79"/>
      <c r="BG2030" s="82"/>
      <c r="BH2030" s="82"/>
      <c r="BI2030" s="82"/>
      <c r="BJ2030" s="78"/>
      <c r="BK2030" s="78"/>
      <c r="BL2030" s="80"/>
      <c r="BM2030" s="78"/>
      <c r="BN2030" s="78"/>
      <c r="BO2030" s="78"/>
      <c r="BP2030" s="78"/>
      <c r="BQ2030" s="78"/>
      <c r="BR2030" s="78"/>
      <c r="BS2030" s="78"/>
      <c r="BT2030" s="78"/>
      <c r="BU2030" s="78"/>
      <c r="BV2030" s="78"/>
      <c r="BW2030" s="78"/>
      <c r="BX2030" s="78"/>
      <c r="BY2030" s="78"/>
      <c r="BZ2030" s="72"/>
      <c r="CA2030" s="73"/>
      <c r="CB2030" s="72"/>
      <c r="CC2030" s="72"/>
      <c r="CD2030" s="74"/>
      <c r="CJ2030"/>
      <c r="CW2030" s="76"/>
      <c r="DC2030" s="69"/>
      <c r="DI2030" s="69"/>
    </row>
    <row r="2031" spans="1:113">
      <c r="A2031" s="78"/>
      <c r="B2031" s="79"/>
      <c r="C2031" s="78"/>
      <c r="D2031" s="80"/>
      <c r="E2031" s="78"/>
      <c r="F2031" s="78"/>
      <c r="G2031" s="78"/>
      <c r="H2031" s="78"/>
      <c r="I2031" s="78"/>
      <c r="J2031" s="78"/>
      <c r="K2031" s="78"/>
      <c r="L2031" s="80"/>
      <c r="M2031" s="78"/>
      <c r="N2031" s="78"/>
      <c r="O2031" s="78"/>
      <c r="P2031" s="78"/>
      <c r="Q2031" s="78"/>
      <c r="R2031" s="78"/>
      <c r="S2031" s="78"/>
      <c r="T2031" s="78"/>
      <c r="U2031" s="78"/>
      <c r="V2031" s="78"/>
      <c r="W2031" s="78"/>
      <c r="X2031" s="78"/>
      <c r="Y2031" s="78"/>
      <c r="Z2031" s="78"/>
      <c r="AA2031" s="78"/>
      <c r="AB2031" s="78"/>
      <c r="AC2031" s="78"/>
      <c r="AD2031" s="78"/>
      <c r="AE2031" s="78"/>
      <c r="AF2031" s="78"/>
      <c r="AG2031" s="78"/>
      <c r="AH2031" s="78"/>
      <c r="AI2031" s="78"/>
      <c r="AJ2031" s="78"/>
      <c r="AK2031" s="78"/>
      <c r="AL2031" s="80"/>
      <c r="AM2031" s="78"/>
      <c r="AN2031" s="78"/>
      <c r="AO2031" s="78"/>
      <c r="AP2031" s="78"/>
      <c r="AQ2031" s="78"/>
      <c r="AR2031" s="78"/>
      <c r="AS2031" s="78"/>
      <c r="AT2031" s="78"/>
      <c r="AU2031" s="78"/>
      <c r="AV2031" s="78"/>
      <c r="AW2031" s="78"/>
      <c r="AX2031" s="78"/>
      <c r="AY2031" s="78"/>
      <c r="AZ2031" s="78"/>
      <c r="BA2031" s="78"/>
      <c r="BB2031" s="78"/>
      <c r="BC2031" s="79"/>
      <c r="BD2031" s="79"/>
      <c r="BE2031" s="79"/>
      <c r="BF2031" s="79"/>
      <c r="BG2031" s="79"/>
      <c r="BH2031" s="79"/>
      <c r="BI2031" s="79"/>
      <c r="BJ2031" s="78"/>
      <c r="BK2031" s="78"/>
      <c r="BL2031" s="80"/>
      <c r="BM2031" s="78"/>
      <c r="BN2031" s="78"/>
      <c r="BO2031" s="78"/>
      <c r="BP2031" s="78"/>
      <c r="BQ2031" s="78"/>
      <c r="BR2031" s="78"/>
      <c r="BS2031" s="78"/>
      <c r="BT2031" s="78"/>
      <c r="BU2031" s="78"/>
      <c r="BV2031" s="78"/>
      <c r="BW2031" s="78"/>
      <c r="BX2031" s="78"/>
      <c r="BY2031" s="78"/>
      <c r="BZ2031" s="72"/>
      <c r="CA2031" s="73"/>
      <c r="CB2031" s="72"/>
      <c r="CC2031" s="72"/>
      <c r="CD2031" s="74"/>
      <c r="CJ2031"/>
      <c r="CW2031" s="76"/>
      <c r="DC2031" s="69"/>
      <c r="DI2031" s="69"/>
    </row>
    <row r="2032" spans="1:113">
      <c r="A2032" s="78"/>
      <c r="B2032" s="79"/>
      <c r="C2032" s="78"/>
      <c r="D2032" s="80"/>
      <c r="E2032" s="78"/>
      <c r="F2032" s="78"/>
      <c r="G2032" s="78"/>
      <c r="H2032" s="78"/>
      <c r="I2032" s="78"/>
      <c r="J2032" s="78"/>
      <c r="K2032" s="78"/>
      <c r="L2032" s="80"/>
      <c r="M2032" s="78"/>
      <c r="N2032" s="78"/>
      <c r="O2032" s="78"/>
      <c r="P2032" s="78"/>
      <c r="Q2032" s="78"/>
      <c r="R2032" s="78"/>
      <c r="S2032" s="78"/>
      <c r="T2032" s="78"/>
      <c r="U2032" s="78"/>
      <c r="V2032" s="78"/>
      <c r="W2032" s="78"/>
      <c r="X2032" s="78"/>
      <c r="Y2032" s="78"/>
      <c r="Z2032" s="78"/>
      <c r="AA2032" s="78"/>
      <c r="AB2032" s="78"/>
      <c r="AC2032" s="78"/>
      <c r="AD2032" s="78"/>
      <c r="AE2032" s="78"/>
      <c r="AF2032" s="78"/>
      <c r="AG2032" s="78"/>
      <c r="AH2032" s="78"/>
      <c r="AI2032" s="78"/>
      <c r="AJ2032" s="78"/>
      <c r="AK2032" s="78"/>
      <c r="AL2032" s="80"/>
      <c r="AM2032" s="78"/>
      <c r="AN2032" s="78"/>
      <c r="AO2032" s="78"/>
      <c r="AP2032" s="78"/>
      <c r="AQ2032" s="78"/>
      <c r="AR2032" s="78"/>
      <c r="AS2032" s="78"/>
      <c r="AT2032" s="78"/>
      <c r="AU2032" s="78"/>
      <c r="AV2032" s="78"/>
      <c r="AW2032" s="78"/>
      <c r="AX2032" s="78"/>
      <c r="AY2032" s="78"/>
      <c r="AZ2032" s="78"/>
      <c r="BA2032" s="78"/>
      <c r="BB2032" s="78"/>
      <c r="BC2032" s="79"/>
      <c r="BD2032" s="79"/>
      <c r="BE2032" s="79"/>
      <c r="BF2032" s="79"/>
      <c r="BG2032" s="79"/>
      <c r="BH2032" s="79"/>
      <c r="BI2032" s="79"/>
      <c r="BJ2032" s="78"/>
      <c r="BK2032" s="78"/>
      <c r="BL2032" s="80"/>
      <c r="BM2032" s="78"/>
      <c r="BN2032" s="78"/>
      <c r="BO2032" s="78"/>
      <c r="BP2032" s="78"/>
      <c r="BQ2032" s="78"/>
      <c r="BR2032" s="78"/>
      <c r="BS2032" s="78"/>
      <c r="BT2032" s="78"/>
      <c r="BU2032" s="78"/>
      <c r="BV2032" s="78"/>
      <c r="BW2032" s="78"/>
      <c r="BX2032" s="78"/>
      <c r="BY2032" s="78"/>
      <c r="BZ2032" s="72"/>
      <c r="CA2032" s="73"/>
      <c r="CB2032" s="72"/>
      <c r="CC2032" s="72"/>
      <c r="CD2032" s="74"/>
      <c r="CJ2032"/>
      <c r="CW2032" s="76"/>
      <c r="DC2032" s="69"/>
      <c r="DI2032" s="69"/>
    </row>
    <row r="2033" spans="1:113">
      <c r="A2033" s="78"/>
      <c r="B2033" s="79"/>
      <c r="C2033" s="78"/>
      <c r="D2033" s="80"/>
      <c r="E2033" s="78"/>
      <c r="F2033" s="78"/>
      <c r="G2033" s="78"/>
      <c r="H2033" s="78"/>
      <c r="I2033" s="78"/>
      <c r="J2033" s="78"/>
      <c r="K2033" s="78"/>
      <c r="L2033" s="80"/>
      <c r="M2033" s="78"/>
      <c r="N2033" s="78"/>
      <c r="O2033" s="78"/>
      <c r="P2033" s="78"/>
      <c r="Q2033" s="78"/>
      <c r="R2033" s="78"/>
      <c r="S2033" s="78"/>
      <c r="T2033" s="78"/>
      <c r="U2033" s="78"/>
      <c r="V2033" s="78"/>
      <c r="W2033" s="78"/>
      <c r="X2033" s="78"/>
      <c r="Y2033" s="78"/>
      <c r="Z2033" s="78"/>
      <c r="AA2033" s="78"/>
      <c r="AB2033" s="78"/>
      <c r="AC2033" s="78"/>
      <c r="AD2033" s="78"/>
      <c r="AE2033" s="78"/>
      <c r="AF2033" s="78"/>
      <c r="AG2033" s="78"/>
      <c r="AH2033" s="78"/>
      <c r="AI2033" s="78"/>
      <c r="AJ2033" s="78"/>
      <c r="AK2033" s="78"/>
      <c r="AL2033" s="80"/>
      <c r="AM2033" s="78"/>
      <c r="AN2033" s="78"/>
      <c r="AO2033" s="78"/>
      <c r="AP2033" s="78"/>
      <c r="AQ2033" s="78"/>
      <c r="AR2033" s="78"/>
      <c r="AS2033" s="78"/>
      <c r="AT2033" s="78"/>
      <c r="AU2033" s="78"/>
      <c r="AV2033" s="78"/>
      <c r="AW2033" s="78"/>
      <c r="AX2033" s="78"/>
      <c r="AY2033" s="78"/>
      <c r="AZ2033" s="78"/>
      <c r="BA2033" s="78"/>
      <c r="BB2033" s="78"/>
      <c r="BC2033" s="79"/>
      <c r="BD2033" s="79"/>
      <c r="BE2033" s="79"/>
      <c r="BF2033" s="79"/>
      <c r="BG2033" s="79"/>
      <c r="BH2033" s="79"/>
      <c r="BI2033" s="79"/>
      <c r="BJ2033" s="78"/>
      <c r="BK2033" s="78"/>
      <c r="BL2033" s="80"/>
      <c r="BM2033" s="78"/>
      <c r="BN2033" s="78"/>
      <c r="BO2033" s="78"/>
      <c r="BP2033" s="78"/>
      <c r="BQ2033" s="78"/>
      <c r="BR2033" s="78"/>
      <c r="BS2033" s="78"/>
      <c r="BT2033" s="78"/>
      <c r="BU2033" s="78"/>
      <c r="BV2033" s="78"/>
      <c r="BW2033" s="78"/>
      <c r="BX2033" s="78"/>
      <c r="BY2033" s="78"/>
      <c r="BZ2033" s="72"/>
      <c r="CA2033" s="73"/>
      <c r="CB2033" s="72"/>
      <c r="CC2033" s="72"/>
      <c r="CD2033" s="74"/>
      <c r="CJ2033"/>
      <c r="CW2033" s="76"/>
      <c r="DC2033" s="69"/>
      <c r="DI2033" s="69"/>
    </row>
    <row r="2034" spans="1:113">
      <c r="A2034" s="78"/>
      <c r="B2034" s="79"/>
      <c r="C2034" s="78"/>
      <c r="D2034" s="80"/>
      <c r="E2034" s="78"/>
      <c r="F2034" s="78"/>
      <c r="G2034" s="78"/>
      <c r="H2034" s="78"/>
      <c r="I2034" s="78"/>
      <c r="J2034" s="78"/>
      <c r="K2034" s="78"/>
      <c r="L2034" s="80"/>
      <c r="M2034" s="78"/>
      <c r="N2034" s="78"/>
      <c r="O2034" s="78"/>
      <c r="P2034" s="78"/>
      <c r="Q2034" s="78"/>
      <c r="R2034" s="78"/>
      <c r="S2034" s="78"/>
      <c r="T2034" s="78"/>
      <c r="U2034" s="78"/>
      <c r="V2034" s="78"/>
      <c r="W2034" s="78"/>
      <c r="X2034" s="78"/>
      <c r="Y2034" s="78"/>
      <c r="Z2034" s="78"/>
      <c r="AA2034" s="78"/>
      <c r="AB2034" s="78"/>
      <c r="AC2034" s="78"/>
      <c r="AD2034" s="78"/>
      <c r="AE2034" s="78"/>
      <c r="AF2034" s="78"/>
      <c r="AG2034" s="78"/>
      <c r="AH2034" s="78"/>
      <c r="AI2034" s="78"/>
      <c r="AJ2034" s="78"/>
      <c r="AK2034" s="78"/>
      <c r="AL2034" s="80"/>
      <c r="AM2034" s="78"/>
      <c r="AN2034" s="78"/>
      <c r="AO2034" s="78"/>
      <c r="AP2034" s="78"/>
      <c r="AQ2034" s="78"/>
      <c r="AR2034" s="78"/>
      <c r="AS2034" s="78"/>
      <c r="AT2034" s="78"/>
      <c r="AU2034" s="78"/>
      <c r="AV2034" s="78"/>
      <c r="AW2034" s="78"/>
      <c r="AX2034" s="78"/>
      <c r="AY2034" s="78"/>
      <c r="AZ2034" s="78"/>
      <c r="BA2034" s="78"/>
      <c r="BB2034" s="78"/>
      <c r="BC2034" s="79"/>
      <c r="BD2034" s="79"/>
      <c r="BE2034" s="79"/>
      <c r="BF2034" s="79"/>
      <c r="BG2034" s="79"/>
      <c r="BH2034" s="79"/>
      <c r="BI2034" s="79"/>
      <c r="BJ2034" s="78"/>
      <c r="BK2034" s="78"/>
      <c r="BL2034" s="80"/>
      <c r="BM2034" s="78"/>
      <c r="BN2034" s="78"/>
      <c r="BO2034" s="78"/>
      <c r="BP2034" s="78"/>
      <c r="BQ2034" s="78"/>
      <c r="BR2034" s="78"/>
      <c r="BS2034" s="78"/>
      <c r="BT2034" s="78"/>
      <c r="BU2034" s="78"/>
      <c r="BV2034" s="78"/>
      <c r="BW2034" s="78"/>
      <c r="BX2034" s="78"/>
      <c r="BY2034" s="78"/>
      <c r="BZ2034" s="72"/>
      <c r="CA2034" s="73"/>
      <c r="CB2034" s="72"/>
      <c r="CC2034" s="72"/>
      <c r="CD2034" s="74"/>
      <c r="CJ2034"/>
      <c r="CW2034" s="76"/>
      <c r="DC2034" s="69"/>
      <c r="DI2034" s="69"/>
    </row>
    <row r="2035" spans="1:113">
      <c r="A2035" s="78"/>
      <c r="B2035" s="79"/>
      <c r="C2035" s="78"/>
      <c r="D2035" s="80"/>
      <c r="E2035" s="78"/>
      <c r="F2035" s="78"/>
      <c r="G2035" s="78"/>
      <c r="H2035" s="78"/>
      <c r="I2035" s="78"/>
      <c r="J2035" s="78"/>
      <c r="K2035" s="78"/>
      <c r="L2035" s="80"/>
      <c r="M2035" s="78"/>
      <c r="N2035" s="78"/>
      <c r="O2035" s="78"/>
      <c r="P2035" s="78"/>
      <c r="Q2035" s="78"/>
      <c r="R2035" s="78"/>
      <c r="S2035" s="78"/>
      <c r="T2035" s="78"/>
      <c r="U2035" s="78"/>
      <c r="V2035" s="78"/>
      <c r="W2035" s="78"/>
      <c r="X2035" s="78"/>
      <c r="Y2035" s="78"/>
      <c r="Z2035" s="78"/>
      <c r="AA2035" s="78"/>
      <c r="AB2035" s="78"/>
      <c r="AC2035" s="78"/>
      <c r="AD2035" s="78"/>
      <c r="AE2035" s="78"/>
      <c r="AF2035" s="78"/>
      <c r="AG2035" s="78"/>
      <c r="AH2035" s="78"/>
      <c r="AI2035" s="78"/>
      <c r="AJ2035" s="78"/>
      <c r="AK2035" s="78"/>
      <c r="AL2035" s="80"/>
      <c r="AM2035" s="78"/>
      <c r="AN2035" s="78"/>
      <c r="AO2035" s="78"/>
      <c r="AP2035" s="78"/>
      <c r="AQ2035" s="78"/>
      <c r="AR2035" s="78"/>
      <c r="AS2035" s="78"/>
      <c r="AT2035" s="78"/>
      <c r="AU2035" s="78"/>
      <c r="AV2035" s="78"/>
      <c r="AW2035" s="78"/>
      <c r="AX2035" s="78"/>
      <c r="AY2035" s="78"/>
      <c r="AZ2035" s="78"/>
      <c r="BA2035" s="78"/>
      <c r="BB2035" s="78"/>
      <c r="BC2035" s="79"/>
      <c r="BD2035" s="79"/>
      <c r="BE2035" s="79"/>
      <c r="BF2035" s="79"/>
      <c r="BG2035" s="79"/>
      <c r="BH2035" s="79"/>
      <c r="BI2035" s="79"/>
      <c r="BJ2035" s="78"/>
      <c r="BK2035" s="78"/>
      <c r="BL2035" s="80"/>
      <c r="BM2035" s="78"/>
      <c r="BN2035" s="78"/>
      <c r="BO2035" s="78"/>
      <c r="BP2035" s="78"/>
      <c r="BQ2035" s="78"/>
      <c r="BR2035" s="78"/>
      <c r="BS2035" s="78"/>
      <c r="BT2035" s="78"/>
      <c r="BU2035" s="78"/>
      <c r="BV2035" s="78"/>
      <c r="BW2035" s="78"/>
      <c r="BX2035" s="78"/>
      <c r="BY2035" s="78"/>
      <c r="BZ2035" s="72"/>
      <c r="CA2035" s="73"/>
      <c r="CB2035" s="72"/>
      <c r="CC2035" s="72"/>
      <c r="CD2035" s="74"/>
      <c r="CJ2035"/>
      <c r="CW2035" s="76"/>
      <c r="DC2035" s="69"/>
      <c r="DI2035" s="69"/>
    </row>
    <row r="2036" spans="1:113">
      <c r="A2036" s="78"/>
      <c r="B2036" s="79"/>
      <c r="C2036" s="78"/>
      <c r="D2036" s="80"/>
      <c r="E2036" s="78"/>
      <c r="F2036" s="78"/>
      <c r="G2036" s="78"/>
      <c r="H2036" s="78"/>
      <c r="I2036" s="78"/>
      <c r="J2036" s="78"/>
      <c r="K2036" s="78"/>
      <c r="L2036" s="80"/>
      <c r="M2036" s="78"/>
      <c r="N2036" s="78"/>
      <c r="O2036" s="78"/>
      <c r="P2036" s="78"/>
      <c r="Q2036" s="78"/>
      <c r="R2036" s="78"/>
      <c r="S2036" s="78"/>
      <c r="T2036" s="78"/>
      <c r="U2036" s="78"/>
      <c r="V2036" s="78"/>
      <c r="W2036" s="78"/>
      <c r="X2036" s="78"/>
      <c r="Y2036" s="78"/>
      <c r="Z2036" s="78"/>
      <c r="AA2036" s="78"/>
      <c r="AB2036" s="78"/>
      <c r="AC2036" s="78"/>
      <c r="AD2036" s="78"/>
      <c r="AE2036" s="78"/>
      <c r="AF2036" s="78"/>
      <c r="AG2036" s="78"/>
      <c r="AH2036" s="78"/>
      <c r="AI2036" s="78"/>
      <c r="AJ2036" s="78"/>
      <c r="AK2036" s="78"/>
      <c r="AL2036" s="80"/>
      <c r="AM2036" s="78"/>
      <c r="AN2036" s="78"/>
      <c r="AO2036" s="78"/>
      <c r="AP2036" s="78"/>
      <c r="AQ2036" s="78"/>
      <c r="AR2036" s="78"/>
      <c r="AS2036" s="78"/>
      <c r="AT2036" s="78"/>
      <c r="AU2036" s="78"/>
      <c r="AV2036" s="78"/>
      <c r="AW2036" s="78"/>
      <c r="AX2036" s="78"/>
      <c r="AY2036" s="78"/>
      <c r="AZ2036" s="78"/>
      <c r="BA2036" s="78"/>
      <c r="BB2036" s="78"/>
      <c r="BC2036" s="79"/>
      <c r="BD2036" s="79"/>
      <c r="BE2036" s="79"/>
      <c r="BF2036" s="79"/>
      <c r="BG2036" s="79"/>
      <c r="BH2036" s="79"/>
      <c r="BI2036" s="79"/>
      <c r="BJ2036" s="78"/>
      <c r="BK2036" s="78"/>
      <c r="BL2036" s="80"/>
      <c r="BM2036" s="78"/>
      <c r="BN2036" s="78"/>
      <c r="BO2036" s="78"/>
      <c r="BP2036" s="78"/>
      <c r="BQ2036" s="78"/>
      <c r="BR2036" s="78"/>
      <c r="BS2036" s="78"/>
      <c r="BT2036" s="78"/>
      <c r="BU2036" s="78"/>
      <c r="BV2036" s="78"/>
      <c r="BW2036" s="78"/>
      <c r="BX2036" s="78"/>
      <c r="BY2036" s="78"/>
      <c r="BZ2036" s="72"/>
      <c r="CA2036" s="73"/>
      <c r="CB2036" s="72"/>
      <c r="CC2036" s="72"/>
      <c r="CD2036" s="74"/>
      <c r="CJ2036"/>
      <c r="CW2036" s="76"/>
      <c r="DC2036" s="69"/>
      <c r="DI2036" s="69"/>
    </row>
    <row r="2037" spans="1:113">
      <c r="A2037" s="78"/>
      <c r="B2037" s="82"/>
      <c r="C2037" s="78"/>
      <c r="D2037" s="80"/>
      <c r="E2037" s="78"/>
      <c r="F2037" s="78"/>
      <c r="G2037" s="78"/>
      <c r="H2037" s="78"/>
      <c r="I2037" s="78"/>
      <c r="J2037" s="78"/>
      <c r="K2037" s="78"/>
      <c r="L2037" s="80"/>
      <c r="M2037" s="78"/>
      <c r="N2037" s="78"/>
      <c r="O2037" s="78"/>
      <c r="P2037" s="78"/>
      <c r="Q2037" s="78"/>
      <c r="R2037" s="78"/>
      <c r="S2037" s="78"/>
      <c r="T2037" s="78"/>
      <c r="U2037" s="78"/>
      <c r="V2037" s="78"/>
      <c r="W2037" s="78"/>
      <c r="X2037" s="78"/>
      <c r="Y2037" s="78"/>
      <c r="Z2037" s="78"/>
      <c r="AA2037" s="78"/>
      <c r="AB2037" s="78"/>
      <c r="AC2037" s="78"/>
      <c r="AD2037" s="78"/>
      <c r="AE2037" s="78"/>
      <c r="AF2037" s="78"/>
      <c r="AG2037" s="78"/>
      <c r="AH2037" s="78"/>
      <c r="AI2037" s="78"/>
      <c r="AJ2037" s="78"/>
      <c r="AK2037" s="78"/>
      <c r="AL2037" s="80"/>
      <c r="AM2037" s="78"/>
      <c r="AN2037" s="78"/>
      <c r="AO2037" s="78"/>
      <c r="AP2037" s="78"/>
      <c r="AQ2037" s="78"/>
      <c r="AR2037" s="78"/>
      <c r="AS2037" s="78"/>
      <c r="AT2037" s="78"/>
      <c r="AU2037" s="78"/>
      <c r="AV2037" s="78"/>
      <c r="AW2037" s="78"/>
      <c r="AX2037" s="78"/>
      <c r="AY2037" s="78"/>
      <c r="AZ2037" s="78"/>
      <c r="BA2037" s="78"/>
      <c r="BB2037" s="78"/>
      <c r="BC2037" s="79"/>
      <c r="BD2037" s="79"/>
      <c r="BE2037" s="82"/>
      <c r="BF2037" s="79"/>
      <c r="BG2037" s="82"/>
      <c r="BH2037" s="82"/>
      <c r="BI2037" s="82"/>
      <c r="BJ2037" s="78"/>
      <c r="BK2037" s="78"/>
      <c r="BL2037" s="80"/>
      <c r="BM2037" s="78"/>
      <c r="BN2037" s="78"/>
      <c r="BO2037" s="78"/>
      <c r="BP2037" s="78"/>
      <c r="BQ2037" s="78"/>
      <c r="BR2037" s="78"/>
      <c r="BS2037" s="78"/>
      <c r="BT2037" s="78"/>
      <c r="BU2037" s="78"/>
      <c r="BV2037" s="78"/>
      <c r="BW2037" s="78"/>
      <c r="BX2037" s="78"/>
      <c r="BY2037" s="78"/>
      <c r="BZ2037" s="72"/>
      <c r="CA2037" s="73"/>
      <c r="CB2037" s="72"/>
      <c r="CC2037" s="72"/>
      <c r="CD2037" s="74"/>
      <c r="CJ2037"/>
      <c r="CW2037" s="76"/>
      <c r="DC2037" s="69"/>
      <c r="DI2037" s="69"/>
    </row>
    <row r="2038" spans="1:113">
      <c r="A2038" s="78"/>
      <c r="B2038" s="79"/>
      <c r="C2038" s="78"/>
      <c r="D2038" s="80"/>
      <c r="E2038" s="78"/>
      <c r="F2038" s="78"/>
      <c r="G2038" s="78"/>
      <c r="H2038" s="78"/>
      <c r="I2038" s="78"/>
      <c r="J2038" s="78"/>
      <c r="K2038" s="78"/>
      <c r="L2038" s="80"/>
      <c r="M2038" s="78"/>
      <c r="N2038" s="78"/>
      <c r="O2038" s="78"/>
      <c r="P2038" s="78"/>
      <c r="Q2038" s="78"/>
      <c r="R2038" s="81"/>
      <c r="S2038" s="78"/>
      <c r="T2038" s="78"/>
      <c r="U2038" s="78"/>
      <c r="V2038" s="78"/>
      <c r="W2038" s="78"/>
      <c r="X2038" s="78"/>
      <c r="Y2038" s="78"/>
      <c r="Z2038" s="78"/>
      <c r="AA2038" s="78"/>
      <c r="AB2038" s="78"/>
      <c r="AC2038" s="78"/>
      <c r="AD2038" s="78"/>
      <c r="AE2038" s="78"/>
      <c r="AF2038" s="78"/>
      <c r="AG2038" s="78"/>
      <c r="AH2038" s="78"/>
      <c r="AI2038" s="78"/>
      <c r="AJ2038" s="78"/>
      <c r="AK2038" s="78"/>
      <c r="AL2038" s="80"/>
      <c r="AM2038" s="78"/>
      <c r="AN2038" s="78"/>
      <c r="AO2038" s="78"/>
      <c r="AP2038" s="78"/>
      <c r="AQ2038" s="78"/>
      <c r="AR2038" s="78"/>
      <c r="AS2038" s="78"/>
      <c r="AT2038" s="78"/>
      <c r="AU2038" s="78"/>
      <c r="AV2038" s="78"/>
      <c r="AW2038" s="78"/>
      <c r="AX2038" s="78"/>
      <c r="AY2038" s="78"/>
      <c r="AZ2038" s="78"/>
      <c r="BA2038" s="78"/>
      <c r="BB2038" s="78"/>
      <c r="BC2038" s="79"/>
      <c r="BD2038" s="79"/>
      <c r="BE2038" s="79"/>
      <c r="BF2038" s="79"/>
      <c r="BG2038" s="79"/>
      <c r="BH2038" s="79"/>
      <c r="BI2038" s="79"/>
      <c r="BJ2038" s="78"/>
      <c r="BK2038" s="78"/>
      <c r="BL2038" s="80"/>
      <c r="BM2038" s="78"/>
      <c r="BN2038" s="78"/>
      <c r="BO2038" s="78"/>
      <c r="BP2038" s="78"/>
      <c r="BQ2038" s="78"/>
      <c r="BR2038" s="78"/>
      <c r="BS2038" s="78"/>
      <c r="BT2038" s="78"/>
      <c r="BU2038" s="78"/>
      <c r="BV2038" s="78"/>
      <c r="BW2038" s="78"/>
      <c r="BX2038" s="78"/>
      <c r="BY2038" s="78"/>
      <c r="BZ2038" s="72"/>
      <c r="CA2038" s="73"/>
      <c r="CB2038" s="72"/>
      <c r="CC2038" s="72"/>
      <c r="CD2038" s="74"/>
      <c r="CJ2038"/>
      <c r="CW2038" s="76"/>
      <c r="DC2038" s="69"/>
      <c r="DI2038" s="69"/>
    </row>
    <row r="2039" spans="1:113">
      <c r="A2039" s="78"/>
      <c r="B2039" s="79"/>
      <c r="C2039" s="78"/>
      <c r="D2039" s="80"/>
      <c r="E2039" s="78"/>
      <c r="F2039" s="78"/>
      <c r="G2039" s="78"/>
      <c r="H2039" s="78"/>
      <c r="I2039" s="78"/>
      <c r="J2039" s="78"/>
      <c r="K2039" s="78"/>
      <c r="L2039" s="80"/>
      <c r="M2039" s="78"/>
      <c r="N2039" s="78"/>
      <c r="O2039" s="78"/>
      <c r="P2039" s="78"/>
      <c r="Q2039" s="78"/>
      <c r="R2039" s="78"/>
      <c r="S2039" s="78"/>
      <c r="T2039" s="78"/>
      <c r="U2039" s="78"/>
      <c r="V2039" s="78"/>
      <c r="W2039" s="78"/>
      <c r="X2039" s="78"/>
      <c r="Y2039" s="78"/>
      <c r="Z2039" s="78"/>
      <c r="AA2039" s="78"/>
      <c r="AB2039" s="78"/>
      <c r="AC2039" s="78"/>
      <c r="AD2039" s="78"/>
      <c r="AE2039" s="78"/>
      <c r="AF2039" s="78"/>
      <c r="AG2039" s="78"/>
      <c r="AH2039" s="78"/>
      <c r="AI2039" s="78"/>
      <c r="AJ2039" s="78"/>
      <c r="AK2039" s="78"/>
      <c r="AL2039" s="80"/>
      <c r="AM2039" s="78"/>
      <c r="AN2039" s="78"/>
      <c r="AO2039" s="78"/>
      <c r="AP2039" s="78"/>
      <c r="AQ2039" s="78"/>
      <c r="AR2039" s="78"/>
      <c r="AS2039" s="78"/>
      <c r="AT2039" s="78"/>
      <c r="AU2039" s="78"/>
      <c r="AV2039" s="78"/>
      <c r="AW2039" s="78"/>
      <c r="AX2039" s="78"/>
      <c r="AY2039" s="78"/>
      <c r="AZ2039" s="78"/>
      <c r="BA2039" s="78"/>
      <c r="BB2039" s="78"/>
      <c r="BC2039" s="79"/>
      <c r="BD2039" s="79"/>
      <c r="BE2039" s="79"/>
      <c r="BF2039" s="79"/>
      <c r="BG2039" s="79"/>
      <c r="BH2039" s="79"/>
      <c r="BI2039" s="79"/>
      <c r="BJ2039" s="78"/>
      <c r="BK2039" s="78"/>
      <c r="BL2039" s="80"/>
      <c r="BM2039" s="78"/>
      <c r="BN2039" s="78"/>
      <c r="BO2039" s="78"/>
      <c r="BP2039" s="78"/>
      <c r="BQ2039" s="78"/>
      <c r="BR2039" s="78"/>
      <c r="BS2039" s="78"/>
      <c r="BT2039" s="78"/>
      <c r="BU2039" s="78"/>
      <c r="BV2039" s="78"/>
      <c r="BW2039" s="78"/>
      <c r="BX2039" s="78"/>
      <c r="BY2039" s="78"/>
      <c r="BZ2039" s="72"/>
      <c r="CA2039" s="73"/>
      <c r="CB2039" s="72"/>
      <c r="CC2039" s="72"/>
      <c r="CD2039" s="74"/>
      <c r="CJ2039"/>
      <c r="CW2039" s="76"/>
      <c r="DC2039" s="69"/>
      <c r="DI2039" s="69"/>
    </row>
    <row r="2040" spans="1:113">
      <c r="A2040" s="78"/>
      <c r="B2040" s="79"/>
      <c r="C2040" s="78"/>
      <c r="D2040" s="80"/>
      <c r="E2040" s="78"/>
      <c r="F2040" s="78"/>
      <c r="G2040" s="78"/>
      <c r="H2040" s="78"/>
      <c r="I2040" s="78"/>
      <c r="J2040" s="78"/>
      <c r="K2040" s="78"/>
      <c r="L2040" s="80"/>
      <c r="M2040" s="78"/>
      <c r="N2040" s="78"/>
      <c r="O2040" s="78"/>
      <c r="P2040" s="78"/>
      <c r="Q2040" s="78"/>
      <c r="R2040" s="78"/>
      <c r="S2040" s="78"/>
      <c r="T2040" s="78"/>
      <c r="U2040" s="78"/>
      <c r="V2040" s="78"/>
      <c r="W2040" s="78"/>
      <c r="X2040" s="78"/>
      <c r="Y2040" s="78"/>
      <c r="Z2040" s="78"/>
      <c r="AA2040" s="78"/>
      <c r="AB2040" s="78"/>
      <c r="AC2040" s="78"/>
      <c r="AD2040" s="78"/>
      <c r="AE2040" s="78"/>
      <c r="AF2040" s="78"/>
      <c r="AG2040" s="78"/>
      <c r="AH2040" s="78"/>
      <c r="AI2040" s="78"/>
      <c r="AJ2040" s="78"/>
      <c r="AK2040" s="78"/>
      <c r="AL2040" s="80"/>
      <c r="AM2040" s="78"/>
      <c r="AN2040" s="78"/>
      <c r="AO2040" s="78"/>
      <c r="AP2040" s="78"/>
      <c r="AQ2040" s="78"/>
      <c r="AR2040" s="78"/>
      <c r="AS2040" s="78"/>
      <c r="AT2040" s="78"/>
      <c r="AU2040" s="78"/>
      <c r="AV2040" s="78"/>
      <c r="AW2040" s="78"/>
      <c r="AX2040" s="78"/>
      <c r="AY2040" s="78"/>
      <c r="AZ2040" s="78"/>
      <c r="BA2040" s="78"/>
      <c r="BB2040" s="78"/>
      <c r="BC2040" s="79"/>
      <c r="BD2040" s="79"/>
      <c r="BE2040" s="79"/>
      <c r="BF2040" s="79"/>
      <c r="BG2040" s="79"/>
      <c r="BH2040" s="79"/>
      <c r="BI2040" s="79"/>
      <c r="BJ2040" s="78"/>
      <c r="BK2040" s="78"/>
      <c r="BL2040" s="80"/>
      <c r="BM2040" s="78"/>
      <c r="BN2040" s="78"/>
      <c r="BO2040" s="78"/>
      <c r="BP2040" s="78"/>
      <c r="BQ2040" s="78"/>
      <c r="BR2040" s="78"/>
      <c r="BS2040" s="78"/>
      <c r="BT2040" s="78"/>
      <c r="BU2040" s="78"/>
      <c r="BV2040" s="78"/>
      <c r="BW2040" s="78"/>
      <c r="BX2040" s="78"/>
      <c r="BY2040" s="78"/>
      <c r="BZ2040" s="72"/>
      <c r="CA2040" s="73"/>
      <c r="CB2040" s="72"/>
      <c r="CC2040" s="72"/>
      <c r="CD2040" s="74"/>
      <c r="CJ2040"/>
      <c r="CW2040" s="76"/>
      <c r="DC2040" s="69"/>
      <c r="DI2040" s="69"/>
    </row>
    <row r="2041" spans="1:113">
      <c r="A2041" s="78"/>
      <c r="B2041" s="79"/>
      <c r="C2041" s="78"/>
      <c r="D2041" s="80"/>
      <c r="E2041" s="78"/>
      <c r="F2041" s="78"/>
      <c r="G2041" s="78"/>
      <c r="H2041" s="78"/>
      <c r="I2041" s="78"/>
      <c r="J2041" s="78"/>
      <c r="K2041" s="78"/>
      <c r="L2041" s="80"/>
      <c r="M2041" s="78"/>
      <c r="N2041" s="78"/>
      <c r="O2041" s="78"/>
      <c r="P2041" s="78"/>
      <c r="Q2041" s="78"/>
      <c r="R2041" s="78"/>
      <c r="S2041" s="78"/>
      <c r="T2041" s="78"/>
      <c r="U2041" s="78"/>
      <c r="V2041" s="78"/>
      <c r="W2041" s="78"/>
      <c r="X2041" s="78"/>
      <c r="Y2041" s="78"/>
      <c r="Z2041" s="78"/>
      <c r="AA2041" s="78"/>
      <c r="AB2041" s="78"/>
      <c r="AC2041" s="78"/>
      <c r="AD2041" s="78"/>
      <c r="AE2041" s="78"/>
      <c r="AF2041" s="78"/>
      <c r="AG2041" s="78"/>
      <c r="AH2041" s="78"/>
      <c r="AI2041" s="78"/>
      <c r="AJ2041" s="78"/>
      <c r="AK2041" s="78"/>
      <c r="AL2041" s="80"/>
      <c r="AM2041" s="78"/>
      <c r="AN2041" s="78"/>
      <c r="AO2041" s="78"/>
      <c r="AP2041" s="78"/>
      <c r="AQ2041" s="78"/>
      <c r="AR2041" s="78"/>
      <c r="AS2041" s="78"/>
      <c r="AT2041" s="78"/>
      <c r="AU2041" s="78"/>
      <c r="AV2041" s="78"/>
      <c r="AW2041" s="78"/>
      <c r="AX2041" s="78"/>
      <c r="AY2041" s="78"/>
      <c r="AZ2041" s="78"/>
      <c r="BA2041" s="78"/>
      <c r="BB2041" s="78"/>
      <c r="BC2041" s="79"/>
      <c r="BD2041" s="79"/>
      <c r="BE2041" s="79"/>
      <c r="BF2041" s="79"/>
      <c r="BG2041" s="79"/>
      <c r="BH2041" s="79"/>
      <c r="BI2041" s="79"/>
      <c r="BJ2041" s="78"/>
      <c r="BK2041" s="78"/>
      <c r="BL2041" s="80"/>
      <c r="BM2041" s="78"/>
      <c r="BN2041" s="78"/>
      <c r="BO2041" s="78"/>
      <c r="BP2041" s="78"/>
      <c r="BQ2041" s="78"/>
      <c r="BR2041" s="78"/>
      <c r="BS2041" s="78"/>
      <c r="BT2041" s="78"/>
      <c r="BU2041" s="78"/>
      <c r="BV2041" s="78"/>
      <c r="BW2041" s="78"/>
      <c r="BX2041" s="78"/>
      <c r="BY2041" s="78"/>
      <c r="BZ2041" s="72"/>
      <c r="CA2041" s="73"/>
      <c r="CB2041" s="72"/>
      <c r="CC2041" s="72"/>
      <c r="CD2041" s="74"/>
      <c r="CJ2041"/>
      <c r="CW2041" s="76"/>
      <c r="DC2041" s="69"/>
      <c r="DI2041" s="69"/>
    </row>
    <row r="2042" spans="1:113">
      <c r="A2042" s="78"/>
      <c r="B2042" s="79"/>
      <c r="C2042" s="78"/>
      <c r="D2042" s="80"/>
      <c r="E2042" s="78"/>
      <c r="F2042" s="78"/>
      <c r="G2042" s="78"/>
      <c r="H2042" s="78"/>
      <c r="I2042" s="78"/>
      <c r="J2042" s="78"/>
      <c r="K2042" s="78"/>
      <c r="L2042" s="80"/>
      <c r="M2042" s="78"/>
      <c r="N2042" s="78"/>
      <c r="O2042" s="78"/>
      <c r="P2042" s="78"/>
      <c r="Q2042" s="78"/>
      <c r="R2042" s="78"/>
      <c r="S2042" s="78"/>
      <c r="T2042" s="78"/>
      <c r="U2042" s="78"/>
      <c r="V2042" s="78"/>
      <c r="W2042" s="78"/>
      <c r="X2042" s="78"/>
      <c r="Y2042" s="78"/>
      <c r="Z2042" s="78"/>
      <c r="AA2042" s="78"/>
      <c r="AB2042" s="78"/>
      <c r="AC2042" s="78"/>
      <c r="AD2042" s="78"/>
      <c r="AE2042" s="78"/>
      <c r="AF2042" s="78"/>
      <c r="AG2042" s="78"/>
      <c r="AH2042" s="78"/>
      <c r="AI2042" s="78"/>
      <c r="AJ2042" s="78"/>
      <c r="AK2042" s="78"/>
      <c r="AL2042" s="80"/>
      <c r="AM2042" s="78"/>
      <c r="AN2042" s="78"/>
      <c r="AO2042" s="78"/>
      <c r="AP2042" s="78"/>
      <c r="AQ2042" s="78"/>
      <c r="AR2042" s="78"/>
      <c r="AS2042" s="78"/>
      <c r="AT2042" s="78"/>
      <c r="AU2042" s="78"/>
      <c r="AV2042" s="78"/>
      <c r="AW2042" s="78"/>
      <c r="AX2042" s="78"/>
      <c r="AY2042" s="78"/>
      <c r="AZ2042" s="78"/>
      <c r="BA2042" s="78"/>
      <c r="BB2042" s="78"/>
      <c r="BC2042" s="79"/>
      <c r="BD2042" s="79"/>
      <c r="BE2042" s="79"/>
      <c r="BF2042" s="79"/>
      <c r="BG2042" s="79"/>
      <c r="BH2042" s="79"/>
      <c r="BI2042" s="79"/>
      <c r="BJ2042" s="78"/>
      <c r="BK2042" s="78"/>
      <c r="BL2042" s="80"/>
      <c r="BM2042" s="78"/>
      <c r="BN2042" s="78"/>
      <c r="BO2042" s="78"/>
      <c r="BP2042" s="78"/>
      <c r="BQ2042" s="78"/>
      <c r="BR2042" s="78"/>
      <c r="BS2042" s="78"/>
      <c r="BT2042" s="78"/>
      <c r="BU2042" s="78"/>
      <c r="BV2042" s="78"/>
      <c r="BW2042" s="78"/>
      <c r="BX2042" s="78"/>
      <c r="BY2042" s="78"/>
      <c r="BZ2042" s="72"/>
      <c r="CA2042" s="73"/>
      <c r="CB2042" s="72"/>
      <c r="CC2042" s="72"/>
      <c r="CD2042" s="74"/>
      <c r="CJ2042"/>
      <c r="CW2042" s="76"/>
      <c r="DC2042" s="69"/>
      <c r="DI2042" s="69"/>
    </row>
    <row r="2043" spans="1:113">
      <c r="A2043" s="78"/>
      <c r="B2043" s="79"/>
      <c r="C2043" s="78"/>
      <c r="D2043" s="80"/>
      <c r="E2043" s="78"/>
      <c r="F2043" s="78"/>
      <c r="G2043" s="78"/>
      <c r="H2043" s="78"/>
      <c r="I2043" s="78"/>
      <c r="J2043" s="78"/>
      <c r="K2043" s="78"/>
      <c r="L2043" s="80"/>
      <c r="M2043" s="78"/>
      <c r="N2043" s="78"/>
      <c r="O2043" s="78"/>
      <c r="P2043" s="78"/>
      <c r="Q2043" s="78"/>
      <c r="R2043" s="78"/>
      <c r="S2043" s="78"/>
      <c r="T2043" s="78"/>
      <c r="U2043" s="78"/>
      <c r="V2043" s="78"/>
      <c r="W2043" s="78"/>
      <c r="X2043" s="78"/>
      <c r="Y2043" s="78"/>
      <c r="Z2043" s="78"/>
      <c r="AA2043" s="78"/>
      <c r="AB2043" s="78"/>
      <c r="AC2043" s="78"/>
      <c r="AD2043" s="78"/>
      <c r="AE2043" s="78"/>
      <c r="AF2043" s="78"/>
      <c r="AG2043" s="78"/>
      <c r="AH2043" s="78"/>
      <c r="AI2043" s="78"/>
      <c r="AJ2043" s="78"/>
      <c r="AK2043" s="78"/>
      <c r="AL2043" s="80"/>
      <c r="AM2043" s="78"/>
      <c r="AN2043" s="78"/>
      <c r="AO2043" s="78"/>
      <c r="AP2043" s="78"/>
      <c r="AQ2043" s="78"/>
      <c r="AR2043" s="78"/>
      <c r="AS2043" s="78"/>
      <c r="AT2043" s="78"/>
      <c r="AU2043" s="78"/>
      <c r="AV2043" s="78"/>
      <c r="AW2043" s="78"/>
      <c r="AX2043" s="78"/>
      <c r="AY2043" s="78"/>
      <c r="AZ2043" s="78"/>
      <c r="BA2043" s="78"/>
      <c r="BB2043" s="78"/>
      <c r="BC2043" s="79"/>
      <c r="BD2043" s="79"/>
      <c r="BE2043" s="79"/>
      <c r="BF2043" s="79"/>
      <c r="BG2043" s="79"/>
      <c r="BH2043" s="79"/>
      <c r="BI2043" s="79"/>
      <c r="BJ2043" s="78"/>
      <c r="BK2043" s="78"/>
      <c r="BL2043" s="80"/>
      <c r="BM2043" s="78"/>
      <c r="BN2043" s="78"/>
      <c r="BO2043" s="78"/>
      <c r="BP2043" s="78"/>
      <c r="BQ2043" s="78"/>
      <c r="BR2043" s="78"/>
      <c r="BS2043" s="78"/>
      <c r="BT2043" s="78"/>
      <c r="BU2043" s="78"/>
      <c r="BV2043" s="78"/>
      <c r="BW2043" s="78"/>
      <c r="BX2043" s="78"/>
      <c r="BY2043" s="78"/>
      <c r="BZ2043" s="72"/>
      <c r="CA2043" s="73"/>
      <c r="CB2043" s="72"/>
      <c r="CC2043" s="72"/>
      <c r="CD2043" s="74"/>
      <c r="CJ2043"/>
      <c r="CW2043" s="76"/>
      <c r="DC2043" s="69"/>
      <c r="DI2043" s="69"/>
    </row>
    <row r="2044" spans="1:113">
      <c r="A2044" s="78"/>
      <c r="B2044" s="79"/>
      <c r="C2044" s="78"/>
      <c r="D2044" s="80"/>
      <c r="E2044" s="78"/>
      <c r="F2044" s="78"/>
      <c r="G2044" s="78"/>
      <c r="H2044" s="78"/>
      <c r="I2044" s="78"/>
      <c r="J2044" s="78"/>
      <c r="K2044" s="78"/>
      <c r="L2044" s="80"/>
      <c r="M2044" s="78"/>
      <c r="N2044" s="78"/>
      <c r="O2044" s="78"/>
      <c r="P2044" s="78"/>
      <c r="Q2044" s="78"/>
      <c r="R2044" s="78"/>
      <c r="S2044" s="78"/>
      <c r="T2044" s="78"/>
      <c r="U2044" s="78"/>
      <c r="V2044" s="78"/>
      <c r="W2044" s="78"/>
      <c r="X2044" s="78"/>
      <c r="Y2044" s="78"/>
      <c r="Z2044" s="78"/>
      <c r="AA2044" s="78"/>
      <c r="AB2044" s="78"/>
      <c r="AC2044" s="78"/>
      <c r="AD2044" s="78"/>
      <c r="AE2044" s="78"/>
      <c r="AF2044" s="78"/>
      <c r="AG2044" s="78"/>
      <c r="AH2044" s="78"/>
      <c r="AI2044" s="78"/>
      <c r="AJ2044" s="78"/>
      <c r="AK2044" s="78"/>
      <c r="AL2044" s="80"/>
      <c r="AM2044" s="78"/>
      <c r="AN2044" s="78"/>
      <c r="AO2044" s="78"/>
      <c r="AP2044" s="78"/>
      <c r="AQ2044" s="78"/>
      <c r="AR2044" s="78"/>
      <c r="AS2044" s="78"/>
      <c r="AT2044" s="78"/>
      <c r="AU2044" s="78"/>
      <c r="AV2044" s="78"/>
      <c r="AW2044" s="78"/>
      <c r="AX2044" s="78"/>
      <c r="AY2044" s="78"/>
      <c r="AZ2044" s="78"/>
      <c r="BA2044" s="78"/>
      <c r="BB2044" s="78"/>
      <c r="BC2044" s="79"/>
      <c r="BD2044" s="79"/>
      <c r="BE2044" s="79"/>
      <c r="BF2044" s="79"/>
      <c r="BG2044" s="79"/>
      <c r="BH2044" s="79"/>
      <c r="BI2044" s="79"/>
      <c r="BJ2044" s="78"/>
      <c r="BK2044" s="78"/>
      <c r="BL2044" s="80"/>
      <c r="BM2044" s="78"/>
      <c r="BN2044" s="78"/>
      <c r="BO2044" s="78"/>
      <c r="BP2044" s="78"/>
      <c r="BQ2044" s="78"/>
      <c r="BR2044" s="78"/>
      <c r="BS2044" s="78"/>
      <c r="BT2044" s="78"/>
      <c r="BU2044" s="78"/>
      <c r="BV2044" s="78"/>
      <c r="BW2044" s="78"/>
      <c r="BX2044" s="78"/>
      <c r="BY2044" s="78"/>
      <c r="BZ2044" s="72"/>
      <c r="CA2044" s="73"/>
      <c r="CB2044" s="72"/>
      <c r="CC2044" s="72"/>
      <c r="CD2044" s="74"/>
      <c r="CJ2044"/>
      <c r="CW2044" s="76"/>
      <c r="DC2044" s="69"/>
      <c r="DI2044" s="69"/>
    </row>
    <row r="2045" spans="1:113">
      <c r="A2045" s="78"/>
      <c r="B2045" s="79"/>
      <c r="C2045" s="78"/>
      <c r="D2045" s="80"/>
      <c r="E2045" s="78"/>
      <c r="F2045" s="78"/>
      <c r="G2045" s="78"/>
      <c r="H2045" s="78"/>
      <c r="I2045" s="78"/>
      <c r="J2045" s="78"/>
      <c r="K2045" s="78"/>
      <c r="L2045" s="80"/>
      <c r="M2045" s="78"/>
      <c r="N2045" s="78"/>
      <c r="O2045" s="78"/>
      <c r="P2045" s="78"/>
      <c r="Q2045" s="78"/>
      <c r="R2045" s="78"/>
      <c r="S2045" s="78"/>
      <c r="T2045" s="78"/>
      <c r="U2045" s="78"/>
      <c r="V2045" s="78"/>
      <c r="W2045" s="78"/>
      <c r="X2045" s="78"/>
      <c r="Y2045" s="78"/>
      <c r="Z2045" s="78"/>
      <c r="AA2045" s="78"/>
      <c r="AB2045" s="78"/>
      <c r="AC2045" s="78"/>
      <c r="AD2045" s="78"/>
      <c r="AE2045" s="78"/>
      <c r="AF2045" s="78"/>
      <c r="AG2045" s="78"/>
      <c r="AH2045" s="78"/>
      <c r="AI2045" s="78"/>
      <c r="AJ2045" s="78"/>
      <c r="AK2045" s="78"/>
      <c r="AL2045" s="80"/>
      <c r="AM2045" s="78"/>
      <c r="AN2045" s="78"/>
      <c r="AO2045" s="78"/>
      <c r="AP2045" s="78"/>
      <c r="AQ2045" s="78"/>
      <c r="AR2045" s="78"/>
      <c r="AS2045" s="78"/>
      <c r="AT2045" s="78"/>
      <c r="AU2045" s="78"/>
      <c r="AV2045" s="78"/>
      <c r="AW2045" s="78"/>
      <c r="AX2045" s="78"/>
      <c r="AY2045" s="78"/>
      <c r="AZ2045" s="78"/>
      <c r="BA2045" s="78"/>
      <c r="BB2045" s="78"/>
      <c r="BC2045" s="79"/>
      <c r="BD2045" s="79"/>
      <c r="BE2045" s="79"/>
      <c r="BF2045" s="79"/>
      <c r="BG2045" s="79"/>
      <c r="BH2045" s="79"/>
      <c r="BI2045" s="79"/>
      <c r="BJ2045" s="78"/>
      <c r="BK2045" s="78"/>
      <c r="BL2045" s="80"/>
      <c r="BM2045" s="78"/>
      <c r="BN2045" s="78"/>
      <c r="BO2045" s="78"/>
      <c r="BP2045" s="78"/>
      <c r="BQ2045" s="78"/>
      <c r="BR2045" s="78"/>
      <c r="BS2045" s="78"/>
      <c r="BT2045" s="78"/>
      <c r="BU2045" s="78"/>
      <c r="BV2045" s="78"/>
      <c r="BW2045" s="78"/>
      <c r="BX2045" s="78"/>
      <c r="BY2045" s="78"/>
      <c r="BZ2045" s="72"/>
      <c r="CA2045" s="73"/>
      <c r="CB2045" s="72"/>
      <c r="CC2045" s="72"/>
      <c r="CD2045" s="74"/>
      <c r="CJ2045"/>
      <c r="CW2045" s="76"/>
      <c r="DC2045" s="69"/>
      <c r="DI2045" s="69"/>
    </row>
    <row r="2046" spans="1:113">
      <c r="A2046" s="78"/>
      <c r="B2046" s="79"/>
      <c r="C2046" s="78"/>
      <c r="D2046" s="80"/>
      <c r="E2046" s="78"/>
      <c r="F2046" s="78"/>
      <c r="G2046" s="78"/>
      <c r="H2046" s="78"/>
      <c r="I2046" s="78"/>
      <c r="J2046" s="78"/>
      <c r="K2046" s="78"/>
      <c r="L2046" s="80"/>
      <c r="M2046" s="78"/>
      <c r="N2046" s="78"/>
      <c r="O2046" s="78"/>
      <c r="P2046" s="78"/>
      <c r="Q2046" s="78"/>
      <c r="R2046" s="78"/>
      <c r="S2046" s="78"/>
      <c r="T2046" s="78"/>
      <c r="U2046" s="78"/>
      <c r="V2046" s="78"/>
      <c r="W2046" s="78"/>
      <c r="X2046" s="78"/>
      <c r="Y2046" s="78"/>
      <c r="Z2046" s="78"/>
      <c r="AA2046" s="78"/>
      <c r="AB2046" s="78"/>
      <c r="AC2046" s="78"/>
      <c r="AD2046" s="78"/>
      <c r="AE2046" s="78"/>
      <c r="AF2046" s="78"/>
      <c r="AG2046" s="78"/>
      <c r="AH2046" s="78"/>
      <c r="AI2046" s="78"/>
      <c r="AJ2046" s="78"/>
      <c r="AK2046" s="78"/>
      <c r="AL2046" s="80"/>
      <c r="AM2046" s="78"/>
      <c r="AN2046" s="78"/>
      <c r="AO2046" s="78"/>
      <c r="AP2046" s="78"/>
      <c r="AQ2046" s="78"/>
      <c r="AR2046" s="78"/>
      <c r="AS2046" s="78"/>
      <c r="AT2046" s="78"/>
      <c r="AU2046" s="78"/>
      <c r="AV2046" s="78"/>
      <c r="AW2046" s="78"/>
      <c r="AX2046" s="78"/>
      <c r="AY2046" s="78"/>
      <c r="AZ2046" s="78"/>
      <c r="BA2046" s="78"/>
      <c r="BB2046" s="78"/>
      <c r="BC2046" s="79"/>
      <c r="BD2046" s="79"/>
      <c r="BE2046" s="79"/>
      <c r="BF2046" s="79"/>
      <c r="BG2046" s="79"/>
      <c r="BH2046" s="79"/>
      <c r="BI2046" s="79"/>
      <c r="BJ2046" s="78"/>
      <c r="BK2046" s="78"/>
      <c r="BL2046" s="80"/>
      <c r="BM2046" s="78"/>
      <c r="BN2046" s="78"/>
      <c r="BO2046" s="78"/>
      <c r="BP2046" s="78"/>
      <c r="BQ2046" s="78"/>
      <c r="BR2046" s="78"/>
      <c r="BS2046" s="78"/>
      <c r="BT2046" s="78"/>
      <c r="BU2046" s="78"/>
      <c r="BV2046" s="78"/>
      <c r="BW2046" s="78"/>
      <c r="BX2046" s="78"/>
      <c r="BY2046" s="78"/>
      <c r="BZ2046" s="72"/>
      <c r="CA2046" s="73"/>
      <c r="CB2046" s="72"/>
      <c r="CC2046" s="72"/>
      <c r="CD2046" s="74"/>
      <c r="CJ2046"/>
      <c r="CW2046" s="76"/>
      <c r="DC2046" s="69"/>
      <c r="DI2046" s="69"/>
    </row>
    <row r="2047" spans="1:113">
      <c r="A2047" s="78"/>
      <c r="B2047" s="79"/>
      <c r="C2047" s="78"/>
      <c r="D2047" s="80"/>
      <c r="E2047" s="78"/>
      <c r="F2047" s="78"/>
      <c r="G2047" s="78"/>
      <c r="H2047" s="78"/>
      <c r="I2047" s="78"/>
      <c r="J2047" s="78"/>
      <c r="K2047" s="78"/>
      <c r="L2047" s="80"/>
      <c r="M2047" s="78"/>
      <c r="N2047" s="78"/>
      <c r="O2047" s="78"/>
      <c r="P2047" s="78"/>
      <c r="Q2047" s="78"/>
      <c r="R2047" s="78"/>
      <c r="S2047" s="78"/>
      <c r="T2047" s="78"/>
      <c r="U2047" s="78"/>
      <c r="V2047" s="78"/>
      <c r="W2047" s="78"/>
      <c r="X2047" s="78"/>
      <c r="Y2047" s="78"/>
      <c r="Z2047" s="78"/>
      <c r="AA2047" s="78"/>
      <c r="AB2047" s="78"/>
      <c r="AC2047" s="78"/>
      <c r="AD2047" s="78"/>
      <c r="AE2047" s="78"/>
      <c r="AF2047" s="78"/>
      <c r="AG2047" s="78"/>
      <c r="AH2047" s="78"/>
      <c r="AI2047" s="78"/>
      <c r="AJ2047" s="78"/>
      <c r="AK2047" s="78"/>
      <c r="AL2047" s="80"/>
      <c r="AM2047" s="78"/>
      <c r="AN2047" s="78"/>
      <c r="AO2047" s="78"/>
      <c r="AP2047" s="78"/>
      <c r="AQ2047" s="78"/>
      <c r="AR2047" s="78"/>
      <c r="AS2047" s="78"/>
      <c r="AT2047" s="78"/>
      <c r="AU2047" s="78"/>
      <c r="AV2047" s="78"/>
      <c r="AW2047" s="78"/>
      <c r="AX2047" s="78"/>
      <c r="AY2047" s="78"/>
      <c r="AZ2047" s="78"/>
      <c r="BA2047" s="78"/>
      <c r="BB2047" s="78"/>
      <c r="BC2047" s="79"/>
      <c r="BD2047" s="79"/>
      <c r="BE2047" s="79"/>
      <c r="BF2047" s="79"/>
      <c r="BG2047" s="79"/>
      <c r="BH2047" s="79"/>
      <c r="BI2047" s="79"/>
      <c r="BJ2047" s="78"/>
      <c r="BK2047" s="78"/>
      <c r="BL2047" s="80"/>
      <c r="BM2047" s="78"/>
      <c r="BN2047" s="78"/>
      <c r="BO2047" s="78"/>
      <c r="BP2047" s="78"/>
      <c r="BQ2047" s="78"/>
      <c r="BR2047" s="78"/>
      <c r="BS2047" s="78"/>
      <c r="BT2047" s="78"/>
      <c r="BU2047" s="78"/>
      <c r="BV2047" s="78"/>
      <c r="BW2047" s="78"/>
      <c r="BX2047" s="78"/>
      <c r="BY2047" s="78"/>
      <c r="BZ2047" s="72"/>
      <c r="CA2047" s="73"/>
      <c r="CB2047" s="72"/>
      <c r="CC2047" s="72"/>
      <c r="CD2047" s="74"/>
      <c r="CJ2047"/>
      <c r="CW2047" s="76"/>
      <c r="DC2047" s="69"/>
      <c r="DI2047" s="69"/>
    </row>
    <row r="2048" spans="1:113">
      <c r="A2048" s="78"/>
      <c r="B2048" s="79"/>
      <c r="C2048" s="78"/>
      <c r="D2048" s="80"/>
      <c r="E2048" s="78"/>
      <c r="F2048" s="78"/>
      <c r="G2048" s="78"/>
      <c r="H2048" s="78"/>
      <c r="I2048" s="78"/>
      <c r="J2048" s="78"/>
      <c r="K2048" s="78"/>
      <c r="L2048" s="80"/>
      <c r="M2048" s="78"/>
      <c r="N2048" s="78"/>
      <c r="O2048" s="78"/>
      <c r="P2048" s="78"/>
      <c r="Q2048" s="78"/>
      <c r="R2048" s="78"/>
      <c r="S2048" s="78"/>
      <c r="T2048" s="78"/>
      <c r="U2048" s="78"/>
      <c r="V2048" s="78"/>
      <c r="W2048" s="78"/>
      <c r="X2048" s="78"/>
      <c r="Y2048" s="78"/>
      <c r="Z2048" s="78"/>
      <c r="AA2048" s="78"/>
      <c r="AB2048" s="78"/>
      <c r="AC2048" s="78"/>
      <c r="AD2048" s="78"/>
      <c r="AE2048" s="78"/>
      <c r="AF2048" s="78"/>
      <c r="AG2048" s="78"/>
      <c r="AH2048" s="78"/>
      <c r="AI2048" s="78"/>
      <c r="AJ2048" s="78"/>
      <c r="AK2048" s="78"/>
      <c r="AL2048" s="80"/>
      <c r="AM2048" s="78"/>
      <c r="AN2048" s="78"/>
      <c r="AO2048" s="78"/>
      <c r="AP2048" s="78"/>
      <c r="AQ2048" s="78"/>
      <c r="AR2048" s="78"/>
      <c r="AS2048" s="78"/>
      <c r="AT2048" s="78"/>
      <c r="AU2048" s="78"/>
      <c r="AV2048" s="78"/>
      <c r="AW2048" s="78"/>
      <c r="AX2048" s="78"/>
      <c r="AY2048" s="78"/>
      <c r="AZ2048" s="78"/>
      <c r="BA2048" s="78"/>
      <c r="BB2048" s="78"/>
      <c r="BC2048" s="79"/>
      <c r="BD2048" s="79"/>
      <c r="BE2048" s="79"/>
      <c r="BF2048" s="79"/>
      <c r="BG2048" s="79"/>
      <c r="BH2048" s="79"/>
      <c r="BI2048" s="79"/>
      <c r="BJ2048" s="78"/>
      <c r="BK2048" s="78"/>
      <c r="BL2048" s="80"/>
      <c r="BM2048" s="78"/>
      <c r="BN2048" s="78"/>
      <c r="BO2048" s="78"/>
      <c r="BP2048" s="78"/>
      <c r="BQ2048" s="78"/>
      <c r="BR2048" s="78"/>
      <c r="BS2048" s="78"/>
      <c r="BT2048" s="78"/>
      <c r="BU2048" s="78"/>
      <c r="BV2048" s="78"/>
      <c r="BW2048" s="78"/>
      <c r="BX2048" s="78"/>
      <c r="BY2048" s="78"/>
      <c r="BZ2048" s="72"/>
      <c r="CA2048" s="73"/>
      <c r="CB2048" s="72"/>
      <c r="CC2048" s="72"/>
      <c r="CD2048" s="74"/>
      <c r="CJ2048"/>
      <c r="CW2048" s="76"/>
      <c r="DC2048" s="69"/>
      <c r="DI2048" s="69"/>
    </row>
    <row r="2049" spans="1:113">
      <c r="A2049" s="78"/>
      <c r="B2049" s="79"/>
      <c r="C2049" s="78"/>
      <c r="D2049" s="80"/>
      <c r="E2049" s="78"/>
      <c r="F2049" s="78"/>
      <c r="G2049" s="78"/>
      <c r="H2049" s="78"/>
      <c r="I2049" s="78"/>
      <c r="J2049" s="78"/>
      <c r="K2049" s="78"/>
      <c r="L2049" s="80"/>
      <c r="M2049" s="78"/>
      <c r="N2049" s="78"/>
      <c r="O2049" s="78"/>
      <c r="P2049" s="78"/>
      <c r="Q2049" s="78"/>
      <c r="R2049" s="78"/>
      <c r="S2049" s="78"/>
      <c r="T2049" s="78"/>
      <c r="U2049" s="78"/>
      <c r="V2049" s="78"/>
      <c r="W2049" s="78"/>
      <c r="X2049" s="78"/>
      <c r="Y2049" s="78"/>
      <c r="Z2049" s="78"/>
      <c r="AA2049" s="78"/>
      <c r="AB2049" s="78"/>
      <c r="AC2049" s="78"/>
      <c r="AD2049" s="78"/>
      <c r="AE2049" s="78"/>
      <c r="AF2049" s="78"/>
      <c r="AG2049" s="78"/>
      <c r="AH2049" s="78"/>
      <c r="AI2049" s="78"/>
      <c r="AJ2049" s="78"/>
      <c r="AK2049" s="78"/>
      <c r="AL2049" s="80"/>
      <c r="AM2049" s="78"/>
      <c r="AN2049" s="78"/>
      <c r="AO2049" s="78"/>
      <c r="AP2049" s="78"/>
      <c r="AQ2049" s="78"/>
      <c r="AR2049" s="78"/>
      <c r="AS2049" s="78"/>
      <c r="AT2049" s="78"/>
      <c r="AU2049" s="78"/>
      <c r="AV2049" s="78"/>
      <c r="AW2049" s="78"/>
      <c r="AX2049" s="78"/>
      <c r="AY2049" s="78"/>
      <c r="AZ2049" s="78"/>
      <c r="BA2049" s="78"/>
      <c r="BB2049" s="78"/>
      <c r="BC2049" s="79"/>
      <c r="BD2049" s="79"/>
      <c r="BE2049" s="79"/>
      <c r="BF2049" s="79"/>
      <c r="BG2049" s="79"/>
      <c r="BH2049" s="79"/>
      <c r="BI2049" s="79"/>
      <c r="BJ2049" s="78"/>
      <c r="BK2049" s="78"/>
      <c r="BL2049" s="80"/>
      <c r="BM2049" s="78"/>
      <c r="BN2049" s="78"/>
      <c r="BO2049" s="78"/>
      <c r="BP2049" s="78"/>
      <c r="BQ2049" s="78"/>
      <c r="BR2049" s="78"/>
      <c r="BS2049" s="78"/>
      <c r="BT2049" s="78"/>
      <c r="BU2049" s="78"/>
      <c r="BV2049" s="78"/>
      <c r="BW2049" s="78"/>
      <c r="BX2049" s="78"/>
      <c r="BY2049" s="78"/>
      <c r="BZ2049" s="72"/>
      <c r="CA2049" s="73"/>
      <c r="CB2049" s="72"/>
      <c r="CC2049" s="72"/>
      <c r="CD2049" s="74"/>
      <c r="CJ2049"/>
      <c r="CW2049" s="76"/>
      <c r="DC2049" s="69"/>
      <c r="DI2049" s="69"/>
    </row>
    <row r="2050" spans="1:113">
      <c r="A2050" s="78"/>
      <c r="B2050" s="79"/>
      <c r="C2050" s="78"/>
      <c r="D2050" s="80"/>
      <c r="E2050" s="78"/>
      <c r="F2050" s="78"/>
      <c r="G2050" s="78"/>
      <c r="H2050" s="78"/>
      <c r="I2050" s="78"/>
      <c r="J2050" s="78"/>
      <c r="K2050" s="78"/>
      <c r="L2050" s="80"/>
      <c r="M2050" s="78"/>
      <c r="N2050" s="78"/>
      <c r="O2050" s="78"/>
      <c r="P2050" s="78"/>
      <c r="Q2050" s="78"/>
      <c r="R2050" s="78"/>
      <c r="S2050" s="78"/>
      <c r="T2050" s="78"/>
      <c r="U2050" s="78"/>
      <c r="V2050" s="78"/>
      <c r="W2050" s="78"/>
      <c r="X2050" s="78"/>
      <c r="Y2050" s="78"/>
      <c r="Z2050" s="78"/>
      <c r="AA2050" s="78"/>
      <c r="AB2050" s="78"/>
      <c r="AC2050" s="78"/>
      <c r="AD2050" s="78"/>
      <c r="AE2050" s="78"/>
      <c r="AF2050" s="78"/>
      <c r="AG2050" s="78"/>
      <c r="AH2050" s="78"/>
      <c r="AI2050" s="78"/>
      <c r="AJ2050" s="78"/>
      <c r="AK2050" s="78"/>
      <c r="AL2050" s="80"/>
      <c r="AM2050" s="78"/>
      <c r="AN2050" s="78"/>
      <c r="AO2050" s="78"/>
      <c r="AP2050" s="78"/>
      <c r="AQ2050" s="78"/>
      <c r="AR2050" s="78"/>
      <c r="AS2050" s="78"/>
      <c r="AT2050" s="78"/>
      <c r="AU2050" s="78"/>
      <c r="AV2050" s="78"/>
      <c r="AW2050" s="78"/>
      <c r="AX2050" s="78"/>
      <c r="AY2050" s="78"/>
      <c r="AZ2050" s="78"/>
      <c r="BA2050" s="78"/>
      <c r="BB2050" s="78"/>
      <c r="BC2050" s="79"/>
      <c r="BD2050" s="79"/>
      <c r="BE2050" s="79"/>
      <c r="BF2050" s="79"/>
      <c r="BG2050" s="79"/>
      <c r="BH2050" s="79"/>
      <c r="BI2050" s="79"/>
      <c r="BJ2050" s="78"/>
      <c r="BK2050" s="78"/>
      <c r="BL2050" s="80"/>
      <c r="BM2050" s="78"/>
      <c r="BN2050" s="78"/>
      <c r="BO2050" s="78"/>
      <c r="BP2050" s="78"/>
      <c r="BQ2050" s="78"/>
      <c r="BR2050" s="78"/>
      <c r="BS2050" s="78"/>
      <c r="BT2050" s="78"/>
      <c r="BU2050" s="78"/>
      <c r="BV2050" s="78"/>
      <c r="BW2050" s="78"/>
      <c r="BX2050" s="78"/>
      <c r="BY2050" s="78"/>
      <c r="BZ2050" s="72"/>
      <c r="CA2050" s="73"/>
      <c r="CB2050" s="72"/>
      <c r="CC2050" s="72"/>
      <c r="CD2050" s="74"/>
      <c r="CJ2050"/>
      <c r="CW2050" s="76"/>
      <c r="DC2050" s="69"/>
      <c r="DI2050" s="69"/>
    </row>
    <row r="2051" spans="1:113">
      <c r="A2051" s="78"/>
      <c r="B2051" s="79"/>
      <c r="C2051" s="78"/>
      <c r="D2051" s="80"/>
      <c r="E2051" s="78"/>
      <c r="F2051" s="78"/>
      <c r="G2051" s="78"/>
      <c r="H2051" s="78"/>
      <c r="I2051" s="78"/>
      <c r="J2051" s="78"/>
      <c r="K2051" s="78"/>
      <c r="L2051" s="80"/>
      <c r="M2051" s="78"/>
      <c r="N2051" s="78"/>
      <c r="O2051" s="78"/>
      <c r="P2051" s="78"/>
      <c r="Q2051" s="78"/>
      <c r="R2051" s="78"/>
      <c r="S2051" s="78"/>
      <c r="T2051" s="78"/>
      <c r="U2051" s="78"/>
      <c r="V2051" s="78"/>
      <c r="W2051" s="78"/>
      <c r="X2051" s="78"/>
      <c r="Y2051" s="78"/>
      <c r="Z2051" s="78"/>
      <c r="AA2051" s="78"/>
      <c r="AB2051" s="78"/>
      <c r="AC2051" s="78"/>
      <c r="AD2051" s="78"/>
      <c r="AE2051" s="78"/>
      <c r="AF2051" s="78"/>
      <c r="AG2051" s="78"/>
      <c r="AH2051" s="78"/>
      <c r="AI2051" s="78"/>
      <c r="AJ2051" s="78"/>
      <c r="AK2051" s="78"/>
      <c r="AL2051" s="80"/>
      <c r="AM2051" s="78"/>
      <c r="AN2051" s="78"/>
      <c r="AO2051" s="78"/>
      <c r="AP2051" s="78"/>
      <c r="AQ2051" s="78"/>
      <c r="AR2051" s="78"/>
      <c r="AS2051" s="78"/>
      <c r="AT2051" s="78"/>
      <c r="AU2051" s="78"/>
      <c r="AV2051" s="78"/>
      <c r="AW2051" s="78"/>
      <c r="AX2051" s="78"/>
      <c r="AY2051" s="78"/>
      <c r="AZ2051" s="78"/>
      <c r="BA2051" s="78"/>
      <c r="BB2051" s="78"/>
      <c r="BC2051" s="79"/>
      <c r="BD2051" s="79"/>
      <c r="BE2051" s="79"/>
      <c r="BF2051" s="79"/>
      <c r="BG2051" s="79"/>
      <c r="BH2051" s="79"/>
      <c r="BI2051" s="79"/>
      <c r="BJ2051" s="78"/>
      <c r="BK2051" s="78"/>
      <c r="BL2051" s="80"/>
      <c r="BM2051" s="78"/>
      <c r="BN2051" s="78"/>
      <c r="BO2051" s="78"/>
      <c r="BP2051" s="78"/>
      <c r="BQ2051" s="78"/>
      <c r="BR2051" s="78"/>
      <c r="BS2051" s="78"/>
      <c r="BT2051" s="78"/>
      <c r="BU2051" s="78"/>
      <c r="BV2051" s="78"/>
      <c r="BW2051" s="78"/>
      <c r="BX2051" s="78"/>
      <c r="BY2051" s="78"/>
      <c r="BZ2051" s="72"/>
      <c r="CA2051" s="73"/>
      <c r="CB2051" s="72"/>
      <c r="CC2051" s="72"/>
      <c r="CD2051" s="74"/>
      <c r="CJ2051"/>
      <c r="CW2051" s="76"/>
      <c r="DC2051" s="69"/>
      <c r="DI2051" s="69"/>
    </row>
    <row r="2052" spans="1:113">
      <c r="A2052" s="78"/>
      <c r="B2052" s="79"/>
      <c r="C2052" s="78"/>
      <c r="D2052" s="80"/>
      <c r="E2052" s="78"/>
      <c r="F2052" s="78"/>
      <c r="G2052" s="78"/>
      <c r="H2052" s="78"/>
      <c r="I2052" s="78"/>
      <c r="J2052" s="78"/>
      <c r="K2052" s="78"/>
      <c r="L2052" s="80"/>
      <c r="M2052" s="78"/>
      <c r="N2052" s="78"/>
      <c r="O2052" s="78"/>
      <c r="P2052" s="78"/>
      <c r="Q2052" s="78"/>
      <c r="R2052" s="78"/>
      <c r="S2052" s="78"/>
      <c r="T2052" s="78"/>
      <c r="U2052" s="78"/>
      <c r="V2052" s="78"/>
      <c r="W2052" s="78"/>
      <c r="X2052" s="78"/>
      <c r="Y2052" s="78"/>
      <c r="Z2052" s="78"/>
      <c r="AA2052" s="78"/>
      <c r="AB2052" s="78"/>
      <c r="AC2052" s="78"/>
      <c r="AD2052" s="78"/>
      <c r="AE2052" s="78"/>
      <c r="AF2052" s="78"/>
      <c r="AG2052" s="78"/>
      <c r="AH2052" s="78"/>
      <c r="AI2052" s="78"/>
      <c r="AJ2052" s="78"/>
      <c r="AK2052" s="78"/>
      <c r="AL2052" s="80"/>
      <c r="AM2052" s="78"/>
      <c r="AN2052" s="78"/>
      <c r="AO2052" s="78"/>
      <c r="AP2052" s="78"/>
      <c r="AQ2052" s="78"/>
      <c r="AR2052" s="78"/>
      <c r="AS2052" s="78"/>
      <c r="AT2052" s="78"/>
      <c r="AU2052" s="78"/>
      <c r="AV2052" s="78"/>
      <c r="AW2052" s="78"/>
      <c r="AX2052" s="78"/>
      <c r="AY2052" s="78"/>
      <c r="AZ2052" s="78"/>
      <c r="BA2052" s="78"/>
      <c r="BB2052" s="78"/>
      <c r="BC2052" s="79"/>
      <c r="BD2052" s="79"/>
      <c r="BE2052" s="79"/>
      <c r="BF2052" s="79"/>
      <c r="BG2052" s="79"/>
      <c r="BH2052" s="79"/>
      <c r="BI2052" s="79"/>
      <c r="BJ2052" s="78"/>
      <c r="BK2052" s="78"/>
      <c r="BL2052" s="80"/>
      <c r="BM2052" s="78"/>
      <c r="BN2052" s="78"/>
      <c r="BO2052" s="78"/>
      <c r="BP2052" s="78"/>
      <c r="BQ2052" s="78"/>
      <c r="BR2052" s="78"/>
      <c r="BS2052" s="78"/>
      <c r="BT2052" s="78"/>
      <c r="BU2052" s="78"/>
      <c r="BV2052" s="78"/>
      <c r="BW2052" s="78"/>
      <c r="BX2052" s="78"/>
      <c r="BY2052" s="78"/>
      <c r="BZ2052" s="72"/>
      <c r="CA2052" s="73"/>
      <c r="CB2052" s="72"/>
      <c r="CC2052" s="72"/>
      <c r="CD2052" s="74"/>
      <c r="CJ2052"/>
      <c r="CW2052" s="76"/>
      <c r="DC2052" s="69"/>
      <c r="DI2052" s="69"/>
    </row>
    <row r="2053" spans="1:113">
      <c r="A2053" s="78"/>
      <c r="B2053" s="79"/>
      <c r="C2053" s="78"/>
      <c r="D2053" s="80"/>
      <c r="E2053" s="78"/>
      <c r="F2053" s="78"/>
      <c r="G2053" s="78"/>
      <c r="H2053" s="78"/>
      <c r="I2053" s="78"/>
      <c r="J2053" s="78"/>
      <c r="K2053" s="78"/>
      <c r="L2053" s="80"/>
      <c r="M2053" s="78"/>
      <c r="N2053" s="78"/>
      <c r="O2053" s="78"/>
      <c r="P2053" s="78"/>
      <c r="Q2053" s="78"/>
      <c r="R2053" s="78"/>
      <c r="S2053" s="78"/>
      <c r="T2053" s="78"/>
      <c r="U2053" s="78"/>
      <c r="V2053" s="78"/>
      <c r="W2053" s="78"/>
      <c r="X2053" s="78"/>
      <c r="Y2053" s="78"/>
      <c r="Z2053" s="78"/>
      <c r="AA2053" s="78"/>
      <c r="AB2053" s="78"/>
      <c r="AC2053" s="78"/>
      <c r="AD2053" s="78"/>
      <c r="AE2053" s="78"/>
      <c r="AF2053" s="78"/>
      <c r="AG2053" s="78"/>
      <c r="AH2053" s="78"/>
      <c r="AI2053" s="78"/>
      <c r="AJ2053" s="78"/>
      <c r="AK2053" s="78"/>
      <c r="AL2053" s="80"/>
      <c r="AM2053" s="78"/>
      <c r="AN2053" s="78"/>
      <c r="AO2053" s="78"/>
      <c r="AP2053" s="78"/>
      <c r="AQ2053" s="78"/>
      <c r="AR2053" s="78"/>
      <c r="AS2053" s="78"/>
      <c r="AT2053" s="78"/>
      <c r="AU2053" s="78"/>
      <c r="AV2053" s="78"/>
      <c r="AW2053" s="78"/>
      <c r="AX2053" s="78"/>
      <c r="AY2053" s="78"/>
      <c r="AZ2053" s="78"/>
      <c r="BA2053" s="78"/>
      <c r="BB2053" s="78"/>
      <c r="BC2053" s="79"/>
      <c r="BD2053" s="79"/>
      <c r="BE2053" s="79"/>
      <c r="BF2053" s="79"/>
      <c r="BG2053" s="79"/>
      <c r="BH2053" s="79"/>
      <c r="BI2053" s="79"/>
      <c r="BJ2053" s="78"/>
      <c r="BK2053" s="78"/>
      <c r="BL2053" s="80"/>
      <c r="BM2053" s="78"/>
      <c r="BN2053" s="78"/>
      <c r="BO2053" s="78"/>
      <c r="BP2053" s="78"/>
      <c r="BQ2053" s="78"/>
      <c r="BR2053" s="78"/>
      <c r="BS2053" s="78"/>
      <c r="BT2053" s="78"/>
      <c r="BU2053" s="78"/>
      <c r="BV2053" s="78"/>
      <c r="BW2053" s="78"/>
      <c r="BX2053" s="78"/>
      <c r="BY2053" s="78"/>
      <c r="BZ2053" s="72"/>
      <c r="CA2053" s="73"/>
      <c r="CB2053" s="72"/>
      <c r="CC2053" s="72"/>
      <c r="CD2053" s="74"/>
      <c r="CJ2053"/>
      <c r="CW2053" s="76"/>
      <c r="DC2053" s="69"/>
      <c r="DI2053" s="69"/>
    </row>
    <row r="2054" spans="1:113">
      <c r="A2054" s="78"/>
      <c r="B2054" s="79"/>
      <c r="C2054" s="78"/>
      <c r="D2054" s="80"/>
      <c r="E2054" s="78"/>
      <c r="F2054" s="78"/>
      <c r="G2054" s="78"/>
      <c r="H2054" s="78"/>
      <c r="I2054" s="78"/>
      <c r="J2054" s="78"/>
      <c r="K2054" s="78"/>
      <c r="L2054" s="80"/>
      <c r="M2054" s="78"/>
      <c r="N2054" s="78"/>
      <c r="O2054" s="78"/>
      <c r="P2054" s="78"/>
      <c r="Q2054" s="78"/>
      <c r="R2054" s="78"/>
      <c r="S2054" s="78"/>
      <c r="T2054" s="78"/>
      <c r="U2054" s="78"/>
      <c r="V2054" s="78"/>
      <c r="W2054" s="78"/>
      <c r="X2054" s="78"/>
      <c r="Y2054" s="78"/>
      <c r="Z2054" s="78"/>
      <c r="AA2054" s="78"/>
      <c r="AB2054" s="78"/>
      <c r="AC2054" s="78"/>
      <c r="AD2054" s="78"/>
      <c r="AE2054" s="78"/>
      <c r="AF2054" s="78"/>
      <c r="AG2054" s="78"/>
      <c r="AH2054" s="78"/>
      <c r="AI2054" s="78"/>
      <c r="AJ2054" s="78"/>
      <c r="AK2054" s="78"/>
      <c r="AL2054" s="80"/>
      <c r="AM2054" s="78"/>
      <c r="AN2054" s="78"/>
      <c r="AO2054" s="78"/>
      <c r="AP2054" s="78"/>
      <c r="AQ2054" s="78"/>
      <c r="AR2054" s="78"/>
      <c r="AS2054" s="78"/>
      <c r="AT2054" s="78"/>
      <c r="AU2054" s="78"/>
      <c r="AV2054" s="78"/>
      <c r="AW2054" s="78"/>
      <c r="AX2054" s="78"/>
      <c r="AY2054" s="78"/>
      <c r="AZ2054" s="78"/>
      <c r="BA2054" s="78"/>
      <c r="BB2054" s="78"/>
      <c r="BC2054" s="79"/>
      <c r="BD2054" s="79"/>
      <c r="BE2054" s="79"/>
      <c r="BF2054" s="79"/>
      <c r="BG2054" s="79"/>
      <c r="BH2054" s="79"/>
      <c r="BI2054" s="79"/>
      <c r="BJ2054" s="78"/>
      <c r="BK2054" s="78"/>
      <c r="BL2054" s="80"/>
      <c r="BM2054" s="78"/>
      <c r="BN2054" s="78"/>
      <c r="BO2054" s="78"/>
      <c r="BP2054" s="78"/>
      <c r="BQ2054" s="78"/>
      <c r="BR2054" s="78"/>
      <c r="BS2054" s="78"/>
      <c r="BT2054" s="78"/>
      <c r="BU2054" s="78"/>
      <c r="BV2054" s="78"/>
      <c r="BW2054" s="78"/>
      <c r="BX2054" s="78"/>
      <c r="BY2054" s="78"/>
      <c r="BZ2054" s="72"/>
      <c r="CA2054" s="73"/>
      <c r="CB2054" s="72"/>
      <c r="CC2054" s="72"/>
      <c r="CD2054" s="74"/>
      <c r="CJ2054"/>
      <c r="CW2054" s="76"/>
      <c r="DC2054" s="69"/>
      <c r="DI2054" s="69"/>
    </row>
    <row r="2055" spans="1:113">
      <c r="A2055" s="78"/>
      <c r="B2055" s="79"/>
      <c r="C2055" s="78"/>
      <c r="D2055" s="80"/>
      <c r="E2055" s="78"/>
      <c r="F2055" s="78"/>
      <c r="G2055" s="78"/>
      <c r="H2055" s="78"/>
      <c r="I2055" s="78"/>
      <c r="J2055" s="78"/>
      <c r="K2055" s="78"/>
      <c r="L2055" s="80"/>
      <c r="M2055" s="78"/>
      <c r="N2055" s="78"/>
      <c r="O2055" s="78"/>
      <c r="P2055" s="78"/>
      <c r="Q2055" s="78"/>
      <c r="R2055" s="78"/>
      <c r="S2055" s="78"/>
      <c r="T2055" s="78"/>
      <c r="U2055" s="78"/>
      <c r="V2055" s="78"/>
      <c r="W2055" s="78"/>
      <c r="X2055" s="78"/>
      <c r="Y2055" s="78"/>
      <c r="Z2055" s="78"/>
      <c r="AA2055" s="78"/>
      <c r="AB2055" s="78"/>
      <c r="AC2055" s="78"/>
      <c r="AD2055" s="78"/>
      <c r="AE2055" s="78"/>
      <c r="AF2055" s="78"/>
      <c r="AG2055" s="78"/>
      <c r="AH2055" s="78"/>
      <c r="AI2055" s="78"/>
      <c r="AJ2055" s="78"/>
      <c r="AK2055" s="78"/>
      <c r="AL2055" s="80"/>
      <c r="AM2055" s="78"/>
      <c r="AN2055" s="78"/>
      <c r="AO2055" s="78"/>
      <c r="AP2055" s="78"/>
      <c r="AQ2055" s="78"/>
      <c r="AR2055" s="78"/>
      <c r="AS2055" s="78"/>
      <c r="AT2055" s="78"/>
      <c r="AU2055" s="78"/>
      <c r="AV2055" s="78"/>
      <c r="AW2055" s="78"/>
      <c r="AX2055" s="78"/>
      <c r="AY2055" s="78"/>
      <c r="AZ2055" s="78"/>
      <c r="BA2055" s="78"/>
      <c r="BB2055" s="78"/>
      <c r="BC2055" s="79"/>
      <c r="BD2055" s="79"/>
      <c r="BE2055" s="79"/>
      <c r="BF2055" s="79"/>
      <c r="BG2055" s="79"/>
      <c r="BH2055" s="79"/>
      <c r="BI2055" s="79"/>
      <c r="BJ2055" s="78"/>
      <c r="BK2055" s="78"/>
      <c r="BL2055" s="80"/>
      <c r="BM2055" s="78"/>
      <c r="BN2055" s="78"/>
      <c r="BO2055" s="78"/>
      <c r="BP2055" s="78"/>
      <c r="BQ2055" s="78"/>
      <c r="BR2055" s="78"/>
      <c r="BS2055" s="78"/>
      <c r="BT2055" s="78"/>
      <c r="BU2055" s="78"/>
      <c r="BV2055" s="78"/>
      <c r="BW2055" s="78"/>
      <c r="BX2055" s="78"/>
      <c r="BY2055" s="78"/>
      <c r="BZ2055" s="72"/>
      <c r="CA2055" s="73"/>
      <c r="CB2055" s="72"/>
      <c r="CC2055" s="72"/>
      <c r="CD2055" s="74"/>
      <c r="CJ2055"/>
      <c r="CW2055" s="76"/>
      <c r="DC2055" s="69"/>
      <c r="DI2055" s="69"/>
    </row>
    <row r="2056" spans="1:113">
      <c r="A2056" s="78"/>
      <c r="B2056" s="79"/>
      <c r="C2056" s="78"/>
      <c r="D2056" s="80"/>
      <c r="E2056" s="78"/>
      <c r="F2056" s="78"/>
      <c r="G2056" s="78"/>
      <c r="H2056" s="78"/>
      <c r="I2056" s="78"/>
      <c r="J2056" s="78"/>
      <c r="K2056" s="78"/>
      <c r="L2056" s="80"/>
      <c r="M2056" s="78"/>
      <c r="N2056" s="78"/>
      <c r="O2056" s="78"/>
      <c r="P2056" s="78"/>
      <c r="Q2056" s="78"/>
      <c r="R2056" s="78"/>
      <c r="S2056" s="78"/>
      <c r="T2056" s="78"/>
      <c r="U2056" s="78"/>
      <c r="V2056" s="78"/>
      <c r="W2056" s="78"/>
      <c r="X2056" s="78"/>
      <c r="Y2056" s="78"/>
      <c r="Z2056" s="78"/>
      <c r="AA2056" s="78"/>
      <c r="AB2056" s="78"/>
      <c r="AC2056" s="78"/>
      <c r="AD2056" s="78"/>
      <c r="AE2056" s="78"/>
      <c r="AF2056" s="78"/>
      <c r="AG2056" s="78"/>
      <c r="AH2056" s="78"/>
      <c r="AI2056" s="78"/>
      <c r="AJ2056" s="78"/>
      <c r="AK2056" s="78"/>
      <c r="AL2056" s="80"/>
      <c r="AM2056" s="78"/>
      <c r="AN2056" s="78"/>
      <c r="AO2056" s="78"/>
      <c r="AP2056" s="78"/>
      <c r="AQ2056" s="78"/>
      <c r="AR2056" s="78"/>
      <c r="AS2056" s="78"/>
      <c r="AT2056" s="78"/>
      <c r="AU2056" s="78"/>
      <c r="AV2056" s="78"/>
      <c r="AW2056" s="78"/>
      <c r="AX2056" s="78"/>
      <c r="AY2056" s="78"/>
      <c r="AZ2056" s="78"/>
      <c r="BA2056" s="78"/>
      <c r="BB2056" s="78"/>
      <c r="BC2056" s="79"/>
      <c r="BD2056" s="79"/>
      <c r="BE2056" s="79"/>
      <c r="BF2056" s="79"/>
      <c r="BG2056" s="79"/>
      <c r="BH2056" s="79"/>
      <c r="BI2056" s="79"/>
      <c r="BJ2056" s="78"/>
      <c r="BK2056" s="78"/>
      <c r="BL2056" s="80"/>
      <c r="BM2056" s="78"/>
      <c r="BN2056" s="78"/>
      <c r="BO2056" s="78"/>
      <c r="BP2056" s="78"/>
      <c r="BQ2056" s="78"/>
      <c r="BR2056" s="78"/>
      <c r="BS2056" s="78"/>
      <c r="BT2056" s="78"/>
      <c r="BU2056" s="78"/>
      <c r="BV2056" s="78"/>
      <c r="BW2056" s="78"/>
      <c r="BX2056" s="78"/>
      <c r="BY2056" s="78"/>
      <c r="BZ2056" s="72"/>
      <c r="CA2056" s="73"/>
      <c r="CB2056" s="72"/>
      <c r="CC2056" s="72"/>
      <c r="CD2056" s="74"/>
      <c r="CJ2056"/>
      <c r="CW2056" s="76"/>
      <c r="DC2056" s="69"/>
      <c r="DI2056" s="69"/>
    </row>
    <row r="2057" spans="1:113">
      <c r="A2057" s="78"/>
      <c r="B2057" s="79"/>
      <c r="C2057" s="78"/>
      <c r="D2057" s="80"/>
      <c r="E2057" s="78"/>
      <c r="F2057" s="78"/>
      <c r="G2057" s="78"/>
      <c r="H2057" s="78"/>
      <c r="I2057" s="78"/>
      <c r="J2057" s="78"/>
      <c r="K2057" s="78"/>
      <c r="L2057" s="80"/>
      <c r="M2057" s="78"/>
      <c r="N2057" s="78"/>
      <c r="O2057" s="78"/>
      <c r="P2057" s="78"/>
      <c r="Q2057" s="78"/>
      <c r="R2057" s="78"/>
      <c r="S2057" s="78"/>
      <c r="T2057" s="78"/>
      <c r="U2057" s="78"/>
      <c r="V2057" s="78"/>
      <c r="W2057" s="78"/>
      <c r="X2057" s="78"/>
      <c r="Y2057" s="78"/>
      <c r="Z2057" s="78"/>
      <c r="AA2057" s="78"/>
      <c r="AB2057" s="78"/>
      <c r="AC2057" s="78"/>
      <c r="AD2057" s="78"/>
      <c r="AE2057" s="78"/>
      <c r="AF2057" s="78"/>
      <c r="AG2057" s="78"/>
      <c r="AH2057" s="78"/>
      <c r="AI2057" s="78"/>
      <c r="AJ2057" s="78"/>
      <c r="AK2057" s="78"/>
      <c r="AL2057" s="80"/>
      <c r="AM2057" s="78"/>
      <c r="AN2057" s="78"/>
      <c r="AO2057" s="78"/>
      <c r="AP2057" s="78"/>
      <c r="AQ2057" s="78"/>
      <c r="AR2057" s="78"/>
      <c r="AS2057" s="78"/>
      <c r="AT2057" s="78"/>
      <c r="AU2057" s="78"/>
      <c r="AV2057" s="78"/>
      <c r="AW2057" s="78"/>
      <c r="AX2057" s="78"/>
      <c r="AY2057" s="78"/>
      <c r="AZ2057" s="78"/>
      <c r="BA2057" s="78"/>
      <c r="BB2057" s="78"/>
      <c r="BC2057" s="79"/>
      <c r="BD2057" s="79"/>
      <c r="BE2057" s="79"/>
      <c r="BF2057" s="79"/>
      <c r="BG2057" s="79"/>
      <c r="BH2057" s="79"/>
      <c r="BI2057" s="79"/>
      <c r="BJ2057" s="78"/>
      <c r="BK2057" s="78"/>
      <c r="BL2057" s="80"/>
      <c r="BM2057" s="78"/>
      <c r="BN2057" s="78"/>
      <c r="BO2057" s="78"/>
      <c r="BP2057" s="78"/>
      <c r="BQ2057" s="78"/>
      <c r="BR2057" s="78"/>
      <c r="BS2057" s="78"/>
      <c r="BT2057" s="78"/>
      <c r="BU2057" s="78"/>
      <c r="BV2057" s="78"/>
      <c r="BW2057" s="78"/>
      <c r="BX2057" s="78"/>
      <c r="BY2057" s="78"/>
      <c r="BZ2057" s="72"/>
      <c r="CA2057" s="73"/>
      <c r="CB2057" s="72"/>
      <c r="CC2057" s="72"/>
      <c r="CD2057" s="74"/>
      <c r="CJ2057"/>
      <c r="CW2057" s="76"/>
      <c r="DC2057" s="69"/>
      <c r="DI2057" s="69"/>
    </row>
    <row r="2058" spans="1:113">
      <c r="A2058" s="78"/>
      <c r="B2058" s="79"/>
      <c r="C2058" s="78"/>
      <c r="D2058" s="80"/>
      <c r="E2058" s="78"/>
      <c r="F2058" s="78"/>
      <c r="G2058" s="78"/>
      <c r="H2058" s="78"/>
      <c r="I2058" s="78"/>
      <c r="J2058" s="78"/>
      <c r="K2058" s="78"/>
      <c r="L2058" s="80"/>
      <c r="M2058" s="78"/>
      <c r="N2058" s="78"/>
      <c r="O2058" s="78"/>
      <c r="P2058" s="78"/>
      <c r="Q2058" s="78"/>
      <c r="R2058" s="78"/>
      <c r="S2058" s="78"/>
      <c r="T2058" s="78"/>
      <c r="U2058" s="78"/>
      <c r="V2058" s="78"/>
      <c r="W2058" s="78"/>
      <c r="X2058" s="78"/>
      <c r="Y2058" s="78"/>
      <c r="Z2058" s="78"/>
      <c r="AA2058" s="78"/>
      <c r="AB2058" s="78"/>
      <c r="AC2058" s="78"/>
      <c r="AD2058" s="78"/>
      <c r="AE2058" s="78"/>
      <c r="AF2058" s="78"/>
      <c r="AG2058" s="78"/>
      <c r="AH2058" s="78"/>
      <c r="AI2058" s="78"/>
      <c r="AJ2058" s="78"/>
      <c r="AK2058" s="78"/>
      <c r="AL2058" s="80"/>
      <c r="AM2058" s="78"/>
      <c r="AN2058" s="78"/>
      <c r="AO2058" s="78"/>
      <c r="AP2058" s="78"/>
      <c r="AQ2058" s="78"/>
      <c r="AR2058" s="78"/>
      <c r="AS2058" s="78"/>
      <c r="AT2058" s="78"/>
      <c r="AU2058" s="78"/>
      <c r="AV2058" s="78"/>
      <c r="AW2058" s="78"/>
      <c r="AX2058" s="78"/>
      <c r="AY2058" s="78"/>
      <c r="AZ2058" s="78"/>
      <c r="BA2058" s="78"/>
      <c r="BB2058" s="78"/>
      <c r="BC2058" s="79"/>
      <c r="BD2058" s="79"/>
      <c r="BE2058" s="79"/>
      <c r="BF2058" s="79"/>
      <c r="BG2058" s="79"/>
      <c r="BH2058" s="79"/>
      <c r="BI2058" s="79"/>
      <c r="BJ2058" s="78"/>
      <c r="BK2058" s="78"/>
      <c r="BL2058" s="80"/>
      <c r="BM2058" s="78"/>
      <c r="BN2058" s="78"/>
      <c r="BO2058" s="78"/>
      <c r="BP2058" s="78"/>
      <c r="BQ2058" s="78"/>
      <c r="BR2058" s="78"/>
      <c r="BS2058" s="78"/>
      <c r="BT2058" s="78"/>
      <c r="BU2058" s="78"/>
      <c r="BV2058" s="78"/>
      <c r="BW2058" s="78"/>
      <c r="BX2058" s="78"/>
      <c r="BY2058" s="78"/>
      <c r="BZ2058" s="72"/>
      <c r="CA2058" s="73"/>
      <c r="CB2058" s="72"/>
      <c r="CC2058" s="72"/>
      <c r="CD2058" s="74"/>
      <c r="CJ2058"/>
      <c r="CW2058" s="76"/>
      <c r="DC2058" s="69"/>
      <c r="DI2058" s="69"/>
    </row>
    <row r="2059" spans="1:113">
      <c r="A2059" s="78"/>
      <c r="B2059" s="79"/>
      <c r="C2059" s="78"/>
      <c r="D2059" s="80"/>
      <c r="E2059" s="78"/>
      <c r="F2059" s="78"/>
      <c r="G2059" s="78"/>
      <c r="H2059" s="78"/>
      <c r="I2059" s="78"/>
      <c r="J2059" s="78"/>
      <c r="K2059" s="78"/>
      <c r="L2059" s="80"/>
      <c r="M2059" s="78"/>
      <c r="N2059" s="78"/>
      <c r="O2059" s="78"/>
      <c r="P2059" s="78"/>
      <c r="Q2059" s="78"/>
      <c r="R2059" s="81"/>
      <c r="S2059" s="78"/>
      <c r="T2059" s="78"/>
      <c r="U2059" s="78"/>
      <c r="V2059" s="78"/>
      <c r="W2059" s="78"/>
      <c r="X2059" s="78"/>
      <c r="Y2059" s="78"/>
      <c r="Z2059" s="78"/>
      <c r="AA2059" s="78"/>
      <c r="AB2059" s="78"/>
      <c r="AC2059" s="78"/>
      <c r="AD2059" s="78"/>
      <c r="AE2059" s="78"/>
      <c r="AF2059" s="78"/>
      <c r="AG2059" s="78"/>
      <c r="AH2059" s="78"/>
      <c r="AI2059" s="78"/>
      <c r="AJ2059" s="78"/>
      <c r="AK2059" s="78"/>
      <c r="AL2059" s="80"/>
      <c r="AM2059" s="78"/>
      <c r="AN2059" s="78"/>
      <c r="AO2059" s="78"/>
      <c r="AP2059" s="78"/>
      <c r="AQ2059" s="78"/>
      <c r="AR2059" s="78"/>
      <c r="AS2059" s="78"/>
      <c r="AT2059" s="78"/>
      <c r="AU2059" s="78"/>
      <c r="AV2059" s="78"/>
      <c r="AW2059" s="78"/>
      <c r="AX2059" s="78"/>
      <c r="AY2059" s="78"/>
      <c r="AZ2059" s="78"/>
      <c r="BA2059" s="78"/>
      <c r="BB2059" s="78"/>
      <c r="BC2059" s="79"/>
      <c r="BD2059" s="79"/>
      <c r="BE2059" s="79"/>
      <c r="BF2059" s="79"/>
      <c r="BG2059" s="79"/>
      <c r="BH2059" s="79"/>
      <c r="BI2059" s="79"/>
      <c r="BJ2059" s="78"/>
      <c r="BK2059" s="78"/>
      <c r="BL2059" s="80"/>
      <c r="BM2059" s="78"/>
      <c r="BN2059" s="78"/>
      <c r="BO2059" s="78"/>
      <c r="BP2059" s="78"/>
      <c r="BQ2059" s="78"/>
      <c r="BR2059" s="78"/>
      <c r="BS2059" s="78"/>
      <c r="BT2059" s="78"/>
      <c r="BU2059" s="78"/>
      <c r="BV2059" s="78"/>
      <c r="BW2059" s="78"/>
      <c r="BX2059" s="78"/>
      <c r="BY2059" s="78"/>
      <c r="BZ2059" s="72"/>
      <c r="CA2059" s="73"/>
      <c r="CB2059" s="72"/>
      <c r="CC2059" s="72"/>
      <c r="CD2059" s="74"/>
      <c r="CJ2059"/>
      <c r="CW2059" s="76"/>
      <c r="DC2059" s="69"/>
      <c r="DI2059" s="69"/>
    </row>
    <row r="2060" spans="1:113">
      <c r="A2060" s="78"/>
      <c r="B2060" s="82"/>
      <c r="C2060" s="78"/>
      <c r="D2060" s="80"/>
      <c r="E2060" s="78"/>
      <c r="F2060" s="78"/>
      <c r="G2060" s="78"/>
      <c r="H2060" s="78"/>
      <c r="I2060" s="78"/>
      <c r="J2060" s="78"/>
      <c r="K2060" s="78"/>
      <c r="L2060" s="80"/>
      <c r="M2060" s="78"/>
      <c r="N2060" s="78"/>
      <c r="O2060" s="78"/>
      <c r="P2060" s="78"/>
      <c r="Q2060" s="78"/>
      <c r="R2060" s="78"/>
      <c r="S2060" s="78"/>
      <c r="T2060" s="78"/>
      <c r="U2060" s="78"/>
      <c r="V2060" s="78"/>
      <c r="W2060" s="78"/>
      <c r="X2060" s="78"/>
      <c r="Y2060" s="78"/>
      <c r="Z2060" s="78"/>
      <c r="AA2060" s="78"/>
      <c r="AB2060" s="78"/>
      <c r="AC2060" s="78"/>
      <c r="AD2060" s="78"/>
      <c r="AE2060" s="78"/>
      <c r="AF2060" s="78"/>
      <c r="AG2060" s="78"/>
      <c r="AH2060" s="78"/>
      <c r="AI2060" s="78"/>
      <c r="AJ2060" s="78"/>
      <c r="AK2060" s="78"/>
      <c r="AL2060" s="80"/>
      <c r="AM2060" s="78"/>
      <c r="AN2060" s="78"/>
      <c r="AO2060" s="78"/>
      <c r="AP2060" s="78"/>
      <c r="AQ2060" s="78"/>
      <c r="AR2060" s="78"/>
      <c r="AS2060" s="78"/>
      <c r="AT2060" s="78"/>
      <c r="AU2060" s="78"/>
      <c r="AV2060" s="78"/>
      <c r="AW2060" s="78"/>
      <c r="AX2060" s="78"/>
      <c r="AY2060" s="78"/>
      <c r="AZ2060" s="78"/>
      <c r="BA2060" s="78"/>
      <c r="BB2060" s="78"/>
      <c r="BC2060" s="79"/>
      <c r="BD2060" s="79"/>
      <c r="BE2060" s="82"/>
      <c r="BF2060" s="79"/>
      <c r="BG2060" s="82"/>
      <c r="BH2060" s="82"/>
      <c r="BI2060" s="82"/>
      <c r="BJ2060" s="78"/>
      <c r="BK2060" s="78"/>
      <c r="BL2060" s="80"/>
      <c r="BM2060" s="78"/>
      <c r="BN2060" s="78"/>
      <c r="BO2060" s="78"/>
      <c r="BP2060" s="78"/>
      <c r="BQ2060" s="78"/>
      <c r="BR2060" s="78"/>
      <c r="BS2060" s="78"/>
      <c r="BT2060" s="78"/>
      <c r="BU2060" s="78"/>
      <c r="BV2060" s="78"/>
      <c r="BW2060" s="78"/>
      <c r="BX2060" s="78"/>
      <c r="BY2060" s="78"/>
      <c r="BZ2060" s="72"/>
      <c r="CA2060" s="73"/>
      <c r="CB2060" s="72"/>
      <c r="CC2060" s="72"/>
      <c r="CD2060" s="74"/>
      <c r="CJ2060"/>
      <c r="CW2060" s="76"/>
      <c r="DC2060" s="69"/>
      <c r="DI2060" s="69"/>
    </row>
    <row r="2061" spans="1:113">
      <c r="A2061" s="78"/>
      <c r="B2061" s="79"/>
      <c r="C2061" s="78"/>
      <c r="D2061" s="80"/>
      <c r="E2061" s="78"/>
      <c r="F2061" s="78"/>
      <c r="G2061" s="78"/>
      <c r="H2061" s="78"/>
      <c r="I2061" s="78"/>
      <c r="J2061" s="78"/>
      <c r="K2061" s="78"/>
      <c r="L2061" s="80"/>
      <c r="M2061" s="78"/>
      <c r="N2061" s="78"/>
      <c r="O2061" s="78"/>
      <c r="P2061" s="78"/>
      <c r="Q2061" s="78"/>
      <c r="R2061" s="78"/>
      <c r="S2061" s="78"/>
      <c r="T2061" s="78"/>
      <c r="U2061" s="78"/>
      <c r="V2061" s="78"/>
      <c r="W2061" s="78"/>
      <c r="X2061" s="78"/>
      <c r="Y2061" s="78"/>
      <c r="Z2061" s="78"/>
      <c r="AA2061" s="78"/>
      <c r="AB2061" s="78"/>
      <c r="AC2061" s="78"/>
      <c r="AD2061" s="78"/>
      <c r="AE2061" s="78"/>
      <c r="AF2061" s="78"/>
      <c r="AG2061" s="78"/>
      <c r="AH2061" s="78"/>
      <c r="AI2061" s="78"/>
      <c r="AJ2061" s="78"/>
      <c r="AK2061" s="78"/>
      <c r="AL2061" s="80"/>
      <c r="AM2061" s="78"/>
      <c r="AN2061" s="78"/>
      <c r="AO2061" s="78"/>
      <c r="AP2061" s="78"/>
      <c r="AQ2061" s="78"/>
      <c r="AR2061" s="78"/>
      <c r="AS2061" s="78"/>
      <c r="AT2061" s="78"/>
      <c r="AU2061" s="78"/>
      <c r="AV2061" s="78"/>
      <c r="AW2061" s="78"/>
      <c r="AX2061" s="78"/>
      <c r="AY2061" s="78"/>
      <c r="AZ2061" s="78"/>
      <c r="BA2061" s="78"/>
      <c r="BB2061" s="78"/>
      <c r="BC2061" s="79"/>
      <c r="BD2061" s="79"/>
      <c r="BE2061" s="79"/>
      <c r="BF2061" s="79"/>
      <c r="BG2061" s="79"/>
      <c r="BH2061" s="79"/>
      <c r="BI2061" s="79"/>
      <c r="BJ2061" s="78"/>
      <c r="BK2061" s="78"/>
      <c r="BL2061" s="80"/>
      <c r="BM2061" s="78"/>
      <c r="BN2061" s="78"/>
      <c r="BO2061" s="78"/>
      <c r="BP2061" s="78"/>
      <c r="BQ2061" s="78"/>
      <c r="BR2061" s="78"/>
      <c r="BS2061" s="78"/>
      <c r="BT2061" s="78"/>
      <c r="BU2061" s="78"/>
      <c r="BV2061" s="78"/>
      <c r="BW2061" s="78"/>
      <c r="BX2061" s="78"/>
      <c r="BY2061" s="78"/>
      <c r="BZ2061" s="72"/>
      <c r="CA2061" s="73"/>
      <c r="CB2061" s="72"/>
      <c r="CC2061" s="72"/>
      <c r="CD2061" s="74"/>
      <c r="CJ2061"/>
      <c r="CW2061" s="76"/>
      <c r="DC2061" s="69"/>
      <c r="DI2061" s="69"/>
    </row>
    <row r="2062" spans="1:113">
      <c r="A2062" s="78"/>
      <c r="B2062" s="79"/>
      <c r="C2062" s="78"/>
      <c r="D2062" s="80"/>
      <c r="E2062" s="78"/>
      <c r="F2062" s="78"/>
      <c r="G2062" s="78"/>
      <c r="H2062" s="78"/>
      <c r="I2062" s="78"/>
      <c r="J2062" s="78"/>
      <c r="K2062" s="78"/>
      <c r="L2062" s="80"/>
      <c r="M2062" s="78"/>
      <c r="N2062" s="78"/>
      <c r="O2062" s="78"/>
      <c r="P2062" s="78"/>
      <c r="Q2062" s="78"/>
      <c r="R2062" s="78"/>
      <c r="S2062" s="78"/>
      <c r="T2062" s="78"/>
      <c r="U2062" s="78"/>
      <c r="V2062" s="78"/>
      <c r="W2062" s="78"/>
      <c r="X2062" s="78"/>
      <c r="Y2062" s="78"/>
      <c r="Z2062" s="78"/>
      <c r="AA2062" s="78"/>
      <c r="AB2062" s="78"/>
      <c r="AC2062" s="78"/>
      <c r="AD2062" s="78"/>
      <c r="AE2062" s="78"/>
      <c r="AF2062" s="78"/>
      <c r="AG2062" s="78"/>
      <c r="AH2062" s="78"/>
      <c r="AI2062" s="78"/>
      <c r="AJ2062" s="78"/>
      <c r="AK2062" s="78"/>
      <c r="AL2062" s="80"/>
      <c r="AM2062" s="78"/>
      <c r="AN2062" s="78"/>
      <c r="AO2062" s="78"/>
      <c r="AP2062" s="78"/>
      <c r="AQ2062" s="78"/>
      <c r="AR2062" s="78"/>
      <c r="AS2062" s="78"/>
      <c r="AT2062" s="78"/>
      <c r="AU2062" s="78"/>
      <c r="AV2062" s="78"/>
      <c r="AW2062" s="78"/>
      <c r="AX2062" s="78"/>
      <c r="AY2062" s="78"/>
      <c r="AZ2062" s="78"/>
      <c r="BA2062" s="78"/>
      <c r="BB2062" s="78"/>
      <c r="BC2062" s="79"/>
      <c r="BD2062" s="79"/>
      <c r="BE2062" s="79"/>
      <c r="BF2062" s="79"/>
      <c r="BG2062" s="79"/>
      <c r="BH2062" s="79"/>
      <c r="BI2062" s="79"/>
      <c r="BJ2062" s="78"/>
      <c r="BK2062" s="78"/>
      <c r="BL2062" s="80"/>
      <c r="BM2062" s="78"/>
      <c r="BN2062" s="78"/>
      <c r="BO2062" s="78"/>
      <c r="BP2062" s="78"/>
      <c r="BQ2062" s="78"/>
      <c r="BR2062" s="78"/>
      <c r="BS2062" s="78"/>
      <c r="BT2062" s="78"/>
      <c r="BU2062" s="78"/>
      <c r="BV2062" s="78"/>
      <c r="BW2062" s="78"/>
      <c r="BX2062" s="78"/>
      <c r="BY2062" s="78"/>
      <c r="BZ2062" s="72"/>
      <c r="CA2062" s="73"/>
      <c r="CB2062" s="72"/>
      <c r="CC2062" s="72"/>
      <c r="CD2062" s="74"/>
      <c r="CJ2062"/>
      <c r="CW2062" s="76"/>
      <c r="DC2062" s="69"/>
      <c r="DI2062" s="69"/>
    </row>
    <row r="2063" spans="1:113">
      <c r="A2063" s="78"/>
      <c r="B2063" s="79"/>
      <c r="C2063" s="78"/>
      <c r="D2063" s="80"/>
      <c r="E2063" s="78"/>
      <c r="F2063" s="78"/>
      <c r="G2063" s="78"/>
      <c r="H2063" s="78"/>
      <c r="I2063" s="78"/>
      <c r="J2063" s="78"/>
      <c r="K2063" s="78"/>
      <c r="L2063" s="80"/>
      <c r="M2063" s="78"/>
      <c r="N2063" s="78"/>
      <c r="O2063" s="78"/>
      <c r="P2063" s="78"/>
      <c r="Q2063" s="78"/>
      <c r="R2063" s="78"/>
      <c r="S2063" s="78"/>
      <c r="T2063" s="78"/>
      <c r="U2063" s="78"/>
      <c r="V2063" s="78"/>
      <c r="W2063" s="78"/>
      <c r="X2063" s="78"/>
      <c r="Y2063" s="78"/>
      <c r="Z2063" s="78"/>
      <c r="AA2063" s="78"/>
      <c r="AB2063" s="78"/>
      <c r="AC2063" s="78"/>
      <c r="AD2063" s="78"/>
      <c r="AE2063" s="78"/>
      <c r="AF2063" s="78"/>
      <c r="AG2063" s="78"/>
      <c r="AH2063" s="78"/>
      <c r="AI2063" s="78"/>
      <c r="AJ2063" s="78"/>
      <c r="AK2063" s="78"/>
      <c r="AL2063" s="80"/>
      <c r="AM2063" s="78"/>
      <c r="AN2063" s="78"/>
      <c r="AO2063" s="78"/>
      <c r="AP2063" s="78"/>
      <c r="AQ2063" s="78"/>
      <c r="AR2063" s="78"/>
      <c r="AS2063" s="78"/>
      <c r="AT2063" s="78"/>
      <c r="AU2063" s="78"/>
      <c r="AV2063" s="78"/>
      <c r="AW2063" s="78"/>
      <c r="AX2063" s="78"/>
      <c r="AY2063" s="78"/>
      <c r="AZ2063" s="78"/>
      <c r="BA2063" s="78"/>
      <c r="BB2063" s="78"/>
      <c r="BC2063" s="79"/>
      <c r="BD2063" s="79"/>
      <c r="BE2063" s="79"/>
      <c r="BF2063" s="79"/>
      <c r="BG2063" s="79"/>
      <c r="BH2063" s="79"/>
      <c r="BI2063" s="79"/>
      <c r="BJ2063" s="78"/>
      <c r="BK2063" s="78"/>
      <c r="BL2063" s="80"/>
      <c r="BM2063" s="78"/>
      <c r="BN2063" s="78"/>
      <c r="BO2063" s="78"/>
      <c r="BP2063" s="78"/>
      <c r="BQ2063" s="78"/>
      <c r="BR2063" s="78"/>
      <c r="BS2063" s="78"/>
      <c r="BT2063" s="78"/>
      <c r="BU2063" s="78"/>
      <c r="BV2063" s="78"/>
      <c r="BW2063" s="78"/>
      <c r="BX2063" s="78"/>
      <c r="BY2063" s="78"/>
      <c r="BZ2063" s="72"/>
      <c r="CA2063" s="73"/>
      <c r="CB2063" s="72"/>
      <c r="CC2063" s="72"/>
      <c r="CD2063" s="74"/>
      <c r="CJ2063"/>
      <c r="CW2063" s="76"/>
      <c r="DC2063" s="69"/>
      <c r="DI2063" s="69"/>
    </row>
    <row r="2064" spans="1:113">
      <c r="A2064" s="78"/>
      <c r="B2064" s="79"/>
      <c r="C2064" s="78"/>
      <c r="D2064" s="80"/>
      <c r="E2064" s="78"/>
      <c r="F2064" s="78"/>
      <c r="G2064" s="78"/>
      <c r="H2064" s="78"/>
      <c r="I2064" s="78"/>
      <c r="J2064" s="78"/>
      <c r="K2064" s="78"/>
      <c r="L2064" s="80"/>
      <c r="M2064" s="78"/>
      <c r="N2064" s="78"/>
      <c r="O2064" s="78"/>
      <c r="P2064" s="78"/>
      <c r="Q2064" s="78"/>
      <c r="R2064" s="78"/>
      <c r="S2064" s="78"/>
      <c r="T2064" s="78"/>
      <c r="U2064" s="78"/>
      <c r="V2064" s="78"/>
      <c r="W2064" s="78"/>
      <c r="X2064" s="78"/>
      <c r="Y2064" s="78"/>
      <c r="Z2064" s="78"/>
      <c r="AA2064" s="78"/>
      <c r="AB2064" s="78"/>
      <c r="AC2064" s="78"/>
      <c r="AD2064" s="78"/>
      <c r="AE2064" s="78"/>
      <c r="AF2064" s="78"/>
      <c r="AG2064" s="78"/>
      <c r="AH2064" s="78"/>
      <c r="AI2064" s="78"/>
      <c r="AJ2064" s="78"/>
      <c r="AK2064" s="78"/>
      <c r="AL2064" s="80"/>
      <c r="AM2064" s="78"/>
      <c r="AN2064" s="78"/>
      <c r="AO2064" s="78"/>
      <c r="AP2064" s="78"/>
      <c r="AQ2064" s="78"/>
      <c r="AR2064" s="78"/>
      <c r="AS2064" s="78"/>
      <c r="AT2064" s="78"/>
      <c r="AU2064" s="78"/>
      <c r="AV2064" s="78"/>
      <c r="AW2064" s="78"/>
      <c r="AX2064" s="78"/>
      <c r="AY2064" s="78"/>
      <c r="AZ2064" s="78"/>
      <c r="BA2064" s="78"/>
      <c r="BB2064" s="78"/>
      <c r="BC2064" s="79"/>
      <c r="BD2064" s="79"/>
      <c r="BE2064" s="79"/>
      <c r="BF2064" s="79"/>
      <c r="BG2064" s="79"/>
      <c r="BH2064" s="79"/>
      <c r="BI2064" s="79"/>
      <c r="BJ2064" s="78"/>
      <c r="BK2064" s="78"/>
      <c r="BL2064" s="80"/>
      <c r="BM2064" s="78"/>
      <c r="BN2064" s="78"/>
      <c r="BO2064" s="78"/>
      <c r="BP2064" s="78"/>
      <c r="BQ2064" s="78"/>
      <c r="BR2064" s="78"/>
      <c r="BS2064" s="78"/>
      <c r="BT2064" s="78"/>
      <c r="BU2064" s="78"/>
      <c r="BV2064" s="78"/>
      <c r="BW2064" s="78"/>
      <c r="BX2064" s="78"/>
      <c r="BY2064" s="78"/>
      <c r="BZ2064" s="72"/>
      <c r="CA2064" s="73"/>
      <c r="CB2064" s="72"/>
      <c r="CC2064" s="72"/>
      <c r="CD2064" s="74"/>
      <c r="CJ2064"/>
      <c r="CW2064" s="76"/>
      <c r="DC2064" s="69"/>
      <c r="DI2064" s="69"/>
    </row>
    <row r="2065" spans="1:113">
      <c r="A2065" s="78"/>
      <c r="B2065" s="79"/>
      <c r="C2065" s="78"/>
      <c r="D2065" s="80"/>
      <c r="E2065" s="78"/>
      <c r="F2065" s="78"/>
      <c r="G2065" s="78"/>
      <c r="H2065" s="78"/>
      <c r="I2065" s="78"/>
      <c r="J2065" s="78"/>
      <c r="K2065" s="78"/>
      <c r="L2065" s="80"/>
      <c r="M2065" s="78"/>
      <c r="N2065" s="78"/>
      <c r="O2065" s="78"/>
      <c r="P2065" s="78"/>
      <c r="Q2065" s="78"/>
      <c r="R2065" s="78"/>
      <c r="S2065" s="78"/>
      <c r="T2065" s="78"/>
      <c r="U2065" s="78"/>
      <c r="V2065" s="78"/>
      <c r="W2065" s="78"/>
      <c r="X2065" s="78"/>
      <c r="Y2065" s="78"/>
      <c r="Z2065" s="78"/>
      <c r="AA2065" s="78"/>
      <c r="AB2065" s="78"/>
      <c r="AC2065" s="78"/>
      <c r="AD2065" s="78"/>
      <c r="AE2065" s="78"/>
      <c r="AF2065" s="78"/>
      <c r="AG2065" s="78"/>
      <c r="AH2065" s="78"/>
      <c r="AI2065" s="78"/>
      <c r="AJ2065" s="78"/>
      <c r="AK2065" s="78"/>
      <c r="AL2065" s="80"/>
      <c r="AM2065" s="78"/>
      <c r="AN2065" s="78"/>
      <c r="AO2065" s="78"/>
      <c r="AP2065" s="78"/>
      <c r="AQ2065" s="78"/>
      <c r="AR2065" s="78"/>
      <c r="AS2065" s="78"/>
      <c r="AT2065" s="78"/>
      <c r="AU2065" s="78"/>
      <c r="AV2065" s="78"/>
      <c r="AW2065" s="78"/>
      <c r="AX2065" s="78"/>
      <c r="AY2065" s="78"/>
      <c r="AZ2065" s="78"/>
      <c r="BA2065" s="78"/>
      <c r="BB2065" s="78"/>
      <c r="BC2065" s="79"/>
      <c r="BD2065" s="79"/>
      <c r="BE2065" s="79"/>
      <c r="BF2065" s="79"/>
      <c r="BG2065" s="79"/>
      <c r="BH2065" s="79"/>
      <c r="BI2065" s="79"/>
      <c r="BJ2065" s="78"/>
      <c r="BK2065" s="78"/>
      <c r="BL2065" s="80"/>
      <c r="BM2065" s="78"/>
      <c r="BN2065" s="78"/>
      <c r="BO2065" s="78"/>
      <c r="BP2065" s="78"/>
      <c r="BQ2065" s="78"/>
      <c r="BR2065" s="78"/>
      <c r="BS2065" s="78"/>
      <c r="BT2065" s="78"/>
      <c r="BU2065" s="78"/>
      <c r="BV2065" s="78"/>
      <c r="BW2065" s="78"/>
      <c r="BX2065" s="78"/>
      <c r="BY2065" s="78"/>
      <c r="BZ2065" s="72"/>
      <c r="CA2065" s="73"/>
      <c r="CB2065" s="72"/>
      <c r="CC2065" s="72"/>
      <c r="CD2065" s="74"/>
      <c r="CJ2065"/>
      <c r="CW2065" s="76"/>
      <c r="DC2065" s="69"/>
      <c r="DI2065" s="69"/>
    </row>
    <row r="2066" spans="1:113">
      <c r="A2066" s="78"/>
      <c r="B2066" s="79"/>
      <c r="C2066" s="78"/>
      <c r="D2066" s="80"/>
      <c r="E2066" s="78"/>
      <c r="F2066" s="78"/>
      <c r="G2066" s="78"/>
      <c r="H2066" s="78"/>
      <c r="I2066" s="78"/>
      <c r="J2066" s="78"/>
      <c r="K2066" s="78"/>
      <c r="L2066" s="80"/>
      <c r="M2066" s="78"/>
      <c r="N2066" s="78"/>
      <c r="O2066" s="78"/>
      <c r="P2066" s="78"/>
      <c r="Q2066" s="78"/>
      <c r="R2066" s="78"/>
      <c r="S2066" s="78"/>
      <c r="T2066" s="78"/>
      <c r="U2066" s="78"/>
      <c r="V2066" s="78"/>
      <c r="W2066" s="78"/>
      <c r="X2066" s="78"/>
      <c r="Y2066" s="78"/>
      <c r="Z2066" s="78"/>
      <c r="AA2066" s="78"/>
      <c r="AB2066" s="78"/>
      <c r="AC2066" s="78"/>
      <c r="AD2066" s="78"/>
      <c r="AE2066" s="78"/>
      <c r="AF2066" s="78"/>
      <c r="AG2066" s="78"/>
      <c r="AH2066" s="78"/>
      <c r="AI2066" s="78"/>
      <c r="AJ2066" s="78"/>
      <c r="AK2066" s="78"/>
      <c r="AL2066" s="80"/>
      <c r="AM2066" s="78"/>
      <c r="AN2066" s="78"/>
      <c r="AO2066" s="78"/>
      <c r="AP2066" s="78"/>
      <c r="AQ2066" s="78"/>
      <c r="AR2066" s="78"/>
      <c r="AS2066" s="78"/>
      <c r="AT2066" s="78"/>
      <c r="AU2066" s="78"/>
      <c r="AV2066" s="78"/>
      <c r="AW2066" s="78"/>
      <c r="AX2066" s="78"/>
      <c r="AY2066" s="78"/>
      <c r="AZ2066" s="78"/>
      <c r="BA2066" s="78"/>
      <c r="BB2066" s="78"/>
      <c r="BC2066" s="79"/>
      <c r="BD2066" s="79"/>
      <c r="BE2066" s="79"/>
      <c r="BF2066" s="79"/>
      <c r="BG2066" s="79"/>
      <c r="BH2066" s="79"/>
      <c r="BI2066" s="79"/>
      <c r="BJ2066" s="78"/>
      <c r="BK2066" s="78"/>
      <c r="BL2066" s="80"/>
      <c r="BM2066" s="78"/>
      <c r="BN2066" s="78"/>
      <c r="BO2066" s="78"/>
      <c r="BP2066" s="78"/>
      <c r="BQ2066" s="78"/>
      <c r="BR2066" s="78"/>
      <c r="BS2066" s="78"/>
      <c r="BT2066" s="78"/>
      <c r="BU2066" s="78"/>
      <c r="BV2066" s="78"/>
      <c r="BW2066" s="78"/>
      <c r="BX2066" s="78"/>
      <c r="BY2066" s="78"/>
      <c r="BZ2066" s="72"/>
      <c r="CA2066" s="73"/>
      <c r="CB2066" s="72"/>
      <c r="CC2066" s="72"/>
      <c r="CD2066" s="74"/>
      <c r="CJ2066"/>
      <c r="CW2066" s="76"/>
      <c r="DC2066" s="69"/>
      <c r="DI2066" s="69"/>
    </row>
    <row r="2067" spans="1:113">
      <c r="A2067" s="78"/>
      <c r="B2067" s="79"/>
      <c r="C2067" s="78"/>
      <c r="D2067" s="80"/>
      <c r="E2067" s="78"/>
      <c r="F2067" s="78"/>
      <c r="G2067" s="78"/>
      <c r="H2067" s="78"/>
      <c r="I2067" s="78"/>
      <c r="J2067" s="78"/>
      <c r="K2067" s="78"/>
      <c r="L2067" s="80"/>
      <c r="M2067" s="78"/>
      <c r="N2067" s="78"/>
      <c r="O2067" s="78"/>
      <c r="P2067" s="78"/>
      <c r="Q2067" s="78"/>
      <c r="R2067" s="78"/>
      <c r="S2067" s="78"/>
      <c r="T2067" s="78"/>
      <c r="U2067" s="78"/>
      <c r="V2067" s="78"/>
      <c r="W2067" s="78"/>
      <c r="X2067" s="78"/>
      <c r="Y2067" s="78"/>
      <c r="Z2067" s="78"/>
      <c r="AA2067" s="78"/>
      <c r="AB2067" s="78"/>
      <c r="AC2067" s="78"/>
      <c r="AD2067" s="78"/>
      <c r="AE2067" s="78"/>
      <c r="AF2067" s="78"/>
      <c r="AG2067" s="78"/>
      <c r="AH2067" s="78"/>
      <c r="AI2067" s="78"/>
      <c r="AJ2067" s="78"/>
      <c r="AK2067" s="78"/>
      <c r="AL2067" s="80"/>
      <c r="AM2067" s="78"/>
      <c r="AN2067" s="78"/>
      <c r="AO2067" s="78"/>
      <c r="AP2067" s="78"/>
      <c r="AQ2067" s="78"/>
      <c r="AR2067" s="78"/>
      <c r="AS2067" s="78"/>
      <c r="AT2067" s="78"/>
      <c r="AU2067" s="78"/>
      <c r="AV2067" s="78"/>
      <c r="AW2067" s="78"/>
      <c r="AX2067" s="78"/>
      <c r="AY2067" s="78"/>
      <c r="AZ2067" s="78"/>
      <c r="BA2067" s="78"/>
      <c r="BB2067" s="78"/>
      <c r="BC2067" s="79"/>
      <c r="BD2067" s="79"/>
      <c r="BE2067" s="79"/>
      <c r="BF2067" s="79"/>
      <c r="BG2067" s="79"/>
      <c r="BH2067" s="79"/>
      <c r="BI2067" s="79"/>
      <c r="BJ2067" s="78"/>
      <c r="BK2067" s="78"/>
      <c r="BL2067" s="80"/>
      <c r="BM2067" s="78"/>
      <c r="BN2067" s="78"/>
      <c r="BO2067" s="78"/>
      <c r="BP2067" s="78"/>
      <c r="BQ2067" s="78"/>
      <c r="BR2067" s="78"/>
      <c r="BS2067" s="78"/>
      <c r="BT2067" s="78"/>
      <c r="BU2067" s="78"/>
      <c r="BV2067" s="78"/>
      <c r="BW2067" s="78"/>
      <c r="BX2067" s="78"/>
      <c r="BY2067" s="78"/>
      <c r="BZ2067" s="72"/>
      <c r="CA2067" s="73"/>
      <c r="CB2067" s="72"/>
      <c r="CC2067" s="72"/>
      <c r="CD2067" s="74"/>
      <c r="CJ2067"/>
      <c r="CW2067" s="76"/>
      <c r="DC2067" s="69"/>
      <c r="DI2067" s="69"/>
    </row>
    <row r="2068" spans="1:113">
      <c r="A2068" s="78"/>
      <c r="B2068" s="79"/>
      <c r="C2068" s="78"/>
      <c r="D2068" s="80"/>
      <c r="E2068" s="78"/>
      <c r="F2068" s="78"/>
      <c r="G2068" s="78"/>
      <c r="H2068" s="78"/>
      <c r="I2068" s="78"/>
      <c r="J2068" s="78"/>
      <c r="K2068" s="78"/>
      <c r="L2068" s="80"/>
      <c r="M2068" s="78"/>
      <c r="N2068" s="78"/>
      <c r="O2068" s="78"/>
      <c r="P2068" s="78"/>
      <c r="Q2068" s="78"/>
      <c r="R2068" s="78"/>
      <c r="S2068" s="78"/>
      <c r="T2068" s="78"/>
      <c r="U2068" s="78"/>
      <c r="V2068" s="78"/>
      <c r="W2068" s="78"/>
      <c r="X2068" s="78"/>
      <c r="Y2068" s="78"/>
      <c r="Z2068" s="78"/>
      <c r="AA2068" s="78"/>
      <c r="AB2068" s="78"/>
      <c r="AC2068" s="78"/>
      <c r="AD2068" s="78"/>
      <c r="AE2068" s="78"/>
      <c r="AF2068" s="78"/>
      <c r="AG2068" s="78"/>
      <c r="AH2068" s="78"/>
      <c r="AI2068" s="78"/>
      <c r="AJ2068" s="78"/>
      <c r="AK2068" s="78"/>
      <c r="AL2068" s="80"/>
      <c r="AM2068" s="78"/>
      <c r="AN2068" s="78"/>
      <c r="AO2068" s="78"/>
      <c r="AP2068" s="78"/>
      <c r="AQ2068" s="78"/>
      <c r="AR2068" s="78"/>
      <c r="AS2068" s="78"/>
      <c r="AT2068" s="78"/>
      <c r="AU2068" s="78"/>
      <c r="AV2068" s="78"/>
      <c r="AW2068" s="78"/>
      <c r="AX2068" s="78"/>
      <c r="AY2068" s="78"/>
      <c r="AZ2068" s="78"/>
      <c r="BA2068" s="78"/>
      <c r="BB2068" s="78"/>
      <c r="BC2068" s="79"/>
      <c r="BD2068" s="79"/>
      <c r="BE2068" s="79"/>
      <c r="BF2068" s="79"/>
      <c r="BG2068" s="79"/>
      <c r="BH2068" s="79"/>
      <c r="BI2068" s="79"/>
      <c r="BJ2068" s="78"/>
      <c r="BK2068" s="78"/>
      <c r="BL2068" s="80"/>
      <c r="BM2068" s="78"/>
      <c r="BN2068" s="78"/>
      <c r="BO2068" s="78"/>
      <c r="BP2068" s="78"/>
      <c r="BQ2068" s="78"/>
      <c r="BR2068" s="78"/>
      <c r="BS2068" s="78"/>
      <c r="BT2068" s="78"/>
      <c r="BU2068" s="78"/>
      <c r="BV2068" s="78"/>
      <c r="BW2068" s="78"/>
      <c r="BX2068" s="78"/>
      <c r="BY2068" s="78"/>
      <c r="BZ2068" s="72"/>
      <c r="CA2068" s="73"/>
      <c r="CB2068" s="72"/>
      <c r="CC2068" s="72"/>
      <c r="CD2068" s="74"/>
      <c r="CJ2068"/>
      <c r="CW2068" s="76"/>
      <c r="DC2068" s="69"/>
      <c r="DI2068" s="69"/>
    </row>
    <row r="2069" spans="1:113">
      <c r="A2069" s="78"/>
      <c r="B2069" s="79"/>
      <c r="C2069" s="78"/>
      <c r="D2069" s="80"/>
      <c r="E2069" s="78"/>
      <c r="F2069" s="78"/>
      <c r="G2069" s="78"/>
      <c r="H2069" s="78"/>
      <c r="I2069" s="78"/>
      <c r="J2069" s="78"/>
      <c r="K2069" s="78"/>
      <c r="L2069" s="80"/>
      <c r="M2069" s="78"/>
      <c r="N2069" s="78"/>
      <c r="O2069" s="78"/>
      <c r="P2069" s="78"/>
      <c r="Q2069" s="78"/>
      <c r="R2069" s="78"/>
      <c r="S2069" s="78"/>
      <c r="T2069" s="78"/>
      <c r="U2069" s="78"/>
      <c r="V2069" s="78"/>
      <c r="W2069" s="78"/>
      <c r="X2069" s="78"/>
      <c r="Y2069" s="78"/>
      <c r="Z2069" s="78"/>
      <c r="AA2069" s="78"/>
      <c r="AB2069" s="78"/>
      <c r="AC2069" s="78"/>
      <c r="AD2069" s="78"/>
      <c r="AE2069" s="78"/>
      <c r="AF2069" s="78"/>
      <c r="AG2069" s="78"/>
      <c r="AH2069" s="78"/>
      <c r="AI2069" s="78"/>
      <c r="AJ2069" s="78"/>
      <c r="AK2069" s="78"/>
      <c r="AL2069" s="80"/>
      <c r="AM2069" s="78"/>
      <c r="AN2069" s="78"/>
      <c r="AO2069" s="78"/>
      <c r="AP2069" s="78"/>
      <c r="AQ2069" s="78"/>
      <c r="AR2069" s="78"/>
      <c r="AS2069" s="78"/>
      <c r="AT2069" s="78"/>
      <c r="AU2069" s="78"/>
      <c r="AV2069" s="78"/>
      <c r="AW2069" s="78"/>
      <c r="AX2069" s="78"/>
      <c r="AY2069" s="78"/>
      <c r="AZ2069" s="78"/>
      <c r="BA2069" s="78"/>
      <c r="BB2069" s="78"/>
      <c r="BC2069" s="79"/>
      <c r="BD2069" s="79"/>
      <c r="BE2069" s="79"/>
      <c r="BF2069" s="79"/>
      <c r="BG2069" s="79"/>
      <c r="BH2069" s="79"/>
      <c r="BI2069" s="79"/>
      <c r="BJ2069" s="78"/>
      <c r="BK2069" s="78"/>
      <c r="BL2069" s="80"/>
      <c r="BM2069" s="78"/>
      <c r="BN2069" s="78"/>
      <c r="BO2069" s="78"/>
      <c r="BP2069" s="78"/>
      <c r="BQ2069" s="78"/>
      <c r="BR2069" s="78"/>
      <c r="BS2069" s="78"/>
      <c r="BT2069" s="78"/>
      <c r="BU2069" s="78"/>
      <c r="BV2069" s="78"/>
      <c r="BW2069" s="78"/>
      <c r="BX2069" s="78"/>
      <c r="BY2069" s="78"/>
      <c r="BZ2069" s="72"/>
      <c r="CA2069" s="73"/>
      <c r="CB2069" s="72"/>
      <c r="CC2069" s="72"/>
      <c r="CD2069" s="74"/>
      <c r="CJ2069"/>
      <c r="CW2069" s="76"/>
      <c r="DC2069" s="69"/>
      <c r="DI2069" s="69"/>
    </row>
    <row r="2070" spans="1:113">
      <c r="A2070" s="78"/>
      <c r="B2070" s="79"/>
      <c r="C2070" s="78"/>
      <c r="D2070" s="80"/>
      <c r="E2070" s="78"/>
      <c r="F2070" s="78"/>
      <c r="G2070" s="78"/>
      <c r="H2070" s="78"/>
      <c r="I2070" s="78"/>
      <c r="J2070" s="78"/>
      <c r="K2070" s="78"/>
      <c r="L2070" s="80"/>
      <c r="M2070" s="78"/>
      <c r="N2070" s="78"/>
      <c r="O2070" s="78"/>
      <c r="P2070" s="78"/>
      <c r="Q2070" s="78"/>
      <c r="R2070" s="78"/>
      <c r="S2070" s="78"/>
      <c r="T2070" s="78"/>
      <c r="U2070" s="78"/>
      <c r="V2070" s="78"/>
      <c r="W2070" s="78"/>
      <c r="X2070" s="78"/>
      <c r="Y2070" s="78"/>
      <c r="Z2070" s="78"/>
      <c r="AA2070" s="78"/>
      <c r="AB2070" s="78"/>
      <c r="AC2070" s="78"/>
      <c r="AD2070" s="78"/>
      <c r="AE2070" s="78"/>
      <c r="AF2070" s="78"/>
      <c r="AG2070" s="78"/>
      <c r="AH2070" s="78"/>
      <c r="AI2070" s="78"/>
      <c r="AJ2070" s="78"/>
      <c r="AK2070" s="78"/>
      <c r="AL2070" s="80"/>
      <c r="AM2070" s="78"/>
      <c r="AN2070" s="78"/>
      <c r="AO2070" s="78"/>
      <c r="AP2070" s="78"/>
      <c r="AQ2070" s="78"/>
      <c r="AR2070" s="78"/>
      <c r="AS2070" s="78"/>
      <c r="AT2070" s="78"/>
      <c r="AU2070" s="78"/>
      <c r="AV2070" s="78"/>
      <c r="AW2070" s="78"/>
      <c r="AX2070" s="78"/>
      <c r="AY2070" s="78"/>
      <c r="AZ2070" s="78"/>
      <c r="BA2070" s="78"/>
      <c r="BB2070" s="78"/>
      <c r="BC2070" s="79"/>
      <c r="BD2070" s="79"/>
      <c r="BE2070" s="79"/>
      <c r="BF2070" s="79"/>
      <c r="BG2070" s="79"/>
      <c r="BH2070" s="79"/>
      <c r="BI2070" s="79"/>
      <c r="BJ2070" s="78"/>
      <c r="BK2070" s="78"/>
      <c r="BL2070" s="80"/>
      <c r="BM2070" s="78"/>
      <c r="BN2070" s="78"/>
      <c r="BO2070" s="78"/>
      <c r="BP2070" s="78"/>
      <c r="BQ2070" s="78"/>
      <c r="BR2070" s="78"/>
      <c r="BS2070" s="78"/>
      <c r="BT2070" s="78"/>
      <c r="BU2070" s="78"/>
      <c r="BV2070" s="78"/>
      <c r="BW2070" s="78"/>
      <c r="BX2070" s="78"/>
      <c r="BY2070" s="78"/>
      <c r="BZ2070" s="72"/>
      <c r="CA2070" s="73"/>
      <c r="CB2070" s="72"/>
      <c r="CC2070" s="72"/>
      <c r="CD2070" s="74"/>
      <c r="CJ2070"/>
      <c r="CW2070" s="76"/>
      <c r="DC2070" s="69"/>
      <c r="DI2070" s="69"/>
    </row>
    <row r="2071" spans="1:113">
      <c r="A2071" s="78"/>
      <c r="B2071" s="79"/>
      <c r="C2071" s="78"/>
      <c r="D2071" s="80"/>
      <c r="E2071" s="78"/>
      <c r="F2071" s="78"/>
      <c r="G2071" s="78"/>
      <c r="H2071" s="78"/>
      <c r="I2071" s="78"/>
      <c r="J2071" s="78"/>
      <c r="K2071" s="78"/>
      <c r="L2071" s="80"/>
      <c r="M2071" s="78"/>
      <c r="N2071" s="78"/>
      <c r="O2071" s="78"/>
      <c r="P2071" s="78"/>
      <c r="Q2071" s="78"/>
      <c r="R2071" s="78"/>
      <c r="S2071" s="78"/>
      <c r="T2071" s="78"/>
      <c r="U2071" s="78"/>
      <c r="V2071" s="78"/>
      <c r="W2071" s="78"/>
      <c r="X2071" s="78"/>
      <c r="Y2071" s="78"/>
      <c r="Z2071" s="78"/>
      <c r="AA2071" s="78"/>
      <c r="AB2071" s="78"/>
      <c r="AC2071" s="78"/>
      <c r="AD2071" s="78"/>
      <c r="AE2071" s="78"/>
      <c r="AF2071" s="78"/>
      <c r="AG2071" s="78"/>
      <c r="AH2071" s="78"/>
      <c r="AI2071" s="78"/>
      <c r="AJ2071" s="78"/>
      <c r="AK2071" s="78"/>
      <c r="AL2071" s="80"/>
      <c r="AM2071" s="78"/>
      <c r="AN2071" s="78"/>
      <c r="AO2071" s="78"/>
      <c r="AP2071" s="78"/>
      <c r="AQ2071" s="78"/>
      <c r="AR2071" s="78"/>
      <c r="AS2071" s="78"/>
      <c r="AT2071" s="78"/>
      <c r="AU2071" s="78"/>
      <c r="AV2071" s="78"/>
      <c r="AW2071" s="78"/>
      <c r="AX2071" s="78"/>
      <c r="AY2071" s="78"/>
      <c r="AZ2071" s="78"/>
      <c r="BA2071" s="78"/>
      <c r="BB2071" s="78"/>
      <c r="BC2071" s="79"/>
      <c r="BD2071" s="79"/>
      <c r="BE2071" s="79"/>
      <c r="BF2071" s="79"/>
      <c r="BG2071" s="79"/>
      <c r="BH2071" s="79"/>
      <c r="BI2071" s="79"/>
      <c r="BJ2071" s="78"/>
      <c r="BK2071" s="78"/>
      <c r="BL2071" s="80"/>
      <c r="BM2071" s="78"/>
      <c r="BN2071" s="78"/>
      <c r="BO2071" s="78"/>
      <c r="BP2071" s="78"/>
      <c r="BQ2071" s="78"/>
      <c r="BR2071" s="78"/>
      <c r="BS2071" s="78"/>
      <c r="BT2071" s="78"/>
      <c r="BU2071" s="78"/>
      <c r="BV2071" s="78"/>
      <c r="BW2071" s="78"/>
      <c r="BX2071" s="78"/>
      <c r="BY2071" s="78"/>
      <c r="BZ2071" s="72"/>
      <c r="CA2071" s="73"/>
      <c r="CB2071" s="72"/>
      <c r="CC2071" s="72"/>
      <c r="CD2071" s="74"/>
      <c r="CJ2071"/>
      <c r="CW2071" s="76"/>
      <c r="DC2071" s="69"/>
      <c r="DI2071" s="69"/>
    </row>
    <row r="2072" spans="1:113">
      <c r="A2072" s="78"/>
      <c r="B2072" s="79"/>
      <c r="C2072" s="78"/>
      <c r="D2072" s="80"/>
      <c r="E2072" s="78"/>
      <c r="F2072" s="78"/>
      <c r="G2072" s="78"/>
      <c r="H2072" s="78"/>
      <c r="I2072" s="78"/>
      <c r="J2072" s="78"/>
      <c r="K2072" s="78"/>
      <c r="L2072" s="80"/>
      <c r="M2072" s="78"/>
      <c r="N2072" s="78"/>
      <c r="O2072" s="78"/>
      <c r="P2072" s="78"/>
      <c r="Q2072" s="78"/>
      <c r="R2072" s="78"/>
      <c r="S2072" s="78"/>
      <c r="T2072" s="78"/>
      <c r="U2072" s="78"/>
      <c r="V2072" s="78"/>
      <c r="W2072" s="78"/>
      <c r="X2072" s="78"/>
      <c r="Y2072" s="78"/>
      <c r="Z2072" s="78"/>
      <c r="AA2072" s="78"/>
      <c r="AB2072" s="78"/>
      <c r="AC2072" s="78"/>
      <c r="AD2072" s="78"/>
      <c r="AE2072" s="78"/>
      <c r="AF2072" s="78"/>
      <c r="AG2072" s="78"/>
      <c r="AH2072" s="78"/>
      <c r="AI2072" s="78"/>
      <c r="AJ2072" s="78"/>
      <c r="AK2072" s="78"/>
      <c r="AL2072" s="80"/>
      <c r="AM2072" s="78"/>
      <c r="AN2072" s="78"/>
      <c r="AO2072" s="78"/>
      <c r="AP2072" s="78"/>
      <c r="AQ2072" s="78"/>
      <c r="AR2072" s="78"/>
      <c r="AS2072" s="78"/>
      <c r="AT2072" s="78"/>
      <c r="AU2072" s="78"/>
      <c r="AV2072" s="78"/>
      <c r="AW2072" s="78"/>
      <c r="AX2072" s="78"/>
      <c r="AY2072" s="78"/>
      <c r="AZ2072" s="78"/>
      <c r="BA2072" s="78"/>
      <c r="BB2072" s="78"/>
      <c r="BC2072" s="79"/>
      <c r="BD2072" s="79"/>
      <c r="BE2072" s="79"/>
      <c r="BF2072" s="79"/>
      <c r="BG2072" s="79"/>
      <c r="BH2072" s="79"/>
      <c r="BI2072" s="79"/>
      <c r="BJ2072" s="78"/>
      <c r="BK2072" s="78"/>
      <c r="BL2072" s="80"/>
      <c r="BM2072" s="78"/>
      <c r="BN2072" s="78"/>
      <c r="BO2072" s="78"/>
      <c r="BP2072" s="78"/>
      <c r="BQ2072" s="78"/>
      <c r="BR2072" s="78"/>
      <c r="BS2072" s="78"/>
      <c r="BT2072" s="78"/>
      <c r="BU2072" s="78"/>
      <c r="BV2072" s="78"/>
      <c r="BW2072" s="78"/>
      <c r="BX2072" s="78"/>
      <c r="BY2072" s="78"/>
      <c r="BZ2072" s="72"/>
      <c r="CA2072" s="73"/>
      <c r="CB2072" s="72"/>
      <c r="CC2072" s="72"/>
      <c r="CD2072" s="74"/>
      <c r="CJ2072"/>
      <c r="CW2072" s="76"/>
      <c r="DC2072" s="69"/>
      <c r="DI2072" s="69"/>
    </row>
    <row r="2073" spans="1:113">
      <c r="A2073" s="78"/>
      <c r="B2073" s="79"/>
      <c r="C2073" s="78"/>
      <c r="D2073" s="80"/>
      <c r="E2073" s="78"/>
      <c r="F2073" s="78"/>
      <c r="G2073" s="78"/>
      <c r="H2073" s="78"/>
      <c r="I2073" s="78"/>
      <c r="J2073" s="78"/>
      <c r="K2073" s="78"/>
      <c r="L2073" s="80"/>
      <c r="M2073" s="78"/>
      <c r="N2073" s="78"/>
      <c r="O2073" s="78"/>
      <c r="P2073" s="78"/>
      <c r="Q2073" s="78"/>
      <c r="R2073" s="78"/>
      <c r="S2073" s="78"/>
      <c r="T2073" s="78"/>
      <c r="U2073" s="78"/>
      <c r="V2073" s="78"/>
      <c r="W2073" s="78"/>
      <c r="X2073" s="78"/>
      <c r="Y2073" s="78"/>
      <c r="Z2073" s="78"/>
      <c r="AA2073" s="78"/>
      <c r="AB2073" s="78"/>
      <c r="AC2073" s="78"/>
      <c r="AD2073" s="78"/>
      <c r="AE2073" s="78"/>
      <c r="AF2073" s="78"/>
      <c r="AG2073" s="78"/>
      <c r="AH2073" s="78"/>
      <c r="AI2073" s="78"/>
      <c r="AJ2073" s="78"/>
      <c r="AK2073" s="78"/>
      <c r="AL2073" s="80"/>
      <c r="AM2073" s="78"/>
      <c r="AN2073" s="78"/>
      <c r="AO2073" s="78"/>
      <c r="AP2073" s="78"/>
      <c r="AQ2073" s="78"/>
      <c r="AR2073" s="78"/>
      <c r="AS2073" s="78"/>
      <c r="AT2073" s="78"/>
      <c r="AU2073" s="78"/>
      <c r="AV2073" s="78"/>
      <c r="AW2073" s="78"/>
      <c r="AX2073" s="78"/>
      <c r="AY2073" s="78"/>
      <c r="AZ2073" s="78"/>
      <c r="BA2073" s="78"/>
      <c r="BB2073" s="78"/>
      <c r="BC2073" s="79"/>
      <c r="BD2073" s="79"/>
      <c r="BE2073" s="79"/>
      <c r="BF2073" s="79"/>
      <c r="BG2073" s="79"/>
      <c r="BH2073" s="79"/>
      <c r="BI2073" s="79"/>
      <c r="BJ2073" s="78"/>
      <c r="BK2073" s="78"/>
      <c r="BL2073" s="80"/>
      <c r="BM2073" s="78"/>
      <c r="BN2073" s="78"/>
      <c r="BO2073" s="78"/>
      <c r="BP2073" s="78"/>
      <c r="BQ2073" s="78"/>
      <c r="BR2073" s="78"/>
      <c r="BS2073" s="78"/>
      <c r="BT2073" s="78"/>
      <c r="BU2073" s="78"/>
      <c r="BV2073" s="78"/>
      <c r="BW2073" s="78"/>
      <c r="BX2073" s="78"/>
      <c r="BY2073" s="78"/>
      <c r="BZ2073" s="72"/>
      <c r="CA2073" s="73"/>
      <c r="CB2073" s="72"/>
      <c r="CC2073" s="72"/>
      <c r="CD2073" s="74"/>
      <c r="CJ2073"/>
      <c r="CW2073" s="76"/>
      <c r="DC2073" s="69"/>
      <c r="DI2073" s="69"/>
    </row>
    <row r="2074" spans="1:113">
      <c r="A2074" s="78"/>
      <c r="B2074" s="79"/>
      <c r="C2074" s="78"/>
      <c r="D2074" s="80"/>
      <c r="E2074" s="78"/>
      <c r="F2074" s="78"/>
      <c r="G2074" s="78"/>
      <c r="H2074" s="78"/>
      <c r="I2074" s="78"/>
      <c r="J2074" s="78"/>
      <c r="K2074" s="78"/>
      <c r="L2074" s="80"/>
      <c r="M2074" s="78"/>
      <c r="N2074" s="78"/>
      <c r="O2074" s="78"/>
      <c r="P2074" s="78"/>
      <c r="Q2074" s="78"/>
      <c r="R2074" s="81"/>
      <c r="S2074" s="78"/>
      <c r="T2074" s="78"/>
      <c r="U2074" s="78"/>
      <c r="V2074" s="78"/>
      <c r="W2074" s="78"/>
      <c r="X2074" s="78"/>
      <c r="Y2074" s="78"/>
      <c r="Z2074" s="78"/>
      <c r="AA2074" s="78"/>
      <c r="AB2074" s="78"/>
      <c r="AC2074" s="78"/>
      <c r="AD2074" s="78"/>
      <c r="AE2074" s="78"/>
      <c r="AF2074" s="78"/>
      <c r="AG2074" s="78"/>
      <c r="AH2074" s="78"/>
      <c r="AI2074" s="78"/>
      <c r="AJ2074" s="78"/>
      <c r="AK2074" s="78"/>
      <c r="AL2074" s="80"/>
      <c r="AM2074" s="78"/>
      <c r="AN2074" s="78"/>
      <c r="AO2074" s="78"/>
      <c r="AP2074" s="78"/>
      <c r="AQ2074" s="78"/>
      <c r="AR2074" s="78"/>
      <c r="AS2074" s="78"/>
      <c r="AT2074" s="78"/>
      <c r="AU2074" s="78"/>
      <c r="AV2074" s="78"/>
      <c r="AW2074" s="78"/>
      <c r="AX2074" s="78"/>
      <c r="AY2074" s="78"/>
      <c r="AZ2074" s="78"/>
      <c r="BA2074" s="78"/>
      <c r="BB2074" s="78"/>
      <c r="BC2074" s="79"/>
      <c r="BD2074" s="79"/>
      <c r="BE2074" s="79"/>
      <c r="BF2074" s="79"/>
      <c r="BG2074" s="79"/>
      <c r="BH2074" s="79"/>
      <c r="BI2074" s="79"/>
      <c r="BJ2074" s="78"/>
      <c r="BK2074" s="78"/>
      <c r="BL2074" s="80"/>
      <c r="BM2074" s="78"/>
      <c r="BN2074" s="78"/>
      <c r="BO2074" s="78"/>
      <c r="BP2074" s="78"/>
      <c r="BQ2074" s="78"/>
      <c r="BR2074" s="78"/>
      <c r="BS2074" s="78"/>
      <c r="BT2074" s="78"/>
      <c r="BU2074" s="78"/>
      <c r="BV2074" s="78"/>
      <c r="BW2074" s="78"/>
      <c r="BX2074" s="78"/>
      <c r="BY2074" s="78"/>
      <c r="BZ2074" s="72"/>
      <c r="CA2074" s="73"/>
      <c r="CB2074" s="72"/>
      <c r="CC2074" s="72"/>
      <c r="CD2074" s="74"/>
      <c r="CJ2074"/>
      <c r="CW2074" s="76"/>
      <c r="DC2074" s="69"/>
      <c r="DI2074" s="69"/>
    </row>
    <row r="2075" spans="1:113">
      <c r="A2075" s="78"/>
      <c r="B2075" s="79"/>
      <c r="C2075" s="78"/>
      <c r="D2075" s="80"/>
      <c r="E2075" s="78"/>
      <c r="F2075" s="78"/>
      <c r="G2075" s="78"/>
      <c r="H2075" s="78"/>
      <c r="I2075" s="78"/>
      <c r="J2075" s="78"/>
      <c r="K2075" s="78"/>
      <c r="L2075" s="80"/>
      <c r="M2075" s="78"/>
      <c r="N2075" s="78"/>
      <c r="O2075" s="78"/>
      <c r="P2075" s="78"/>
      <c r="Q2075" s="78"/>
      <c r="R2075" s="81"/>
      <c r="S2075" s="78"/>
      <c r="T2075" s="78"/>
      <c r="U2075" s="78"/>
      <c r="V2075" s="78"/>
      <c r="W2075" s="78"/>
      <c r="X2075" s="78"/>
      <c r="Y2075" s="78"/>
      <c r="Z2075" s="78"/>
      <c r="AA2075" s="78"/>
      <c r="AB2075" s="78"/>
      <c r="AC2075" s="78"/>
      <c r="AD2075" s="78"/>
      <c r="AE2075" s="78"/>
      <c r="AF2075" s="78"/>
      <c r="AG2075" s="78"/>
      <c r="AH2075" s="78"/>
      <c r="AI2075" s="78"/>
      <c r="AJ2075" s="78"/>
      <c r="AK2075" s="78"/>
      <c r="AL2075" s="80"/>
      <c r="AM2075" s="78"/>
      <c r="AN2075" s="78"/>
      <c r="AO2075" s="78"/>
      <c r="AP2075" s="78"/>
      <c r="AQ2075" s="78"/>
      <c r="AR2075" s="78"/>
      <c r="AS2075" s="78"/>
      <c r="AT2075" s="78"/>
      <c r="AU2075" s="78"/>
      <c r="AV2075" s="78"/>
      <c r="AW2075" s="78"/>
      <c r="AX2075" s="78"/>
      <c r="AY2075" s="78"/>
      <c r="AZ2075" s="78"/>
      <c r="BA2075" s="78"/>
      <c r="BB2075" s="78"/>
      <c r="BC2075" s="79"/>
      <c r="BD2075" s="79"/>
      <c r="BE2075" s="79"/>
      <c r="BF2075" s="79"/>
      <c r="BG2075" s="79"/>
      <c r="BH2075" s="79"/>
      <c r="BI2075" s="79"/>
      <c r="BJ2075" s="78"/>
      <c r="BK2075" s="78"/>
      <c r="BL2075" s="80"/>
      <c r="BM2075" s="78"/>
      <c r="BN2075" s="78"/>
      <c r="BO2075" s="78"/>
      <c r="BP2075" s="78"/>
      <c r="BQ2075" s="78"/>
      <c r="BR2075" s="78"/>
      <c r="BS2075" s="78"/>
      <c r="BT2075" s="78"/>
      <c r="BU2075" s="78"/>
      <c r="BV2075" s="78"/>
      <c r="BW2075" s="78"/>
      <c r="BX2075" s="78"/>
      <c r="BY2075" s="78"/>
      <c r="BZ2075" s="72"/>
      <c r="CA2075" s="73"/>
      <c r="CB2075" s="72"/>
      <c r="CC2075" s="72"/>
      <c r="CD2075" s="74"/>
      <c r="CJ2075"/>
      <c r="CW2075" s="76"/>
      <c r="DC2075" s="69"/>
      <c r="DI2075" s="69"/>
    </row>
    <row r="2076" spans="1:113">
      <c r="A2076" s="78"/>
      <c r="B2076" s="79"/>
      <c r="C2076" s="78"/>
      <c r="D2076" s="80"/>
      <c r="E2076" s="78"/>
      <c r="F2076" s="78"/>
      <c r="G2076" s="78"/>
      <c r="H2076" s="78"/>
      <c r="I2076" s="78"/>
      <c r="J2076" s="78"/>
      <c r="K2076" s="78"/>
      <c r="L2076" s="80"/>
      <c r="M2076" s="78"/>
      <c r="N2076" s="78"/>
      <c r="O2076" s="78"/>
      <c r="P2076" s="78"/>
      <c r="Q2076" s="78"/>
      <c r="R2076" s="78"/>
      <c r="S2076" s="78"/>
      <c r="T2076" s="78"/>
      <c r="U2076" s="78"/>
      <c r="V2076" s="78"/>
      <c r="W2076" s="78"/>
      <c r="X2076" s="78"/>
      <c r="Y2076" s="78"/>
      <c r="Z2076" s="78"/>
      <c r="AA2076" s="78"/>
      <c r="AB2076" s="78"/>
      <c r="AC2076" s="78"/>
      <c r="AD2076" s="78"/>
      <c r="AE2076" s="78"/>
      <c r="AF2076" s="78"/>
      <c r="AG2076" s="78"/>
      <c r="AH2076" s="78"/>
      <c r="AI2076" s="78"/>
      <c r="AJ2076" s="78"/>
      <c r="AK2076" s="78"/>
      <c r="AL2076" s="80"/>
      <c r="AM2076" s="78"/>
      <c r="AN2076" s="78"/>
      <c r="AO2076" s="78"/>
      <c r="AP2076" s="78"/>
      <c r="AQ2076" s="78"/>
      <c r="AR2076" s="78"/>
      <c r="AS2076" s="78"/>
      <c r="AT2076" s="78"/>
      <c r="AU2076" s="78"/>
      <c r="AV2076" s="78"/>
      <c r="AW2076" s="78"/>
      <c r="AX2076" s="78"/>
      <c r="AY2076" s="78"/>
      <c r="AZ2076" s="78"/>
      <c r="BA2076" s="78"/>
      <c r="BB2076" s="78"/>
      <c r="BC2076" s="79"/>
      <c r="BD2076" s="79"/>
      <c r="BE2076" s="79"/>
      <c r="BF2076" s="79"/>
      <c r="BG2076" s="79"/>
      <c r="BH2076" s="79"/>
      <c r="BI2076" s="79"/>
      <c r="BJ2076" s="78"/>
      <c r="BK2076" s="78"/>
      <c r="BL2076" s="80"/>
      <c r="BM2076" s="78"/>
      <c r="BN2076" s="78"/>
      <c r="BO2076" s="78"/>
      <c r="BP2076" s="78"/>
      <c r="BQ2076" s="78"/>
      <c r="BR2076" s="78"/>
      <c r="BS2076" s="78"/>
      <c r="BT2076" s="78"/>
      <c r="BU2076" s="78"/>
      <c r="BV2076" s="78"/>
      <c r="BW2076" s="78"/>
      <c r="BX2076" s="78"/>
      <c r="BY2076" s="78"/>
      <c r="BZ2076" s="72"/>
      <c r="CA2076" s="73"/>
      <c r="CB2076" s="72"/>
      <c r="CC2076" s="72"/>
      <c r="CD2076" s="74"/>
      <c r="CJ2076"/>
      <c r="CW2076" s="76"/>
      <c r="DC2076" s="69"/>
      <c r="DI2076" s="69"/>
    </row>
    <row r="2077" spans="1:113">
      <c r="A2077" s="78"/>
      <c r="B2077" s="79"/>
      <c r="C2077" s="78"/>
      <c r="D2077" s="80"/>
      <c r="E2077" s="78"/>
      <c r="F2077" s="78"/>
      <c r="G2077" s="78"/>
      <c r="H2077" s="78"/>
      <c r="I2077" s="78"/>
      <c r="J2077" s="78"/>
      <c r="K2077" s="78"/>
      <c r="L2077" s="80"/>
      <c r="M2077" s="78"/>
      <c r="N2077" s="78"/>
      <c r="O2077" s="78"/>
      <c r="P2077" s="78"/>
      <c r="Q2077" s="78"/>
      <c r="R2077" s="78"/>
      <c r="S2077" s="78"/>
      <c r="T2077" s="78"/>
      <c r="U2077" s="78"/>
      <c r="V2077" s="78"/>
      <c r="W2077" s="78"/>
      <c r="X2077" s="78"/>
      <c r="Y2077" s="78"/>
      <c r="Z2077" s="78"/>
      <c r="AA2077" s="78"/>
      <c r="AB2077" s="78"/>
      <c r="AC2077" s="78"/>
      <c r="AD2077" s="78"/>
      <c r="AE2077" s="78"/>
      <c r="AF2077" s="78"/>
      <c r="AG2077" s="78"/>
      <c r="AH2077" s="78"/>
      <c r="AI2077" s="78"/>
      <c r="AJ2077" s="78"/>
      <c r="AK2077" s="78"/>
      <c r="AL2077" s="80"/>
      <c r="AM2077" s="78"/>
      <c r="AN2077" s="78"/>
      <c r="AO2077" s="78"/>
      <c r="AP2077" s="78"/>
      <c r="AQ2077" s="78"/>
      <c r="AR2077" s="78"/>
      <c r="AS2077" s="78"/>
      <c r="AT2077" s="78"/>
      <c r="AU2077" s="78"/>
      <c r="AV2077" s="78"/>
      <c r="AW2077" s="78"/>
      <c r="AX2077" s="78"/>
      <c r="AY2077" s="78"/>
      <c r="AZ2077" s="78"/>
      <c r="BA2077" s="78"/>
      <c r="BB2077" s="78"/>
      <c r="BC2077" s="79"/>
      <c r="BD2077" s="79"/>
      <c r="BE2077" s="79"/>
      <c r="BF2077" s="79"/>
      <c r="BG2077" s="79"/>
      <c r="BH2077" s="79"/>
      <c r="BI2077" s="79"/>
      <c r="BJ2077" s="78"/>
      <c r="BK2077" s="78"/>
      <c r="BL2077" s="80"/>
      <c r="BM2077" s="78"/>
      <c r="BN2077" s="78"/>
      <c r="BO2077" s="78"/>
      <c r="BP2077" s="78"/>
      <c r="BQ2077" s="78"/>
      <c r="BR2077" s="78"/>
      <c r="BS2077" s="78"/>
      <c r="BT2077" s="78"/>
      <c r="BU2077" s="78"/>
      <c r="BV2077" s="78"/>
      <c r="BW2077" s="78"/>
      <c r="BX2077" s="78"/>
      <c r="BY2077" s="78"/>
      <c r="BZ2077" s="72"/>
      <c r="CA2077" s="73"/>
      <c r="CB2077" s="72"/>
      <c r="CC2077" s="72"/>
      <c r="CD2077" s="74"/>
      <c r="CJ2077"/>
      <c r="CW2077" s="76"/>
      <c r="DC2077" s="69"/>
      <c r="DI2077" s="69"/>
    </row>
    <row r="2078" spans="1:113">
      <c r="A2078" s="78"/>
      <c r="B2078" s="79"/>
      <c r="C2078" s="78"/>
      <c r="D2078" s="80"/>
      <c r="E2078" s="78"/>
      <c r="F2078" s="78"/>
      <c r="G2078" s="78"/>
      <c r="H2078" s="78"/>
      <c r="I2078" s="78"/>
      <c r="J2078" s="78"/>
      <c r="K2078" s="78"/>
      <c r="L2078" s="80"/>
      <c r="M2078" s="78"/>
      <c r="N2078" s="78"/>
      <c r="O2078" s="78"/>
      <c r="P2078" s="78"/>
      <c r="Q2078" s="78"/>
      <c r="R2078" s="78"/>
      <c r="S2078" s="78"/>
      <c r="T2078" s="78"/>
      <c r="U2078" s="78"/>
      <c r="V2078" s="78"/>
      <c r="W2078" s="78"/>
      <c r="X2078" s="78"/>
      <c r="Y2078" s="78"/>
      <c r="Z2078" s="78"/>
      <c r="AA2078" s="78"/>
      <c r="AB2078" s="78"/>
      <c r="AC2078" s="78"/>
      <c r="AD2078" s="78"/>
      <c r="AE2078" s="78"/>
      <c r="AF2078" s="78"/>
      <c r="AG2078" s="78"/>
      <c r="AH2078" s="78"/>
      <c r="AI2078" s="78"/>
      <c r="AJ2078" s="78"/>
      <c r="AK2078" s="78"/>
      <c r="AL2078" s="80"/>
      <c r="AM2078" s="78"/>
      <c r="AN2078" s="78"/>
      <c r="AO2078" s="78"/>
      <c r="AP2078" s="78"/>
      <c r="AQ2078" s="78"/>
      <c r="AR2078" s="78"/>
      <c r="AS2078" s="78"/>
      <c r="AT2078" s="78"/>
      <c r="AU2078" s="78"/>
      <c r="AV2078" s="78"/>
      <c r="AW2078" s="78"/>
      <c r="AX2078" s="78"/>
      <c r="AY2078" s="78"/>
      <c r="AZ2078" s="78"/>
      <c r="BA2078" s="78"/>
      <c r="BB2078" s="78"/>
      <c r="BC2078" s="79"/>
      <c r="BD2078" s="79"/>
      <c r="BE2078" s="79"/>
      <c r="BF2078" s="79"/>
      <c r="BG2078" s="79"/>
      <c r="BH2078" s="79"/>
      <c r="BI2078" s="79"/>
      <c r="BJ2078" s="78"/>
      <c r="BK2078" s="78"/>
      <c r="BL2078" s="80"/>
      <c r="BM2078" s="78"/>
      <c r="BN2078" s="78"/>
      <c r="BO2078" s="78"/>
      <c r="BP2078" s="78"/>
      <c r="BQ2078" s="78"/>
      <c r="BR2078" s="78"/>
      <c r="BS2078" s="78"/>
      <c r="BT2078" s="78"/>
      <c r="BU2078" s="78"/>
      <c r="BV2078" s="78"/>
      <c r="BW2078" s="78"/>
      <c r="BX2078" s="78"/>
      <c r="BY2078" s="78"/>
      <c r="BZ2078" s="72"/>
      <c r="CA2078" s="73"/>
      <c r="CB2078" s="72"/>
      <c r="CC2078" s="72"/>
      <c r="CD2078" s="74"/>
      <c r="CJ2078"/>
      <c r="CW2078" s="76"/>
      <c r="DC2078" s="69"/>
      <c r="DI2078" s="69"/>
    </row>
    <row r="2079" spans="1:113">
      <c r="A2079" s="78"/>
      <c r="B2079" s="79"/>
      <c r="C2079" s="78"/>
      <c r="D2079" s="80"/>
      <c r="E2079" s="78"/>
      <c r="F2079" s="78"/>
      <c r="G2079" s="78"/>
      <c r="H2079" s="78"/>
      <c r="I2079" s="78"/>
      <c r="J2079" s="78"/>
      <c r="K2079" s="78"/>
      <c r="L2079" s="80"/>
      <c r="M2079" s="78"/>
      <c r="N2079" s="78"/>
      <c r="O2079" s="78"/>
      <c r="P2079" s="78"/>
      <c r="Q2079" s="78"/>
      <c r="R2079" s="78"/>
      <c r="S2079" s="78"/>
      <c r="T2079" s="78"/>
      <c r="U2079" s="78"/>
      <c r="V2079" s="78"/>
      <c r="W2079" s="78"/>
      <c r="X2079" s="78"/>
      <c r="Y2079" s="78"/>
      <c r="Z2079" s="78"/>
      <c r="AA2079" s="78"/>
      <c r="AB2079" s="78"/>
      <c r="AC2079" s="78"/>
      <c r="AD2079" s="78"/>
      <c r="AE2079" s="78"/>
      <c r="AF2079" s="78"/>
      <c r="AG2079" s="78"/>
      <c r="AH2079" s="78"/>
      <c r="AI2079" s="78"/>
      <c r="AJ2079" s="78"/>
      <c r="AK2079" s="78"/>
      <c r="AL2079" s="80"/>
      <c r="AM2079" s="78"/>
      <c r="AN2079" s="78"/>
      <c r="AO2079" s="78"/>
      <c r="AP2079" s="78"/>
      <c r="AQ2079" s="78"/>
      <c r="AR2079" s="78"/>
      <c r="AS2079" s="78"/>
      <c r="AT2079" s="78"/>
      <c r="AU2079" s="78"/>
      <c r="AV2079" s="78"/>
      <c r="AW2079" s="78"/>
      <c r="AX2079" s="78"/>
      <c r="AY2079" s="78"/>
      <c r="AZ2079" s="78"/>
      <c r="BA2079" s="78"/>
      <c r="BB2079" s="78"/>
      <c r="BC2079" s="79"/>
      <c r="BD2079" s="79"/>
      <c r="BE2079" s="79"/>
      <c r="BF2079" s="79"/>
      <c r="BG2079" s="79"/>
      <c r="BH2079" s="79"/>
      <c r="BI2079" s="79"/>
      <c r="BJ2079" s="78"/>
      <c r="BK2079" s="78"/>
      <c r="BL2079" s="80"/>
      <c r="BM2079" s="78"/>
      <c r="BN2079" s="78"/>
      <c r="BO2079" s="78"/>
      <c r="BP2079" s="78"/>
      <c r="BQ2079" s="78"/>
      <c r="BR2079" s="78"/>
      <c r="BS2079" s="78"/>
      <c r="BT2079" s="78"/>
      <c r="BU2079" s="78"/>
      <c r="BV2079" s="78"/>
      <c r="BW2079" s="78"/>
      <c r="BX2079" s="78"/>
      <c r="BY2079" s="78"/>
      <c r="BZ2079" s="72"/>
      <c r="CA2079" s="73"/>
      <c r="CB2079" s="72"/>
      <c r="CC2079" s="72"/>
      <c r="CD2079" s="74"/>
      <c r="CJ2079"/>
      <c r="CW2079" s="76"/>
      <c r="DC2079" s="69"/>
      <c r="DI2079" s="69"/>
    </row>
    <row r="2080" spans="1:113">
      <c r="A2080" s="78"/>
      <c r="B2080" s="79"/>
      <c r="C2080" s="78"/>
      <c r="D2080" s="80"/>
      <c r="E2080" s="78"/>
      <c r="F2080" s="78"/>
      <c r="G2080" s="78"/>
      <c r="H2080" s="78"/>
      <c r="I2080" s="78"/>
      <c r="J2080" s="78"/>
      <c r="K2080" s="78"/>
      <c r="L2080" s="80"/>
      <c r="M2080" s="78"/>
      <c r="N2080" s="78"/>
      <c r="O2080" s="78"/>
      <c r="P2080" s="78"/>
      <c r="Q2080" s="78"/>
      <c r="R2080" s="78"/>
      <c r="S2080" s="78"/>
      <c r="T2080" s="78"/>
      <c r="U2080" s="78"/>
      <c r="V2080" s="78"/>
      <c r="W2080" s="78"/>
      <c r="X2080" s="78"/>
      <c r="Y2080" s="78"/>
      <c r="Z2080" s="78"/>
      <c r="AA2080" s="78"/>
      <c r="AB2080" s="78"/>
      <c r="AC2080" s="78"/>
      <c r="AD2080" s="78"/>
      <c r="AE2080" s="78"/>
      <c r="AF2080" s="78"/>
      <c r="AG2080" s="78"/>
      <c r="AH2080" s="78"/>
      <c r="AI2080" s="78"/>
      <c r="AJ2080" s="78"/>
      <c r="AK2080" s="78"/>
      <c r="AL2080" s="80"/>
      <c r="AM2080" s="78"/>
      <c r="AN2080" s="78"/>
      <c r="AO2080" s="78"/>
      <c r="AP2080" s="78"/>
      <c r="AQ2080" s="78"/>
      <c r="AR2080" s="78"/>
      <c r="AS2080" s="78"/>
      <c r="AT2080" s="78"/>
      <c r="AU2080" s="78"/>
      <c r="AV2080" s="78"/>
      <c r="AW2080" s="78"/>
      <c r="AX2080" s="78"/>
      <c r="AY2080" s="78"/>
      <c r="AZ2080" s="78"/>
      <c r="BA2080" s="78"/>
      <c r="BB2080" s="78"/>
      <c r="BC2080" s="79"/>
      <c r="BD2080" s="79"/>
      <c r="BE2080" s="79"/>
      <c r="BF2080" s="79"/>
      <c r="BG2080" s="79"/>
      <c r="BH2080" s="79"/>
      <c r="BI2080" s="79"/>
      <c r="BJ2080" s="78"/>
      <c r="BK2080" s="78"/>
      <c r="BL2080" s="80"/>
      <c r="BM2080" s="78"/>
      <c r="BN2080" s="78"/>
      <c r="BO2080" s="78"/>
      <c r="BP2080" s="78"/>
      <c r="BQ2080" s="78"/>
      <c r="BR2080" s="78"/>
      <c r="BS2080" s="78"/>
      <c r="BT2080" s="78"/>
      <c r="BU2080" s="78"/>
      <c r="BV2080" s="78"/>
      <c r="BW2080" s="78"/>
      <c r="BX2080" s="78"/>
      <c r="BY2080" s="78"/>
      <c r="BZ2080" s="72"/>
      <c r="CA2080" s="73"/>
      <c r="CB2080" s="72"/>
      <c r="CC2080" s="72"/>
      <c r="CD2080" s="74"/>
      <c r="CJ2080"/>
      <c r="CW2080" s="76"/>
      <c r="DC2080" s="69"/>
      <c r="DI2080" s="69"/>
    </row>
    <row r="2081" spans="1:113">
      <c r="A2081" s="78"/>
      <c r="B2081" s="82"/>
      <c r="C2081" s="78"/>
      <c r="D2081" s="80"/>
      <c r="E2081" s="78"/>
      <c r="F2081" s="78"/>
      <c r="G2081" s="78"/>
      <c r="H2081" s="78"/>
      <c r="I2081" s="78"/>
      <c r="J2081" s="78"/>
      <c r="K2081" s="78"/>
      <c r="L2081" s="80"/>
      <c r="M2081" s="78"/>
      <c r="N2081" s="78"/>
      <c r="O2081" s="78"/>
      <c r="P2081" s="78"/>
      <c r="Q2081" s="78"/>
      <c r="R2081" s="78"/>
      <c r="S2081" s="78"/>
      <c r="T2081" s="78"/>
      <c r="U2081" s="78"/>
      <c r="V2081" s="78"/>
      <c r="W2081" s="78"/>
      <c r="X2081" s="78"/>
      <c r="Y2081" s="78"/>
      <c r="Z2081" s="78"/>
      <c r="AA2081" s="78"/>
      <c r="AB2081" s="78"/>
      <c r="AC2081" s="78"/>
      <c r="AD2081" s="78"/>
      <c r="AE2081" s="78"/>
      <c r="AF2081" s="78"/>
      <c r="AG2081" s="78"/>
      <c r="AH2081" s="78"/>
      <c r="AI2081" s="78"/>
      <c r="AJ2081" s="78"/>
      <c r="AK2081" s="78"/>
      <c r="AL2081" s="80"/>
      <c r="AM2081" s="78"/>
      <c r="AN2081" s="78"/>
      <c r="AO2081" s="78"/>
      <c r="AP2081" s="78"/>
      <c r="AQ2081" s="78"/>
      <c r="AR2081" s="78"/>
      <c r="AS2081" s="78"/>
      <c r="AT2081" s="78"/>
      <c r="AU2081" s="78"/>
      <c r="AV2081" s="78"/>
      <c r="AW2081" s="78"/>
      <c r="AX2081" s="78"/>
      <c r="AY2081" s="78"/>
      <c r="AZ2081" s="78"/>
      <c r="BA2081" s="78"/>
      <c r="BB2081" s="78"/>
      <c r="BC2081" s="79"/>
      <c r="BD2081" s="79"/>
      <c r="BE2081" s="82"/>
      <c r="BF2081" s="79"/>
      <c r="BG2081" s="82"/>
      <c r="BH2081" s="82"/>
      <c r="BI2081" s="82"/>
      <c r="BJ2081" s="78"/>
      <c r="BK2081" s="78"/>
      <c r="BL2081" s="80"/>
      <c r="BM2081" s="78"/>
      <c r="BN2081" s="78"/>
      <c r="BO2081" s="78"/>
      <c r="BP2081" s="78"/>
      <c r="BQ2081" s="78"/>
      <c r="BR2081" s="78"/>
      <c r="BS2081" s="78"/>
      <c r="BT2081" s="78"/>
      <c r="BU2081" s="78"/>
      <c r="BV2081" s="78"/>
      <c r="BW2081" s="78"/>
      <c r="BX2081" s="78"/>
      <c r="BY2081" s="78"/>
      <c r="BZ2081" s="72"/>
      <c r="CA2081" s="73"/>
      <c r="CB2081" s="72"/>
      <c r="CC2081" s="72"/>
      <c r="CD2081" s="74"/>
      <c r="CJ2081"/>
      <c r="CW2081" s="76"/>
      <c r="DC2081" s="69"/>
      <c r="DI2081" s="69"/>
    </row>
    <row r="2082" spans="1:113">
      <c r="A2082" s="78"/>
      <c r="B2082" s="79"/>
      <c r="C2082" s="78"/>
      <c r="D2082" s="80"/>
      <c r="E2082" s="78"/>
      <c r="F2082" s="78"/>
      <c r="G2082" s="78"/>
      <c r="H2082" s="78"/>
      <c r="I2082" s="78"/>
      <c r="J2082" s="78"/>
      <c r="K2082" s="78"/>
      <c r="L2082" s="80"/>
      <c r="M2082" s="78"/>
      <c r="N2082" s="78"/>
      <c r="O2082" s="78"/>
      <c r="P2082" s="78"/>
      <c r="Q2082" s="78"/>
      <c r="R2082" s="78"/>
      <c r="S2082" s="78"/>
      <c r="T2082" s="78"/>
      <c r="U2082" s="78"/>
      <c r="V2082" s="78"/>
      <c r="W2082" s="78"/>
      <c r="X2082" s="78"/>
      <c r="Y2082" s="78"/>
      <c r="Z2082" s="78"/>
      <c r="AA2082" s="78"/>
      <c r="AB2082" s="78"/>
      <c r="AC2082" s="78"/>
      <c r="AD2082" s="78"/>
      <c r="AE2082" s="78"/>
      <c r="AF2082" s="78"/>
      <c r="AG2082" s="78"/>
      <c r="AH2082" s="78"/>
      <c r="AI2082" s="78"/>
      <c r="AJ2082" s="78"/>
      <c r="AK2082" s="78"/>
      <c r="AL2082" s="80"/>
      <c r="AM2082" s="78"/>
      <c r="AN2082" s="78"/>
      <c r="AO2082" s="78"/>
      <c r="AP2082" s="78"/>
      <c r="AQ2082" s="78"/>
      <c r="AR2082" s="78"/>
      <c r="AS2082" s="78"/>
      <c r="AT2082" s="78"/>
      <c r="AU2082" s="78"/>
      <c r="AV2082" s="78"/>
      <c r="AW2082" s="78"/>
      <c r="AX2082" s="78"/>
      <c r="AY2082" s="78"/>
      <c r="AZ2082" s="78"/>
      <c r="BA2082" s="78"/>
      <c r="BB2082" s="78"/>
      <c r="BC2082" s="79"/>
      <c r="BD2082" s="79"/>
      <c r="BE2082" s="79"/>
      <c r="BF2082" s="79"/>
      <c r="BG2082" s="79"/>
      <c r="BH2082" s="79"/>
      <c r="BI2082" s="79"/>
      <c r="BJ2082" s="78"/>
      <c r="BK2082" s="78"/>
      <c r="BL2082" s="80"/>
      <c r="BM2082" s="78"/>
      <c r="BN2082" s="78"/>
      <c r="BO2082" s="78"/>
      <c r="BP2082" s="78"/>
      <c r="BQ2082" s="78"/>
      <c r="BR2082" s="78"/>
      <c r="BS2082" s="78"/>
      <c r="BT2082" s="78"/>
      <c r="BU2082" s="78"/>
      <c r="BV2082" s="78"/>
      <c r="BW2082" s="78"/>
      <c r="BX2082" s="78"/>
      <c r="BY2082" s="78"/>
      <c r="BZ2082" s="72"/>
      <c r="CA2082" s="73"/>
      <c r="CB2082" s="72"/>
      <c r="CC2082" s="72"/>
      <c r="CD2082" s="74"/>
      <c r="CJ2082"/>
      <c r="CW2082" s="76"/>
      <c r="DC2082" s="69"/>
      <c r="DI2082" s="69"/>
    </row>
    <row r="2083" spans="1:113">
      <c r="A2083" s="78"/>
      <c r="B2083" s="82"/>
      <c r="C2083" s="78"/>
      <c r="D2083" s="80"/>
      <c r="E2083" s="78"/>
      <c r="F2083" s="78"/>
      <c r="G2083" s="78"/>
      <c r="H2083" s="78"/>
      <c r="I2083" s="78"/>
      <c r="J2083" s="78"/>
      <c r="K2083" s="78"/>
      <c r="L2083" s="80"/>
      <c r="M2083" s="78"/>
      <c r="N2083" s="78"/>
      <c r="O2083" s="78"/>
      <c r="P2083" s="78"/>
      <c r="Q2083" s="78"/>
      <c r="R2083" s="78"/>
      <c r="S2083" s="78"/>
      <c r="T2083" s="78"/>
      <c r="U2083" s="78"/>
      <c r="V2083" s="78"/>
      <c r="W2083" s="78"/>
      <c r="X2083" s="78"/>
      <c r="Y2083" s="78"/>
      <c r="Z2083" s="78"/>
      <c r="AA2083" s="78"/>
      <c r="AB2083" s="78"/>
      <c r="AC2083" s="78"/>
      <c r="AD2083" s="78"/>
      <c r="AE2083" s="78"/>
      <c r="AF2083" s="78"/>
      <c r="AG2083" s="78"/>
      <c r="AH2083" s="78"/>
      <c r="AI2083" s="78"/>
      <c r="AJ2083" s="78"/>
      <c r="AK2083" s="78"/>
      <c r="AL2083" s="80"/>
      <c r="AM2083" s="78"/>
      <c r="AN2083" s="78"/>
      <c r="AO2083" s="78"/>
      <c r="AP2083" s="78"/>
      <c r="AQ2083" s="78"/>
      <c r="AR2083" s="78"/>
      <c r="AS2083" s="78"/>
      <c r="AT2083" s="78"/>
      <c r="AU2083" s="78"/>
      <c r="AV2083" s="78"/>
      <c r="AW2083" s="78"/>
      <c r="AX2083" s="78"/>
      <c r="AY2083" s="78"/>
      <c r="AZ2083" s="78"/>
      <c r="BA2083" s="78"/>
      <c r="BB2083" s="78"/>
      <c r="BC2083" s="79"/>
      <c r="BD2083" s="79"/>
      <c r="BE2083" s="82"/>
      <c r="BF2083" s="79"/>
      <c r="BG2083" s="82"/>
      <c r="BH2083" s="82"/>
      <c r="BI2083" s="82"/>
      <c r="BJ2083" s="78"/>
      <c r="BK2083" s="78"/>
      <c r="BL2083" s="80"/>
      <c r="BM2083" s="78"/>
      <c r="BN2083" s="78"/>
      <c r="BO2083" s="78"/>
      <c r="BP2083" s="78"/>
      <c r="BQ2083" s="78"/>
      <c r="BR2083" s="78"/>
      <c r="BS2083" s="78"/>
      <c r="BT2083" s="78"/>
      <c r="BU2083" s="78"/>
      <c r="BV2083" s="78"/>
      <c r="BW2083" s="78"/>
      <c r="BX2083" s="78"/>
      <c r="BY2083" s="78"/>
      <c r="BZ2083" s="72"/>
      <c r="CA2083" s="73"/>
      <c r="CB2083" s="72"/>
      <c r="CC2083" s="72"/>
      <c r="CD2083" s="74"/>
      <c r="CJ2083"/>
      <c r="CW2083" s="76"/>
      <c r="DC2083" s="69"/>
      <c r="DI2083" s="69"/>
    </row>
    <row r="2084" spans="1:113">
      <c r="A2084" s="78"/>
      <c r="B2084" s="79"/>
      <c r="C2084" s="78"/>
      <c r="D2084" s="80"/>
      <c r="E2084" s="78"/>
      <c r="F2084" s="78"/>
      <c r="G2084" s="78"/>
      <c r="H2084" s="78"/>
      <c r="I2084" s="78"/>
      <c r="J2084" s="78"/>
      <c r="K2084" s="78"/>
      <c r="L2084" s="80"/>
      <c r="M2084" s="78"/>
      <c r="N2084" s="78"/>
      <c r="O2084" s="78"/>
      <c r="P2084" s="78"/>
      <c r="Q2084" s="78"/>
      <c r="R2084" s="78"/>
      <c r="S2084" s="78"/>
      <c r="T2084" s="78"/>
      <c r="U2084" s="78"/>
      <c r="V2084" s="78"/>
      <c r="W2084" s="78"/>
      <c r="X2084" s="78"/>
      <c r="Y2084" s="78"/>
      <c r="Z2084" s="78"/>
      <c r="AA2084" s="78"/>
      <c r="AB2084" s="78"/>
      <c r="AC2084" s="78"/>
      <c r="AD2084" s="78"/>
      <c r="AE2084" s="78"/>
      <c r="AF2084" s="78"/>
      <c r="AG2084" s="78"/>
      <c r="AH2084" s="78"/>
      <c r="AI2084" s="78"/>
      <c r="AJ2084" s="78"/>
      <c r="AK2084" s="78"/>
      <c r="AL2084" s="80"/>
      <c r="AM2084" s="78"/>
      <c r="AN2084" s="78"/>
      <c r="AO2084" s="78"/>
      <c r="AP2084" s="78"/>
      <c r="AQ2084" s="78"/>
      <c r="AR2084" s="78"/>
      <c r="AS2084" s="78"/>
      <c r="AT2084" s="78"/>
      <c r="AU2084" s="78"/>
      <c r="AV2084" s="78"/>
      <c r="AW2084" s="78"/>
      <c r="AX2084" s="78"/>
      <c r="AY2084" s="78"/>
      <c r="AZ2084" s="78"/>
      <c r="BA2084" s="78"/>
      <c r="BB2084" s="78"/>
      <c r="BC2084" s="79"/>
      <c r="BD2084" s="79"/>
      <c r="BE2084" s="79"/>
      <c r="BF2084" s="79"/>
      <c r="BG2084" s="79"/>
      <c r="BH2084" s="79"/>
      <c r="BI2084" s="79"/>
      <c r="BJ2084" s="78"/>
      <c r="BK2084" s="78"/>
      <c r="BL2084" s="80"/>
      <c r="BM2084" s="78"/>
      <c r="BN2084" s="78"/>
      <c r="BO2084" s="78"/>
      <c r="BP2084" s="78"/>
      <c r="BQ2084" s="78"/>
      <c r="BR2084" s="78"/>
      <c r="BS2084" s="78"/>
      <c r="BT2084" s="78"/>
      <c r="BU2084" s="78"/>
      <c r="BV2084" s="78"/>
      <c r="BW2084" s="78"/>
      <c r="BX2084" s="78"/>
      <c r="BY2084" s="78"/>
      <c r="BZ2084" s="72"/>
      <c r="CA2084" s="73"/>
      <c r="CB2084" s="72"/>
      <c r="CC2084" s="72"/>
      <c r="CD2084" s="74"/>
      <c r="CJ2084"/>
      <c r="CW2084" s="76"/>
      <c r="DC2084" s="69"/>
      <c r="DI2084" s="69"/>
    </row>
    <row r="2085" spans="1:113">
      <c r="A2085" s="78"/>
      <c r="B2085" s="79"/>
      <c r="C2085" s="78"/>
      <c r="D2085" s="80"/>
      <c r="E2085" s="78"/>
      <c r="F2085" s="78"/>
      <c r="G2085" s="78"/>
      <c r="H2085" s="78"/>
      <c r="I2085" s="78"/>
      <c r="J2085" s="78"/>
      <c r="K2085" s="78"/>
      <c r="L2085" s="80"/>
      <c r="M2085" s="78"/>
      <c r="N2085" s="78"/>
      <c r="O2085" s="78"/>
      <c r="P2085" s="78"/>
      <c r="Q2085" s="78"/>
      <c r="R2085" s="78"/>
      <c r="S2085" s="78"/>
      <c r="T2085" s="78"/>
      <c r="U2085" s="78"/>
      <c r="V2085" s="78"/>
      <c r="W2085" s="78"/>
      <c r="X2085" s="78"/>
      <c r="Y2085" s="78"/>
      <c r="Z2085" s="78"/>
      <c r="AA2085" s="78"/>
      <c r="AB2085" s="78"/>
      <c r="AC2085" s="78"/>
      <c r="AD2085" s="78"/>
      <c r="AE2085" s="78"/>
      <c r="AF2085" s="78"/>
      <c r="AG2085" s="78"/>
      <c r="AH2085" s="78"/>
      <c r="AI2085" s="78"/>
      <c r="AJ2085" s="78"/>
      <c r="AK2085" s="78"/>
      <c r="AL2085" s="80"/>
      <c r="AM2085" s="78"/>
      <c r="AN2085" s="78"/>
      <c r="AO2085" s="78"/>
      <c r="AP2085" s="78"/>
      <c r="AQ2085" s="78"/>
      <c r="AR2085" s="78"/>
      <c r="AS2085" s="78"/>
      <c r="AT2085" s="78"/>
      <c r="AU2085" s="78"/>
      <c r="AV2085" s="78"/>
      <c r="AW2085" s="78"/>
      <c r="AX2085" s="78"/>
      <c r="AY2085" s="78"/>
      <c r="AZ2085" s="78"/>
      <c r="BA2085" s="78"/>
      <c r="BB2085" s="78"/>
      <c r="BC2085" s="79"/>
      <c r="BD2085" s="79"/>
      <c r="BE2085" s="79"/>
      <c r="BF2085" s="79"/>
      <c r="BG2085" s="79"/>
      <c r="BH2085" s="79"/>
      <c r="BI2085" s="79"/>
      <c r="BJ2085" s="78"/>
      <c r="BK2085" s="78"/>
      <c r="BL2085" s="80"/>
      <c r="BM2085" s="78"/>
      <c r="BN2085" s="78"/>
      <c r="BO2085" s="78"/>
      <c r="BP2085" s="78"/>
      <c r="BQ2085" s="78"/>
      <c r="BR2085" s="78"/>
      <c r="BS2085" s="78"/>
      <c r="BT2085" s="78"/>
      <c r="BU2085" s="78"/>
      <c r="BV2085" s="78"/>
      <c r="BW2085" s="78"/>
      <c r="BX2085" s="78"/>
      <c r="BY2085" s="78"/>
      <c r="BZ2085" s="72"/>
      <c r="CA2085" s="73"/>
      <c r="CB2085" s="72"/>
      <c r="CC2085" s="72"/>
      <c r="CD2085" s="74"/>
      <c r="CJ2085"/>
      <c r="CW2085" s="76"/>
      <c r="DC2085" s="69"/>
      <c r="DI2085" s="69"/>
    </row>
    <row r="2086" spans="1:113">
      <c r="A2086" s="78"/>
      <c r="B2086" s="79"/>
      <c r="C2086" s="78"/>
      <c r="D2086" s="80"/>
      <c r="E2086" s="78"/>
      <c r="F2086" s="78"/>
      <c r="G2086" s="78"/>
      <c r="H2086" s="78"/>
      <c r="I2086" s="78"/>
      <c r="J2086" s="78"/>
      <c r="K2086" s="78"/>
      <c r="L2086" s="80"/>
      <c r="M2086" s="78"/>
      <c r="N2086" s="78"/>
      <c r="O2086" s="78"/>
      <c r="P2086" s="78"/>
      <c r="Q2086" s="78"/>
      <c r="R2086" s="78"/>
      <c r="S2086" s="78"/>
      <c r="T2086" s="78"/>
      <c r="U2086" s="78"/>
      <c r="V2086" s="78"/>
      <c r="W2086" s="78"/>
      <c r="X2086" s="78"/>
      <c r="Y2086" s="78"/>
      <c r="Z2086" s="78"/>
      <c r="AA2086" s="78"/>
      <c r="AB2086" s="78"/>
      <c r="AC2086" s="78"/>
      <c r="AD2086" s="78"/>
      <c r="AE2086" s="78"/>
      <c r="AF2086" s="78"/>
      <c r="AG2086" s="78"/>
      <c r="AH2086" s="78"/>
      <c r="AI2086" s="78"/>
      <c r="AJ2086" s="78"/>
      <c r="AK2086" s="78"/>
      <c r="AL2086" s="80"/>
      <c r="AM2086" s="78"/>
      <c r="AN2086" s="78"/>
      <c r="AO2086" s="78"/>
      <c r="AP2086" s="78"/>
      <c r="AQ2086" s="78"/>
      <c r="AR2086" s="78"/>
      <c r="AS2086" s="78"/>
      <c r="AT2086" s="78"/>
      <c r="AU2086" s="78"/>
      <c r="AV2086" s="78"/>
      <c r="AW2086" s="78"/>
      <c r="AX2086" s="78"/>
      <c r="AY2086" s="78"/>
      <c r="AZ2086" s="78"/>
      <c r="BA2086" s="78"/>
      <c r="BB2086" s="78"/>
      <c r="BC2086" s="79"/>
      <c r="BD2086" s="79"/>
      <c r="BE2086" s="79"/>
      <c r="BF2086" s="79"/>
      <c r="BG2086" s="79"/>
      <c r="BH2086" s="79"/>
      <c r="BI2086" s="79"/>
      <c r="BJ2086" s="78"/>
      <c r="BK2086" s="78"/>
      <c r="BL2086" s="80"/>
      <c r="BM2086" s="78"/>
      <c r="BN2086" s="78"/>
      <c r="BO2086" s="78"/>
      <c r="BP2086" s="78"/>
      <c r="BQ2086" s="78"/>
      <c r="BR2086" s="78"/>
      <c r="BS2086" s="78"/>
      <c r="BT2086" s="78"/>
      <c r="BU2086" s="78"/>
      <c r="BV2086" s="78"/>
      <c r="BW2086" s="78"/>
      <c r="BX2086" s="78"/>
      <c r="BY2086" s="78"/>
      <c r="BZ2086" s="72"/>
      <c r="CA2086" s="73"/>
      <c r="CB2086" s="72"/>
      <c r="CC2086" s="72"/>
      <c r="CD2086" s="74"/>
      <c r="CJ2086"/>
      <c r="CW2086" s="76"/>
      <c r="DC2086" s="69"/>
      <c r="DI2086" s="69"/>
    </row>
    <row r="2087" spans="1:113">
      <c r="A2087" s="78"/>
      <c r="B2087" s="79"/>
      <c r="C2087" s="78"/>
      <c r="D2087" s="80"/>
      <c r="E2087" s="78"/>
      <c r="F2087" s="78"/>
      <c r="G2087" s="78"/>
      <c r="H2087" s="78"/>
      <c r="I2087" s="78"/>
      <c r="J2087" s="78"/>
      <c r="K2087" s="78"/>
      <c r="L2087" s="80"/>
      <c r="M2087" s="78"/>
      <c r="N2087" s="78"/>
      <c r="O2087" s="78"/>
      <c r="P2087" s="78"/>
      <c r="Q2087" s="78"/>
      <c r="R2087" s="78"/>
      <c r="S2087" s="78"/>
      <c r="T2087" s="78"/>
      <c r="U2087" s="78"/>
      <c r="V2087" s="78"/>
      <c r="W2087" s="78"/>
      <c r="X2087" s="78"/>
      <c r="Y2087" s="78"/>
      <c r="Z2087" s="78"/>
      <c r="AA2087" s="78"/>
      <c r="AB2087" s="78"/>
      <c r="AC2087" s="78"/>
      <c r="AD2087" s="78"/>
      <c r="AE2087" s="78"/>
      <c r="AF2087" s="78"/>
      <c r="AG2087" s="78"/>
      <c r="AH2087" s="78"/>
      <c r="AI2087" s="78"/>
      <c r="AJ2087" s="78"/>
      <c r="AK2087" s="78"/>
      <c r="AL2087" s="80"/>
      <c r="AM2087" s="78"/>
      <c r="AN2087" s="78"/>
      <c r="AO2087" s="78"/>
      <c r="AP2087" s="78"/>
      <c r="AQ2087" s="78"/>
      <c r="AR2087" s="78"/>
      <c r="AS2087" s="78"/>
      <c r="AT2087" s="78"/>
      <c r="AU2087" s="78"/>
      <c r="AV2087" s="78"/>
      <c r="AW2087" s="78"/>
      <c r="AX2087" s="78"/>
      <c r="AY2087" s="78"/>
      <c r="AZ2087" s="78"/>
      <c r="BA2087" s="78"/>
      <c r="BB2087" s="78"/>
      <c r="BC2087" s="79"/>
      <c r="BD2087" s="79"/>
      <c r="BE2087" s="79"/>
      <c r="BF2087" s="79"/>
      <c r="BG2087" s="79"/>
      <c r="BH2087" s="79"/>
      <c r="BI2087" s="79"/>
      <c r="BJ2087" s="78"/>
      <c r="BK2087" s="78"/>
      <c r="BL2087" s="80"/>
      <c r="BM2087" s="78"/>
      <c r="BN2087" s="78"/>
      <c r="BO2087" s="78"/>
      <c r="BP2087" s="78"/>
      <c r="BQ2087" s="78"/>
      <c r="BR2087" s="78"/>
      <c r="BS2087" s="78"/>
      <c r="BT2087" s="78"/>
      <c r="BU2087" s="78"/>
      <c r="BV2087" s="78"/>
      <c r="BW2087" s="78"/>
      <c r="BX2087" s="78"/>
      <c r="BY2087" s="78"/>
      <c r="BZ2087" s="72"/>
      <c r="CA2087" s="73"/>
      <c r="CB2087" s="72"/>
      <c r="CC2087" s="72"/>
      <c r="CD2087" s="74"/>
      <c r="CJ2087"/>
      <c r="CW2087" s="76"/>
      <c r="DC2087" s="69"/>
      <c r="DI2087" s="69"/>
    </row>
    <row r="2088" spans="1:113">
      <c r="A2088" s="78"/>
      <c r="B2088" s="79"/>
      <c r="C2088" s="78"/>
      <c r="D2088" s="80"/>
      <c r="E2088" s="78"/>
      <c r="F2088" s="78"/>
      <c r="G2088" s="78"/>
      <c r="H2088" s="78"/>
      <c r="I2088" s="78"/>
      <c r="J2088" s="78"/>
      <c r="K2088" s="78"/>
      <c r="L2088" s="80"/>
      <c r="M2088" s="78"/>
      <c r="N2088" s="78"/>
      <c r="O2088" s="78"/>
      <c r="P2088" s="78"/>
      <c r="Q2088" s="78"/>
      <c r="R2088" s="81"/>
      <c r="S2088" s="78"/>
      <c r="T2088" s="78"/>
      <c r="U2088" s="78"/>
      <c r="V2088" s="78"/>
      <c r="W2088" s="78"/>
      <c r="X2088" s="78"/>
      <c r="Y2088" s="78"/>
      <c r="Z2088" s="78"/>
      <c r="AA2088" s="78"/>
      <c r="AB2088" s="78"/>
      <c r="AC2088" s="78"/>
      <c r="AD2088" s="78"/>
      <c r="AE2088" s="78"/>
      <c r="AF2088" s="78"/>
      <c r="AG2088" s="78"/>
      <c r="AH2088" s="78"/>
      <c r="AI2088" s="78"/>
      <c r="AJ2088" s="78"/>
      <c r="AK2088" s="78"/>
      <c r="AL2088" s="80"/>
      <c r="AM2088" s="78"/>
      <c r="AN2088" s="78"/>
      <c r="AO2088" s="78"/>
      <c r="AP2088" s="78"/>
      <c r="AQ2088" s="78"/>
      <c r="AR2088" s="78"/>
      <c r="AS2088" s="78"/>
      <c r="AT2088" s="78"/>
      <c r="AU2088" s="78"/>
      <c r="AV2088" s="78"/>
      <c r="AW2088" s="78"/>
      <c r="AX2088" s="78"/>
      <c r="AY2088" s="78"/>
      <c r="AZ2088" s="78"/>
      <c r="BA2088" s="78"/>
      <c r="BB2088" s="78"/>
      <c r="BC2088" s="79"/>
      <c r="BD2088" s="79"/>
      <c r="BE2088" s="79"/>
      <c r="BF2088" s="79"/>
      <c r="BG2088" s="79"/>
      <c r="BH2088" s="79"/>
      <c r="BI2088" s="79"/>
      <c r="BJ2088" s="78"/>
      <c r="BK2088" s="78"/>
      <c r="BL2088" s="80"/>
      <c r="BM2088" s="78"/>
      <c r="BN2088" s="78"/>
      <c r="BO2088" s="78"/>
      <c r="BP2088" s="78"/>
      <c r="BQ2088" s="78"/>
      <c r="BR2088" s="78"/>
      <c r="BS2088" s="78"/>
      <c r="BT2088" s="78"/>
      <c r="BU2088" s="78"/>
      <c r="BV2088" s="78"/>
      <c r="BW2088" s="78"/>
      <c r="BX2088" s="78"/>
      <c r="BY2088" s="78"/>
      <c r="BZ2088" s="72"/>
      <c r="CA2088" s="73"/>
      <c r="CB2088" s="72"/>
      <c r="CC2088" s="72"/>
      <c r="CD2088" s="74"/>
      <c r="CJ2088"/>
      <c r="CW2088" s="76"/>
      <c r="DC2088" s="69"/>
      <c r="DI2088" s="69"/>
    </row>
    <row r="2089" spans="1:113">
      <c r="A2089" s="78"/>
      <c r="B2089" s="79"/>
      <c r="C2089" s="78"/>
      <c r="D2089" s="80"/>
      <c r="E2089" s="78"/>
      <c r="F2089" s="78"/>
      <c r="G2089" s="78"/>
      <c r="H2089" s="78"/>
      <c r="I2089" s="78"/>
      <c r="J2089" s="78"/>
      <c r="K2089" s="78"/>
      <c r="L2089" s="80"/>
      <c r="M2089" s="78"/>
      <c r="N2089" s="78"/>
      <c r="O2089" s="78"/>
      <c r="P2089" s="78"/>
      <c r="Q2089" s="78"/>
      <c r="R2089" s="78"/>
      <c r="S2089" s="78"/>
      <c r="T2089" s="78"/>
      <c r="U2089" s="78"/>
      <c r="V2089" s="78"/>
      <c r="W2089" s="78"/>
      <c r="X2089" s="78"/>
      <c r="Y2089" s="78"/>
      <c r="Z2089" s="78"/>
      <c r="AA2089" s="78"/>
      <c r="AB2089" s="78"/>
      <c r="AC2089" s="78"/>
      <c r="AD2089" s="78"/>
      <c r="AE2089" s="78"/>
      <c r="AF2089" s="78"/>
      <c r="AG2089" s="78"/>
      <c r="AH2089" s="78"/>
      <c r="AI2089" s="78"/>
      <c r="AJ2089" s="78"/>
      <c r="AK2089" s="78"/>
      <c r="AL2089" s="80"/>
      <c r="AM2089" s="78"/>
      <c r="AN2089" s="78"/>
      <c r="AO2089" s="78"/>
      <c r="AP2089" s="78"/>
      <c r="AQ2089" s="78"/>
      <c r="AR2089" s="78"/>
      <c r="AS2089" s="78"/>
      <c r="AT2089" s="78"/>
      <c r="AU2089" s="78"/>
      <c r="AV2089" s="78"/>
      <c r="AW2089" s="78"/>
      <c r="AX2089" s="78"/>
      <c r="AY2089" s="78"/>
      <c r="AZ2089" s="78"/>
      <c r="BA2089" s="78"/>
      <c r="BB2089" s="78"/>
      <c r="BC2089" s="79"/>
      <c r="BD2089" s="79"/>
      <c r="BE2089" s="79"/>
      <c r="BF2089" s="79"/>
      <c r="BG2089" s="79"/>
      <c r="BH2089" s="79"/>
      <c r="BI2089" s="79"/>
      <c r="BJ2089" s="78"/>
      <c r="BK2089" s="78"/>
      <c r="BL2089" s="80"/>
      <c r="BM2089" s="78"/>
      <c r="BN2089" s="78"/>
      <c r="BO2089" s="78"/>
      <c r="BP2089" s="78"/>
      <c r="BQ2089" s="78"/>
      <c r="BR2089" s="78"/>
      <c r="BS2089" s="78"/>
      <c r="BT2089" s="78"/>
      <c r="BU2089" s="78"/>
      <c r="BV2089" s="78"/>
      <c r="BW2089" s="78"/>
      <c r="BX2089" s="78"/>
      <c r="BY2089" s="78"/>
      <c r="BZ2089" s="72"/>
      <c r="CA2089" s="73"/>
      <c r="CB2089" s="72"/>
      <c r="CC2089" s="72"/>
      <c r="CD2089" s="74"/>
      <c r="CJ2089"/>
      <c r="CW2089" s="76"/>
      <c r="DC2089" s="69"/>
      <c r="DI2089" s="69"/>
    </row>
    <row r="2090" spans="1:113">
      <c r="A2090" s="78"/>
      <c r="B2090" s="79"/>
      <c r="C2090" s="78"/>
      <c r="D2090" s="80"/>
      <c r="E2090" s="78"/>
      <c r="F2090" s="78"/>
      <c r="G2090" s="78"/>
      <c r="H2090" s="78"/>
      <c r="I2090" s="78"/>
      <c r="J2090" s="78"/>
      <c r="K2090" s="78"/>
      <c r="L2090" s="80"/>
      <c r="M2090" s="78"/>
      <c r="N2090" s="78"/>
      <c r="O2090" s="78"/>
      <c r="P2090" s="78"/>
      <c r="Q2090" s="78"/>
      <c r="R2090" s="78"/>
      <c r="S2090" s="78"/>
      <c r="T2090" s="78"/>
      <c r="U2090" s="78"/>
      <c r="V2090" s="78"/>
      <c r="W2090" s="78"/>
      <c r="X2090" s="78"/>
      <c r="Y2090" s="78"/>
      <c r="Z2090" s="78"/>
      <c r="AA2090" s="78"/>
      <c r="AB2090" s="78"/>
      <c r="AC2090" s="78"/>
      <c r="AD2090" s="78"/>
      <c r="AE2090" s="78"/>
      <c r="AF2090" s="78"/>
      <c r="AG2090" s="78"/>
      <c r="AH2090" s="78"/>
      <c r="AI2090" s="78"/>
      <c r="AJ2090" s="78"/>
      <c r="AK2090" s="78"/>
      <c r="AL2090" s="80"/>
      <c r="AM2090" s="78"/>
      <c r="AN2090" s="78"/>
      <c r="AO2090" s="78"/>
      <c r="AP2090" s="78"/>
      <c r="AQ2090" s="78"/>
      <c r="AR2090" s="78"/>
      <c r="AS2090" s="78"/>
      <c r="AT2090" s="78"/>
      <c r="AU2090" s="78"/>
      <c r="AV2090" s="78"/>
      <c r="AW2090" s="78"/>
      <c r="AX2090" s="78"/>
      <c r="AY2090" s="78"/>
      <c r="AZ2090" s="78"/>
      <c r="BA2090" s="78"/>
      <c r="BB2090" s="78"/>
      <c r="BC2090" s="79"/>
      <c r="BD2090" s="79"/>
      <c r="BE2090" s="79"/>
      <c r="BF2090" s="79"/>
      <c r="BG2090" s="79"/>
      <c r="BH2090" s="79"/>
      <c r="BI2090" s="79"/>
      <c r="BJ2090" s="78"/>
      <c r="BK2090" s="78"/>
      <c r="BL2090" s="80"/>
      <c r="BM2090" s="78"/>
      <c r="BN2090" s="78"/>
      <c r="BO2090" s="78"/>
      <c r="BP2090" s="78"/>
      <c r="BQ2090" s="78"/>
      <c r="BR2090" s="78"/>
      <c r="BS2090" s="78"/>
      <c r="BT2090" s="78"/>
      <c r="BU2090" s="78"/>
      <c r="BV2090" s="78"/>
      <c r="BW2090" s="78"/>
      <c r="BX2090" s="78"/>
      <c r="BY2090" s="78"/>
      <c r="BZ2090" s="72"/>
      <c r="CA2090" s="73"/>
      <c r="CB2090" s="72"/>
      <c r="CC2090" s="72"/>
      <c r="CD2090" s="74"/>
      <c r="CJ2090"/>
      <c r="CW2090" s="76"/>
      <c r="DC2090" s="69"/>
      <c r="DI2090" s="69"/>
    </row>
    <row r="2091" spans="1:113">
      <c r="A2091" s="78"/>
      <c r="B2091" s="79"/>
      <c r="C2091" s="78"/>
      <c r="D2091" s="80"/>
      <c r="E2091" s="78"/>
      <c r="F2091" s="78"/>
      <c r="G2091" s="78"/>
      <c r="H2091" s="78"/>
      <c r="I2091" s="78"/>
      <c r="J2091" s="78"/>
      <c r="K2091" s="78"/>
      <c r="L2091" s="80"/>
      <c r="M2091" s="78"/>
      <c r="N2091" s="78"/>
      <c r="O2091" s="78"/>
      <c r="P2091" s="78"/>
      <c r="Q2091" s="78"/>
      <c r="R2091" s="78"/>
      <c r="S2091" s="78"/>
      <c r="T2091" s="78"/>
      <c r="U2091" s="78"/>
      <c r="V2091" s="78"/>
      <c r="W2091" s="78"/>
      <c r="X2091" s="78"/>
      <c r="Y2091" s="78"/>
      <c r="Z2091" s="78"/>
      <c r="AA2091" s="78"/>
      <c r="AB2091" s="78"/>
      <c r="AC2091" s="78"/>
      <c r="AD2091" s="78"/>
      <c r="AE2091" s="78"/>
      <c r="AF2091" s="78"/>
      <c r="AG2091" s="78"/>
      <c r="AH2091" s="78"/>
      <c r="AI2091" s="78"/>
      <c r="AJ2091" s="78"/>
      <c r="AK2091" s="78"/>
      <c r="AL2091" s="80"/>
      <c r="AM2091" s="78"/>
      <c r="AN2091" s="78"/>
      <c r="AO2091" s="78"/>
      <c r="AP2091" s="78"/>
      <c r="AQ2091" s="78"/>
      <c r="AR2091" s="78"/>
      <c r="AS2091" s="78"/>
      <c r="AT2091" s="78"/>
      <c r="AU2091" s="78"/>
      <c r="AV2091" s="78"/>
      <c r="AW2091" s="78"/>
      <c r="AX2091" s="78"/>
      <c r="AY2091" s="78"/>
      <c r="AZ2091" s="78"/>
      <c r="BA2091" s="78"/>
      <c r="BB2091" s="78"/>
      <c r="BC2091" s="79"/>
      <c r="BD2091" s="79"/>
      <c r="BE2091" s="79"/>
      <c r="BF2091" s="79"/>
      <c r="BG2091" s="79"/>
      <c r="BH2091" s="79"/>
      <c r="BI2091" s="79"/>
      <c r="BJ2091" s="78"/>
      <c r="BK2091" s="78"/>
      <c r="BL2091" s="80"/>
      <c r="BM2091" s="78"/>
      <c r="BN2091" s="78"/>
      <c r="BO2091" s="78"/>
      <c r="BP2091" s="78"/>
      <c r="BQ2091" s="78"/>
      <c r="BR2091" s="78"/>
      <c r="BS2091" s="78"/>
      <c r="BT2091" s="78"/>
      <c r="BU2091" s="78"/>
      <c r="BV2091" s="78"/>
      <c r="BW2091" s="78"/>
      <c r="BX2091" s="78"/>
      <c r="BY2091" s="78"/>
      <c r="BZ2091" s="72"/>
      <c r="CA2091" s="73"/>
      <c r="CB2091" s="72"/>
      <c r="CC2091" s="72"/>
      <c r="CD2091" s="74"/>
      <c r="CJ2091"/>
      <c r="CW2091" s="76"/>
      <c r="DC2091" s="69"/>
      <c r="DI2091" s="69"/>
    </row>
    <row r="2092" spans="1:113">
      <c r="A2092" s="78"/>
      <c r="B2092" s="79"/>
      <c r="C2092" s="78"/>
      <c r="D2092" s="80"/>
      <c r="E2092" s="78"/>
      <c r="F2092" s="78"/>
      <c r="G2092" s="78"/>
      <c r="H2092" s="78"/>
      <c r="I2092" s="78"/>
      <c r="J2092" s="78"/>
      <c r="K2092" s="78"/>
      <c r="L2092" s="80"/>
      <c r="M2092" s="78"/>
      <c r="N2092" s="78"/>
      <c r="O2092" s="78"/>
      <c r="P2092" s="78"/>
      <c r="Q2092" s="78"/>
      <c r="R2092" s="78"/>
      <c r="S2092" s="78"/>
      <c r="T2092" s="78"/>
      <c r="U2092" s="78"/>
      <c r="V2092" s="78"/>
      <c r="W2092" s="78"/>
      <c r="X2092" s="78"/>
      <c r="Y2092" s="78"/>
      <c r="Z2092" s="78"/>
      <c r="AA2092" s="78"/>
      <c r="AB2092" s="78"/>
      <c r="AC2092" s="78"/>
      <c r="AD2092" s="78"/>
      <c r="AE2092" s="78"/>
      <c r="AF2092" s="78"/>
      <c r="AG2092" s="78"/>
      <c r="AH2092" s="78"/>
      <c r="AI2092" s="78"/>
      <c r="AJ2092" s="78"/>
      <c r="AK2092" s="78"/>
      <c r="AL2092" s="80"/>
      <c r="AM2092" s="78"/>
      <c r="AN2092" s="78"/>
      <c r="AO2092" s="78"/>
      <c r="AP2092" s="78"/>
      <c r="AQ2092" s="78"/>
      <c r="AR2092" s="78"/>
      <c r="AS2092" s="78"/>
      <c r="AT2092" s="78"/>
      <c r="AU2092" s="78"/>
      <c r="AV2092" s="78"/>
      <c r="AW2092" s="78"/>
      <c r="AX2092" s="78"/>
      <c r="AY2092" s="78"/>
      <c r="AZ2092" s="78"/>
      <c r="BA2092" s="78"/>
      <c r="BB2092" s="78"/>
      <c r="BC2092" s="79"/>
      <c r="BD2092" s="79"/>
      <c r="BE2092" s="79"/>
      <c r="BF2092" s="79"/>
      <c r="BG2092" s="79"/>
      <c r="BH2092" s="79"/>
      <c r="BI2092" s="79"/>
      <c r="BJ2092" s="78"/>
      <c r="BK2092" s="78"/>
      <c r="BL2092" s="80"/>
      <c r="BM2092" s="78"/>
      <c r="BN2092" s="78"/>
      <c r="BO2092" s="78"/>
      <c r="BP2092" s="78"/>
      <c r="BQ2092" s="78"/>
      <c r="BR2092" s="78"/>
      <c r="BS2092" s="78"/>
      <c r="BT2092" s="78"/>
      <c r="BU2092" s="78"/>
      <c r="BV2092" s="78"/>
      <c r="BW2092" s="78"/>
      <c r="BX2092" s="78"/>
      <c r="BY2092" s="78"/>
      <c r="BZ2092" s="72"/>
      <c r="CA2092" s="73"/>
      <c r="CB2092" s="72"/>
      <c r="CC2092" s="72"/>
      <c r="CD2092" s="74"/>
      <c r="CJ2092"/>
      <c r="CW2092" s="76"/>
      <c r="DC2092" s="69"/>
      <c r="DI2092" s="69"/>
    </row>
    <row r="2093" spans="1:113">
      <c r="A2093" s="78"/>
      <c r="B2093" s="79"/>
      <c r="C2093" s="78"/>
      <c r="D2093" s="80"/>
      <c r="E2093" s="78"/>
      <c r="F2093" s="78"/>
      <c r="G2093" s="78"/>
      <c r="H2093" s="78"/>
      <c r="I2093" s="78"/>
      <c r="J2093" s="78"/>
      <c r="K2093" s="78"/>
      <c r="L2093" s="80"/>
      <c r="M2093" s="78"/>
      <c r="N2093" s="78"/>
      <c r="O2093" s="78"/>
      <c r="P2093" s="78"/>
      <c r="Q2093" s="78"/>
      <c r="R2093" s="78"/>
      <c r="S2093" s="78"/>
      <c r="T2093" s="78"/>
      <c r="U2093" s="78"/>
      <c r="V2093" s="78"/>
      <c r="W2093" s="78"/>
      <c r="X2093" s="78"/>
      <c r="Y2093" s="78"/>
      <c r="Z2093" s="78"/>
      <c r="AA2093" s="78"/>
      <c r="AB2093" s="78"/>
      <c r="AC2093" s="78"/>
      <c r="AD2093" s="78"/>
      <c r="AE2093" s="78"/>
      <c r="AF2093" s="78"/>
      <c r="AG2093" s="78"/>
      <c r="AH2093" s="78"/>
      <c r="AI2093" s="78"/>
      <c r="AJ2093" s="78"/>
      <c r="AK2093" s="78"/>
      <c r="AL2093" s="80"/>
      <c r="AM2093" s="78"/>
      <c r="AN2093" s="78"/>
      <c r="AO2093" s="78"/>
      <c r="AP2093" s="78"/>
      <c r="AQ2093" s="78"/>
      <c r="AR2093" s="78"/>
      <c r="AS2093" s="78"/>
      <c r="AT2093" s="78"/>
      <c r="AU2093" s="78"/>
      <c r="AV2093" s="78"/>
      <c r="AW2093" s="78"/>
      <c r="AX2093" s="78"/>
      <c r="AY2093" s="78"/>
      <c r="AZ2093" s="78"/>
      <c r="BA2093" s="78"/>
      <c r="BB2093" s="78"/>
      <c r="BC2093" s="79"/>
      <c r="BD2093" s="79"/>
      <c r="BE2093" s="79"/>
      <c r="BF2093" s="79"/>
      <c r="BG2093" s="79"/>
      <c r="BH2093" s="79"/>
      <c r="BI2093" s="79"/>
      <c r="BJ2093" s="78"/>
      <c r="BK2093" s="78"/>
      <c r="BL2093" s="80"/>
      <c r="BM2093" s="78"/>
      <c r="BN2093" s="78"/>
      <c r="BO2093" s="78"/>
      <c r="BP2093" s="78"/>
      <c r="BQ2093" s="78"/>
      <c r="BR2093" s="78"/>
      <c r="BS2093" s="78"/>
      <c r="BT2093" s="78"/>
      <c r="BU2093" s="78"/>
      <c r="BV2093" s="78"/>
      <c r="BW2093" s="78"/>
      <c r="BX2093" s="78"/>
      <c r="BY2093" s="78"/>
      <c r="BZ2093" s="72"/>
      <c r="CA2093" s="73"/>
      <c r="CB2093" s="72"/>
      <c r="CC2093" s="72"/>
      <c r="CD2093" s="74"/>
      <c r="CJ2093"/>
      <c r="CW2093" s="76"/>
      <c r="DC2093" s="69"/>
      <c r="DI2093" s="69"/>
    </row>
    <row r="2094" spans="1:113">
      <c r="A2094" s="70"/>
      <c r="B2094" s="70"/>
      <c r="C2094" s="70"/>
      <c r="D2094" s="70"/>
      <c r="E2094" s="70"/>
      <c r="F2094" s="70"/>
      <c r="G2094" s="70"/>
      <c r="H2094" s="70"/>
      <c r="I2094" s="70"/>
      <c r="J2094" s="70"/>
      <c r="K2094" s="70"/>
      <c r="L2094" s="70"/>
      <c r="M2094" s="70"/>
      <c r="N2094" s="70"/>
      <c r="O2094" s="70"/>
      <c r="P2094" s="70"/>
      <c r="Q2094" s="70"/>
      <c r="R2094" s="70"/>
      <c r="S2094" s="70"/>
      <c r="T2094" s="70"/>
      <c r="U2094" s="70"/>
      <c r="V2094" s="70"/>
      <c r="W2094" s="70"/>
      <c r="X2094" s="70"/>
      <c r="Y2094" s="70"/>
      <c r="Z2094" s="70"/>
      <c r="AA2094" s="70"/>
      <c r="AB2094" s="70"/>
      <c r="AC2094" s="70"/>
      <c r="AD2094" s="70"/>
      <c r="AE2094" s="70"/>
      <c r="AF2094" s="70"/>
      <c r="AG2094" s="70"/>
      <c r="AH2094" s="70"/>
      <c r="AI2094" s="70"/>
      <c r="AJ2094" s="70"/>
      <c r="AK2094" s="70"/>
      <c r="AL2094" s="70"/>
      <c r="AM2094" s="70"/>
      <c r="AN2094" s="70"/>
      <c r="AO2094" s="70"/>
      <c r="AP2094" s="70"/>
      <c r="AQ2094" s="70"/>
      <c r="AR2094" s="70"/>
      <c r="AS2094" s="70"/>
      <c r="AT2094" s="70"/>
      <c r="AU2094" s="70"/>
      <c r="AV2094" s="70"/>
      <c r="AW2094" s="70"/>
      <c r="AX2094" s="70"/>
      <c r="AY2094" s="70"/>
      <c r="AZ2094" s="70"/>
      <c r="BA2094" s="70"/>
      <c r="BB2094" s="70"/>
      <c r="BC2094" s="70"/>
      <c r="BD2094" s="70"/>
      <c r="BE2094" s="70"/>
      <c r="BF2094" s="70"/>
      <c r="BG2094" s="70"/>
      <c r="BH2094" s="70"/>
      <c r="BI2094" s="70"/>
      <c r="BJ2094" s="70"/>
      <c r="BK2094" s="70"/>
      <c r="BL2094" s="70"/>
      <c r="BM2094" s="70"/>
      <c r="BN2094" s="70"/>
      <c r="BO2094" s="70"/>
      <c r="BP2094" s="70"/>
      <c r="BQ2094" s="70"/>
      <c r="BR2094" s="70"/>
      <c r="BS2094" s="70"/>
      <c r="BT2094" s="70"/>
      <c r="BU2094" s="70"/>
      <c r="BV2094" s="70"/>
      <c r="BW2094" s="70"/>
      <c r="BX2094" s="70"/>
      <c r="BY2094" s="70"/>
      <c r="BZ2094" s="72"/>
      <c r="CA2094" s="73"/>
      <c r="CB2094" s="72"/>
      <c r="CC2094" s="72"/>
      <c r="CD2094" s="74"/>
      <c r="CJ2094"/>
      <c r="CW2094" s="76"/>
      <c r="DC2094" s="69"/>
      <c r="DI2094" s="69"/>
    </row>
    <row r="2095" spans="1:113">
      <c r="A2095" s="70"/>
      <c r="B2095" s="70"/>
      <c r="C2095" s="70"/>
      <c r="D2095" s="70"/>
      <c r="E2095" s="70"/>
      <c r="F2095" s="70"/>
      <c r="G2095" s="70"/>
      <c r="H2095" s="70"/>
      <c r="I2095" s="70"/>
      <c r="J2095" s="70"/>
      <c r="K2095" s="70"/>
      <c r="L2095" s="70"/>
      <c r="M2095" s="70"/>
      <c r="N2095" s="70"/>
      <c r="O2095" s="70"/>
      <c r="P2095" s="70"/>
      <c r="Q2095" s="70"/>
      <c r="R2095" s="70"/>
      <c r="S2095" s="70"/>
      <c r="T2095" s="70"/>
      <c r="U2095" s="70"/>
      <c r="V2095" s="70"/>
      <c r="W2095" s="70"/>
      <c r="X2095" s="70"/>
      <c r="Y2095" s="70"/>
      <c r="Z2095" s="70"/>
      <c r="AA2095" s="70"/>
      <c r="AB2095" s="70"/>
      <c r="AC2095" s="70"/>
      <c r="AD2095" s="70"/>
      <c r="AE2095" s="70"/>
      <c r="AF2095" s="70"/>
      <c r="AG2095" s="70"/>
      <c r="AH2095" s="70"/>
      <c r="AI2095" s="70"/>
      <c r="AJ2095" s="70"/>
      <c r="AK2095" s="70"/>
      <c r="AL2095" s="70"/>
      <c r="AM2095" s="70"/>
      <c r="AN2095" s="70"/>
      <c r="AO2095" s="70"/>
      <c r="AP2095" s="70"/>
      <c r="AQ2095" s="70"/>
      <c r="AR2095" s="70"/>
      <c r="AS2095" s="70"/>
      <c r="AT2095" s="70"/>
      <c r="AU2095" s="70"/>
      <c r="AV2095" s="70"/>
      <c r="AW2095" s="70"/>
      <c r="AX2095" s="70"/>
      <c r="AY2095" s="70"/>
      <c r="AZ2095" s="70"/>
      <c r="BA2095" s="70"/>
      <c r="BB2095" s="70"/>
      <c r="BC2095" s="70"/>
      <c r="BD2095" s="70"/>
      <c r="BE2095" s="70"/>
      <c r="BF2095" s="70"/>
      <c r="BG2095" s="70"/>
      <c r="BH2095" s="70"/>
      <c r="BI2095" s="70"/>
      <c r="BJ2095" s="70"/>
      <c r="BK2095" s="70"/>
      <c r="BL2095" s="70"/>
      <c r="BM2095" s="70"/>
      <c r="BN2095" s="70"/>
      <c r="BO2095" s="70"/>
      <c r="BP2095" s="70"/>
      <c r="BQ2095" s="70"/>
      <c r="BR2095" s="70"/>
      <c r="BS2095" s="70"/>
      <c r="BT2095" s="70"/>
      <c r="BU2095" s="70"/>
      <c r="BV2095" s="70"/>
      <c r="BW2095" s="70"/>
      <c r="BX2095" s="70"/>
      <c r="BY2095" s="70"/>
      <c r="BZ2095" s="72"/>
      <c r="CA2095" s="73"/>
      <c r="CB2095" s="72"/>
      <c r="CC2095" s="72"/>
      <c r="CD2095" s="74"/>
      <c r="CJ2095"/>
      <c r="CW2095" s="76"/>
      <c r="DC2095" s="69"/>
      <c r="DI2095" s="69"/>
    </row>
    <row r="2096" spans="1:113">
      <c r="A2096" s="70"/>
      <c r="B2096" s="70"/>
      <c r="C2096" s="70"/>
      <c r="D2096" s="70"/>
      <c r="E2096" s="70"/>
      <c r="F2096" s="70"/>
      <c r="G2096" s="70"/>
      <c r="H2096" s="70"/>
      <c r="I2096" s="70"/>
      <c r="J2096" s="70"/>
      <c r="K2096" s="70"/>
      <c r="L2096" s="70"/>
      <c r="M2096" s="70"/>
      <c r="N2096" s="70"/>
      <c r="O2096" s="70"/>
      <c r="P2096" s="70"/>
      <c r="Q2096" s="70"/>
      <c r="R2096" s="70"/>
      <c r="S2096" s="70"/>
      <c r="T2096" s="70"/>
      <c r="U2096" s="70"/>
      <c r="V2096" s="70"/>
      <c r="W2096" s="70"/>
      <c r="X2096" s="70"/>
      <c r="Y2096" s="70"/>
      <c r="Z2096" s="70"/>
      <c r="AA2096" s="70"/>
      <c r="AB2096" s="70"/>
      <c r="AC2096" s="70"/>
      <c r="AD2096" s="70"/>
      <c r="AE2096" s="70"/>
      <c r="AF2096" s="70"/>
      <c r="AG2096" s="70"/>
      <c r="AH2096" s="70"/>
      <c r="AI2096" s="70"/>
      <c r="AJ2096" s="70"/>
      <c r="AK2096" s="70"/>
      <c r="AL2096" s="70"/>
      <c r="AM2096" s="70"/>
      <c r="AN2096" s="70"/>
      <c r="AO2096" s="70"/>
      <c r="AP2096" s="70"/>
      <c r="AQ2096" s="70"/>
      <c r="AR2096" s="70"/>
      <c r="AS2096" s="70"/>
      <c r="AT2096" s="70"/>
      <c r="AU2096" s="70"/>
      <c r="AV2096" s="70"/>
      <c r="AW2096" s="70"/>
      <c r="AX2096" s="70"/>
      <c r="AY2096" s="70"/>
      <c r="AZ2096" s="70"/>
      <c r="BA2096" s="70"/>
      <c r="BB2096" s="70"/>
      <c r="BC2096" s="70"/>
      <c r="BD2096" s="70"/>
      <c r="BE2096" s="70"/>
      <c r="BF2096" s="70"/>
      <c r="BG2096" s="70"/>
      <c r="BH2096" s="70"/>
      <c r="BI2096" s="70"/>
      <c r="BJ2096" s="70"/>
      <c r="BK2096" s="70"/>
      <c r="BL2096" s="70"/>
      <c r="BM2096" s="70"/>
      <c r="BN2096" s="70"/>
      <c r="BO2096" s="70"/>
      <c r="BP2096" s="70"/>
      <c r="BQ2096" s="70"/>
      <c r="BR2096" s="70"/>
      <c r="BS2096" s="70"/>
      <c r="BT2096" s="70"/>
      <c r="BU2096" s="70"/>
      <c r="BV2096" s="70"/>
      <c r="BW2096" s="70"/>
      <c r="BX2096" s="70"/>
      <c r="BY2096" s="70"/>
      <c r="BZ2096" s="72"/>
      <c r="CA2096" s="73"/>
      <c r="CB2096" s="72"/>
      <c r="CC2096" s="72"/>
      <c r="CD2096" s="74"/>
      <c r="CJ2096"/>
      <c r="CW2096" s="76"/>
      <c r="DC2096" s="69"/>
      <c r="DI2096" s="69"/>
    </row>
    <row r="2097" spans="1:113">
      <c r="A2097" s="70"/>
      <c r="B2097" s="70"/>
      <c r="C2097" s="70"/>
      <c r="D2097" s="70"/>
      <c r="E2097" s="70"/>
      <c r="F2097" s="70"/>
      <c r="G2097" s="70"/>
      <c r="H2097" s="70"/>
      <c r="I2097" s="70"/>
      <c r="J2097" s="70"/>
      <c r="K2097" s="70"/>
      <c r="L2097" s="70"/>
      <c r="M2097" s="70"/>
      <c r="N2097" s="70"/>
      <c r="O2097" s="70"/>
      <c r="P2097" s="70"/>
      <c r="Q2097" s="70"/>
      <c r="R2097" s="70"/>
      <c r="S2097" s="70"/>
      <c r="T2097" s="70"/>
      <c r="U2097" s="70"/>
      <c r="V2097" s="70"/>
      <c r="W2097" s="70"/>
      <c r="X2097" s="70"/>
      <c r="Y2097" s="70"/>
      <c r="Z2097" s="70"/>
      <c r="AA2097" s="70"/>
      <c r="AB2097" s="70"/>
      <c r="AC2097" s="70"/>
      <c r="AD2097" s="70"/>
      <c r="AE2097" s="70"/>
      <c r="AF2097" s="70"/>
      <c r="AG2097" s="70"/>
      <c r="AH2097" s="70"/>
      <c r="AI2097" s="70"/>
      <c r="AJ2097" s="70"/>
      <c r="AK2097" s="70"/>
      <c r="AL2097" s="70"/>
      <c r="AM2097" s="70"/>
      <c r="AN2097" s="70"/>
      <c r="AO2097" s="70"/>
      <c r="AP2097" s="70"/>
      <c r="AQ2097" s="70"/>
      <c r="AR2097" s="70"/>
      <c r="AS2097" s="70"/>
      <c r="AT2097" s="70"/>
      <c r="AU2097" s="70"/>
      <c r="AV2097" s="70"/>
      <c r="AW2097" s="70"/>
      <c r="AX2097" s="70"/>
      <c r="AY2097" s="70"/>
      <c r="AZ2097" s="70"/>
      <c r="BA2097" s="70"/>
      <c r="BB2097" s="70"/>
      <c r="BC2097" s="70"/>
      <c r="BD2097" s="70"/>
      <c r="BE2097" s="70"/>
      <c r="BF2097" s="70"/>
      <c r="BG2097" s="70"/>
      <c r="BH2097" s="70"/>
      <c r="BI2097" s="70"/>
      <c r="BJ2097" s="70"/>
      <c r="BK2097" s="70"/>
      <c r="BL2097" s="70"/>
      <c r="BM2097" s="70"/>
      <c r="BN2097" s="70"/>
      <c r="BO2097" s="70"/>
      <c r="BP2097" s="70"/>
      <c r="BQ2097" s="70"/>
      <c r="BR2097" s="70"/>
      <c r="BS2097" s="70"/>
      <c r="BT2097" s="70"/>
      <c r="BU2097" s="70"/>
      <c r="BV2097" s="70"/>
      <c r="BW2097" s="70"/>
      <c r="BX2097" s="70"/>
      <c r="BY2097" s="70"/>
      <c r="BZ2097" s="72"/>
      <c r="CA2097" s="73"/>
      <c r="CB2097" s="72"/>
      <c r="CC2097" s="72"/>
      <c r="CD2097" s="74"/>
      <c r="CJ2097"/>
      <c r="CW2097" s="76"/>
      <c r="DC2097" s="69"/>
      <c r="DI2097" s="69"/>
    </row>
    <row r="2098" spans="1:113">
      <c r="A2098" s="70"/>
      <c r="B2098" s="70"/>
      <c r="C2098" s="70"/>
      <c r="D2098" s="70"/>
      <c r="E2098" s="70"/>
      <c r="F2098" s="70"/>
      <c r="G2098" s="70"/>
      <c r="H2098" s="70"/>
      <c r="I2098" s="70"/>
      <c r="J2098" s="70"/>
      <c r="K2098" s="70"/>
      <c r="L2098" s="70"/>
      <c r="M2098" s="70"/>
      <c r="N2098" s="70"/>
      <c r="O2098" s="70"/>
      <c r="P2098" s="70"/>
      <c r="Q2098" s="70"/>
      <c r="R2098" s="70"/>
      <c r="S2098" s="70"/>
      <c r="T2098" s="70"/>
      <c r="U2098" s="70"/>
      <c r="V2098" s="70"/>
      <c r="W2098" s="70"/>
      <c r="X2098" s="70"/>
      <c r="Y2098" s="70"/>
      <c r="Z2098" s="70"/>
      <c r="AA2098" s="70"/>
      <c r="AB2098" s="70"/>
      <c r="AC2098" s="70"/>
      <c r="AD2098" s="70"/>
      <c r="AE2098" s="70"/>
      <c r="AF2098" s="70"/>
      <c r="AG2098" s="70"/>
      <c r="AH2098" s="70"/>
      <c r="AI2098" s="70"/>
      <c r="AJ2098" s="70"/>
      <c r="AK2098" s="70"/>
      <c r="AL2098" s="70"/>
      <c r="AM2098" s="70"/>
      <c r="AN2098" s="70"/>
      <c r="AO2098" s="70"/>
      <c r="AP2098" s="70"/>
      <c r="AQ2098" s="70"/>
      <c r="AR2098" s="70"/>
      <c r="AS2098" s="70"/>
      <c r="AT2098" s="70"/>
      <c r="AU2098" s="70"/>
      <c r="AV2098" s="70"/>
      <c r="AW2098" s="70"/>
      <c r="AX2098" s="70"/>
      <c r="AY2098" s="70"/>
      <c r="AZ2098" s="70"/>
      <c r="BA2098" s="70"/>
      <c r="BB2098" s="70"/>
      <c r="BC2098" s="70"/>
      <c r="BD2098" s="70"/>
      <c r="BE2098" s="70"/>
      <c r="BF2098" s="70"/>
      <c r="BG2098" s="70"/>
      <c r="BH2098" s="70"/>
      <c r="BI2098" s="70"/>
      <c r="BJ2098" s="70"/>
      <c r="BK2098" s="70"/>
      <c r="BL2098" s="70"/>
      <c r="BM2098" s="70"/>
      <c r="BN2098" s="70"/>
      <c r="BO2098" s="70"/>
      <c r="BP2098" s="70"/>
      <c r="BQ2098" s="70"/>
      <c r="BR2098" s="70"/>
      <c r="BS2098" s="70"/>
      <c r="BT2098" s="70"/>
      <c r="BU2098" s="70"/>
      <c r="BV2098" s="70"/>
      <c r="BW2098" s="70"/>
      <c r="BX2098" s="70"/>
      <c r="BY2098" s="70"/>
      <c r="BZ2098" s="72"/>
      <c r="CA2098" s="73"/>
      <c r="CB2098" s="72"/>
      <c r="CC2098" s="72"/>
      <c r="CD2098" s="74"/>
      <c r="CJ2098"/>
      <c r="CW2098" s="76"/>
      <c r="DC2098" s="69"/>
      <c r="DI2098" s="69"/>
    </row>
    <row r="2099" spans="1:113">
      <c r="A2099" s="70"/>
      <c r="B2099" s="70"/>
      <c r="C2099" s="70"/>
      <c r="D2099" s="70"/>
      <c r="E2099" s="70"/>
      <c r="F2099" s="70"/>
      <c r="G2099" s="70"/>
      <c r="H2099" s="70"/>
      <c r="I2099" s="70"/>
      <c r="J2099" s="70"/>
      <c r="K2099" s="70"/>
      <c r="L2099" s="70"/>
      <c r="M2099" s="70"/>
      <c r="N2099" s="70"/>
      <c r="O2099" s="70"/>
      <c r="P2099" s="70"/>
      <c r="Q2099" s="70"/>
      <c r="R2099" s="70"/>
      <c r="S2099" s="70"/>
      <c r="T2099" s="70"/>
      <c r="U2099" s="70"/>
      <c r="V2099" s="70"/>
      <c r="W2099" s="70"/>
      <c r="X2099" s="70"/>
      <c r="Y2099" s="70"/>
      <c r="Z2099" s="70"/>
      <c r="AA2099" s="70"/>
      <c r="AB2099" s="70"/>
      <c r="AC2099" s="70"/>
      <c r="AD2099" s="70"/>
      <c r="AE2099" s="70"/>
      <c r="AF2099" s="70"/>
      <c r="AG2099" s="70"/>
      <c r="AH2099" s="70"/>
      <c r="AI2099" s="70"/>
      <c r="AJ2099" s="70"/>
      <c r="AK2099" s="70"/>
      <c r="AL2099" s="70"/>
      <c r="AM2099" s="70"/>
      <c r="AN2099" s="70"/>
      <c r="AO2099" s="70"/>
      <c r="AP2099" s="70"/>
      <c r="AQ2099" s="70"/>
      <c r="AR2099" s="70"/>
      <c r="AS2099" s="70"/>
      <c r="AT2099" s="70"/>
      <c r="AU2099" s="70"/>
      <c r="AV2099" s="70"/>
      <c r="AW2099" s="70"/>
      <c r="AX2099" s="70"/>
      <c r="AY2099" s="70"/>
      <c r="AZ2099" s="70"/>
      <c r="BA2099" s="70"/>
      <c r="BB2099" s="70"/>
      <c r="BC2099" s="70"/>
      <c r="BD2099" s="70"/>
      <c r="BE2099" s="70"/>
      <c r="BF2099" s="70"/>
      <c r="BG2099" s="70"/>
      <c r="BH2099" s="70"/>
      <c r="BI2099" s="70"/>
      <c r="BJ2099" s="70"/>
      <c r="BK2099" s="70"/>
      <c r="BL2099" s="70"/>
      <c r="BM2099" s="70"/>
      <c r="BN2099" s="70"/>
      <c r="BO2099" s="70"/>
      <c r="BP2099" s="70"/>
      <c r="BQ2099" s="70"/>
      <c r="BR2099" s="70"/>
      <c r="BS2099" s="70"/>
      <c r="BT2099" s="70"/>
      <c r="BU2099" s="70"/>
      <c r="BV2099" s="70"/>
      <c r="BW2099" s="70"/>
      <c r="BX2099" s="70"/>
      <c r="BY2099" s="70"/>
      <c r="BZ2099" s="72"/>
      <c r="CA2099" s="73"/>
      <c r="CB2099" s="72"/>
      <c r="CC2099" s="72"/>
      <c r="CD2099" s="74"/>
      <c r="CJ2099"/>
      <c r="CW2099" s="76"/>
      <c r="DC2099" s="69"/>
      <c r="DI2099" s="69"/>
    </row>
    <row r="2100" spans="1:113">
      <c r="A2100" s="70"/>
      <c r="B2100" s="70"/>
      <c r="C2100" s="70"/>
      <c r="D2100" s="70"/>
      <c r="E2100" s="70"/>
      <c r="F2100" s="70"/>
      <c r="G2100" s="70"/>
      <c r="H2100" s="70"/>
      <c r="I2100" s="70"/>
      <c r="J2100" s="70"/>
      <c r="K2100" s="70"/>
      <c r="L2100" s="70"/>
      <c r="M2100" s="70"/>
      <c r="N2100" s="70"/>
      <c r="O2100" s="70"/>
      <c r="P2100" s="70"/>
      <c r="Q2100" s="70"/>
      <c r="R2100" s="70"/>
      <c r="S2100" s="70"/>
      <c r="T2100" s="70"/>
      <c r="U2100" s="70"/>
      <c r="V2100" s="70"/>
      <c r="W2100" s="70"/>
      <c r="X2100" s="70"/>
      <c r="Y2100" s="70"/>
      <c r="Z2100" s="70"/>
      <c r="AA2100" s="70"/>
      <c r="AB2100" s="70"/>
      <c r="AC2100" s="70"/>
      <c r="AD2100" s="70"/>
      <c r="AE2100" s="70"/>
      <c r="AF2100" s="70"/>
      <c r="AG2100" s="70"/>
      <c r="AH2100" s="70"/>
      <c r="AI2100" s="70"/>
      <c r="AJ2100" s="70"/>
      <c r="AK2100" s="70"/>
      <c r="AL2100" s="70"/>
      <c r="AM2100" s="70"/>
      <c r="AN2100" s="70"/>
      <c r="AO2100" s="70"/>
      <c r="AP2100" s="70"/>
      <c r="AQ2100" s="70"/>
      <c r="AR2100" s="70"/>
      <c r="AS2100" s="70"/>
      <c r="AT2100" s="70"/>
      <c r="AU2100" s="70"/>
      <c r="AV2100" s="70"/>
      <c r="AW2100" s="70"/>
      <c r="AX2100" s="70"/>
      <c r="AY2100" s="70"/>
      <c r="AZ2100" s="70"/>
      <c r="BA2100" s="70"/>
      <c r="BB2100" s="70"/>
      <c r="BC2100" s="70"/>
      <c r="BD2100" s="70"/>
      <c r="BE2100" s="70"/>
      <c r="BF2100" s="70"/>
      <c r="BG2100" s="70"/>
      <c r="BH2100" s="70"/>
      <c r="BI2100" s="70"/>
      <c r="BJ2100" s="70"/>
      <c r="BK2100" s="70"/>
      <c r="BL2100" s="70"/>
      <c r="BM2100" s="70"/>
      <c r="BN2100" s="70"/>
      <c r="BO2100" s="70"/>
      <c r="BP2100" s="70"/>
      <c r="BQ2100" s="70"/>
      <c r="BR2100" s="70"/>
      <c r="BS2100" s="70"/>
      <c r="BT2100" s="70"/>
      <c r="BU2100" s="70"/>
      <c r="BV2100" s="70"/>
      <c r="BW2100" s="70"/>
      <c r="BX2100" s="70"/>
      <c r="BY2100" s="70"/>
      <c r="BZ2100" s="72"/>
      <c r="CA2100" s="73"/>
      <c r="CB2100" s="72"/>
      <c r="CC2100" s="72"/>
      <c r="CD2100" s="74"/>
      <c r="CJ2100"/>
      <c r="CW2100" s="76"/>
      <c r="DC2100" s="69"/>
      <c r="DI2100" s="69"/>
    </row>
    <row r="2101" spans="1:113">
      <c r="A2101" s="70"/>
      <c r="B2101" s="70"/>
      <c r="C2101" s="70"/>
      <c r="D2101" s="70"/>
      <c r="E2101" s="70"/>
      <c r="F2101" s="70"/>
      <c r="G2101" s="70"/>
      <c r="H2101" s="70"/>
      <c r="I2101" s="70"/>
      <c r="J2101" s="70"/>
      <c r="K2101" s="70"/>
      <c r="L2101" s="70"/>
      <c r="M2101" s="70"/>
      <c r="N2101" s="70"/>
      <c r="O2101" s="70"/>
      <c r="P2101" s="70"/>
      <c r="Q2101" s="70"/>
      <c r="R2101" s="70"/>
      <c r="S2101" s="70"/>
      <c r="T2101" s="70"/>
      <c r="U2101" s="70"/>
      <c r="V2101" s="70"/>
      <c r="W2101" s="70"/>
      <c r="X2101" s="70"/>
      <c r="Y2101" s="70"/>
      <c r="Z2101" s="70"/>
      <c r="AA2101" s="70"/>
      <c r="AB2101" s="70"/>
      <c r="AC2101" s="70"/>
      <c r="AD2101" s="70"/>
      <c r="AE2101" s="70"/>
      <c r="AF2101" s="70"/>
      <c r="AG2101" s="70"/>
      <c r="AH2101" s="70"/>
      <c r="AI2101" s="70"/>
      <c r="AJ2101" s="70"/>
      <c r="AK2101" s="70"/>
      <c r="AL2101" s="70"/>
      <c r="AM2101" s="70"/>
      <c r="AN2101" s="70"/>
      <c r="AO2101" s="70"/>
      <c r="AP2101" s="70"/>
      <c r="AQ2101" s="70"/>
      <c r="AR2101" s="70"/>
      <c r="AS2101" s="70"/>
      <c r="AT2101" s="70"/>
      <c r="AU2101" s="70"/>
      <c r="AV2101" s="70"/>
      <c r="AW2101" s="70"/>
      <c r="AX2101" s="70"/>
      <c r="AY2101" s="70"/>
      <c r="AZ2101" s="70"/>
      <c r="BA2101" s="70"/>
      <c r="BB2101" s="70"/>
      <c r="BC2101" s="70"/>
      <c r="BD2101" s="70"/>
      <c r="BE2101" s="70"/>
      <c r="BF2101" s="70"/>
      <c r="BG2101" s="70"/>
      <c r="BH2101" s="70"/>
      <c r="BI2101" s="70"/>
      <c r="BJ2101" s="70"/>
      <c r="BK2101" s="70"/>
      <c r="BL2101" s="70"/>
      <c r="BM2101" s="70"/>
      <c r="BN2101" s="70"/>
      <c r="BO2101" s="70"/>
      <c r="BP2101" s="70"/>
      <c r="BQ2101" s="70"/>
      <c r="BR2101" s="70"/>
      <c r="BS2101" s="70"/>
      <c r="BT2101" s="70"/>
      <c r="BU2101" s="70"/>
      <c r="BV2101" s="70"/>
      <c r="BW2101" s="70"/>
      <c r="BX2101" s="70"/>
      <c r="BY2101" s="70"/>
      <c r="BZ2101" s="72"/>
      <c r="CA2101" s="73"/>
      <c r="CB2101" s="72"/>
      <c r="CC2101" s="72"/>
      <c r="CD2101" s="74"/>
      <c r="CJ2101"/>
      <c r="CW2101" s="76"/>
      <c r="DC2101" s="69"/>
      <c r="DI2101" s="69"/>
    </row>
    <row r="2102" spans="1:113">
      <c r="A2102" s="70"/>
      <c r="B2102" s="70"/>
      <c r="C2102" s="70"/>
      <c r="D2102" s="70"/>
      <c r="E2102" s="70"/>
      <c r="F2102" s="70"/>
      <c r="G2102" s="70"/>
      <c r="H2102" s="70"/>
      <c r="I2102" s="70"/>
      <c r="J2102" s="70"/>
      <c r="K2102" s="70"/>
      <c r="L2102" s="70"/>
      <c r="M2102" s="70"/>
      <c r="N2102" s="70"/>
      <c r="O2102" s="70"/>
      <c r="P2102" s="70"/>
      <c r="Q2102" s="70"/>
      <c r="R2102" s="70"/>
      <c r="S2102" s="70"/>
      <c r="T2102" s="70"/>
      <c r="U2102" s="70"/>
      <c r="V2102" s="70"/>
      <c r="W2102" s="70"/>
      <c r="X2102" s="70"/>
      <c r="Y2102" s="70"/>
      <c r="Z2102" s="70"/>
      <c r="AA2102" s="70"/>
      <c r="AB2102" s="70"/>
      <c r="AC2102" s="70"/>
      <c r="AD2102" s="70"/>
      <c r="AE2102" s="70"/>
      <c r="AF2102" s="70"/>
      <c r="AG2102" s="70"/>
      <c r="AH2102" s="70"/>
      <c r="AI2102" s="70"/>
      <c r="AJ2102" s="70"/>
      <c r="AK2102" s="70"/>
      <c r="AL2102" s="70"/>
      <c r="AM2102" s="70"/>
      <c r="AN2102" s="70"/>
      <c r="AO2102" s="70"/>
      <c r="AP2102" s="70"/>
      <c r="AQ2102" s="70"/>
      <c r="AR2102" s="70"/>
      <c r="AS2102" s="70"/>
      <c r="AT2102" s="70"/>
      <c r="AU2102" s="70"/>
      <c r="AV2102" s="70"/>
      <c r="AW2102" s="70"/>
      <c r="AX2102" s="70"/>
      <c r="AY2102" s="70"/>
      <c r="AZ2102" s="70"/>
      <c r="BA2102" s="70"/>
      <c r="BB2102" s="70"/>
      <c r="BC2102" s="70"/>
      <c r="BD2102" s="70"/>
      <c r="BE2102" s="70"/>
      <c r="BF2102" s="70"/>
      <c r="BG2102" s="70"/>
      <c r="BH2102" s="70"/>
      <c r="BI2102" s="70"/>
      <c r="BJ2102" s="70"/>
      <c r="BK2102" s="70"/>
      <c r="BL2102" s="70"/>
      <c r="BM2102" s="70"/>
      <c r="BN2102" s="70"/>
      <c r="BO2102" s="70"/>
      <c r="BP2102" s="70"/>
      <c r="BQ2102" s="70"/>
      <c r="BR2102" s="70"/>
      <c r="BS2102" s="70"/>
      <c r="BT2102" s="70"/>
      <c r="BU2102" s="70"/>
      <c r="BV2102" s="70"/>
      <c r="BW2102" s="70"/>
      <c r="BX2102" s="70"/>
      <c r="BY2102" s="70"/>
      <c r="BZ2102" s="72"/>
      <c r="CA2102" s="73"/>
      <c r="CB2102" s="72"/>
      <c r="CC2102" s="72"/>
      <c r="CD2102" s="74"/>
      <c r="CJ2102"/>
      <c r="CW2102" s="76"/>
      <c r="DC2102" s="69"/>
      <c r="DI2102" s="69"/>
    </row>
    <row r="2103" spans="1:113">
      <c r="A2103" s="70"/>
      <c r="B2103" s="70"/>
      <c r="C2103" s="70"/>
      <c r="D2103" s="70"/>
      <c r="E2103" s="70"/>
      <c r="F2103" s="70"/>
      <c r="G2103" s="70"/>
      <c r="H2103" s="70"/>
      <c r="I2103" s="70"/>
      <c r="J2103" s="70"/>
      <c r="K2103" s="70"/>
      <c r="L2103" s="70"/>
      <c r="M2103" s="70"/>
      <c r="N2103" s="70"/>
      <c r="O2103" s="70"/>
      <c r="P2103" s="70"/>
      <c r="Q2103" s="70"/>
      <c r="R2103" s="70"/>
      <c r="S2103" s="70"/>
      <c r="T2103" s="70"/>
      <c r="U2103" s="70"/>
      <c r="V2103" s="70"/>
      <c r="W2103" s="70"/>
      <c r="X2103" s="70"/>
      <c r="Y2103" s="70"/>
      <c r="Z2103" s="70"/>
      <c r="AA2103" s="70"/>
      <c r="AB2103" s="70"/>
      <c r="AC2103" s="70"/>
      <c r="AD2103" s="70"/>
      <c r="AE2103" s="70"/>
      <c r="AF2103" s="70"/>
      <c r="AG2103" s="70"/>
      <c r="AH2103" s="70"/>
      <c r="AI2103" s="70"/>
      <c r="AJ2103" s="70"/>
      <c r="AK2103" s="70"/>
      <c r="AL2103" s="70"/>
      <c r="AM2103" s="70"/>
      <c r="AN2103" s="70"/>
      <c r="AO2103" s="70"/>
      <c r="AP2103" s="70"/>
      <c r="AQ2103" s="70"/>
      <c r="AR2103" s="70"/>
      <c r="AS2103" s="70"/>
      <c r="AT2103" s="70"/>
      <c r="AU2103" s="70"/>
      <c r="AV2103" s="70"/>
      <c r="AW2103" s="70"/>
      <c r="AX2103" s="70"/>
      <c r="AY2103" s="70"/>
      <c r="AZ2103" s="70"/>
      <c r="BA2103" s="70"/>
      <c r="BB2103" s="70"/>
      <c r="BC2103" s="70"/>
      <c r="BD2103" s="70"/>
      <c r="BE2103" s="70"/>
      <c r="BF2103" s="70"/>
      <c r="BG2103" s="70"/>
      <c r="BH2103" s="70"/>
      <c r="BI2103" s="70"/>
      <c r="BJ2103" s="70"/>
      <c r="BK2103" s="70"/>
      <c r="BL2103" s="70"/>
      <c r="BM2103" s="70"/>
      <c r="BN2103" s="70"/>
      <c r="BO2103" s="70"/>
      <c r="BP2103" s="70"/>
      <c r="BQ2103" s="70"/>
      <c r="BR2103" s="70"/>
      <c r="BS2103" s="70"/>
      <c r="BT2103" s="70"/>
      <c r="BU2103" s="70"/>
      <c r="BV2103" s="70"/>
      <c r="BW2103" s="70"/>
      <c r="BX2103" s="70"/>
      <c r="BY2103" s="70"/>
      <c r="BZ2103" s="72"/>
      <c r="CA2103" s="73"/>
      <c r="CB2103" s="72"/>
      <c r="CC2103" s="72"/>
      <c r="CD2103" s="74"/>
      <c r="CJ2103"/>
      <c r="CW2103" s="76"/>
      <c r="DC2103" s="69"/>
      <c r="DI2103" s="69"/>
    </row>
    <row r="2104" spans="1:113">
      <c r="A2104" s="70"/>
      <c r="B2104" s="70"/>
      <c r="C2104" s="70"/>
      <c r="D2104" s="70"/>
      <c r="E2104" s="70"/>
      <c r="F2104" s="70"/>
      <c r="G2104" s="70"/>
      <c r="H2104" s="70"/>
      <c r="I2104" s="70"/>
      <c r="J2104" s="70"/>
      <c r="K2104" s="70"/>
      <c r="L2104" s="70"/>
      <c r="M2104" s="70"/>
      <c r="N2104" s="70"/>
      <c r="O2104" s="70"/>
      <c r="P2104" s="70"/>
      <c r="Q2104" s="70"/>
      <c r="R2104" s="70"/>
      <c r="S2104" s="70"/>
      <c r="T2104" s="70"/>
      <c r="U2104" s="70"/>
      <c r="V2104" s="70"/>
      <c r="W2104" s="70"/>
      <c r="X2104" s="70"/>
      <c r="Y2104" s="70"/>
      <c r="Z2104" s="70"/>
      <c r="AA2104" s="70"/>
      <c r="AB2104" s="70"/>
      <c r="AC2104" s="70"/>
      <c r="AD2104" s="70"/>
      <c r="AE2104" s="70"/>
      <c r="AF2104" s="70"/>
      <c r="AG2104" s="70"/>
      <c r="AH2104" s="70"/>
      <c r="AI2104" s="70"/>
      <c r="AJ2104" s="70"/>
      <c r="AK2104" s="70"/>
      <c r="AL2104" s="70"/>
      <c r="AM2104" s="70"/>
      <c r="AN2104" s="70"/>
      <c r="AO2104" s="70"/>
      <c r="AP2104" s="70"/>
      <c r="AQ2104" s="70"/>
      <c r="AR2104" s="70"/>
      <c r="AS2104" s="70"/>
      <c r="AT2104" s="70"/>
      <c r="AU2104" s="70"/>
      <c r="AV2104" s="70"/>
      <c r="AW2104" s="70"/>
      <c r="AX2104" s="70"/>
      <c r="AY2104" s="70"/>
      <c r="AZ2104" s="70"/>
      <c r="BA2104" s="70"/>
      <c r="BB2104" s="70"/>
      <c r="BC2104" s="70"/>
      <c r="BD2104" s="70"/>
      <c r="BE2104" s="70"/>
      <c r="BF2104" s="70"/>
      <c r="BG2104" s="70"/>
      <c r="BH2104" s="70"/>
      <c r="BI2104" s="70"/>
      <c r="BJ2104" s="70"/>
      <c r="BK2104" s="70"/>
      <c r="BL2104" s="70"/>
      <c r="BM2104" s="70"/>
      <c r="BN2104" s="70"/>
      <c r="BO2104" s="70"/>
      <c r="BP2104" s="70"/>
      <c r="BQ2104" s="70"/>
      <c r="BR2104" s="70"/>
      <c r="BS2104" s="70"/>
      <c r="BT2104" s="70"/>
      <c r="BU2104" s="70"/>
      <c r="BV2104" s="70"/>
      <c r="BW2104" s="70"/>
      <c r="BX2104" s="70"/>
      <c r="BY2104" s="70"/>
      <c r="BZ2104" s="72"/>
      <c r="CA2104" s="73"/>
      <c r="CB2104" s="72"/>
      <c r="CC2104" s="72"/>
      <c r="CD2104" s="74"/>
      <c r="CJ2104"/>
      <c r="CW2104" s="76"/>
      <c r="DC2104" s="69"/>
      <c r="DI2104" s="69"/>
    </row>
    <row r="2105" spans="1:113">
      <c r="A2105" s="70"/>
      <c r="B2105" s="70"/>
      <c r="C2105" s="70"/>
      <c r="D2105" s="70"/>
      <c r="E2105" s="70"/>
      <c r="F2105" s="70"/>
      <c r="G2105" s="70"/>
      <c r="H2105" s="70"/>
      <c r="I2105" s="70"/>
      <c r="J2105" s="70"/>
      <c r="K2105" s="70"/>
      <c r="L2105" s="70"/>
      <c r="M2105" s="70"/>
      <c r="N2105" s="70"/>
      <c r="O2105" s="70"/>
      <c r="P2105" s="70"/>
      <c r="Q2105" s="70"/>
      <c r="R2105" s="70"/>
      <c r="S2105" s="70"/>
      <c r="T2105" s="70"/>
      <c r="U2105" s="70"/>
      <c r="V2105" s="70"/>
      <c r="W2105" s="70"/>
      <c r="X2105" s="70"/>
      <c r="Y2105" s="70"/>
      <c r="Z2105" s="70"/>
      <c r="AA2105" s="70"/>
      <c r="AB2105" s="70"/>
      <c r="AC2105" s="70"/>
      <c r="AD2105" s="70"/>
      <c r="AE2105" s="70"/>
      <c r="AF2105" s="70"/>
      <c r="AG2105" s="70"/>
      <c r="AH2105" s="70"/>
      <c r="AI2105" s="70"/>
      <c r="AJ2105" s="70"/>
      <c r="AK2105" s="70"/>
      <c r="AL2105" s="70"/>
      <c r="AM2105" s="70"/>
      <c r="AN2105" s="70"/>
      <c r="AO2105" s="70"/>
      <c r="AP2105" s="70"/>
      <c r="AQ2105" s="70"/>
      <c r="AR2105" s="70"/>
      <c r="AS2105" s="70"/>
      <c r="AT2105" s="70"/>
      <c r="AU2105" s="70"/>
      <c r="AV2105" s="70"/>
      <c r="AW2105" s="70"/>
      <c r="AX2105" s="70"/>
      <c r="AY2105" s="70"/>
      <c r="AZ2105" s="70"/>
      <c r="BA2105" s="70"/>
      <c r="BB2105" s="70"/>
      <c r="BC2105" s="70"/>
      <c r="BD2105" s="70"/>
      <c r="BE2105" s="70"/>
      <c r="BF2105" s="70"/>
      <c r="BG2105" s="70"/>
      <c r="BH2105" s="70"/>
      <c r="BI2105" s="70"/>
      <c r="BJ2105" s="70"/>
      <c r="BK2105" s="70"/>
      <c r="BL2105" s="70"/>
      <c r="BM2105" s="70"/>
      <c r="BN2105" s="70"/>
      <c r="BO2105" s="70"/>
      <c r="BP2105" s="70"/>
      <c r="BQ2105" s="70"/>
      <c r="BR2105" s="70"/>
      <c r="BS2105" s="70"/>
      <c r="BT2105" s="70"/>
      <c r="BU2105" s="70"/>
      <c r="BV2105" s="70"/>
      <c r="BW2105" s="70"/>
      <c r="BX2105" s="70"/>
      <c r="BY2105" s="70"/>
      <c r="BZ2105" s="72"/>
      <c r="CA2105" s="73"/>
      <c r="CB2105" s="72"/>
      <c r="CC2105" s="72"/>
      <c r="CD2105" s="74"/>
      <c r="CJ2105"/>
      <c r="CW2105" s="76"/>
      <c r="DC2105" s="69"/>
      <c r="DI2105" s="69"/>
    </row>
    <row r="2106" spans="1:113">
      <c r="A2106" s="70"/>
      <c r="B2106" s="70"/>
      <c r="C2106" s="70"/>
      <c r="D2106" s="70"/>
      <c r="E2106" s="70"/>
      <c r="F2106" s="70"/>
      <c r="G2106" s="70"/>
      <c r="H2106" s="70"/>
      <c r="I2106" s="70"/>
      <c r="J2106" s="70"/>
      <c r="K2106" s="70"/>
      <c r="L2106" s="70"/>
      <c r="M2106" s="70"/>
      <c r="N2106" s="70"/>
      <c r="O2106" s="70"/>
      <c r="P2106" s="70"/>
      <c r="Q2106" s="70"/>
      <c r="R2106" s="70"/>
      <c r="S2106" s="70"/>
      <c r="T2106" s="70"/>
      <c r="U2106" s="70"/>
      <c r="V2106" s="70"/>
      <c r="W2106" s="70"/>
      <c r="X2106" s="70"/>
      <c r="Y2106" s="70"/>
      <c r="Z2106" s="70"/>
      <c r="AA2106" s="70"/>
      <c r="AB2106" s="70"/>
      <c r="AC2106" s="70"/>
      <c r="AD2106" s="70"/>
      <c r="AE2106" s="70"/>
      <c r="AF2106" s="70"/>
      <c r="AG2106" s="70"/>
      <c r="AH2106" s="70"/>
      <c r="AI2106" s="70"/>
      <c r="AJ2106" s="70"/>
      <c r="AK2106" s="70"/>
      <c r="AL2106" s="70"/>
      <c r="AM2106" s="70"/>
      <c r="AN2106" s="70"/>
      <c r="AO2106" s="70"/>
      <c r="AP2106" s="70"/>
      <c r="AQ2106" s="70"/>
      <c r="AR2106" s="70"/>
      <c r="AS2106" s="70"/>
      <c r="AT2106" s="70"/>
      <c r="AU2106" s="70"/>
      <c r="AV2106" s="70"/>
      <c r="AW2106" s="70"/>
      <c r="AX2106" s="70"/>
      <c r="AY2106" s="70"/>
      <c r="AZ2106" s="70"/>
      <c r="BA2106" s="70"/>
      <c r="BB2106" s="70"/>
      <c r="BC2106" s="70"/>
      <c r="BD2106" s="70"/>
      <c r="BE2106" s="70"/>
      <c r="BF2106" s="70"/>
      <c r="BG2106" s="70"/>
      <c r="BH2106" s="70"/>
      <c r="BI2106" s="70"/>
      <c r="BJ2106" s="70"/>
      <c r="BK2106" s="70"/>
      <c r="BL2106" s="70"/>
      <c r="BM2106" s="70"/>
      <c r="BN2106" s="70"/>
      <c r="BO2106" s="70"/>
      <c r="BP2106" s="70"/>
      <c r="BQ2106" s="70"/>
      <c r="BR2106" s="70"/>
      <c r="BS2106" s="70"/>
      <c r="BT2106" s="70"/>
      <c r="BU2106" s="70"/>
      <c r="BV2106" s="70"/>
      <c r="BW2106" s="70"/>
      <c r="BX2106" s="70"/>
      <c r="BY2106" s="70"/>
      <c r="BZ2106" s="72"/>
      <c r="CA2106" s="73"/>
      <c r="CB2106" s="72"/>
      <c r="CC2106" s="72"/>
      <c r="CD2106" s="74"/>
      <c r="CJ2106"/>
      <c r="CW2106" s="76"/>
      <c r="DC2106" s="69"/>
      <c r="DI2106" s="69"/>
    </row>
    <row r="2107" spans="1:113">
      <c r="A2107" s="70"/>
      <c r="B2107" s="70"/>
      <c r="C2107" s="70"/>
      <c r="D2107" s="70"/>
      <c r="E2107" s="70"/>
      <c r="F2107" s="70"/>
      <c r="G2107" s="70"/>
      <c r="H2107" s="70"/>
      <c r="I2107" s="70"/>
      <c r="J2107" s="70"/>
      <c r="K2107" s="70"/>
      <c r="L2107" s="70"/>
      <c r="M2107" s="70"/>
      <c r="N2107" s="70"/>
      <c r="O2107" s="70"/>
      <c r="P2107" s="70"/>
      <c r="Q2107" s="70"/>
      <c r="R2107" s="70"/>
      <c r="S2107" s="70"/>
      <c r="T2107" s="70"/>
      <c r="U2107" s="70"/>
      <c r="V2107" s="70"/>
      <c r="W2107" s="70"/>
      <c r="X2107" s="70"/>
      <c r="Y2107" s="70"/>
      <c r="Z2107" s="70"/>
      <c r="AA2107" s="70"/>
      <c r="AB2107" s="70"/>
      <c r="AC2107" s="70"/>
      <c r="AD2107" s="70"/>
      <c r="AE2107" s="70"/>
      <c r="AF2107" s="70"/>
      <c r="AG2107" s="70"/>
      <c r="AH2107" s="70"/>
      <c r="AI2107" s="70"/>
      <c r="AJ2107" s="70"/>
      <c r="AK2107" s="70"/>
      <c r="AL2107" s="70"/>
      <c r="AM2107" s="70"/>
      <c r="AN2107" s="70"/>
      <c r="AO2107" s="70"/>
      <c r="AP2107" s="70"/>
      <c r="AQ2107" s="70"/>
      <c r="AR2107" s="70"/>
      <c r="AS2107" s="70"/>
      <c r="AT2107" s="70"/>
      <c r="AU2107" s="70"/>
      <c r="AV2107" s="70"/>
      <c r="AW2107" s="70"/>
      <c r="AX2107" s="70"/>
      <c r="AY2107" s="70"/>
      <c r="AZ2107" s="70"/>
      <c r="BA2107" s="70"/>
      <c r="BB2107" s="70"/>
      <c r="BC2107" s="70"/>
      <c r="BD2107" s="70"/>
      <c r="BE2107" s="70"/>
      <c r="BF2107" s="70"/>
      <c r="BG2107" s="70"/>
      <c r="BH2107" s="70"/>
      <c r="BI2107" s="70"/>
      <c r="BJ2107" s="70"/>
      <c r="BK2107" s="70"/>
      <c r="BL2107" s="70"/>
      <c r="BM2107" s="70"/>
      <c r="BN2107" s="70"/>
      <c r="BO2107" s="70"/>
      <c r="BP2107" s="70"/>
      <c r="BQ2107" s="70"/>
      <c r="BR2107" s="70"/>
      <c r="BS2107" s="70"/>
      <c r="BT2107" s="70"/>
      <c r="BU2107" s="70"/>
      <c r="BV2107" s="70"/>
      <c r="BW2107" s="70"/>
      <c r="BX2107" s="70"/>
      <c r="BY2107" s="70"/>
      <c r="BZ2107" s="72"/>
      <c r="CA2107" s="73"/>
      <c r="CB2107" s="72"/>
      <c r="CC2107" s="72"/>
      <c r="CD2107" s="74"/>
      <c r="CJ2107"/>
      <c r="CW2107" s="76"/>
      <c r="DC2107" s="69"/>
      <c r="DI2107" s="69"/>
    </row>
    <row r="2108" spans="1:113">
      <c r="A2108" s="70"/>
      <c r="B2108" s="70"/>
      <c r="C2108" s="70"/>
      <c r="D2108" s="70"/>
      <c r="E2108" s="70"/>
      <c r="F2108" s="70"/>
      <c r="G2108" s="70"/>
      <c r="H2108" s="70"/>
      <c r="I2108" s="70"/>
      <c r="J2108" s="70"/>
      <c r="K2108" s="70"/>
      <c r="L2108" s="70"/>
      <c r="M2108" s="70"/>
      <c r="N2108" s="70"/>
      <c r="O2108" s="70"/>
      <c r="P2108" s="70"/>
      <c r="Q2108" s="70"/>
      <c r="R2108" s="70"/>
      <c r="S2108" s="70"/>
      <c r="T2108" s="70"/>
      <c r="U2108" s="70"/>
      <c r="V2108" s="70"/>
      <c r="W2108" s="70"/>
      <c r="X2108" s="70"/>
      <c r="Y2108" s="70"/>
      <c r="Z2108" s="70"/>
      <c r="AA2108" s="70"/>
      <c r="AB2108" s="70"/>
      <c r="AC2108" s="70"/>
      <c r="AD2108" s="70"/>
      <c r="AE2108" s="70"/>
      <c r="AF2108" s="70"/>
      <c r="AG2108" s="70"/>
      <c r="AH2108" s="70"/>
      <c r="AI2108" s="70"/>
      <c r="AJ2108" s="70"/>
      <c r="AK2108" s="70"/>
      <c r="AL2108" s="70"/>
      <c r="AM2108" s="70"/>
      <c r="AN2108" s="70"/>
      <c r="AO2108" s="70"/>
      <c r="AP2108" s="70"/>
      <c r="AQ2108" s="70"/>
      <c r="AR2108" s="70"/>
      <c r="AS2108" s="70"/>
      <c r="AT2108" s="70"/>
      <c r="AU2108" s="70"/>
      <c r="AV2108" s="70"/>
      <c r="AW2108" s="70"/>
      <c r="AX2108" s="70"/>
      <c r="AY2108" s="70"/>
      <c r="AZ2108" s="70"/>
      <c r="BA2108" s="70"/>
      <c r="BB2108" s="70"/>
      <c r="BC2108" s="70"/>
      <c r="BD2108" s="70"/>
      <c r="BE2108" s="70"/>
      <c r="BF2108" s="70"/>
      <c r="BG2108" s="70"/>
      <c r="BH2108" s="70"/>
      <c r="BI2108" s="70"/>
      <c r="BJ2108" s="70"/>
      <c r="BK2108" s="70"/>
      <c r="BL2108" s="70"/>
      <c r="BM2108" s="70"/>
      <c r="BN2108" s="70"/>
      <c r="BO2108" s="70"/>
      <c r="BP2108" s="70"/>
      <c r="BQ2108" s="70"/>
      <c r="BR2108" s="70"/>
      <c r="BS2108" s="70"/>
      <c r="BT2108" s="70"/>
      <c r="BU2108" s="70"/>
      <c r="BV2108" s="70"/>
      <c r="BW2108" s="70"/>
      <c r="BX2108" s="70"/>
      <c r="BY2108" s="70"/>
      <c r="BZ2108" s="72"/>
      <c r="CA2108" s="73"/>
      <c r="CB2108" s="72"/>
      <c r="CC2108" s="72"/>
      <c r="CD2108" s="74"/>
      <c r="CJ2108"/>
      <c r="CW2108" s="76"/>
      <c r="DC2108" s="69"/>
      <c r="DI2108" s="69"/>
    </row>
    <row r="2109" spans="1:113">
      <c r="A2109" s="70"/>
      <c r="B2109" s="70"/>
      <c r="C2109" s="70"/>
      <c r="D2109" s="70"/>
      <c r="E2109" s="70"/>
      <c r="F2109" s="70"/>
      <c r="G2109" s="70"/>
      <c r="H2109" s="70"/>
      <c r="I2109" s="70"/>
      <c r="J2109" s="70"/>
      <c r="K2109" s="70"/>
      <c r="L2109" s="70"/>
      <c r="M2109" s="70"/>
      <c r="N2109" s="70"/>
      <c r="O2109" s="70"/>
      <c r="P2109" s="70"/>
      <c r="Q2109" s="70"/>
      <c r="R2109" s="70"/>
      <c r="S2109" s="70"/>
      <c r="T2109" s="70"/>
      <c r="U2109" s="70"/>
      <c r="V2109" s="70"/>
      <c r="W2109" s="70"/>
      <c r="X2109" s="70"/>
      <c r="Y2109" s="70"/>
      <c r="Z2109" s="70"/>
      <c r="AA2109" s="70"/>
      <c r="AB2109" s="70"/>
      <c r="AC2109" s="70"/>
      <c r="AD2109" s="70"/>
      <c r="AE2109" s="70"/>
      <c r="AF2109" s="70"/>
      <c r="AG2109" s="70"/>
      <c r="AH2109" s="70"/>
      <c r="AI2109" s="70"/>
      <c r="AJ2109" s="70"/>
      <c r="AK2109" s="70"/>
      <c r="AL2109" s="70"/>
      <c r="AM2109" s="70"/>
      <c r="AN2109" s="70"/>
      <c r="AO2109" s="70"/>
      <c r="AP2109" s="70"/>
      <c r="AQ2109" s="70"/>
      <c r="AR2109" s="70"/>
      <c r="AS2109" s="70"/>
      <c r="AT2109" s="70"/>
      <c r="AU2109" s="70"/>
      <c r="AV2109" s="70"/>
      <c r="AW2109" s="70"/>
      <c r="AX2109" s="70"/>
      <c r="AY2109" s="70"/>
      <c r="AZ2109" s="70"/>
      <c r="BA2109" s="70"/>
      <c r="BB2109" s="70"/>
      <c r="BC2109" s="70"/>
      <c r="BD2109" s="70"/>
      <c r="BE2109" s="70"/>
      <c r="BF2109" s="70"/>
      <c r="BG2109" s="70"/>
      <c r="BH2109" s="70"/>
      <c r="BI2109" s="70"/>
      <c r="BJ2109" s="70"/>
      <c r="BK2109" s="70"/>
      <c r="BL2109" s="70"/>
      <c r="BM2109" s="70"/>
      <c r="BN2109" s="70"/>
      <c r="BO2109" s="70"/>
      <c r="BP2109" s="70"/>
      <c r="BQ2109" s="70"/>
      <c r="BR2109" s="70"/>
      <c r="BS2109" s="70"/>
      <c r="BT2109" s="70"/>
      <c r="BU2109" s="70"/>
      <c r="BV2109" s="70"/>
      <c r="BW2109" s="70"/>
      <c r="BX2109" s="70"/>
      <c r="BY2109" s="70"/>
      <c r="BZ2109" s="72"/>
      <c r="CA2109" s="73"/>
      <c r="CB2109" s="72"/>
      <c r="CC2109" s="72"/>
      <c r="CD2109" s="74"/>
      <c r="CJ2109"/>
      <c r="CW2109" s="76"/>
      <c r="DC2109" s="69"/>
      <c r="DI2109" s="69"/>
    </row>
    <row r="2110" spans="1:113">
      <c r="A2110" s="70"/>
      <c r="B2110" s="70"/>
      <c r="C2110" s="70"/>
      <c r="D2110" s="70"/>
      <c r="E2110" s="70"/>
      <c r="F2110" s="70"/>
      <c r="G2110" s="70"/>
      <c r="H2110" s="70"/>
      <c r="I2110" s="70"/>
      <c r="J2110" s="70"/>
      <c r="K2110" s="70"/>
      <c r="L2110" s="70"/>
      <c r="M2110" s="70"/>
      <c r="N2110" s="70"/>
      <c r="O2110" s="70"/>
      <c r="P2110" s="70"/>
      <c r="Q2110" s="70"/>
      <c r="R2110" s="70"/>
      <c r="S2110" s="70"/>
      <c r="T2110" s="70"/>
      <c r="U2110" s="70"/>
      <c r="V2110" s="70"/>
      <c r="W2110" s="70"/>
      <c r="X2110" s="70"/>
      <c r="Y2110" s="70"/>
      <c r="Z2110" s="70"/>
      <c r="AA2110" s="70"/>
      <c r="AB2110" s="70"/>
      <c r="AC2110" s="70"/>
      <c r="AD2110" s="70"/>
      <c r="AE2110" s="70"/>
      <c r="AF2110" s="70"/>
      <c r="AG2110" s="70"/>
      <c r="AH2110" s="70"/>
      <c r="AI2110" s="70"/>
      <c r="AJ2110" s="70"/>
      <c r="AK2110" s="70"/>
      <c r="AL2110" s="70"/>
      <c r="AM2110" s="70"/>
      <c r="AN2110" s="70"/>
      <c r="AO2110" s="70"/>
      <c r="AP2110" s="70"/>
      <c r="AQ2110" s="70"/>
      <c r="AR2110" s="70"/>
      <c r="AS2110" s="70"/>
      <c r="AT2110" s="70"/>
      <c r="AU2110" s="70"/>
      <c r="AV2110" s="70"/>
      <c r="AW2110" s="70"/>
      <c r="AX2110" s="70"/>
      <c r="AY2110" s="70"/>
      <c r="AZ2110" s="70"/>
      <c r="BA2110" s="70"/>
      <c r="BB2110" s="70"/>
      <c r="BC2110" s="70"/>
      <c r="BD2110" s="70"/>
      <c r="BE2110" s="70"/>
      <c r="BF2110" s="70"/>
      <c r="BG2110" s="70"/>
      <c r="BH2110" s="70"/>
      <c r="BI2110" s="70"/>
      <c r="BJ2110" s="70"/>
      <c r="BK2110" s="70"/>
      <c r="BL2110" s="70"/>
      <c r="BM2110" s="70"/>
      <c r="BN2110" s="70"/>
      <c r="BO2110" s="70"/>
      <c r="BP2110" s="70"/>
      <c r="BQ2110" s="70"/>
      <c r="BR2110" s="70"/>
      <c r="BS2110" s="70"/>
      <c r="BT2110" s="70"/>
      <c r="BU2110" s="70"/>
      <c r="BV2110" s="70"/>
      <c r="BW2110" s="70"/>
      <c r="BX2110" s="70"/>
      <c r="BY2110" s="70"/>
      <c r="BZ2110" s="72"/>
      <c r="CA2110" s="73"/>
      <c r="CB2110" s="72"/>
      <c r="CC2110" s="72"/>
      <c r="CD2110" s="74"/>
      <c r="CJ2110"/>
      <c r="CW2110" s="76"/>
      <c r="DC2110" s="69"/>
      <c r="DI2110" s="69"/>
    </row>
    <row r="2111" spans="1:113">
      <c r="A2111" s="70"/>
      <c r="B2111" s="70"/>
      <c r="C2111" s="70"/>
      <c r="D2111" s="70"/>
      <c r="E2111" s="70"/>
      <c r="F2111" s="70"/>
      <c r="G2111" s="70"/>
      <c r="H2111" s="70"/>
      <c r="I2111" s="70"/>
      <c r="J2111" s="70"/>
      <c r="K2111" s="70"/>
      <c r="L2111" s="70"/>
      <c r="M2111" s="70"/>
      <c r="N2111" s="70"/>
      <c r="O2111" s="70"/>
      <c r="P2111" s="70"/>
      <c r="Q2111" s="70"/>
      <c r="R2111" s="70"/>
      <c r="S2111" s="70"/>
      <c r="T2111" s="70"/>
      <c r="U2111" s="70"/>
      <c r="V2111" s="70"/>
      <c r="W2111" s="70"/>
      <c r="X2111" s="70"/>
      <c r="Y2111" s="70"/>
      <c r="Z2111" s="70"/>
      <c r="AA2111" s="70"/>
      <c r="AB2111" s="70"/>
      <c r="AC2111" s="70"/>
      <c r="AD2111" s="70"/>
      <c r="AE2111" s="70"/>
      <c r="AF2111" s="70"/>
      <c r="AG2111" s="70"/>
      <c r="AH2111" s="70"/>
      <c r="AI2111" s="70"/>
      <c r="AJ2111" s="70"/>
      <c r="AK2111" s="70"/>
      <c r="AL2111" s="70"/>
      <c r="AM2111" s="70"/>
      <c r="AN2111" s="70"/>
      <c r="AO2111" s="70"/>
      <c r="AP2111" s="70"/>
      <c r="AQ2111" s="70"/>
      <c r="AR2111" s="70"/>
      <c r="AS2111" s="70"/>
      <c r="AT2111" s="70"/>
      <c r="AU2111" s="70"/>
      <c r="AV2111" s="70"/>
      <c r="AW2111" s="70"/>
      <c r="AX2111" s="70"/>
      <c r="AY2111" s="70"/>
      <c r="AZ2111" s="70"/>
      <c r="BA2111" s="70"/>
      <c r="BB2111" s="70"/>
      <c r="BC2111" s="70"/>
      <c r="BD2111" s="70"/>
      <c r="BE2111" s="70"/>
      <c r="BF2111" s="70"/>
      <c r="BG2111" s="70"/>
      <c r="BH2111" s="70"/>
      <c r="BI2111" s="70"/>
      <c r="BJ2111" s="70"/>
      <c r="BK2111" s="70"/>
      <c r="BL2111" s="70"/>
      <c r="BM2111" s="70"/>
      <c r="BN2111" s="70"/>
      <c r="BO2111" s="70"/>
      <c r="BP2111" s="70"/>
      <c r="BQ2111" s="70"/>
      <c r="BR2111" s="70"/>
      <c r="BS2111" s="70"/>
      <c r="BT2111" s="70"/>
      <c r="BU2111" s="70"/>
      <c r="BV2111" s="70"/>
      <c r="BW2111" s="70"/>
      <c r="BX2111" s="70"/>
      <c r="BY2111" s="70"/>
      <c r="BZ2111" s="72"/>
      <c r="CA2111" s="73"/>
      <c r="CB2111" s="72"/>
      <c r="CC2111" s="72"/>
      <c r="CD2111" s="74"/>
      <c r="CJ2111"/>
      <c r="CW2111" s="76"/>
      <c r="DC2111" s="69"/>
      <c r="DI2111" s="69"/>
    </row>
    <row r="2112" spans="1:113">
      <c r="A2112" s="70"/>
      <c r="B2112" s="70"/>
      <c r="C2112" s="70"/>
      <c r="D2112" s="70"/>
      <c r="E2112" s="70"/>
      <c r="F2112" s="70"/>
      <c r="G2112" s="70"/>
      <c r="H2112" s="70"/>
      <c r="I2112" s="70"/>
      <c r="J2112" s="70"/>
      <c r="K2112" s="70"/>
      <c r="L2112" s="70"/>
      <c r="M2112" s="70"/>
      <c r="N2112" s="70"/>
      <c r="O2112" s="70"/>
      <c r="P2112" s="70"/>
      <c r="Q2112" s="70"/>
      <c r="R2112" s="70"/>
      <c r="S2112" s="70"/>
      <c r="T2112" s="70"/>
      <c r="U2112" s="70"/>
      <c r="V2112" s="70"/>
      <c r="W2112" s="70"/>
      <c r="X2112" s="70"/>
      <c r="Y2112" s="70"/>
      <c r="Z2112" s="70"/>
      <c r="AA2112" s="70"/>
      <c r="AB2112" s="70"/>
      <c r="AC2112" s="70"/>
      <c r="AD2112" s="70"/>
      <c r="AE2112" s="70"/>
      <c r="AF2112" s="70"/>
      <c r="AG2112" s="70"/>
      <c r="AH2112" s="70"/>
      <c r="AI2112" s="70"/>
      <c r="AJ2112" s="70"/>
      <c r="AK2112" s="70"/>
      <c r="AL2112" s="70"/>
      <c r="AM2112" s="70"/>
      <c r="AN2112" s="70"/>
      <c r="AO2112" s="70"/>
      <c r="AP2112" s="70"/>
      <c r="AQ2112" s="70"/>
      <c r="AR2112" s="70"/>
      <c r="AS2112" s="70"/>
      <c r="AT2112" s="70"/>
      <c r="AU2112" s="70"/>
      <c r="AV2112" s="70"/>
      <c r="AW2112" s="70"/>
      <c r="AX2112" s="70"/>
      <c r="AY2112" s="70"/>
      <c r="AZ2112" s="70"/>
      <c r="BA2112" s="70"/>
      <c r="BB2112" s="70"/>
      <c r="BC2112" s="70"/>
      <c r="BD2112" s="70"/>
      <c r="BE2112" s="70"/>
      <c r="BF2112" s="70"/>
      <c r="BG2112" s="70"/>
      <c r="BH2112" s="70"/>
      <c r="BI2112" s="70"/>
      <c r="BJ2112" s="70"/>
      <c r="BK2112" s="70"/>
      <c r="BL2112" s="70"/>
      <c r="BM2112" s="70"/>
      <c r="BN2112" s="70"/>
      <c r="BO2112" s="70"/>
      <c r="BP2112" s="70"/>
      <c r="BQ2112" s="70"/>
      <c r="BR2112" s="70"/>
      <c r="BS2112" s="70"/>
      <c r="BT2112" s="70"/>
      <c r="BU2112" s="70"/>
      <c r="BV2112" s="70"/>
      <c r="BW2112" s="70"/>
      <c r="BX2112" s="70"/>
      <c r="BY2112" s="70"/>
      <c r="BZ2112" s="72"/>
      <c r="CA2112" s="73"/>
      <c r="CB2112" s="72"/>
      <c r="CC2112" s="72"/>
      <c r="CD2112" s="74"/>
      <c r="CJ2112"/>
      <c r="CW2112" s="76"/>
      <c r="DC2112" s="69"/>
      <c r="DI2112" s="69"/>
    </row>
    <row r="2113" spans="1:113">
      <c r="A2113" s="70"/>
      <c r="B2113" s="70"/>
      <c r="C2113" s="70"/>
      <c r="D2113" s="70"/>
      <c r="E2113" s="70"/>
      <c r="F2113" s="70"/>
      <c r="G2113" s="70"/>
      <c r="H2113" s="70"/>
      <c r="I2113" s="70"/>
      <c r="J2113" s="70"/>
      <c r="K2113" s="70"/>
      <c r="L2113" s="70"/>
      <c r="M2113" s="70"/>
      <c r="N2113" s="70"/>
      <c r="O2113" s="70"/>
      <c r="P2113" s="70"/>
      <c r="Q2113" s="70"/>
      <c r="R2113" s="70"/>
      <c r="S2113" s="70"/>
      <c r="T2113" s="70"/>
      <c r="U2113" s="70"/>
      <c r="V2113" s="70"/>
      <c r="W2113" s="70"/>
      <c r="X2113" s="70"/>
      <c r="Y2113" s="70"/>
      <c r="Z2113" s="70"/>
      <c r="AA2113" s="70"/>
      <c r="AB2113" s="70"/>
      <c r="AC2113" s="70"/>
      <c r="AD2113" s="70"/>
      <c r="AE2113" s="70"/>
      <c r="AF2113" s="70"/>
      <c r="AG2113" s="70"/>
      <c r="AH2113" s="70"/>
      <c r="AI2113" s="70"/>
      <c r="AJ2113" s="70"/>
      <c r="AK2113" s="70"/>
      <c r="AL2113" s="70"/>
      <c r="AM2113" s="70"/>
      <c r="AN2113" s="70"/>
      <c r="AO2113" s="70"/>
      <c r="AP2113" s="70"/>
      <c r="AQ2113" s="70"/>
      <c r="AR2113" s="70"/>
      <c r="AS2113" s="70"/>
      <c r="AT2113" s="70"/>
      <c r="AU2113" s="70"/>
      <c r="AV2113" s="70"/>
      <c r="AW2113" s="70"/>
      <c r="AX2113" s="70"/>
      <c r="AY2113" s="70"/>
      <c r="AZ2113" s="70"/>
      <c r="BA2113" s="70"/>
      <c r="BB2113" s="70"/>
      <c r="BC2113" s="70"/>
      <c r="BD2113" s="70"/>
      <c r="BE2113" s="70"/>
      <c r="BF2113" s="70"/>
      <c r="BG2113" s="70"/>
      <c r="BH2113" s="70"/>
      <c r="BI2113" s="70"/>
      <c r="BJ2113" s="70"/>
      <c r="BK2113" s="70"/>
      <c r="BL2113" s="70"/>
      <c r="BM2113" s="70"/>
      <c r="BN2113" s="70"/>
      <c r="BO2113" s="70"/>
      <c r="BP2113" s="70"/>
      <c r="BQ2113" s="70"/>
      <c r="BR2113" s="70"/>
      <c r="BS2113" s="70"/>
      <c r="BT2113" s="70"/>
      <c r="BU2113" s="70"/>
      <c r="BV2113" s="70"/>
      <c r="BW2113" s="70"/>
      <c r="BX2113" s="70"/>
      <c r="BY2113" s="70"/>
      <c r="BZ2113" s="72"/>
      <c r="CA2113" s="73"/>
      <c r="CB2113" s="72"/>
      <c r="CC2113" s="72"/>
      <c r="CD2113" s="74"/>
      <c r="CJ2113"/>
      <c r="CW2113" s="76"/>
      <c r="DC2113" s="69"/>
      <c r="DI2113" s="69"/>
    </row>
    <row r="2114" spans="1:113">
      <c r="A2114" s="70"/>
      <c r="B2114" s="70"/>
      <c r="C2114" s="70"/>
      <c r="D2114" s="70"/>
      <c r="E2114" s="70"/>
      <c r="F2114" s="70"/>
      <c r="G2114" s="70"/>
      <c r="H2114" s="70"/>
      <c r="I2114" s="70"/>
      <c r="J2114" s="70"/>
      <c r="K2114" s="70"/>
      <c r="L2114" s="70"/>
      <c r="M2114" s="70"/>
      <c r="N2114" s="70"/>
      <c r="O2114" s="70"/>
      <c r="P2114" s="70"/>
      <c r="Q2114" s="70"/>
      <c r="R2114" s="70"/>
      <c r="S2114" s="70"/>
      <c r="T2114" s="70"/>
      <c r="U2114" s="70"/>
      <c r="V2114" s="70"/>
      <c r="W2114" s="70"/>
      <c r="X2114" s="70"/>
      <c r="Y2114" s="70"/>
      <c r="Z2114" s="70"/>
      <c r="AA2114" s="70"/>
      <c r="AB2114" s="70"/>
      <c r="AC2114" s="70"/>
      <c r="AD2114" s="70"/>
      <c r="AE2114" s="70"/>
      <c r="AF2114" s="70"/>
      <c r="AG2114" s="70"/>
      <c r="AH2114" s="70"/>
      <c r="AI2114" s="70"/>
      <c r="AJ2114" s="70"/>
      <c r="AK2114" s="70"/>
      <c r="AL2114" s="70"/>
      <c r="AM2114" s="70"/>
      <c r="AN2114" s="70"/>
      <c r="AO2114" s="70"/>
      <c r="AP2114" s="70"/>
      <c r="AQ2114" s="70"/>
      <c r="AR2114" s="70"/>
      <c r="AS2114" s="70"/>
      <c r="AT2114" s="70"/>
      <c r="AU2114" s="70"/>
      <c r="AV2114" s="70"/>
      <c r="AW2114" s="70"/>
      <c r="AX2114" s="70"/>
      <c r="AY2114" s="70"/>
      <c r="AZ2114" s="70"/>
      <c r="BA2114" s="70"/>
      <c r="BB2114" s="70"/>
      <c r="BC2114" s="70"/>
      <c r="BD2114" s="70"/>
      <c r="BE2114" s="70"/>
      <c r="BF2114" s="70"/>
      <c r="BG2114" s="70"/>
      <c r="BH2114" s="70"/>
      <c r="BI2114" s="70"/>
      <c r="BJ2114" s="70"/>
      <c r="BK2114" s="70"/>
      <c r="BL2114" s="70"/>
      <c r="BM2114" s="70"/>
      <c r="BN2114" s="70"/>
      <c r="BO2114" s="70"/>
      <c r="BP2114" s="70"/>
      <c r="BQ2114" s="70"/>
      <c r="BR2114" s="70"/>
      <c r="BS2114" s="70"/>
      <c r="BT2114" s="70"/>
      <c r="BU2114" s="70"/>
      <c r="BV2114" s="70"/>
      <c r="BW2114" s="70"/>
      <c r="BX2114" s="70"/>
      <c r="BY2114" s="70"/>
      <c r="BZ2114" s="72"/>
      <c r="CA2114" s="73"/>
      <c r="CB2114" s="72"/>
      <c r="CC2114" s="72"/>
      <c r="CD2114" s="74"/>
      <c r="CJ2114"/>
      <c r="CW2114" s="76"/>
      <c r="DC2114" s="69"/>
      <c r="DI2114" s="69"/>
    </row>
    <row r="2115" spans="1:113">
      <c r="A2115" s="70"/>
      <c r="B2115" s="70"/>
      <c r="C2115" s="70"/>
      <c r="D2115" s="70"/>
      <c r="E2115" s="70"/>
      <c r="F2115" s="70"/>
      <c r="G2115" s="70"/>
      <c r="H2115" s="70"/>
      <c r="I2115" s="70"/>
      <c r="J2115" s="70"/>
      <c r="K2115" s="70"/>
      <c r="L2115" s="70"/>
      <c r="M2115" s="70"/>
      <c r="N2115" s="70"/>
      <c r="O2115" s="70"/>
      <c r="P2115" s="70"/>
      <c r="Q2115" s="70"/>
      <c r="R2115" s="70"/>
      <c r="S2115" s="70"/>
      <c r="T2115" s="70"/>
      <c r="U2115" s="70"/>
      <c r="V2115" s="70"/>
      <c r="W2115" s="70"/>
      <c r="X2115" s="70"/>
      <c r="Y2115" s="70"/>
      <c r="Z2115" s="70"/>
      <c r="AA2115" s="70"/>
      <c r="AB2115" s="70"/>
      <c r="AC2115" s="70"/>
      <c r="AD2115" s="70"/>
      <c r="AE2115" s="70"/>
      <c r="AF2115" s="70"/>
      <c r="AG2115" s="70"/>
      <c r="AH2115" s="70"/>
      <c r="AI2115" s="70"/>
      <c r="AJ2115" s="70"/>
      <c r="AK2115" s="70"/>
      <c r="AL2115" s="70"/>
      <c r="AM2115" s="70"/>
      <c r="AN2115" s="70"/>
      <c r="AO2115" s="70"/>
      <c r="AP2115" s="70"/>
      <c r="AQ2115" s="70"/>
      <c r="AR2115" s="70"/>
      <c r="AS2115" s="70"/>
      <c r="AT2115" s="70"/>
      <c r="AU2115" s="70"/>
      <c r="AV2115" s="70"/>
      <c r="AW2115" s="70"/>
      <c r="AX2115" s="70"/>
      <c r="AY2115" s="70"/>
      <c r="AZ2115" s="70"/>
      <c r="BA2115" s="70"/>
      <c r="BB2115" s="70"/>
      <c r="BC2115" s="70"/>
      <c r="BD2115" s="70"/>
      <c r="BE2115" s="70"/>
      <c r="BF2115" s="70"/>
      <c r="BG2115" s="70"/>
      <c r="BH2115" s="70"/>
      <c r="BI2115" s="70"/>
      <c r="BJ2115" s="70"/>
      <c r="BK2115" s="70"/>
      <c r="BL2115" s="70"/>
      <c r="BM2115" s="70"/>
      <c r="BN2115" s="70"/>
      <c r="BO2115" s="70"/>
      <c r="BP2115" s="70"/>
      <c r="BQ2115" s="70"/>
      <c r="BR2115" s="70"/>
      <c r="BS2115" s="70"/>
      <c r="BT2115" s="70"/>
      <c r="BU2115" s="70"/>
      <c r="BV2115" s="70"/>
      <c r="BW2115" s="70"/>
      <c r="BX2115" s="70"/>
      <c r="BY2115" s="70"/>
      <c r="BZ2115" s="72"/>
      <c r="CA2115" s="73"/>
      <c r="CB2115" s="72"/>
      <c r="CC2115" s="72"/>
      <c r="CD2115" s="74"/>
      <c r="CJ2115"/>
      <c r="CW2115" s="76"/>
      <c r="DC2115" s="69"/>
      <c r="DI2115" s="69"/>
    </row>
    <row r="2116" spans="1:113">
      <c r="A2116" s="70"/>
      <c r="B2116" s="70"/>
      <c r="C2116" s="70"/>
      <c r="D2116" s="70"/>
      <c r="E2116" s="70"/>
      <c r="F2116" s="70"/>
      <c r="G2116" s="70"/>
      <c r="H2116" s="70"/>
      <c r="I2116" s="70"/>
      <c r="J2116" s="70"/>
      <c r="K2116" s="70"/>
      <c r="L2116" s="70"/>
      <c r="M2116" s="70"/>
      <c r="N2116" s="70"/>
      <c r="O2116" s="70"/>
      <c r="P2116" s="70"/>
      <c r="Q2116" s="70"/>
      <c r="R2116" s="70"/>
      <c r="S2116" s="70"/>
      <c r="T2116" s="70"/>
      <c r="U2116" s="70"/>
      <c r="V2116" s="70"/>
      <c r="W2116" s="70"/>
      <c r="X2116" s="70"/>
      <c r="Y2116" s="70"/>
      <c r="Z2116" s="70"/>
      <c r="AA2116" s="70"/>
      <c r="AB2116" s="70"/>
      <c r="AC2116" s="70"/>
      <c r="AD2116" s="70"/>
      <c r="AE2116" s="70"/>
      <c r="AF2116" s="70"/>
      <c r="AG2116" s="70"/>
      <c r="AH2116" s="70"/>
      <c r="AI2116" s="70"/>
      <c r="AJ2116" s="70"/>
      <c r="AK2116" s="70"/>
      <c r="AL2116" s="70"/>
      <c r="AM2116" s="70"/>
      <c r="AN2116" s="70"/>
      <c r="AO2116" s="70"/>
      <c r="AP2116" s="70"/>
      <c r="AQ2116" s="70"/>
      <c r="AR2116" s="70"/>
      <c r="AS2116" s="70"/>
      <c r="AT2116" s="70"/>
      <c r="AU2116" s="70"/>
      <c r="AV2116" s="70"/>
      <c r="AW2116" s="70"/>
      <c r="AX2116" s="70"/>
      <c r="AY2116" s="70"/>
      <c r="AZ2116" s="70"/>
      <c r="BA2116" s="70"/>
      <c r="BB2116" s="70"/>
      <c r="BC2116" s="70"/>
      <c r="BD2116" s="70"/>
      <c r="BE2116" s="70"/>
      <c r="BF2116" s="70"/>
      <c r="BG2116" s="70"/>
      <c r="BH2116" s="70"/>
      <c r="BI2116" s="70"/>
      <c r="BJ2116" s="70"/>
      <c r="BK2116" s="70"/>
      <c r="BL2116" s="70"/>
      <c r="BM2116" s="70"/>
      <c r="BN2116" s="70"/>
      <c r="BO2116" s="70"/>
      <c r="BP2116" s="70"/>
      <c r="BQ2116" s="70"/>
      <c r="BR2116" s="70"/>
      <c r="BS2116" s="70"/>
      <c r="BT2116" s="70"/>
      <c r="BU2116" s="70"/>
      <c r="BV2116" s="70"/>
      <c r="BW2116" s="70"/>
      <c r="BX2116" s="70"/>
      <c r="BY2116" s="70"/>
      <c r="BZ2116" s="72"/>
      <c r="CA2116" s="73"/>
      <c r="CB2116" s="72"/>
      <c r="CC2116" s="72"/>
      <c r="CD2116" s="74"/>
      <c r="CJ2116"/>
      <c r="CW2116" s="76"/>
      <c r="DC2116" s="69"/>
      <c r="DI2116" s="69"/>
    </row>
    <row r="2117" spans="1:113">
      <c r="A2117" s="70"/>
      <c r="B2117" s="70"/>
      <c r="C2117" s="70"/>
      <c r="D2117" s="70"/>
      <c r="E2117" s="70"/>
      <c r="F2117" s="70"/>
      <c r="G2117" s="70"/>
      <c r="H2117" s="70"/>
      <c r="I2117" s="70"/>
      <c r="J2117" s="70"/>
      <c r="K2117" s="70"/>
      <c r="L2117" s="70"/>
      <c r="M2117" s="70"/>
      <c r="N2117" s="70"/>
      <c r="O2117" s="70"/>
      <c r="P2117" s="70"/>
      <c r="Q2117" s="70"/>
      <c r="R2117" s="70"/>
      <c r="S2117" s="70"/>
      <c r="T2117" s="70"/>
      <c r="U2117" s="70"/>
      <c r="V2117" s="70"/>
      <c r="W2117" s="70"/>
      <c r="X2117" s="70"/>
      <c r="Y2117" s="70"/>
      <c r="Z2117" s="70"/>
      <c r="AA2117" s="70"/>
      <c r="AB2117" s="70"/>
      <c r="AC2117" s="70"/>
      <c r="AD2117" s="70"/>
      <c r="AE2117" s="70"/>
      <c r="AF2117" s="70"/>
      <c r="AG2117" s="70"/>
      <c r="AH2117" s="70"/>
      <c r="AI2117" s="70"/>
      <c r="AJ2117" s="70"/>
      <c r="AK2117" s="70"/>
      <c r="AL2117" s="70"/>
      <c r="AM2117" s="70"/>
      <c r="AN2117" s="70"/>
      <c r="AO2117" s="70"/>
      <c r="AP2117" s="70"/>
      <c r="AQ2117" s="70"/>
      <c r="AR2117" s="70"/>
      <c r="AS2117" s="70"/>
      <c r="AT2117" s="70"/>
      <c r="AU2117" s="70"/>
      <c r="AV2117" s="70"/>
      <c r="AW2117" s="70"/>
      <c r="AX2117" s="70"/>
      <c r="AY2117" s="70"/>
      <c r="AZ2117" s="70"/>
      <c r="BA2117" s="70"/>
      <c r="BB2117" s="70"/>
      <c r="BC2117" s="70"/>
      <c r="BD2117" s="70"/>
      <c r="BE2117" s="70"/>
      <c r="BF2117" s="70"/>
      <c r="BG2117" s="70"/>
      <c r="BH2117" s="70"/>
      <c r="BI2117" s="70"/>
      <c r="BJ2117" s="70"/>
      <c r="BK2117" s="70"/>
      <c r="BL2117" s="70"/>
      <c r="BM2117" s="70"/>
      <c r="BN2117" s="70"/>
      <c r="BO2117" s="70"/>
      <c r="BP2117" s="70"/>
      <c r="BQ2117" s="70"/>
      <c r="BR2117" s="70"/>
      <c r="BS2117" s="70"/>
      <c r="BT2117" s="70"/>
      <c r="BU2117" s="70"/>
      <c r="BV2117" s="70"/>
      <c r="BW2117" s="70"/>
      <c r="BX2117" s="70"/>
      <c r="BY2117" s="70"/>
      <c r="BZ2117" s="72"/>
      <c r="CA2117" s="73"/>
      <c r="CB2117" s="72"/>
      <c r="CC2117" s="72"/>
      <c r="CD2117" s="74"/>
      <c r="CJ2117"/>
      <c r="CW2117" s="76"/>
      <c r="DC2117" s="69"/>
      <c r="DI2117" s="69"/>
    </row>
    <row r="2118" spans="1:113">
      <c r="A2118" s="70"/>
      <c r="B2118" s="70"/>
      <c r="C2118" s="70"/>
      <c r="D2118" s="70"/>
      <c r="E2118" s="70"/>
      <c r="F2118" s="70"/>
      <c r="G2118" s="70"/>
      <c r="H2118" s="70"/>
      <c r="I2118" s="70"/>
      <c r="J2118" s="70"/>
      <c r="K2118" s="70"/>
      <c r="L2118" s="70"/>
      <c r="M2118" s="70"/>
      <c r="N2118" s="70"/>
      <c r="O2118" s="70"/>
      <c r="P2118" s="70"/>
      <c r="Q2118" s="70"/>
      <c r="R2118" s="70"/>
      <c r="S2118" s="70"/>
      <c r="T2118" s="70"/>
      <c r="U2118" s="70"/>
      <c r="V2118" s="70"/>
      <c r="W2118" s="70"/>
      <c r="X2118" s="70"/>
      <c r="Y2118" s="70"/>
      <c r="Z2118" s="70"/>
      <c r="AA2118" s="70"/>
      <c r="AB2118" s="70"/>
      <c r="AC2118" s="70"/>
      <c r="AD2118" s="70"/>
      <c r="AE2118" s="70"/>
      <c r="AF2118" s="70"/>
      <c r="AG2118" s="70"/>
      <c r="AH2118" s="70"/>
      <c r="AI2118" s="70"/>
      <c r="AJ2118" s="70"/>
      <c r="AK2118" s="70"/>
      <c r="AL2118" s="70"/>
      <c r="AM2118" s="70"/>
      <c r="AN2118" s="70"/>
      <c r="AO2118" s="70"/>
      <c r="AP2118" s="70"/>
      <c r="AQ2118" s="70"/>
      <c r="AR2118" s="70"/>
      <c r="AS2118" s="70"/>
      <c r="AT2118" s="70"/>
      <c r="AU2118" s="70"/>
      <c r="AV2118" s="70"/>
      <c r="AW2118" s="70"/>
      <c r="AX2118" s="70"/>
      <c r="AY2118" s="70"/>
      <c r="AZ2118" s="70"/>
      <c r="BA2118" s="70"/>
      <c r="BB2118" s="70"/>
      <c r="BC2118" s="70"/>
      <c r="BD2118" s="70"/>
      <c r="BE2118" s="70"/>
      <c r="BF2118" s="70"/>
      <c r="BG2118" s="70"/>
      <c r="BH2118" s="70"/>
      <c r="BI2118" s="70"/>
      <c r="BJ2118" s="70"/>
      <c r="BK2118" s="70"/>
      <c r="BL2118" s="70"/>
      <c r="BM2118" s="70"/>
      <c r="BN2118" s="70"/>
      <c r="BO2118" s="70"/>
      <c r="BP2118" s="70"/>
      <c r="BQ2118" s="70"/>
      <c r="BR2118" s="70"/>
      <c r="BS2118" s="70"/>
      <c r="BT2118" s="70"/>
      <c r="BU2118" s="70"/>
      <c r="BV2118" s="70"/>
      <c r="BW2118" s="70"/>
      <c r="BX2118" s="70"/>
      <c r="BY2118" s="70"/>
      <c r="BZ2118" s="72"/>
      <c r="CA2118" s="73"/>
      <c r="CB2118" s="72"/>
      <c r="CC2118" s="72"/>
      <c r="CD2118" s="74"/>
      <c r="CJ2118"/>
      <c r="CW2118" s="76"/>
      <c r="DC2118" s="69"/>
      <c r="DI2118" s="69"/>
    </row>
    <row r="2119" spans="1:113">
      <c r="A2119" s="70"/>
      <c r="B2119" s="70"/>
      <c r="C2119" s="70"/>
      <c r="D2119" s="70"/>
      <c r="E2119" s="70"/>
      <c r="F2119" s="70"/>
      <c r="G2119" s="70"/>
      <c r="H2119" s="70"/>
      <c r="I2119" s="70"/>
      <c r="J2119" s="70"/>
      <c r="K2119" s="70"/>
      <c r="L2119" s="70"/>
      <c r="M2119" s="70"/>
      <c r="N2119" s="70"/>
      <c r="O2119" s="70"/>
      <c r="P2119" s="70"/>
      <c r="Q2119" s="70"/>
      <c r="R2119" s="70"/>
      <c r="S2119" s="70"/>
      <c r="T2119" s="70"/>
      <c r="U2119" s="70"/>
      <c r="V2119" s="70"/>
      <c r="W2119" s="70"/>
      <c r="X2119" s="70"/>
      <c r="Y2119" s="70"/>
      <c r="Z2119" s="70"/>
      <c r="AA2119" s="70"/>
      <c r="AB2119" s="70"/>
      <c r="AC2119" s="70"/>
      <c r="AD2119" s="70"/>
      <c r="AE2119" s="70"/>
      <c r="AF2119" s="70"/>
      <c r="AG2119" s="70"/>
      <c r="AH2119" s="70"/>
      <c r="AI2119" s="70"/>
      <c r="AJ2119" s="70"/>
      <c r="AK2119" s="70"/>
      <c r="AL2119" s="70"/>
      <c r="AM2119" s="70"/>
      <c r="AN2119" s="70"/>
      <c r="AO2119" s="70"/>
      <c r="AP2119" s="70"/>
      <c r="AQ2119" s="70"/>
      <c r="AR2119" s="70"/>
      <c r="AS2119" s="70"/>
      <c r="AT2119" s="70"/>
      <c r="AU2119" s="70"/>
      <c r="AV2119" s="70"/>
      <c r="AW2119" s="70"/>
      <c r="AX2119" s="70"/>
      <c r="AY2119" s="70"/>
      <c r="AZ2119" s="70"/>
      <c r="BA2119" s="70"/>
      <c r="BB2119" s="70"/>
      <c r="BC2119" s="70"/>
      <c r="BD2119" s="70"/>
      <c r="BE2119" s="70"/>
      <c r="BF2119" s="70"/>
      <c r="BG2119" s="70"/>
      <c r="BH2119" s="70"/>
      <c r="BI2119" s="70"/>
      <c r="BJ2119" s="70"/>
      <c r="BK2119" s="70"/>
      <c r="BL2119" s="70"/>
      <c r="BM2119" s="70"/>
      <c r="BN2119" s="70"/>
      <c r="BO2119" s="70"/>
      <c r="BP2119" s="70"/>
      <c r="BQ2119" s="70"/>
      <c r="BR2119" s="70"/>
      <c r="BS2119" s="70"/>
      <c r="BT2119" s="70"/>
      <c r="BU2119" s="70"/>
      <c r="BV2119" s="70"/>
      <c r="BW2119" s="70"/>
      <c r="BX2119" s="70"/>
      <c r="BY2119" s="70"/>
      <c r="BZ2119" s="72"/>
      <c r="CA2119" s="73"/>
      <c r="CB2119" s="72"/>
      <c r="CC2119" s="72"/>
      <c r="CD2119" s="74"/>
      <c r="CJ2119"/>
      <c r="CW2119" s="76"/>
      <c r="DC2119" s="69"/>
      <c r="DI2119" s="69"/>
    </row>
    <row r="2120" spans="1:113">
      <c r="A2120" s="70"/>
      <c r="B2120" s="70"/>
      <c r="C2120" s="70"/>
      <c r="D2120" s="70"/>
      <c r="E2120" s="70"/>
      <c r="F2120" s="70"/>
      <c r="G2120" s="70"/>
      <c r="H2120" s="70"/>
      <c r="I2120" s="70"/>
      <c r="J2120" s="70"/>
      <c r="K2120" s="70"/>
      <c r="L2120" s="70"/>
      <c r="M2120" s="70"/>
      <c r="N2120" s="70"/>
      <c r="O2120" s="70"/>
      <c r="P2120" s="70"/>
      <c r="Q2120" s="70"/>
      <c r="R2120" s="70"/>
      <c r="S2120" s="70"/>
      <c r="T2120" s="70"/>
      <c r="U2120" s="70"/>
      <c r="V2120" s="70"/>
      <c r="W2120" s="70"/>
      <c r="X2120" s="70"/>
      <c r="Y2120" s="70"/>
      <c r="Z2120" s="70"/>
      <c r="AA2120" s="70"/>
      <c r="AB2120" s="70"/>
      <c r="AC2120" s="70"/>
      <c r="AD2120" s="70"/>
      <c r="AE2120" s="70"/>
      <c r="AF2120" s="70"/>
      <c r="AG2120" s="70"/>
      <c r="AH2120" s="70"/>
      <c r="AI2120" s="70"/>
      <c r="AJ2120" s="70"/>
      <c r="AK2120" s="70"/>
      <c r="AL2120" s="70"/>
      <c r="AM2120" s="70"/>
      <c r="AN2120" s="70"/>
      <c r="AO2120" s="70"/>
      <c r="AP2120" s="70"/>
      <c r="AQ2120" s="70"/>
      <c r="AR2120" s="70"/>
      <c r="AS2120" s="70"/>
      <c r="AT2120" s="70"/>
      <c r="AU2120" s="70"/>
      <c r="AV2120" s="70"/>
      <c r="AW2120" s="70"/>
      <c r="AX2120" s="70"/>
      <c r="AY2120" s="70"/>
      <c r="AZ2120" s="70"/>
      <c r="BA2120" s="70"/>
      <c r="BB2120" s="70"/>
      <c r="BC2120" s="70"/>
      <c r="BD2120" s="70"/>
      <c r="BE2120" s="70"/>
      <c r="BF2120" s="70"/>
      <c r="BG2120" s="70"/>
      <c r="BH2120" s="70"/>
      <c r="BI2120" s="70"/>
      <c r="BJ2120" s="70"/>
      <c r="BK2120" s="70"/>
      <c r="BL2120" s="70"/>
      <c r="BM2120" s="70"/>
      <c r="BN2120" s="70"/>
      <c r="BO2120" s="70"/>
      <c r="BP2120" s="70"/>
      <c r="BQ2120" s="70"/>
      <c r="BR2120" s="70"/>
      <c r="BS2120" s="70"/>
      <c r="BT2120" s="70"/>
      <c r="BU2120" s="70"/>
      <c r="BV2120" s="70"/>
      <c r="BW2120" s="70"/>
      <c r="BX2120" s="70"/>
      <c r="BY2120" s="70"/>
      <c r="BZ2120" s="72"/>
      <c r="CA2120" s="73"/>
      <c r="CB2120" s="72"/>
      <c r="CC2120" s="72"/>
      <c r="CD2120" s="74"/>
      <c r="CJ2120"/>
      <c r="CW2120" s="76"/>
      <c r="DC2120" s="69"/>
      <c r="DI2120" s="69"/>
    </row>
    <row r="2121" spans="1:113">
      <c r="A2121" s="70"/>
      <c r="B2121" s="70"/>
      <c r="C2121" s="70"/>
      <c r="D2121" s="70"/>
      <c r="E2121" s="70"/>
      <c r="F2121" s="70"/>
      <c r="G2121" s="70"/>
      <c r="H2121" s="70"/>
      <c r="I2121" s="70"/>
      <c r="J2121" s="70"/>
      <c r="K2121" s="70"/>
      <c r="L2121" s="70"/>
      <c r="M2121" s="70"/>
      <c r="N2121" s="70"/>
      <c r="O2121" s="70"/>
      <c r="P2121" s="70"/>
      <c r="Q2121" s="70"/>
      <c r="R2121" s="70"/>
      <c r="S2121" s="70"/>
      <c r="T2121" s="70"/>
      <c r="U2121" s="70"/>
      <c r="V2121" s="70"/>
      <c r="W2121" s="70"/>
      <c r="X2121" s="70"/>
      <c r="Y2121" s="70"/>
      <c r="Z2121" s="70"/>
      <c r="AA2121" s="70"/>
      <c r="AB2121" s="70"/>
      <c r="AC2121" s="70"/>
      <c r="AD2121" s="70"/>
      <c r="AE2121" s="70"/>
      <c r="AF2121" s="70"/>
      <c r="AG2121" s="70"/>
      <c r="AH2121" s="70"/>
      <c r="AI2121" s="70"/>
      <c r="AJ2121" s="70"/>
      <c r="AK2121" s="70"/>
      <c r="AL2121" s="70"/>
      <c r="AM2121" s="70"/>
      <c r="AN2121" s="70"/>
      <c r="AO2121" s="70"/>
      <c r="AP2121" s="70"/>
      <c r="AQ2121" s="70"/>
      <c r="AR2121" s="70"/>
      <c r="AS2121" s="70"/>
      <c r="AT2121" s="70"/>
      <c r="AU2121" s="70"/>
      <c r="AV2121" s="70"/>
      <c r="AW2121" s="70"/>
      <c r="AX2121" s="70"/>
      <c r="AY2121" s="70"/>
      <c r="AZ2121" s="70"/>
      <c r="BA2121" s="70"/>
      <c r="BB2121" s="70"/>
      <c r="BC2121" s="70"/>
      <c r="BD2121" s="70"/>
      <c r="BE2121" s="70"/>
      <c r="BF2121" s="70"/>
      <c r="BG2121" s="70"/>
      <c r="BH2121" s="70"/>
      <c r="BI2121" s="70"/>
      <c r="BJ2121" s="70"/>
      <c r="BK2121" s="70"/>
      <c r="BL2121" s="70"/>
      <c r="BM2121" s="70"/>
      <c r="BN2121" s="70"/>
      <c r="BO2121" s="70"/>
      <c r="BP2121" s="70"/>
      <c r="BQ2121" s="70"/>
      <c r="BR2121" s="70"/>
      <c r="BS2121" s="70"/>
      <c r="BT2121" s="70"/>
      <c r="BU2121" s="70"/>
      <c r="BV2121" s="70"/>
      <c r="BW2121" s="70"/>
      <c r="BX2121" s="70"/>
      <c r="BY2121" s="70"/>
      <c r="BZ2121" s="72"/>
      <c r="CA2121" s="73"/>
      <c r="CB2121" s="72"/>
      <c r="CC2121" s="72"/>
      <c r="CD2121" s="74"/>
      <c r="CJ2121"/>
      <c r="CW2121" s="76"/>
      <c r="DC2121" s="69"/>
      <c r="DI2121" s="69"/>
    </row>
    <row r="2122" spans="1:113">
      <c r="A2122" s="70"/>
      <c r="B2122" s="70"/>
      <c r="C2122" s="70"/>
      <c r="D2122" s="70"/>
      <c r="E2122" s="70"/>
      <c r="F2122" s="70"/>
      <c r="G2122" s="70"/>
      <c r="H2122" s="70"/>
      <c r="I2122" s="70"/>
      <c r="J2122" s="70"/>
      <c r="K2122" s="70"/>
      <c r="L2122" s="70"/>
      <c r="M2122" s="70"/>
      <c r="N2122" s="70"/>
      <c r="O2122" s="70"/>
      <c r="P2122" s="70"/>
      <c r="Q2122" s="70"/>
      <c r="R2122" s="70"/>
      <c r="S2122" s="70"/>
      <c r="T2122" s="70"/>
      <c r="U2122" s="70"/>
      <c r="V2122" s="70"/>
      <c r="W2122" s="70"/>
      <c r="X2122" s="70"/>
      <c r="Y2122" s="70"/>
      <c r="Z2122" s="70"/>
      <c r="AA2122" s="70"/>
      <c r="AB2122" s="70"/>
      <c r="AC2122" s="70"/>
      <c r="AD2122" s="70"/>
      <c r="AE2122" s="70"/>
      <c r="AF2122" s="70"/>
      <c r="AG2122" s="70"/>
      <c r="AH2122" s="70"/>
      <c r="AI2122" s="70"/>
      <c r="AJ2122" s="70"/>
      <c r="AK2122" s="70"/>
      <c r="AL2122" s="70"/>
      <c r="AM2122" s="70"/>
      <c r="AN2122" s="70"/>
      <c r="AO2122" s="70"/>
      <c r="AP2122" s="70"/>
      <c r="AQ2122" s="70"/>
      <c r="AR2122" s="70"/>
      <c r="AS2122" s="70"/>
      <c r="AT2122" s="70"/>
      <c r="AU2122" s="70"/>
      <c r="AV2122" s="70"/>
      <c r="AW2122" s="70"/>
      <c r="AX2122" s="70"/>
      <c r="AY2122" s="70"/>
      <c r="AZ2122" s="70"/>
      <c r="BA2122" s="70"/>
      <c r="BB2122" s="70"/>
      <c r="BC2122" s="70"/>
      <c r="BD2122" s="70"/>
      <c r="BE2122" s="70"/>
      <c r="BF2122" s="70"/>
      <c r="BG2122" s="70"/>
      <c r="BH2122" s="70"/>
      <c r="BI2122" s="70"/>
      <c r="BJ2122" s="70"/>
      <c r="BK2122" s="70"/>
      <c r="BL2122" s="70"/>
      <c r="BM2122" s="70"/>
      <c r="BN2122" s="70"/>
      <c r="BO2122" s="70"/>
      <c r="BP2122" s="70"/>
      <c r="BQ2122" s="70"/>
      <c r="BR2122" s="70"/>
      <c r="BS2122" s="70"/>
      <c r="BT2122" s="70"/>
      <c r="BU2122" s="70"/>
      <c r="BV2122" s="70"/>
      <c r="BW2122" s="70"/>
      <c r="BX2122" s="70"/>
      <c r="BY2122" s="70"/>
      <c r="BZ2122" s="72"/>
      <c r="CA2122" s="73"/>
      <c r="CB2122" s="72"/>
      <c r="CC2122" s="72"/>
      <c r="CD2122" s="74"/>
      <c r="CJ2122"/>
      <c r="CW2122" s="76"/>
      <c r="DC2122" s="69"/>
      <c r="DI2122" s="69"/>
    </row>
    <row r="2123" spans="1:113">
      <c r="A2123" s="70"/>
      <c r="B2123" s="70"/>
      <c r="C2123" s="70"/>
      <c r="D2123" s="70"/>
      <c r="E2123" s="70"/>
      <c r="F2123" s="70"/>
      <c r="G2123" s="70"/>
      <c r="H2123" s="70"/>
      <c r="I2123" s="70"/>
      <c r="J2123" s="70"/>
      <c r="K2123" s="70"/>
      <c r="L2123" s="70"/>
      <c r="M2123" s="70"/>
      <c r="N2123" s="70"/>
      <c r="O2123" s="70"/>
      <c r="P2123" s="70"/>
      <c r="Q2123" s="70"/>
      <c r="R2123" s="70"/>
      <c r="S2123" s="70"/>
      <c r="T2123" s="70"/>
      <c r="U2123" s="70"/>
      <c r="V2123" s="70"/>
      <c r="W2123" s="70"/>
      <c r="X2123" s="70"/>
      <c r="Y2123" s="70"/>
      <c r="Z2123" s="70"/>
      <c r="AA2123" s="70"/>
      <c r="AB2123" s="70"/>
      <c r="AC2123" s="70"/>
      <c r="AD2123" s="70"/>
      <c r="AE2123" s="70"/>
      <c r="AF2123" s="70"/>
      <c r="AG2123" s="70"/>
      <c r="AH2123" s="70"/>
      <c r="AI2123" s="70"/>
      <c r="AJ2123" s="70"/>
      <c r="AK2123" s="70"/>
      <c r="AL2123" s="70"/>
      <c r="AM2123" s="70"/>
      <c r="AN2123" s="70"/>
      <c r="AO2123" s="70"/>
      <c r="AP2123" s="70"/>
      <c r="AQ2123" s="70"/>
      <c r="AR2123" s="70"/>
      <c r="AS2123" s="70"/>
      <c r="AT2123" s="70"/>
      <c r="AU2123" s="70"/>
      <c r="AV2123" s="70"/>
      <c r="AW2123" s="70"/>
      <c r="AX2123" s="70"/>
      <c r="AY2123" s="70"/>
      <c r="AZ2123" s="70"/>
      <c r="BA2123" s="70"/>
      <c r="BB2123" s="70"/>
      <c r="BC2123" s="70"/>
      <c r="BD2123" s="70"/>
      <c r="BE2123" s="70"/>
      <c r="BF2123" s="70"/>
      <c r="BG2123" s="70"/>
      <c r="BH2123" s="70"/>
      <c r="BI2123" s="70"/>
      <c r="BJ2123" s="70"/>
      <c r="BK2123" s="70"/>
      <c r="BL2123" s="70"/>
      <c r="BM2123" s="70"/>
      <c r="BN2123" s="70"/>
      <c r="BO2123" s="70"/>
      <c r="BP2123" s="70"/>
      <c r="BQ2123" s="70"/>
      <c r="BR2123" s="70"/>
      <c r="BS2123" s="70"/>
      <c r="BT2123" s="70"/>
      <c r="BU2123" s="70"/>
      <c r="BV2123" s="70"/>
      <c r="BW2123" s="70"/>
      <c r="BX2123" s="70"/>
      <c r="BY2123" s="70"/>
      <c r="BZ2123" s="72"/>
      <c r="CA2123" s="73"/>
      <c r="CB2123" s="72"/>
      <c r="CC2123" s="72"/>
      <c r="CD2123" s="74"/>
      <c r="CJ2123"/>
      <c r="CW2123" s="76"/>
      <c r="DC2123" s="69"/>
      <c r="DI2123" s="69"/>
    </row>
    <row r="2124" spans="1:113">
      <c r="A2124" s="70"/>
      <c r="B2124" s="70"/>
      <c r="C2124" s="70"/>
      <c r="D2124" s="70"/>
      <c r="E2124" s="70"/>
      <c r="F2124" s="70"/>
      <c r="G2124" s="70"/>
      <c r="H2124" s="70"/>
      <c r="I2124" s="70"/>
      <c r="J2124" s="70"/>
      <c r="K2124" s="70"/>
      <c r="L2124" s="70"/>
      <c r="M2124" s="70"/>
      <c r="N2124" s="70"/>
      <c r="O2124" s="70"/>
      <c r="P2124" s="70"/>
      <c r="Q2124" s="70"/>
      <c r="R2124" s="70"/>
      <c r="S2124" s="70"/>
      <c r="T2124" s="70"/>
      <c r="U2124" s="70"/>
      <c r="V2124" s="70"/>
      <c r="W2124" s="70"/>
      <c r="X2124" s="70"/>
      <c r="Y2124" s="70"/>
      <c r="Z2124" s="70"/>
      <c r="AA2124" s="70"/>
      <c r="AB2124" s="70"/>
      <c r="AC2124" s="70"/>
      <c r="AD2124" s="70"/>
      <c r="AE2124" s="70"/>
      <c r="AF2124" s="70"/>
      <c r="AG2124" s="70"/>
      <c r="AH2124" s="70"/>
      <c r="AI2124" s="70"/>
      <c r="AJ2124" s="70"/>
      <c r="AK2124" s="70"/>
      <c r="AL2124" s="70"/>
      <c r="AM2124" s="70"/>
      <c r="AN2124" s="70"/>
      <c r="AO2124" s="70"/>
      <c r="AP2124" s="70"/>
      <c r="AQ2124" s="70"/>
      <c r="AR2124" s="70"/>
      <c r="AS2124" s="70"/>
      <c r="AT2124" s="70"/>
      <c r="AU2124" s="70"/>
      <c r="AV2124" s="70"/>
      <c r="AW2124" s="70"/>
      <c r="AX2124" s="70"/>
      <c r="AY2124" s="70"/>
      <c r="AZ2124" s="70"/>
      <c r="BA2124" s="70"/>
      <c r="BB2124" s="70"/>
      <c r="BC2124" s="70"/>
      <c r="BD2124" s="70"/>
      <c r="BE2124" s="70"/>
      <c r="BF2124" s="70"/>
      <c r="BG2124" s="70"/>
      <c r="BH2124" s="70"/>
      <c r="BI2124" s="70"/>
      <c r="BJ2124" s="70"/>
      <c r="BK2124" s="70"/>
      <c r="BL2124" s="70"/>
      <c r="BM2124" s="70"/>
      <c r="BN2124" s="70"/>
      <c r="BO2124" s="70"/>
      <c r="BP2124" s="70"/>
      <c r="BQ2124" s="70"/>
      <c r="BR2124" s="70"/>
      <c r="BS2124" s="70"/>
      <c r="BT2124" s="70"/>
      <c r="BU2124" s="70"/>
      <c r="BV2124" s="70"/>
      <c r="BW2124" s="70"/>
      <c r="BX2124" s="70"/>
      <c r="BY2124" s="70"/>
      <c r="BZ2124" s="72"/>
      <c r="CA2124" s="73"/>
      <c r="CB2124" s="72"/>
      <c r="CC2124" s="72"/>
      <c r="CD2124" s="74"/>
      <c r="CJ2124"/>
      <c r="CW2124" s="76"/>
      <c r="DC2124" s="69"/>
      <c r="DI2124" s="69"/>
    </row>
    <row r="2125" spans="1:113">
      <c r="A2125" s="70"/>
      <c r="B2125" s="70"/>
      <c r="C2125" s="70"/>
      <c r="D2125" s="70"/>
      <c r="E2125" s="70"/>
      <c r="F2125" s="70"/>
      <c r="G2125" s="70"/>
      <c r="H2125" s="70"/>
      <c r="I2125" s="70"/>
      <c r="J2125" s="70"/>
      <c r="K2125" s="70"/>
      <c r="L2125" s="70"/>
      <c r="M2125" s="70"/>
      <c r="N2125" s="70"/>
      <c r="O2125" s="70"/>
      <c r="P2125" s="70"/>
      <c r="Q2125" s="70"/>
      <c r="R2125" s="70"/>
      <c r="S2125" s="70"/>
      <c r="T2125" s="70"/>
      <c r="U2125" s="70"/>
      <c r="V2125" s="70"/>
      <c r="W2125" s="70"/>
      <c r="X2125" s="70"/>
      <c r="Y2125" s="70"/>
      <c r="Z2125" s="70"/>
      <c r="AA2125" s="70"/>
      <c r="AB2125" s="70"/>
      <c r="AC2125" s="70"/>
      <c r="AD2125" s="70"/>
      <c r="AE2125" s="70"/>
      <c r="AF2125" s="70"/>
      <c r="AG2125" s="70"/>
      <c r="AH2125" s="70"/>
      <c r="AI2125" s="70"/>
      <c r="AJ2125" s="70"/>
      <c r="AK2125" s="70"/>
      <c r="AL2125" s="70"/>
      <c r="AM2125" s="70"/>
      <c r="AN2125" s="70"/>
      <c r="AO2125" s="70"/>
      <c r="AP2125" s="70"/>
      <c r="AQ2125" s="70"/>
      <c r="AR2125" s="70"/>
      <c r="AS2125" s="70"/>
      <c r="AT2125" s="70"/>
      <c r="AU2125" s="70"/>
      <c r="AV2125" s="70"/>
      <c r="AW2125" s="70"/>
      <c r="AX2125" s="70"/>
      <c r="AY2125" s="70"/>
      <c r="AZ2125" s="70"/>
      <c r="BA2125" s="70"/>
      <c r="BB2125" s="70"/>
      <c r="BC2125" s="70"/>
      <c r="BD2125" s="70"/>
      <c r="BE2125" s="70"/>
      <c r="BF2125" s="70"/>
      <c r="BG2125" s="70"/>
      <c r="BH2125" s="70"/>
      <c r="BI2125" s="70"/>
      <c r="BJ2125" s="70"/>
      <c r="BK2125" s="70"/>
      <c r="BL2125" s="70"/>
      <c r="BM2125" s="70"/>
      <c r="BN2125" s="70"/>
      <c r="BO2125" s="70"/>
      <c r="BP2125" s="70"/>
      <c r="BQ2125" s="70"/>
      <c r="BR2125" s="70"/>
      <c r="BS2125" s="70"/>
      <c r="BT2125" s="70"/>
      <c r="BU2125" s="70"/>
      <c r="BV2125" s="70"/>
      <c r="BW2125" s="70"/>
      <c r="BX2125" s="70"/>
      <c r="BY2125" s="70"/>
      <c r="BZ2125" s="72"/>
      <c r="CA2125" s="73"/>
      <c r="CB2125" s="72"/>
      <c r="CC2125" s="72"/>
      <c r="CD2125" s="74"/>
      <c r="CJ2125"/>
      <c r="CW2125" s="76"/>
      <c r="DC2125" s="69"/>
      <c r="DI2125" s="69"/>
    </row>
    <row r="2126" spans="1:113">
      <c r="A2126" s="70"/>
      <c r="B2126" s="70"/>
      <c r="C2126" s="70"/>
      <c r="D2126" s="70"/>
      <c r="E2126" s="70"/>
      <c r="F2126" s="70"/>
      <c r="G2126" s="70"/>
      <c r="H2126" s="70"/>
      <c r="I2126" s="70"/>
      <c r="J2126" s="70"/>
      <c r="K2126" s="70"/>
      <c r="L2126" s="70"/>
      <c r="M2126" s="70"/>
      <c r="N2126" s="70"/>
      <c r="O2126" s="70"/>
      <c r="P2126" s="70"/>
      <c r="Q2126" s="70"/>
      <c r="R2126" s="70"/>
      <c r="S2126" s="70"/>
      <c r="T2126" s="70"/>
      <c r="U2126" s="70"/>
      <c r="V2126" s="70"/>
      <c r="W2126" s="70"/>
      <c r="X2126" s="70"/>
      <c r="Y2126" s="70"/>
      <c r="Z2126" s="70"/>
      <c r="AA2126" s="70"/>
      <c r="AB2126" s="70"/>
      <c r="AC2126" s="70"/>
      <c r="AD2126" s="70"/>
      <c r="AE2126" s="70"/>
      <c r="AF2126" s="70"/>
      <c r="AG2126" s="70"/>
      <c r="AH2126" s="70"/>
      <c r="AI2126" s="70"/>
      <c r="AJ2126" s="70"/>
      <c r="AK2126" s="70"/>
      <c r="AL2126" s="70"/>
      <c r="AM2126" s="70"/>
      <c r="AN2126" s="70"/>
      <c r="AO2126" s="70"/>
      <c r="AP2126" s="70"/>
      <c r="AQ2126" s="70"/>
      <c r="AR2126" s="70"/>
      <c r="AS2126" s="70"/>
      <c r="AT2126" s="70"/>
      <c r="AU2126" s="70"/>
      <c r="AV2126" s="70"/>
      <c r="AW2126" s="70"/>
      <c r="AX2126" s="70"/>
      <c r="AY2126" s="70"/>
      <c r="AZ2126" s="70"/>
      <c r="BA2126" s="70"/>
      <c r="BB2126" s="70"/>
      <c r="BC2126" s="70"/>
      <c r="BD2126" s="70"/>
      <c r="BE2126" s="70"/>
      <c r="BF2126" s="70"/>
      <c r="BG2126" s="70"/>
      <c r="BH2126" s="70"/>
      <c r="BI2126" s="70"/>
      <c r="BJ2126" s="70"/>
      <c r="BK2126" s="70"/>
      <c r="BL2126" s="70"/>
      <c r="BM2126" s="70"/>
      <c r="BN2126" s="70"/>
      <c r="BO2126" s="70"/>
      <c r="BP2126" s="70"/>
      <c r="BQ2126" s="70"/>
      <c r="BR2126" s="70"/>
      <c r="BS2126" s="70"/>
      <c r="BT2126" s="70"/>
      <c r="BU2126" s="70"/>
      <c r="BV2126" s="70"/>
      <c r="BW2126" s="70"/>
      <c r="BX2126" s="70"/>
      <c r="BY2126" s="70"/>
      <c r="BZ2126" s="72"/>
      <c r="CA2126" s="73"/>
      <c r="CB2126" s="72"/>
      <c r="CC2126" s="72"/>
      <c r="CD2126" s="74"/>
      <c r="CJ2126"/>
      <c r="CW2126" s="76"/>
      <c r="DC2126" s="69"/>
      <c r="DI2126" s="69"/>
    </row>
    <row r="2127" spans="1:113">
      <c r="A2127" s="70"/>
      <c r="B2127" s="70"/>
      <c r="C2127" s="70"/>
      <c r="D2127" s="70"/>
      <c r="E2127" s="70"/>
      <c r="F2127" s="70"/>
      <c r="G2127" s="70"/>
      <c r="H2127" s="70"/>
      <c r="I2127" s="70"/>
      <c r="J2127" s="70"/>
      <c r="K2127" s="70"/>
      <c r="L2127" s="70"/>
      <c r="M2127" s="70"/>
      <c r="N2127" s="70"/>
      <c r="O2127" s="70"/>
      <c r="P2127" s="70"/>
      <c r="Q2127" s="70"/>
      <c r="R2127" s="70"/>
      <c r="S2127" s="70"/>
      <c r="T2127" s="70"/>
      <c r="U2127" s="70"/>
      <c r="V2127" s="70"/>
      <c r="W2127" s="70"/>
      <c r="X2127" s="70"/>
      <c r="Y2127" s="70"/>
      <c r="Z2127" s="70"/>
      <c r="AA2127" s="70"/>
      <c r="AB2127" s="70"/>
      <c r="AC2127" s="70"/>
      <c r="AD2127" s="70"/>
      <c r="AE2127" s="70"/>
      <c r="AF2127" s="70"/>
      <c r="AG2127" s="70"/>
      <c r="AH2127" s="70"/>
      <c r="AI2127" s="70"/>
      <c r="AJ2127" s="70"/>
      <c r="AK2127" s="70"/>
      <c r="AL2127" s="70"/>
      <c r="AM2127" s="70"/>
      <c r="AN2127" s="70"/>
      <c r="AO2127" s="70"/>
      <c r="AP2127" s="70"/>
      <c r="AQ2127" s="70"/>
      <c r="AR2127" s="70"/>
      <c r="AS2127" s="70"/>
      <c r="AT2127" s="70"/>
      <c r="AU2127" s="70"/>
      <c r="AV2127" s="70"/>
      <c r="AW2127" s="70"/>
      <c r="AX2127" s="70"/>
      <c r="AY2127" s="70"/>
      <c r="AZ2127" s="70"/>
      <c r="BA2127" s="70"/>
      <c r="BB2127" s="70"/>
      <c r="BC2127" s="70"/>
      <c r="BD2127" s="70"/>
      <c r="BE2127" s="70"/>
      <c r="BF2127" s="70"/>
      <c r="BG2127" s="70"/>
      <c r="BH2127" s="70"/>
      <c r="BI2127" s="70"/>
      <c r="BJ2127" s="70"/>
      <c r="BK2127" s="70"/>
      <c r="BL2127" s="70"/>
      <c r="BM2127" s="70"/>
      <c r="BN2127" s="70"/>
      <c r="BO2127" s="70"/>
      <c r="BP2127" s="70"/>
      <c r="BQ2127" s="70"/>
      <c r="BR2127" s="70"/>
      <c r="BS2127" s="70"/>
      <c r="BT2127" s="70"/>
      <c r="BU2127" s="70"/>
      <c r="BV2127" s="70"/>
      <c r="BW2127" s="70"/>
      <c r="BX2127" s="70"/>
      <c r="BY2127" s="70"/>
      <c r="BZ2127" s="72"/>
      <c r="CA2127" s="73"/>
      <c r="CB2127" s="72"/>
      <c r="CC2127" s="72"/>
      <c r="CD2127" s="74"/>
      <c r="CJ2127"/>
      <c r="CW2127" s="76"/>
      <c r="DC2127" s="69"/>
      <c r="DI2127" s="69"/>
    </row>
    <row r="2128" spans="1:113">
      <c r="A2128" s="70"/>
      <c r="B2128" s="70"/>
      <c r="C2128" s="70"/>
      <c r="D2128" s="70"/>
      <c r="E2128" s="70"/>
      <c r="F2128" s="70"/>
      <c r="G2128" s="70"/>
      <c r="H2128" s="70"/>
      <c r="I2128" s="70"/>
      <c r="J2128" s="70"/>
      <c r="K2128" s="70"/>
      <c r="L2128" s="70"/>
      <c r="M2128" s="70"/>
      <c r="N2128" s="70"/>
      <c r="O2128" s="70"/>
      <c r="P2128" s="70"/>
      <c r="Q2128" s="70"/>
      <c r="R2128" s="70"/>
      <c r="S2128" s="70"/>
      <c r="T2128" s="70"/>
      <c r="U2128" s="70"/>
      <c r="V2128" s="70"/>
      <c r="W2128" s="70"/>
      <c r="X2128" s="70"/>
      <c r="Y2128" s="70"/>
      <c r="Z2128" s="70"/>
      <c r="AA2128" s="70"/>
      <c r="AB2128" s="70"/>
      <c r="AC2128" s="70"/>
      <c r="AD2128" s="70"/>
      <c r="AE2128" s="70"/>
      <c r="AF2128" s="70"/>
      <c r="AG2128" s="70"/>
      <c r="AH2128" s="70"/>
      <c r="AI2128" s="70"/>
      <c r="AJ2128" s="70"/>
      <c r="AK2128" s="70"/>
      <c r="AL2128" s="70"/>
      <c r="AM2128" s="70"/>
      <c r="AN2128" s="70"/>
      <c r="AO2128" s="70"/>
      <c r="AP2128" s="70"/>
      <c r="AQ2128" s="70"/>
      <c r="AR2128" s="70"/>
      <c r="AS2128" s="70"/>
      <c r="AT2128" s="70"/>
      <c r="AU2128" s="70"/>
      <c r="AV2128" s="70"/>
      <c r="AW2128" s="70"/>
      <c r="AX2128" s="70"/>
      <c r="AY2128" s="70"/>
      <c r="AZ2128" s="70"/>
      <c r="BA2128" s="70"/>
      <c r="BB2128" s="70"/>
      <c r="BC2128" s="70"/>
      <c r="BD2128" s="70"/>
      <c r="BE2128" s="70"/>
      <c r="BF2128" s="70"/>
      <c r="BG2128" s="70"/>
      <c r="BH2128" s="70"/>
      <c r="BI2128" s="70"/>
      <c r="BJ2128" s="70"/>
      <c r="BK2128" s="70"/>
      <c r="BL2128" s="70"/>
      <c r="BM2128" s="70"/>
      <c r="BN2128" s="70"/>
      <c r="BO2128" s="70"/>
      <c r="BP2128" s="70"/>
      <c r="BQ2128" s="70"/>
      <c r="BR2128" s="70"/>
      <c r="BS2128" s="70"/>
      <c r="BT2128" s="70"/>
      <c r="BU2128" s="70"/>
      <c r="BV2128" s="70"/>
      <c r="BW2128" s="70"/>
      <c r="BX2128" s="70"/>
      <c r="BY2128" s="70"/>
      <c r="BZ2128" s="72"/>
      <c r="CA2128" s="73"/>
      <c r="CB2128" s="72"/>
      <c r="CC2128" s="72"/>
      <c r="CD2128" s="74"/>
      <c r="CJ2128"/>
      <c r="CW2128" s="76"/>
      <c r="DC2128" s="69"/>
      <c r="DI2128" s="69"/>
    </row>
    <row r="2129" spans="1:113">
      <c r="A2129" s="70"/>
      <c r="B2129" s="70"/>
      <c r="C2129" s="70"/>
      <c r="D2129" s="70"/>
      <c r="E2129" s="70"/>
      <c r="F2129" s="70"/>
      <c r="G2129" s="70"/>
      <c r="H2129" s="70"/>
      <c r="I2129" s="70"/>
      <c r="J2129" s="70"/>
      <c r="K2129" s="70"/>
      <c r="L2129" s="70"/>
      <c r="M2129" s="70"/>
      <c r="N2129" s="70"/>
      <c r="O2129" s="70"/>
      <c r="P2129" s="70"/>
      <c r="Q2129" s="70"/>
      <c r="R2129" s="70"/>
      <c r="S2129" s="70"/>
      <c r="T2129" s="70"/>
      <c r="U2129" s="70"/>
      <c r="V2129" s="70"/>
      <c r="W2129" s="70"/>
      <c r="X2129" s="70"/>
      <c r="Y2129" s="70"/>
      <c r="Z2129" s="70"/>
      <c r="AA2129" s="70"/>
      <c r="AB2129" s="70"/>
      <c r="AC2129" s="70"/>
      <c r="AD2129" s="70"/>
      <c r="AE2129" s="70"/>
      <c r="AF2129" s="70"/>
      <c r="AG2129" s="70"/>
      <c r="AH2129" s="70"/>
      <c r="AI2129" s="70"/>
      <c r="AJ2129" s="70"/>
      <c r="AK2129" s="70"/>
      <c r="AL2129" s="70"/>
      <c r="AM2129" s="70"/>
      <c r="AN2129" s="70"/>
      <c r="AO2129" s="70"/>
      <c r="AP2129" s="70"/>
      <c r="AQ2129" s="70"/>
      <c r="AR2129" s="70"/>
      <c r="AS2129" s="70"/>
      <c r="AT2129" s="70"/>
      <c r="AU2129" s="70"/>
      <c r="AV2129" s="70"/>
      <c r="AW2129" s="70"/>
      <c r="AX2129" s="70"/>
      <c r="AY2129" s="70"/>
      <c r="AZ2129" s="70"/>
      <c r="BA2129" s="70"/>
      <c r="BB2129" s="70"/>
      <c r="BC2129" s="70"/>
      <c r="BD2129" s="70"/>
      <c r="BE2129" s="70"/>
      <c r="BF2129" s="70"/>
      <c r="BG2129" s="70"/>
      <c r="BH2129" s="70"/>
      <c r="BI2129" s="70"/>
      <c r="BJ2129" s="70"/>
      <c r="BK2129" s="70"/>
      <c r="BL2129" s="70"/>
      <c r="BM2129" s="70"/>
      <c r="BN2129" s="70"/>
      <c r="BO2129" s="70"/>
      <c r="BP2129" s="70"/>
      <c r="BQ2129" s="70"/>
      <c r="BR2129" s="70"/>
      <c r="BS2129" s="70"/>
      <c r="BT2129" s="70"/>
      <c r="BU2129" s="70"/>
      <c r="BV2129" s="70"/>
      <c r="BW2129" s="70"/>
      <c r="BX2129" s="70"/>
      <c r="BY2129" s="70"/>
      <c r="BZ2129" s="72"/>
      <c r="CA2129" s="73"/>
      <c r="CB2129" s="72"/>
      <c r="CC2129" s="72"/>
      <c r="CD2129" s="74"/>
      <c r="CJ2129"/>
      <c r="CW2129" s="76"/>
      <c r="DC2129" s="69"/>
      <c r="DI2129" s="69"/>
    </row>
    <row r="2130" spans="1:113">
      <c r="A2130" s="70"/>
      <c r="B2130" s="70"/>
      <c r="C2130" s="70"/>
      <c r="D2130" s="70"/>
      <c r="E2130" s="70"/>
      <c r="F2130" s="70"/>
      <c r="G2130" s="70"/>
      <c r="H2130" s="70"/>
      <c r="I2130" s="70"/>
      <c r="J2130" s="70"/>
      <c r="K2130" s="70"/>
      <c r="L2130" s="70"/>
      <c r="M2130" s="70"/>
      <c r="N2130" s="70"/>
      <c r="O2130" s="70"/>
      <c r="P2130" s="70"/>
      <c r="Q2130" s="70"/>
      <c r="R2130" s="70"/>
      <c r="S2130" s="70"/>
      <c r="T2130" s="70"/>
      <c r="U2130" s="70"/>
      <c r="V2130" s="70"/>
      <c r="W2130" s="70"/>
      <c r="X2130" s="70"/>
      <c r="Y2130" s="70"/>
      <c r="Z2130" s="70"/>
      <c r="AA2130" s="70"/>
      <c r="AB2130" s="70"/>
      <c r="AC2130" s="70"/>
      <c r="AD2130" s="70"/>
      <c r="AE2130" s="70"/>
      <c r="AF2130" s="70"/>
      <c r="AG2130" s="70"/>
      <c r="AH2130" s="70"/>
      <c r="AI2130" s="70"/>
      <c r="AJ2130" s="70"/>
      <c r="AK2130" s="70"/>
      <c r="AL2130" s="70"/>
      <c r="AM2130" s="70"/>
      <c r="AN2130" s="70"/>
      <c r="AO2130" s="70"/>
      <c r="AP2130" s="70"/>
      <c r="AQ2130" s="70"/>
      <c r="AR2130" s="70"/>
      <c r="AS2130" s="70"/>
      <c r="AT2130" s="70"/>
      <c r="AU2130" s="70"/>
      <c r="AV2130" s="70"/>
      <c r="AW2130" s="70"/>
      <c r="AX2130" s="70"/>
      <c r="AY2130" s="70"/>
      <c r="AZ2130" s="70"/>
      <c r="BA2130" s="70"/>
      <c r="BB2130" s="70"/>
      <c r="BC2130" s="70"/>
      <c r="BD2130" s="70"/>
      <c r="BE2130" s="70"/>
      <c r="BF2130" s="70"/>
      <c r="BG2130" s="70"/>
      <c r="BH2130" s="70"/>
      <c r="BI2130" s="70"/>
      <c r="BJ2130" s="70"/>
      <c r="BK2130" s="70"/>
      <c r="BL2130" s="70"/>
      <c r="BM2130" s="70"/>
      <c r="BN2130" s="70"/>
      <c r="BO2130" s="70"/>
      <c r="BP2130" s="70"/>
      <c r="BQ2130" s="70"/>
      <c r="BR2130" s="70"/>
      <c r="BS2130" s="70"/>
      <c r="BT2130" s="70"/>
      <c r="BU2130" s="70"/>
      <c r="BV2130" s="70"/>
      <c r="BW2130" s="70"/>
      <c r="BX2130" s="70"/>
      <c r="BY2130" s="70"/>
      <c r="BZ2130" s="72"/>
      <c r="CA2130" s="73"/>
      <c r="CB2130" s="72"/>
      <c r="CC2130" s="72"/>
      <c r="CD2130" s="74"/>
      <c r="CJ2130"/>
      <c r="CW2130" s="76"/>
      <c r="DC2130" s="69"/>
      <c r="DI2130" s="69"/>
    </row>
    <row r="2131" spans="1:113">
      <c r="A2131" s="70"/>
      <c r="B2131" s="70"/>
      <c r="C2131" s="70"/>
      <c r="D2131" s="70"/>
      <c r="E2131" s="70"/>
      <c r="F2131" s="70"/>
      <c r="G2131" s="70"/>
      <c r="H2131" s="70"/>
      <c r="I2131" s="70"/>
      <c r="J2131" s="70"/>
      <c r="K2131" s="70"/>
      <c r="L2131" s="70"/>
      <c r="M2131" s="70"/>
      <c r="N2131" s="70"/>
      <c r="O2131" s="70"/>
      <c r="P2131" s="70"/>
      <c r="Q2131" s="70"/>
      <c r="R2131" s="70"/>
      <c r="S2131" s="70"/>
      <c r="T2131" s="70"/>
      <c r="U2131" s="70"/>
      <c r="V2131" s="70"/>
      <c r="W2131" s="70"/>
      <c r="X2131" s="70"/>
      <c r="Y2131" s="70"/>
      <c r="Z2131" s="70"/>
      <c r="AA2131" s="70"/>
      <c r="AB2131" s="70"/>
      <c r="AC2131" s="70"/>
      <c r="AD2131" s="70"/>
      <c r="AE2131" s="70"/>
      <c r="AF2131" s="70"/>
      <c r="AG2131" s="70"/>
      <c r="AH2131" s="70"/>
      <c r="AI2131" s="70"/>
      <c r="AJ2131" s="70"/>
      <c r="AK2131" s="70"/>
      <c r="AL2131" s="70"/>
      <c r="AM2131" s="70"/>
      <c r="AN2131" s="70"/>
      <c r="AO2131" s="70"/>
      <c r="AP2131" s="70"/>
      <c r="AQ2131" s="70"/>
      <c r="AR2131" s="70"/>
      <c r="AS2131" s="70"/>
      <c r="AT2131" s="70"/>
      <c r="AU2131" s="70"/>
      <c r="AV2131" s="70"/>
      <c r="AW2131" s="70"/>
      <c r="AX2131" s="70"/>
      <c r="AY2131" s="70"/>
      <c r="AZ2131" s="70"/>
      <c r="BA2131" s="70"/>
      <c r="BB2131" s="70"/>
      <c r="BC2131" s="70"/>
      <c r="BD2131" s="70"/>
      <c r="BE2131" s="70"/>
      <c r="BF2131" s="70"/>
      <c r="BG2131" s="70"/>
      <c r="BH2131" s="70"/>
      <c r="BI2131" s="70"/>
      <c r="BJ2131" s="70"/>
      <c r="BK2131" s="70"/>
      <c r="BL2131" s="70"/>
      <c r="BM2131" s="70"/>
      <c r="BN2131" s="70"/>
      <c r="BO2131" s="70"/>
      <c r="BP2131" s="70"/>
      <c r="BQ2131" s="70"/>
      <c r="BR2131" s="70"/>
      <c r="BS2131" s="70"/>
      <c r="BT2131" s="70"/>
      <c r="BU2131" s="70"/>
      <c r="BV2131" s="70"/>
      <c r="BW2131" s="70"/>
      <c r="BX2131" s="70"/>
      <c r="BY2131" s="70"/>
      <c r="BZ2131" s="72"/>
      <c r="CA2131" s="73"/>
      <c r="CB2131" s="72"/>
      <c r="CC2131" s="72"/>
      <c r="CD2131" s="74"/>
      <c r="CJ2131"/>
      <c r="CW2131" s="76"/>
      <c r="DC2131" s="69"/>
      <c r="DI2131" s="69"/>
    </row>
    <row r="2132" spans="1:113">
      <c r="A2132" s="70"/>
      <c r="B2132" s="70"/>
      <c r="C2132" s="70"/>
      <c r="D2132" s="70"/>
      <c r="E2132" s="70"/>
      <c r="F2132" s="70"/>
      <c r="G2132" s="70"/>
      <c r="H2132" s="70"/>
      <c r="I2132" s="70"/>
      <c r="J2132" s="70"/>
      <c r="K2132" s="70"/>
      <c r="L2132" s="70"/>
      <c r="M2132" s="70"/>
      <c r="N2132" s="70"/>
      <c r="O2132" s="70"/>
      <c r="P2132" s="70"/>
      <c r="Q2132" s="70"/>
      <c r="R2132" s="70"/>
      <c r="S2132" s="70"/>
      <c r="T2132" s="70"/>
      <c r="U2132" s="70"/>
      <c r="V2132" s="70"/>
      <c r="W2132" s="70"/>
      <c r="X2132" s="70"/>
      <c r="Y2132" s="70"/>
      <c r="Z2132" s="70"/>
      <c r="AA2132" s="70"/>
      <c r="AB2132" s="70"/>
      <c r="AC2132" s="70"/>
      <c r="AD2132" s="70"/>
      <c r="AE2132" s="70"/>
      <c r="AF2132" s="70"/>
      <c r="AG2132" s="70"/>
      <c r="AH2132" s="70"/>
      <c r="AI2132" s="70"/>
      <c r="AJ2132" s="70"/>
      <c r="AK2132" s="70"/>
      <c r="AL2132" s="70"/>
      <c r="AM2132" s="70"/>
      <c r="AN2132" s="70"/>
      <c r="AO2132" s="70"/>
      <c r="AP2132" s="70"/>
      <c r="AQ2132" s="70"/>
      <c r="AR2132" s="70"/>
      <c r="AS2132" s="70"/>
      <c r="AT2132" s="70"/>
      <c r="AU2132" s="70"/>
      <c r="AV2132" s="70"/>
      <c r="AW2132" s="70"/>
      <c r="AX2132" s="70"/>
      <c r="AY2132" s="70"/>
      <c r="AZ2132" s="70"/>
      <c r="BA2132" s="70"/>
      <c r="BB2132" s="70"/>
      <c r="BC2132" s="70"/>
      <c r="BD2132" s="70"/>
      <c r="BE2132" s="70"/>
      <c r="BF2132" s="70"/>
      <c r="BG2132" s="70"/>
      <c r="BH2132" s="70"/>
      <c r="BI2132" s="70"/>
      <c r="BJ2132" s="70"/>
      <c r="BK2132" s="70"/>
      <c r="BL2132" s="70"/>
      <c r="BM2132" s="70"/>
      <c r="BN2132" s="70"/>
      <c r="BO2132" s="70"/>
      <c r="BP2132" s="70"/>
      <c r="BQ2132" s="70"/>
      <c r="BR2132" s="70"/>
      <c r="BS2132" s="70"/>
      <c r="BT2132" s="70"/>
      <c r="BU2132" s="70"/>
      <c r="BV2132" s="70"/>
      <c r="BW2132" s="70"/>
      <c r="BX2132" s="70"/>
      <c r="BY2132" s="70"/>
      <c r="BZ2132" s="72"/>
      <c r="CA2132" s="73"/>
      <c r="CB2132" s="72"/>
      <c r="CC2132" s="72"/>
      <c r="CD2132" s="74"/>
      <c r="CJ2132"/>
      <c r="CW2132" s="76"/>
      <c r="DC2132" s="69"/>
      <c r="DI2132" s="69"/>
    </row>
    <row r="2133" spans="1:113">
      <c r="A2133" s="70"/>
      <c r="B2133" s="70"/>
      <c r="C2133" s="70"/>
      <c r="D2133" s="70"/>
      <c r="E2133" s="70"/>
      <c r="F2133" s="70"/>
      <c r="G2133" s="70"/>
      <c r="H2133" s="70"/>
      <c r="I2133" s="70"/>
      <c r="J2133" s="70"/>
      <c r="K2133" s="70"/>
      <c r="L2133" s="70"/>
      <c r="M2133" s="70"/>
      <c r="N2133" s="70"/>
      <c r="O2133" s="70"/>
      <c r="P2133" s="70"/>
      <c r="Q2133" s="70"/>
      <c r="R2133" s="70"/>
      <c r="S2133" s="70"/>
      <c r="T2133" s="70"/>
      <c r="U2133" s="70"/>
      <c r="V2133" s="70"/>
      <c r="W2133" s="70"/>
      <c r="X2133" s="70"/>
      <c r="Y2133" s="70"/>
      <c r="Z2133" s="70"/>
      <c r="AA2133" s="70"/>
      <c r="AB2133" s="70"/>
      <c r="AC2133" s="70"/>
      <c r="AD2133" s="70"/>
      <c r="AE2133" s="70"/>
      <c r="AF2133" s="70"/>
      <c r="AG2133" s="70"/>
      <c r="AH2133" s="70"/>
      <c r="AI2133" s="70"/>
      <c r="AJ2133" s="70"/>
      <c r="AK2133" s="70"/>
      <c r="AL2133" s="70"/>
      <c r="AM2133" s="70"/>
      <c r="AN2133" s="70"/>
      <c r="AO2133" s="70"/>
      <c r="AP2133" s="70"/>
      <c r="AQ2133" s="70"/>
      <c r="AR2133" s="70"/>
      <c r="AS2133" s="70"/>
      <c r="AT2133" s="70"/>
      <c r="AU2133" s="70"/>
      <c r="AV2133" s="70"/>
      <c r="AW2133" s="70"/>
      <c r="AX2133" s="70"/>
      <c r="AY2133" s="70"/>
      <c r="AZ2133" s="70"/>
      <c r="BA2133" s="70"/>
      <c r="BB2133" s="70"/>
      <c r="BC2133" s="70"/>
      <c r="BD2133" s="70"/>
      <c r="BE2133" s="70"/>
      <c r="BF2133" s="70"/>
      <c r="BG2133" s="70"/>
      <c r="BH2133" s="70"/>
      <c r="BI2133" s="70"/>
      <c r="BJ2133" s="70"/>
      <c r="BK2133" s="70"/>
      <c r="BL2133" s="70"/>
      <c r="BM2133" s="70"/>
      <c r="BN2133" s="70"/>
      <c r="BO2133" s="70"/>
      <c r="BP2133" s="70"/>
      <c r="BQ2133" s="70"/>
      <c r="BR2133" s="70"/>
      <c r="BS2133" s="70"/>
      <c r="BT2133" s="70"/>
      <c r="BU2133" s="70"/>
      <c r="BV2133" s="70"/>
      <c r="BW2133" s="70"/>
      <c r="BX2133" s="70"/>
      <c r="BY2133" s="70"/>
      <c r="BZ2133" s="72"/>
      <c r="CA2133" s="73"/>
      <c r="CB2133" s="72"/>
      <c r="CC2133" s="72"/>
      <c r="CD2133" s="74"/>
      <c r="CJ2133"/>
      <c r="CW2133" s="76"/>
      <c r="DC2133" s="69"/>
      <c r="DI2133" s="69"/>
    </row>
    <row r="2134" spans="1:113">
      <c r="A2134" s="70"/>
      <c r="B2134" s="70"/>
      <c r="C2134" s="70"/>
      <c r="D2134" s="70"/>
      <c r="E2134" s="70"/>
      <c r="F2134" s="70"/>
      <c r="G2134" s="70"/>
      <c r="H2134" s="70"/>
      <c r="I2134" s="70"/>
      <c r="J2134" s="70"/>
      <c r="K2134" s="70"/>
      <c r="L2134" s="70"/>
      <c r="M2134" s="70"/>
      <c r="N2134" s="70"/>
      <c r="O2134" s="70"/>
      <c r="P2134" s="70"/>
      <c r="Q2134" s="70"/>
      <c r="R2134" s="70"/>
      <c r="S2134" s="70"/>
      <c r="T2134" s="70"/>
      <c r="U2134" s="70"/>
      <c r="V2134" s="70"/>
      <c r="W2134" s="70"/>
      <c r="X2134" s="70"/>
      <c r="Y2134" s="70"/>
      <c r="Z2134" s="70"/>
      <c r="AA2134" s="70"/>
      <c r="AB2134" s="70"/>
      <c r="AC2134" s="70"/>
      <c r="AD2134" s="70"/>
      <c r="AE2134" s="70"/>
      <c r="AF2134" s="70"/>
      <c r="AG2134" s="70"/>
      <c r="AH2134" s="70"/>
      <c r="AI2134" s="70"/>
      <c r="AJ2134" s="70"/>
      <c r="AK2134" s="70"/>
      <c r="AL2134" s="70"/>
      <c r="AM2134" s="70"/>
      <c r="AN2134" s="70"/>
      <c r="AO2134" s="70"/>
      <c r="AP2134" s="70"/>
      <c r="AQ2134" s="70"/>
      <c r="AR2134" s="70"/>
      <c r="AS2134" s="70"/>
      <c r="AT2134" s="70"/>
      <c r="AU2134" s="70"/>
      <c r="AV2134" s="70"/>
      <c r="AW2134" s="70"/>
      <c r="AX2134" s="70"/>
      <c r="AY2134" s="70"/>
      <c r="AZ2134" s="70"/>
      <c r="BA2134" s="70"/>
      <c r="BB2134" s="70"/>
      <c r="BC2134" s="70"/>
      <c r="BD2134" s="70"/>
      <c r="BE2134" s="70"/>
      <c r="BF2134" s="70"/>
      <c r="BG2134" s="70"/>
      <c r="BH2134" s="70"/>
      <c r="BI2134" s="70"/>
      <c r="BJ2134" s="70"/>
      <c r="BK2134" s="70"/>
      <c r="BL2134" s="70"/>
      <c r="BM2134" s="70"/>
      <c r="BN2134" s="70"/>
      <c r="BO2134" s="70"/>
      <c r="BP2134" s="70"/>
      <c r="BQ2134" s="70"/>
      <c r="BR2134" s="70"/>
      <c r="BS2134" s="70"/>
      <c r="BT2134" s="70"/>
      <c r="BU2134" s="70"/>
      <c r="BV2134" s="70"/>
      <c r="BW2134" s="70"/>
      <c r="BX2134" s="70"/>
      <c r="BY2134" s="70"/>
      <c r="BZ2134" s="72"/>
      <c r="CA2134" s="73"/>
      <c r="CB2134" s="72"/>
      <c r="CC2134" s="72"/>
      <c r="CD2134" s="74"/>
      <c r="CJ2134"/>
      <c r="CW2134" s="76"/>
      <c r="DC2134" s="69"/>
      <c r="DI2134" s="69"/>
    </row>
    <row r="2135" spans="1:113">
      <c r="A2135" s="70"/>
      <c r="B2135" s="70"/>
      <c r="C2135" s="70"/>
      <c r="D2135" s="70"/>
      <c r="E2135" s="70"/>
      <c r="F2135" s="70"/>
      <c r="G2135" s="70"/>
      <c r="H2135" s="70"/>
      <c r="I2135" s="70"/>
      <c r="J2135" s="70"/>
      <c r="K2135" s="70"/>
      <c r="L2135" s="70"/>
      <c r="M2135" s="70"/>
      <c r="N2135" s="70"/>
      <c r="O2135" s="70"/>
      <c r="P2135" s="70"/>
      <c r="Q2135" s="70"/>
      <c r="R2135" s="70"/>
      <c r="S2135" s="70"/>
      <c r="T2135" s="70"/>
      <c r="U2135" s="70"/>
      <c r="V2135" s="70"/>
      <c r="W2135" s="70"/>
      <c r="X2135" s="70"/>
      <c r="Y2135" s="70"/>
      <c r="Z2135" s="70"/>
      <c r="AA2135" s="70"/>
      <c r="AB2135" s="70"/>
      <c r="AC2135" s="70"/>
      <c r="AD2135" s="70"/>
      <c r="AE2135" s="70"/>
      <c r="AF2135" s="70"/>
      <c r="AG2135" s="70"/>
      <c r="AH2135" s="70"/>
      <c r="AI2135" s="70"/>
      <c r="AJ2135" s="70"/>
      <c r="AK2135" s="70"/>
      <c r="AL2135" s="70"/>
      <c r="AM2135" s="70"/>
      <c r="AN2135" s="70"/>
      <c r="AO2135" s="70"/>
      <c r="AP2135" s="70"/>
      <c r="AQ2135" s="70"/>
      <c r="AR2135" s="70"/>
      <c r="AS2135" s="70"/>
      <c r="AT2135" s="70"/>
      <c r="AU2135" s="70"/>
      <c r="AV2135" s="70"/>
      <c r="AW2135" s="70"/>
      <c r="AX2135" s="70"/>
      <c r="AY2135" s="70"/>
      <c r="AZ2135" s="70"/>
      <c r="BA2135" s="70"/>
      <c r="BB2135" s="70"/>
      <c r="BC2135" s="70"/>
      <c r="BD2135" s="70"/>
      <c r="BE2135" s="70"/>
      <c r="BF2135" s="70"/>
      <c r="BG2135" s="70"/>
      <c r="BH2135" s="70"/>
      <c r="BI2135" s="70"/>
      <c r="BJ2135" s="70"/>
      <c r="BK2135" s="70"/>
      <c r="BL2135" s="70"/>
      <c r="BM2135" s="70"/>
      <c r="BN2135" s="70"/>
      <c r="BO2135" s="70"/>
      <c r="BP2135" s="70"/>
      <c r="BQ2135" s="70"/>
      <c r="BR2135" s="70"/>
      <c r="BS2135" s="70"/>
      <c r="BT2135" s="70"/>
      <c r="BU2135" s="70"/>
      <c r="BV2135" s="70"/>
      <c r="BW2135" s="70"/>
      <c r="BX2135" s="70"/>
      <c r="BY2135" s="70"/>
      <c r="BZ2135" s="72"/>
      <c r="CA2135" s="73"/>
      <c r="CB2135" s="72"/>
      <c r="CC2135" s="72"/>
      <c r="CD2135" s="74"/>
      <c r="CJ2135"/>
      <c r="CW2135" s="76"/>
      <c r="DC2135" s="69"/>
      <c r="DI2135" s="69"/>
    </row>
    <row r="2136" spans="1:113">
      <c r="A2136" s="70"/>
      <c r="B2136" s="70"/>
      <c r="C2136" s="70"/>
      <c r="D2136" s="70"/>
      <c r="E2136" s="70"/>
      <c r="F2136" s="70"/>
      <c r="G2136" s="70"/>
      <c r="H2136" s="70"/>
      <c r="I2136" s="70"/>
      <c r="J2136" s="70"/>
      <c r="K2136" s="70"/>
      <c r="L2136" s="70"/>
      <c r="M2136" s="70"/>
      <c r="N2136" s="70"/>
      <c r="O2136" s="70"/>
      <c r="P2136" s="70"/>
      <c r="Q2136" s="70"/>
      <c r="R2136" s="70"/>
      <c r="S2136" s="70"/>
      <c r="T2136" s="70"/>
      <c r="U2136" s="70"/>
      <c r="V2136" s="70"/>
      <c r="W2136" s="70"/>
      <c r="X2136" s="70"/>
      <c r="Y2136" s="70"/>
      <c r="Z2136" s="70"/>
      <c r="AA2136" s="70"/>
      <c r="AB2136" s="70"/>
      <c r="AC2136" s="70"/>
      <c r="AD2136" s="70"/>
      <c r="AE2136" s="70"/>
      <c r="AF2136" s="70"/>
      <c r="AG2136" s="70"/>
      <c r="AH2136" s="70"/>
      <c r="AI2136" s="70"/>
      <c r="AJ2136" s="70"/>
      <c r="AK2136" s="70"/>
      <c r="AL2136" s="70"/>
      <c r="AM2136" s="70"/>
      <c r="AN2136" s="70"/>
      <c r="AO2136" s="70"/>
      <c r="AP2136" s="70"/>
      <c r="AQ2136" s="70"/>
      <c r="AR2136" s="70"/>
      <c r="AS2136" s="70"/>
      <c r="AT2136" s="70"/>
      <c r="AU2136" s="70"/>
      <c r="AV2136" s="70"/>
      <c r="AW2136" s="70"/>
      <c r="AX2136" s="70"/>
      <c r="AY2136" s="70"/>
      <c r="AZ2136" s="70"/>
      <c r="BA2136" s="70"/>
      <c r="BB2136" s="70"/>
      <c r="BC2136" s="70"/>
      <c r="BD2136" s="70"/>
      <c r="BE2136" s="70"/>
      <c r="BF2136" s="70"/>
      <c r="BG2136" s="70"/>
      <c r="BH2136" s="70"/>
      <c r="BI2136" s="70"/>
      <c r="BJ2136" s="70"/>
      <c r="BK2136" s="70"/>
      <c r="BL2136" s="70"/>
      <c r="BM2136" s="70"/>
      <c r="BN2136" s="70"/>
      <c r="BO2136" s="70"/>
      <c r="BP2136" s="70"/>
      <c r="BQ2136" s="70"/>
      <c r="BR2136" s="70"/>
      <c r="BS2136" s="70"/>
      <c r="BT2136" s="70"/>
      <c r="BU2136" s="70"/>
      <c r="BV2136" s="70"/>
      <c r="BW2136" s="70"/>
      <c r="BX2136" s="70"/>
      <c r="BY2136" s="70"/>
      <c r="BZ2136" s="72"/>
      <c r="CA2136" s="73"/>
      <c r="CB2136" s="72"/>
      <c r="CC2136" s="72"/>
      <c r="CD2136" s="74"/>
      <c r="CJ2136"/>
      <c r="CW2136" s="76"/>
      <c r="DC2136" s="69"/>
      <c r="DI2136" s="69"/>
    </row>
    <row r="2137" spans="1:113">
      <c r="A2137" s="70"/>
      <c r="B2137" s="70"/>
      <c r="C2137" s="70"/>
      <c r="D2137" s="70"/>
      <c r="E2137" s="70"/>
      <c r="F2137" s="70"/>
      <c r="G2137" s="70"/>
      <c r="H2137" s="70"/>
      <c r="I2137" s="70"/>
      <c r="J2137" s="70"/>
      <c r="K2137" s="70"/>
      <c r="L2137" s="70"/>
      <c r="M2137" s="70"/>
      <c r="N2137" s="70"/>
      <c r="O2137" s="70"/>
      <c r="P2137" s="70"/>
      <c r="Q2137" s="70"/>
      <c r="R2137" s="70"/>
      <c r="S2137" s="70"/>
      <c r="T2137" s="70"/>
      <c r="U2137" s="70"/>
      <c r="V2137" s="70"/>
      <c r="W2137" s="70"/>
      <c r="X2137" s="70"/>
      <c r="Y2137" s="70"/>
      <c r="Z2137" s="70"/>
      <c r="AA2137" s="70"/>
      <c r="AB2137" s="70"/>
      <c r="AC2137" s="70"/>
      <c r="AD2137" s="70"/>
      <c r="AE2137" s="70"/>
      <c r="AF2137" s="70"/>
      <c r="AG2137" s="70"/>
      <c r="AH2137" s="70"/>
      <c r="AI2137" s="70"/>
      <c r="AJ2137" s="70"/>
      <c r="AK2137" s="70"/>
      <c r="AL2137" s="70"/>
      <c r="AM2137" s="70"/>
      <c r="AN2137" s="70"/>
      <c r="AO2137" s="70"/>
      <c r="AP2137" s="70"/>
      <c r="AQ2137" s="70"/>
      <c r="AR2137" s="70"/>
      <c r="AS2137" s="70"/>
      <c r="AT2137" s="70"/>
      <c r="AU2137" s="70"/>
      <c r="AV2137" s="70"/>
      <c r="AW2137" s="70"/>
      <c r="AX2137" s="70"/>
      <c r="AY2137" s="70"/>
      <c r="AZ2137" s="70"/>
      <c r="BA2137" s="70"/>
      <c r="BB2137" s="70"/>
      <c r="BC2137" s="70"/>
      <c r="BD2137" s="70"/>
      <c r="BE2137" s="70"/>
      <c r="BF2137" s="70"/>
      <c r="BG2137" s="70"/>
      <c r="BH2137" s="70"/>
      <c r="BI2137" s="70"/>
      <c r="BJ2137" s="70"/>
      <c r="BK2137" s="70"/>
      <c r="BL2137" s="70"/>
      <c r="BM2137" s="70"/>
      <c r="BN2137" s="70"/>
      <c r="BO2137" s="70"/>
      <c r="BP2137" s="70"/>
      <c r="BQ2137" s="70"/>
      <c r="BR2137" s="70"/>
      <c r="BS2137" s="70"/>
      <c r="BT2137" s="70"/>
      <c r="BU2137" s="70"/>
      <c r="BV2137" s="70"/>
      <c r="BW2137" s="70"/>
      <c r="BX2137" s="70"/>
      <c r="BY2137" s="70"/>
      <c r="BZ2137" s="72"/>
      <c r="CA2137" s="73"/>
      <c r="CB2137" s="72"/>
      <c r="CC2137" s="72"/>
      <c r="CD2137" s="74"/>
      <c r="CJ2137"/>
      <c r="CW2137" s="76"/>
      <c r="DC2137" s="69"/>
      <c r="DI2137" s="69"/>
    </row>
    <row r="2138" spans="1:113">
      <c r="A2138" s="70"/>
      <c r="B2138" s="70"/>
      <c r="C2138" s="70"/>
      <c r="D2138" s="70"/>
      <c r="E2138" s="70"/>
      <c r="F2138" s="70"/>
      <c r="G2138" s="70"/>
      <c r="H2138" s="70"/>
      <c r="I2138" s="70"/>
      <c r="J2138" s="70"/>
      <c r="K2138" s="70"/>
      <c r="L2138" s="70"/>
      <c r="M2138" s="70"/>
      <c r="N2138" s="70"/>
      <c r="O2138" s="70"/>
      <c r="P2138" s="70"/>
      <c r="Q2138" s="70"/>
      <c r="R2138" s="70"/>
      <c r="S2138" s="70"/>
      <c r="T2138" s="70"/>
      <c r="U2138" s="70"/>
      <c r="V2138" s="70"/>
      <c r="W2138" s="70"/>
      <c r="X2138" s="70"/>
      <c r="Y2138" s="70"/>
      <c r="Z2138" s="70"/>
      <c r="AA2138" s="70"/>
      <c r="AB2138" s="70"/>
      <c r="AC2138" s="70"/>
      <c r="AD2138" s="70"/>
      <c r="AE2138" s="70"/>
      <c r="AF2138" s="70"/>
      <c r="AG2138" s="70"/>
      <c r="AH2138" s="70"/>
      <c r="AI2138" s="70"/>
      <c r="AJ2138" s="70"/>
      <c r="AK2138" s="70"/>
      <c r="AL2138" s="70"/>
      <c r="AM2138" s="70"/>
      <c r="AN2138" s="70"/>
      <c r="AO2138" s="70"/>
      <c r="AP2138" s="70"/>
      <c r="AQ2138" s="70"/>
      <c r="AR2138" s="70"/>
      <c r="AS2138" s="70"/>
      <c r="AT2138" s="70"/>
      <c r="AU2138" s="70"/>
      <c r="AV2138" s="70"/>
      <c r="AW2138" s="70"/>
      <c r="AX2138" s="70"/>
      <c r="AY2138" s="70"/>
      <c r="AZ2138" s="70"/>
      <c r="BA2138" s="70"/>
      <c r="BB2138" s="70"/>
      <c r="BC2138" s="70"/>
      <c r="BD2138" s="70"/>
      <c r="BE2138" s="70"/>
      <c r="BF2138" s="70"/>
      <c r="BG2138" s="70"/>
      <c r="BH2138" s="70"/>
      <c r="BI2138" s="70"/>
      <c r="BJ2138" s="70"/>
      <c r="BK2138" s="70"/>
      <c r="BL2138" s="70"/>
      <c r="BM2138" s="70"/>
      <c r="BN2138" s="70"/>
      <c r="BO2138" s="70"/>
      <c r="BP2138" s="70"/>
      <c r="BQ2138" s="70"/>
      <c r="BR2138" s="70"/>
      <c r="BS2138" s="70"/>
      <c r="BT2138" s="70"/>
      <c r="BU2138" s="70"/>
      <c r="BV2138" s="70"/>
      <c r="BW2138" s="70"/>
      <c r="BX2138" s="70"/>
      <c r="BY2138" s="70"/>
      <c r="BZ2138" s="72"/>
      <c r="CA2138" s="73"/>
      <c r="CB2138" s="72"/>
      <c r="CC2138" s="72"/>
      <c r="CD2138" s="74"/>
      <c r="CJ2138"/>
      <c r="CW2138" s="76"/>
      <c r="DC2138" s="69"/>
      <c r="DI2138" s="69"/>
    </row>
    <row r="2139" spans="1:113">
      <c r="A2139" s="70"/>
      <c r="B2139" s="70"/>
      <c r="C2139" s="70"/>
      <c r="D2139" s="70"/>
      <c r="E2139" s="70"/>
      <c r="F2139" s="70"/>
      <c r="G2139" s="70"/>
      <c r="H2139" s="70"/>
      <c r="I2139" s="70"/>
      <c r="J2139" s="70"/>
      <c r="K2139" s="70"/>
      <c r="L2139" s="70"/>
      <c r="M2139" s="70"/>
      <c r="N2139" s="70"/>
      <c r="O2139" s="70"/>
      <c r="P2139" s="70"/>
      <c r="Q2139" s="70"/>
      <c r="R2139" s="70"/>
      <c r="S2139" s="70"/>
      <c r="T2139" s="70"/>
      <c r="U2139" s="70"/>
      <c r="V2139" s="70"/>
      <c r="W2139" s="70"/>
      <c r="X2139" s="70"/>
      <c r="Y2139" s="70"/>
      <c r="Z2139" s="70"/>
      <c r="AA2139" s="70"/>
      <c r="AB2139" s="70"/>
      <c r="AC2139" s="70"/>
      <c r="AD2139" s="70"/>
      <c r="AE2139" s="70"/>
      <c r="AF2139" s="70"/>
      <c r="AG2139" s="70"/>
      <c r="AH2139" s="70"/>
      <c r="AI2139" s="70"/>
      <c r="AJ2139" s="70"/>
      <c r="AK2139" s="70"/>
      <c r="AL2139" s="70"/>
      <c r="AM2139" s="70"/>
      <c r="AN2139" s="70"/>
      <c r="AO2139" s="70"/>
      <c r="AP2139" s="70"/>
      <c r="AQ2139" s="70"/>
      <c r="AR2139" s="70"/>
      <c r="AS2139" s="70"/>
      <c r="AT2139" s="70"/>
      <c r="AU2139" s="70"/>
      <c r="AV2139" s="70"/>
      <c r="AW2139" s="70"/>
      <c r="AX2139" s="70"/>
      <c r="AY2139" s="70"/>
      <c r="AZ2139" s="70"/>
      <c r="BA2139" s="70"/>
      <c r="BB2139" s="70"/>
      <c r="BC2139" s="70"/>
      <c r="BD2139" s="70"/>
      <c r="BE2139" s="70"/>
      <c r="BF2139" s="70"/>
      <c r="BG2139" s="70"/>
      <c r="BH2139" s="70"/>
      <c r="BI2139" s="70"/>
      <c r="BJ2139" s="70"/>
      <c r="BK2139" s="70"/>
      <c r="BL2139" s="70"/>
      <c r="BM2139" s="70"/>
      <c r="BN2139" s="70"/>
      <c r="BO2139" s="70"/>
      <c r="BP2139" s="70"/>
      <c r="BQ2139" s="70"/>
      <c r="BR2139" s="70"/>
      <c r="BS2139" s="70"/>
      <c r="BT2139" s="70"/>
      <c r="BU2139" s="70"/>
      <c r="BV2139" s="70"/>
      <c r="BW2139" s="70"/>
      <c r="BX2139" s="70"/>
      <c r="BY2139" s="70"/>
      <c r="BZ2139" s="72"/>
      <c r="CA2139" s="73"/>
      <c r="CB2139" s="72"/>
      <c r="CC2139" s="72"/>
      <c r="CD2139" s="74"/>
      <c r="CJ2139"/>
      <c r="CW2139" s="76"/>
      <c r="DC2139" s="69"/>
      <c r="DI2139" s="69"/>
    </row>
    <row r="2140" spans="1:113">
      <c r="A2140" s="70"/>
      <c r="B2140" s="70"/>
      <c r="C2140" s="70"/>
      <c r="D2140" s="70"/>
      <c r="E2140" s="70"/>
      <c r="F2140" s="70"/>
      <c r="G2140" s="70"/>
      <c r="H2140" s="70"/>
      <c r="I2140" s="70"/>
      <c r="J2140" s="70"/>
      <c r="K2140" s="70"/>
      <c r="L2140" s="70"/>
      <c r="M2140" s="70"/>
      <c r="N2140" s="70"/>
      <c r="O2140" s="70"/>
      <c r="P2140" s="70"/>
      <c r="Q2140" s="70"/>
      <c r="R2140" s="70"/>
      <c r="S2140" s="70"/>
      <c r="T2140" s="70"/>
      <c r="U2140" s="70"/>
      <c r="V2140" s="70"/>
      <c r="W2140" s="70"/>
      <c r="X2140" s="70"/>
      <c r="Y2140" s="70"/>
      <c r="Z2140" s="70"/>
      <c r="AA2140" s="70"/>
      <c r="AB2140" s="70"/>
      <c r="AC2140" s="70"/>
      <c r="AD2140" s="70"/>
      <c r="AE2140" s="70"/>
      <c r="AF2140" s="70"/>
      <c r="AG2140" s="70"/>
      <c r="AH2140" s="70"/>
      <c r="AI2140" s="70"/>
      <c r="AJ2140" s="70"/>
      <c r="AK2140" s="70"/>
      <c r="AL2140" s="70"/>
      <c r="AM2140" s="70"/>
      <c r="AN2140" s="70"/>
      <c r="AO2140" s="70"/>
      <c r="AP2140" s="70"/>
      <c r="AQ2140" s="70"/>
      <c r="AR2140" s="70"/>
      <c r="AS2140" s="70"/>
      <c r="AT2140" s="70"/>
      <c r="AU2140" s="70"/>
      <c r="AV2140" s="70"/>
      <c r="AW2140" s="70"/>
      <c r="AX2140" s="70"/>
      <c r="AY2140" s="70"/>
      <c r="AZ2140" s="70"/>
      <c r="BA2140" s="70"/>
      <c r="BB2140" s="70"/>
      <c r="BC2140" s="70"/>
      <c r="BD2140" s="70"/>
      <c r="BE2140" s="70"/>
      <c r="BF2140" s="70"/>
      <c r="BG2140" s="70"/>
      <c r="BH2140" s="70"/>
      <c r="BI2140" s="70"/>
      <c r="BJ2140" s="70"/>
      <c r="BK2140" s="70"/>
      <c r="BL2140" s="70"/>
      <c r="BM2140" s="70"/>
      <c r="BN2140" s="70"/>
      <c r="BO2140" s="70"/>
      <c r="BP2140" s="70"/>
      <c r="BQ2140" s="70"/>
      <c r="BR2140" s="70"/>
      <c r="BS2140" s="70"/>
      <c r="BT2140" s="70"/>
      <c r="BU2140" s="70"/>
      <c r="BV2140" s="70"/>
      <c r="BW2140" s="70"/>
      <c r="BX2140" s="70"/>
      <c r="BY2140" s="70"/>
      <c r="BZ2140" s="72"/>
      <c r="CA2140" s="73"/>
      <c r="CB2140" s="72"/>
      <c r="CC2140" s="72"/>
      <c r="CD2140" s="74"/>
      <c r="CJ2140"/>
      <c r="CW2140" s="76"/>
      <c r="DC2140" s="69"/>
      <c r="DI2140" s="69"/>
    </row>
    <row r="2141" spans="1:113">
      <c r="A2141" s="70"/>
      <c r="B2141" s="70"/>
      <c r="C2141" s="70"/>
      <c r="D2141" s="70"/>
      <c r="E2141" s="70"/>
      <c r="F2141" s="70"/>
      <c r="G2141" s="70"/>
      <c r="H2141" s="70"/>
      <c r="I2141" s="70"/>
      <c r="J2141" s="70"/>
      <c r="K2141" s="70"/>
      <c r="L2141" s="70"/>
      <c r="M2141" s="70"/>
      <c r="N2141" s="70"/>
      <c r="O2141" s="70"/>
      <c r="P2141" s="70"/>
      <c r="Q2141" s="70"/>
      <c r="R2141" s="70"/>
      <c r="S2141" s="70"/>
      <c r="T2141" s="70"/>
      <c r="U2141" s="70"/>
      <c r="V2141" s="70"/>
      <c r="W2141" s="70"/>
      <c r="X2141" s="70"/>
      <c r="Y2141" s="70"/>
      <c r="Z2141" s="70"/>
      <c r="AA2141" s="70"/>
      <c r="AB2141" s="70"/>
      <c r="AC2141" s="70"/>
      <c r="AD2141" s="70"/>
      <c r="AE2141" s="70"/>
      <c r="AF2141" s="70"/>
      <c r="AG2141" s="70"/>
      <c r="AH2141" s="70"/>
      <c r="AI2141" s="70"/>
      <c r="AJ2141" s="70"/>
      <c r="AK2141" s="70"/>
      <c r="AL2141" s="70"/>
      <c r="AM2141" s="70"/>
      <c r="AN2141" s="70"/>
      <c r="AO2141" s="70"/>
      <c r="AP2141" s="70"/>
      <c r="AQ2141" s="70"/>
      <c r="AR2141" s="70"/>
      <c r="AS2141" s="70"/>
      <c r="AT2141" s="70"/>
      <c r="AU2141" s="70"/>
      <c r="AV2141" s="70"/>
      <c r="AW2141" s="70"/>
      <c r="AX2141" s="70"/>
      <c r="AY2141" s="70"/>
      <c r="AZ2141" s="70"/>
      <c r="BA2141" s="70"/>
      <c r="BB2141" s="70"/>
      <c r="BC2141" s="70"/>
      <c r="BD2141" s="70"/>
      <c r="BE2141" s="70"/>
      <c r="BF2141" s="70"/>
      <c r="BG2141" s="70"/>
      <c r="BH2141" s="70"/>
      <c r="BI2141" s="70"/>
      <c r="BJ2141" s="70"/>
      <c r="BK2141" s="70"/>
      <c r="BL2141" s="70"/>
      <c r="BM2141" s="70"/>
      <c r="BN2141" s="70"/>
      <c r="BO2141" s="70"/>
      <c r="BP2141" s="70"/>
      <c r="BQ2141" s="70"/>
      <c r="BR2141" s="70"/>
      <c r="BS2141" s="70"/>
      <c r="BT2141" s="70"/>
      <c r="BU2141" s="70"/>
      <c r="BV2141" s="70"/>
      <c r="BW2141" s="70"/>
      <c r="BX2141" s="70"/>
      <c r="BY2141" s="70"/>
      <c r="BZ2141" s="72"/>
      <c r="CA2141" s="73"/>
      <c r="CB2141" s="72"/>
      <c r="CC2141" s="72"/>
      <c r="CD2141" s="74"/>
      <c r="CJ2141"/>
      <c r="CW2141" s="76"/>
      <c r="DC2141" s="69"/>
      <c r="DI2141" s="69"/>
    </row>
    <row r="2142" spans="1:113">
      <c r="A2142" s="70"/>
      <c r="B2142" s="70"/>
      <c r="C2142" s="70"/>
      <c r="D2142" s="70"/>
      <c r="E2142" s="70"/>
      <c r="F2142" s="70"/>
      <c r="G2142" s="70"/>
      <c r="H2142" s="70"/>
      <c r="I2142" s="70"/>
      <c r="J2142" s="70"/>
      <c r="K2142" s="70"/>
      <c r="L2142" s="70"/>
      <c r="M2142" s="70"/>
      <c r="N2142" s="70"/>
      <c r="O2142" s="70"/>
      <c r="P2142" s="70"/>
      <c r="Q2142" s="70"/>
      <c r="R2142" s="70"/>
      <c r="S2142" s="70"/>
      <c r="T2142" s="70"/>
      <c r="U2142" s="70"/>
      <c r="V2142" s="70"/>
      <c r="W2142" s="70"/>
      <c r="X2142" s="70"/>
      <c r="Y2142" s="70"/>
      <c r="Z2142" s="70"/>
      <c r="AA2142" s="70"/>
      <c r="AB2142" s="70"/>
      <c r="AC2142" s="70"/>
      <c r="AD2142" s="70"/>
      <c r="AE2142" s="70"/>
      <c r="AF2142" s="70"/>
      <c r="AG2142" s="70"/>
      <c r="AH2142" s="70"/>
      <c r="AI2142" s="70"/>
      <c r="AJ2142" s="70"/>
      <c r="AK2142" s="70"/>
      <c r="AL2142" s="70"/>
      <c r="AM2142" s="70"/>
      <c r="AN2142" s="70"/>
      <c r="AO2142" s="70"/>
      <c r="AP2142" s="70"/>
      <c r="AQ2142" s="70"/>
      <c r="AR2142" s="70"/>
      <c r="AS2142" s="70"/>
      <c r="AT2142" s="70"/>
      <c r="AU2142" s="70"/>
      <c r="AV2142" s="70"/>
      <c r="AW2142" s="70"/>
      <c r="AX2142" s="70"/>
      <c r="AY2142" s="70"/>
      <c r="AZ2142" s="70"/>
      <c r="BA2142" s="70"/>
      <c r="BB2142" s="70"/>
      <c r="BC2142" s="70"/>
      <c r="BD2142" s="70"/>
      <c r="BE2142" s="70"/>
      <c r="BF2142" s="70"/>
      <c r="BG2142" s="70"/>
      <c r="BH2142" s="70"/>
      <c r="BI2142" s="70"/>
      <c r="BJ2142" s="70"/>
      <c r="BK2142" s="70"/>
      <c r="BL2142" s="70"/>
      <c r="BM2142" s="70"/>
      <c r="BN2142" s="70"/>
      <c r="BO2142" s="70"/>
      <c r="BP2142" s="70"/>
      <c r="BQ2142" s="70"/>
      <c r="BR2142" s="70"/>
      <c r="BS2142" s="70"/>
      <c r="BT2142" s="70"/>
      <c r="BU2142" s="70"/>
      <c r="BV2142" s="70"/>
      <c r="BW2142" s="70"/>
      <c r="BX2142" s="70"/>
      <c r="BY2142" s="70"/>
      <c r="BZ2142" s="72"/>
      <c r="CA2142" s="73"/>
      <c r="CB2142" s="72"/>
      <c r="CC2142" s="72"/>
      <c r="CD2142" s="74"/>
      <c r="CJ2142"/>
      <c r="CW2142" s="76"/>
      <c r="DC2142" s="69"/>
      <c r="DI2142" s="69"/>
    </row>
    <row r="2143" spans="1:113">
      <c r="A2143" s="70"/>
      <c r="B2143" s="70"/>
      <c r="C2143" s="70"/>
      <c r="D2143" s="70"/>
      <c r="E2143" s="70"/>
      <c r="F2143" s="70"/>
      <c r="G2143" s="70"/>
      <c r="H2143" s="70"/>
      <c r="I2143" s="70"/>
      <c r="J2143" s="70"/>
      <c r="K2143" s="70"/>
      <c r="L2143" s="70"/>
      <c r="M2143" s="70"/>
      <c r="N2143" s="70"/>
      <c r="O2143" s="70"/>
      <c r="P2143" s="70"/>
      <c r="Q2143" s="70"/>
      <c r="R2143" s="70"/>
      <c r="S2143" s="70"/>
      <c r="T2143" s="70"/>
      <c r="U2143" s="70"/>
      <c r="V2143" s="70"/>
      <c r="W2143" s="70"/>
      <c r="X2143" s="70"/>
      <c r="Y2143" s="70"/>
      <c r="Z2143" s="70"/>
      <c r="AA2143" s="70"/>
      <c r="AB2143" s="70"/>
      <c r="AC2143" s="70"/>
      <c r="AD2143" s="70"/>
      <c r="AE2143" s="70"/>
      <c r="AF2143" s="70"/>
      <c r="AG2143" s="70"/>
      <c r="AH2143" s="70"/>
      <c r="AI2143" s="70"/>
      <c r="AJ2143" s="70"/>
      <c r="AK2143" s="70"/>
      <c r="AL2143" s="70"/>
      <c r="AM2143" s="70"/>
      <c r="AN2143" s="70"/>
      <c r="AO2143" s="70"/>
      <c r="AP2143" s="70"/>
      <c r="AQ2143" s="70"/>
      <c r="AR2143" s="70"/>
      <c r="AS2143" s="70"/>
      <c r="AT2143" s="70"/>
      <c r="AU2143" s="70"/>
      <c r="AV2143" s="70"/>
      <c r="AW2143" s="70"/>
      <c r="AX2143" s="70"/>
      <c r="AY2143" s="70"/>
      <c r="AZ2143" s="70"/>
      <c r="BA2143" s="70"/>
      <c r="BB2143" s="70"/>
      <c r="BC2143" s="70"/>
      <c r="BD2143" s="70"/>
      <c r="BE2143" s="70"/>
      <c r="BF2143" s="70"/>
      <c r="BG2143" s="70"/>
      <c r="BH2143" s="70"/>
      <c r="BI2143" s="70"/>
      <c r="BJ2143" s="70"/>
      <c r="BK2143" s="70"/>
      <c r="BL2143" s="70"/>
      <c r="BM2143" s="70"/>
      <c r="BN2143" s="70"/>
      <c r="BO2143" s="70"/>
      <c r="BP2143" s="70"/>
      <c r="BQ2143" s="70"/>
      <c r="BR2143" s="70"/>
      <c r="BS2143" s="70"/>
      <c r="BT2143" s="70"/>
      <c r="BU2143" s="70"/>
      <c r="BV2143" s="70"/>
      <c r="BW2143" s="70"/>
      <c r="BX2143" s="70"/>
      <c r="BY2143" s="70"/>
      <c r="BZ2143" s="72"/>
      <c r="CA2143" s="73"/>
      <c r="CB2143" s="72"/>
      <c r="CC2143" s="72"/>
      <c r="CD2143" s="74"/>
      <c r="CJ2143"/>
      <c r="CW2143" s="76"/>
      <c r="DC2143" s="69"/>
      <c r="DI2143" s="69"/>
    </row>
    <row r="2144" spans="1:113">
      <c r="A2144" s="70"/>
      <c r="B2144" s="70"/>
      <c r="C2144" s="70"/>
      <c r="D2144" s="70"/>
      <c r="E2144" s="70"/>
      <c r="F2144" s="70"/>
      <c r="G2144" s="70"/>
      <c r="H2144" s="70"/>
      <c r="I2144" s="70"/>
      <c r="J2144" s="70"/>
      <c r="K2144" s="70"/>
      <c r="L2144" s="70"/>
      <c r="M2144" s="70"/>
      <c r="N2144" s="70"/>
      <c r="O2144" s="70"/>
      <c r="P2144" s="70"/>
      <c r="Q2144" s="70"/>
      <c r="R2144" s="70"/>
      <c r="S2144" s="70"/>
      <c r="T2144" s="70"/>
      <c r="U2144" s="70"/>
      <c r="V2144" s="70"/>
      <c r="W2144" s="70"/>
      <c r="X2144" s="70"/>
      <c r="Y2144" s="70"/>
      <c r="Z2144" s="70"/>
      <c r="AA2144" s="70"/>
      <c r="AB2144" s="70"/>
      <c r="AC2144" s="70"/>
      <c r="AD2144" s="70"/>
      <c r="AE2144" s="70"/>
      <c r="AF2144" s="70"/>
      <c r="AG2144" s="70"/>
      <c r="AH2144" s="70"/>
      <c r="AI2144" s="70"/>
      <c r="AJ2144" s="70"/>
      <c r="AK2144" s="70"/>
      <c r="AL2144" s="70"/>
      <c r="AM2144" s="70"/>
      <c r="AN2144" s="70"/>
      <c r="AO2144" s="70"/>
      <c r="AP2144" s="70"/>
      <c r="AQ2144" s="70"/>
      <c r="AR2144" s="70"/>
      <c r="AS2144" s="70"/>
      <c r="AT2144" s="70"/>
      <c r="AU2144" s="70"/>
      <c r="AV2144" s="70"/>
      <c r="AW2144" s="70"/>
      <c r="AX2144" s="70"/>
      <c r="AY2144" s="70"/>
      <c r="AZ2144" s="70"/>
      <c r="BA2144" s="70"/>
      <c r="BB2144" s="70"/>
      <c r="BC2144" s="70"/>
      <c r="BD2144" s="70"/>
      <c r="BE2144" s="70"/>
      <c r="BF2144" s="70"/>
      <c r="BG2144" s="70"/>
      <c r="BH2144" s="70"/>
      <c r="BI2144" s="70"/>
      <c r="BJ2144" s="70"/>
      <c r="BK2144" s="70"/>
      <c r="BL2144" s="70"/>
      <c r="BM2144" s="70"/>
      <c r="BN2144" s="70"/>
      <c r="BO2144" s="70"/>
      <c r="BP2144" s="70"/>
      <c r="BQ2144" s="70"/>
      <c r="BR2144" s="70"/>
      <c r="BS2144" s="70"/>
      <c r="BT2144" s="70"/>
      <c r="BU2144" s="70"/>
      <c r="BV2144" s="70"/>
      <c r="BW2144" s="70"/>
      <c r="BX2144" s="70"/>
      <c r="BY2144" s="70"/>
      <c r="BZ2144" s="72"/>
      <c r="CA2144" s="73"/>
      <c r="CB2144" s="72"/>
      <c r="CC2144" s="72"/>
      <c r="CD2144" s="74"/>
      <c r="CJ2144"/>
      <c r="CW2144" s="76"/>
      <c r="DC2144" s="69"/>
      <c r="DI2144" s="69"/>
    </row>
    <row r="2145" spans="1:113">
      <c r="A2145" s="70"/>
      <c r="B2145" s="70"/>
      <c r="C2145" s="70"/>
      <c r="D2145" s="70"/>
      <c r="E2145" s="70"/>
      <c r="F2145" s="70"/>
      <c r="G2145" s="70"/>
      <c r="H2145" s="70"/>
      <c r="I2145" s="70"/>
      <c r="J2145" s="70"/>
      <c r="K2145" s="70"/>
      <c r="L2145" s="70"/>
      <c r="M2145" s="70"/>
      <c r="N2145" s="70"/>
      <c r="O2145" s="70"/>
      <c r="P2145" s="70"/>
      <c r="Q2145" s="70"/>
      <c r="R2145" s="70"/>
      <c r="S2145" s="70"/>
      <c r="T2145" s="70"/>
      <c r="U2145" s="70"/>
      <c r="V2145" s="70"/>
      <c r="W2145" s="70"/>
      <c r="X2145" s="70"/>
      <c r="Y2145" s="70"/>
      <c r="Z2145" s="70"/>
      <c r="AA2145" s="70"/>
      <c r="AB2145" s="70"/>
      <c r="AC2145" s="70"/>
      <c r="AD2145" s="70"/>
      <c r="AE2145" s="70"/>
      <c r="AF2145" s="70"/>
      <c r="AG2145" s="70"/>
      <c r="AH2145" s="70"/>
      <c r="AI2145" s="70"/>
      <c r="AJ2145" s="70"/>
      <c r="AK2145" s="70"/>
      <c r="AL2145" s="70"/>
      <c r="AM2145" s="70"/>
      <c r="AN2145" s="70"/>
      <c r="AO2145" s="70"/>
      <c r="AP2145" s="70"/>
      <c r="AQ2145" s="70"/>
      <c r="AR2145" s="70"/>
      <c r="AS2145" s="70"/>
      <c r="AT2145" s="70"/>
      <c r="AU2145" s="70"/>
      <c r="AV2145" s="70"/>
      <c r="AW2145" s="70"/>
      <c r="AX2145" s="70"/>
      <c r="AY2145" s="70"/>
      <c r="AZ2145" s="70"/>
      <c r="BA2145" s="70"/>
      <c r="BB2145" s="70"/>
      <c r="BC2145" s="70"/>
      <c r="BD2145" s="70"/>
      <c r="BE2145" s="70"/>
      <c r="BF2145" s="70"/>
      <c r="BG2145" s="70"/>
      <c r="BH2145" s="70"/>
      <c r="BI2145" s="70"/>
      <c r="BJ2145" s="70"/>
      <c r="BK2145" s="70"/>
      <c r="BL2145" s="70"/>
      <c r="BM2145" s="70"/>
      <c r="BN2145" s="70"/>
      <c r="BO2145" s="70"/>
      <c r="BP2145" s="70"/>
      <c r="BQ2145" s="70"/>
      <c r="BR2145" s="70"/>
      <c r="BS2145" s="70"/>
      <c r="BT2145" s="70"/>
      <c r="BU2145" s="70"/>
      <c r="BV2145" s="70"/>
      <c r="BW2145" s="70"/>
      <c r="BX2145" s="70"/>
      <c r="BY2145" s="70"/>
      <c r="BZ2145" s="72"/>
      <c r="CA2145" s="73"/>
      <c r="CB2145" s="72"/>
      <c r="CC2145" s="72"/>
      <c r="CD2145" s="74"/>
      <c r="CJ2145"/>
      <c r="CW2145" s="76"/>
      <c r="DC2145" s="69"/>
      <c r="DI2145" s="69"/>
    </row>
    <row r="2146" spans="1:113">
      <c r="A2146" s="70"/>
      <c r="B2146" s="70"/>
      <c r="C2146" s="70"/>
      <c r="D2146" s="70"/>
      <c r="E2146" s="70"/>
      <c r="F2146" s="70"/>
      <c r="G2146" s="70"/>
      <c r="H2146" s="70"/>
      <c r="I2146" s="70"/>
      <c r="J2146" s="70"/>
      <c r="K2146" s="70"/>
      <c r="L2146" s="70"/>
      <c r="M2146" s="70"/>
      <c r="N2146" s="70"/>
      <c r="O2146" s="70"/>
      <c r="P2146" s="70"/>
      <c r="Q2146" s="70"/>
      <c r="R2146" s="70"/>
      <c r="S2146" s="70"/>
      <c r="T2146" s="70"/>
      <c r="U2146" s="70"/>
      <c r="V2146" s="70"/>
      <c r="W2146" s="70"/>
      <c r="X2146" s="70"/>
      <c r="Y2146" s="70"/>
      <c r="Z2146" s="70"/>
      <c r="AA2146" s="70"/>
      <c r="AB2146" s="70"/>
      <c r="AC2146" s="70"/>
      <c r="AD2146" s="70"/>
      <c r="AE2146" s="70"/>
      <c r="AF2146" s="70"/>
      <c r="AG2146" s="70"/>
      <c r="AH2146" s="70"/>
      <c r="AI2146" s="70"/>
      <c r="AJ2146" s="70"/>
      <c r="AK2146" s="70"/>
      <c r="AL2146" s="70"/>
      <c r="AM2146" s="70"/>
      <c r="AN2146" s="70"/>
      <c r="AO2146" s="70"/>
      <c r="AP2146" s="70"/>
      <c r="AQ2146" s="70"/>
      <c r="AR2146" s="70"/>
      <c r="AS2146" s="70"/>
      <c r="AT2146" s="70"/>
      <c r="AU2146" s="70"/>
      <c r="AV2146" s="70"/>
      <c r="AW2146" s="70"/>
      <c r="AX2146" s="70"/>
      <c r="AY2146" s="70"/>
      <c r="AZ2146" s="70"/>
      <c r="BA2146" s="70"/>
      <c r="BB2146" s="70"/>
      <c r="BC2146" s="70"/>
      <c r="BD2146" s="70"/>
      <c r="BE2146" s="70"/>
      <c r="BF2146" s="70"/>
      <c r="BG2146" s="70"/>
      <c r="BH2146" s="70"/>
      <c r="BI2146" s="70"/>
      <c r="BJ2146" s="70"/>
      <c r="BK2146" s="70"/>
      <c r="BL2146" s="70"/>
      <c r="BM2146" s="70"/>
      <c r="BN2146" s="70"/>
      <c r="BO2146" s="70"/>
      <c r="BP2146" s="70"/>
      <c r="BQ2146" s="70"/>
      <c r="BR2146" s="70"/>
      <c r="BS2146" s="70"/>
      <c r="BT2146" s="70"/>
      <c r="BU2146" s="70"/>
      <c r="BV2146" s="70"/>
      <c r="BW2146" s="70"/>
      <c r="BX2146" s="70"/>
      <c r="BY2146" s="70"/>
      <c r="BZ2146" s="72"/>
      <c r="CA2146" s="73"/>
      <c r="CB2146" s="72"/>
      <c r="CC2146" s="72"/>
      <c r="CD2146" s="74"/>
      <c r="CJ2146"/>
      <c r="CW2146" s="76"/>
      <c r="DC2146" s="69"/>
      <c r="DI2146" s="69"/>
    </row>
    <row r="2147" spans="1:113">
      <c r="A2147" s="70"/>
      <c r="B2147" s="70"/>
      <c r="C2147" s="70"/>
      <c r="D2147" s="70"/>
      <c r="E2147" s="70"/>
      <c r="F2147" s="70"/>
      <c r="G2147" s="70"/>
      <c r="H2147" s="70"/>
      <c r="I2147" s="70"/>
      <c r="J2147" s="70"/>
      <c r="K2147" s="70"/>
      <c r="L2147" s="70"/>
      <c r="M2147" s="70"/>
      <c r="N2147" s="70"/>
      <c r="O2147" s="70"/>
      <c r="P2147" s="70"/>
      <c r="Q2147" s="70"/>
      <c r="R2147" s="70"/>
      <c r="S2147" s="70"/>
      <c r="T2147" s="70"/>
      <c r="U2147" s="70"/>
      <c r="V2147" s="70"/>
      <c r="W2147" s="70"/>
      <c r="X2147" s="70"/>
      <c r="Y2147" s="70"/>
      <c r="Z2147" s="70"/>
      <c r="AA2147" s="70"/>
      <c r="AB2147" s="70"/>
      <c r="AC2147" s="70"/>
      <c r="AD2147" s="70"/>
      <c r="AE2147" s="70"/>
      <c r="AF2147" s="70"/>
      <c r="AG2147" s="70"/>
      <c r="AH2147" s="70"/>
      <c r="AI2147" s="70"/>
      <c r="AJ2147" s="70"/>
      <c r="AK2147" s="70"/>
      <c r="AL2147" s="70"/>
      <c r="AM2147" s="70"/>
      <c r="AN2147" s="70"/>
      <c r="AO2147" s="70"/>
      <c r="AP2147" s="70"/>
      <c r="AQ2147" s="70"/>
      <c r="AR2147" s="70"/>
      <c r="AS2147" s="70"/>
      <c r="AT2147" s="70"/>
      <c r="AU2147" s="70"/>
      <c r="AV2147" s="70"/>
      <c r="AW2147" s="70"/>
      <c r="AX2147" s="70"/>
      <c r="AY2147" s="70"/>
      <c r="AZ2147" s="70"/>
      <c r="BA2147" s="70"/>
      <c r="BB2147" s="70"/>
      <c r="BC2147" s="70"/>
      <c r="BD2147" s="70"/>
      <c r="BE2147" s="70"/>
      <c r="BF2147" s="70"/>
      <c r="BG2147" s="70"/>
      <c r="BH2147" s="70"/>
      <c r="BI2147" s="70"/>
      <c r="BJ2147" s="70"/>
      <c r="BK2147" s="70"/>
      <c r="BL2147" s="70"/>
      <c r="BM2147" s="70"/>
      <c r="BN2147" s="70"/>
      <c r="BO2147" s="70"/>
      <c r="BP2147" s="70"/>
      <c r="BQ2147" s="70"/>
      <c r="BR2147" s="70"/>
      <c r="BS2147" s="70"/>
      <c r="BT2147" s="70"/>
      <c r="BU2147" s="70"/>
      <c r="BV2147" s="70"/>
      <c r="BW2147" s="70"/>
      <c r="BX2147" s="70"/>
      <c r="BY2147" s="70"/>
      <c r="BZ2147" s="72"/>
      <c r="CA2147" s="73"/>
      <c r="CB2147" s="72"/>
      <c r="CC2147" s="72"/>
      <c r="CD2147" s="74"/>
      <c r="CJ2147"/>
      <c r="CW2147" s="76"/>
      <c r="DC2147" s="69"/>
      <c r="DI2147" s="69"/>
    </row>
    <row r="2148" spans="1:113">
      <c r="A2148" s="70"/>
      <c r="B2148" s="70"/>
      <c r="C2148" s="70"/>
      <c r="D2148" s="70"/>
      <c r="E2148" s="70"/>
      <c r="F2148" s="70"/>
      <c r="G2148" s="70"/>
      <c r="H2148" s="70"/>
      <c r="I2148" s="70"/>
      <c r="J2148" s="70"/>
      <c r="K2148" s="70"/>
      <c r="L2148" s="70"/>
      <c r="M2148" s="70"/>
      <c r="N2148" s="70"/>
      <c r="O2148" s="70"/>
      <c r="P2148" s="70"/>
      <c r="Q2148" s="70"/>
      <c r="R2148" s="70"/>
      <c r="S2148" s="70"/>
      <c r="T2148" s="70"/>
      <c r="U2148" s="70"/>
      <c r="V2148" s="70"/>
      <c r="W2148" s="70"/>
      <c r="X2148" s="70"/>
      <c r="Y2148" s="70"/>
      <c r="Z2148" s="70"/>
      <c r="AA2148" s="70"/>
      <c r="AB2148" s="70"/>
      <c r="AC2148" s="70"/>
      <c r="AD2148" s="70"/>
      <c r="AE2148" s="70"/>
      <c r="AF2148" s="70"/>
      <c r="AG2148" s="70"/>
      <c r="AH2148" s="70"/>
      <c r="AI2148" s="70"/>
      <c r="AJ2148" s="70"/>
      <c r="AK2148" s="70"/>
      <c r="AL2148" s="70"/>
      <c r="AM2148" s="70"/>
      <c r="AN2148" s="70"/>
      <c r="AO2148" s="70"/>
      <c r="AP2148" s="70"/>
      <c r="AQ2148" s="70"/>
      <c r="AR2148" s="70"/>
      <c r="AS2148" s="70"/>
      <c r="AT2148" s="70"/>
      <c r="AU2148" s="70"/>
      <c r="AV2148" s="70"/>
      <c r="AW2148" s="70"/>
      <c r="AX2148" s="70"/>
      <c r="AY2148" s="70"/>
      <c r="AZ2148" s="70"/>
      <c r="BA2148" s="70"/>
      <c r="BB2148" s="70"/>
      <c r="BC2148" s="70"/>
      <c r="BD2148" s="70"/>
      <c r="BE2148" s="70"/>
      <c r="BF2148" s="70"/>
      <c r="BG2148" s="70"/>
      <c r="BH2148" s="70"/>
      <c r="BI2148" s="70"/>
      <c r="BJ2148" s="70"/>
      <c r="BK2148" s="70"/>
      <c r="BL2148" s="70"/>
      <c r="BM2148" s="70"/>
      <c r="BN2148" s="70"/>
      <c r="BO2148" s="70"/>
      <c r="BP2148" s="70"/>
      <c r="BQ2148" s="70"/>
      <c r="BR2148" s="70"/>
      <c r="BS2148" s="70"/>
      <c r="BT2148" s="70"/>
      <c r="BU2148" s="70"/>
      <c r="BV2148" s="70"/>
      <c r="BW2148" s="70"/>
      <c r="BX2148" s="70"/>
      <c r="BY2148" s="70"/>
      <c r="BZ2148" s="72"/>
      <c r="CA2148" s="73"/>
      <c r="CB2148" s="72"/>
      <c r="CC2148" s="72"/>
      <c r="CD2148" s="74"/>
      <c r="CJ2148"/>
      <c r="CW2148" s="76"/>
      <c r="DC2148" s="69"/>
      <c r="DI2148" s="69"/>
    </row>
    <row r="2149" spans="1:113">
      <c r="A2149" s="70"/>
      <c r="B2149" s="70"/>
      <c r="C2149" s="70"/>
      <c r="D2149" s="70"/>
      <c r="E2149" s="70"/>
      <c r="F2149" s="70"/>
      <c r="G2149" s="70"/>
      <c r="H2149" s="70"/>
      <c r="I2149" s="70"/>
      <c r="J2149" s="70"/>
      <c r="K2149" s="70"/>
      <c r="L2149" s="70"/>
      <c r="M2149" s="70"/>
      <c r="N2149" s="70"/>
      <c r="O2149" s="70"/>
      <c r="P2149" s="70"/>
      <c r="Q2149" s="70"/>
      <c r="R2149" s="70"/>
      <c r="S2149" s="70"/>
      <c r="T2149" s="70"/>
      <c r="U2149" s="70"/>
      <c r="V2149" s="70"/>
      <c r="W2149" s="70"/>
      <c r="X2149" s="70"/>
      <c r="Y2149" s="70"/>
      <c r="Z2149" s="70"/>
      <c r="AA2149" s="70"/>
      <c r="AB2149" s="70"/>
      <c r="AC2149" s="70"/>
      <c r="AD2149" s="70"/>
      <c r="AE2149" s="70"/>
      <c r="AF2149" s="70"/>
      <c r="AG2149" s="70"/>
      <c r="AH2149" s="70"/>
      <c r="AI2149" s="70"/>
      <c r="AJ2149" s="70"/>
      <c r="AK2149" s="70"/>
      <c r="AL2149" s="70"/>
      <c r="AM2149" s="70"/>
      <c r="AN2149" s="70"/>
      <c r="AO2149" s="70"/>
      <c r="AP2149" s="70"/>
      <c r="AQ2149" s="70"/>
      <c r="AR2149" s="70"/>
      <c r="AS2149" s="70"/>
      <c r="AT2149" s="70"/>
      <c r="AU2149" s="70"/>
      <c r="AV2149" s="70"/>
      <c r="AW2149" s="70"/>
      <c r="AX2149" s="70"/>
      <c r="AY2149" s="70"/>
      <c r="AZ2149" s="70"/>
      <c r="BA2149" s="70"/>
      <c r="BB2149" s="70"/>
      <c r="BC2149" s="70"/>
      <c r="BD2149" s="70"/>
      <c r="BE2149" s="70"/>
      <c r="BF2149" s="70"/>
      <c r="BG2149" s="70"/>
      <c r="BH2149" s="70"/>
      <c r="BI2149" s="70"/>
      <c r="BJ2149" s="70"/>
      <c r="BK2149" s="70"/>
      <c r="BL2149" s="70"/>
      <c r="BM2149" s="70"/>
      <c r="BN2149" s="70"/>
      <c r="BO2149" s="70"/>
      <c r="BP2149" s="70"/>
      <c r="BQ2149" s="70"/>
      <c r="BR2149" s="70"/>
      <c r="BS2149" s="70"/>
      <c r="BT2149" s="70"/>
      <c r="BU2149" s="70"/>
      <c r="BV2149" s="70"/>
      <c r="BW2149" s="70"/>
      <c r="BX2149" s="70"/>
      <c r="BY2149" s="70"/>
      <c r="BZ2149" s="72"/>
      <c r="CA2149" s="73"/>
      <c r="CB2149" s="72"/>
      <c r="CC2149" s="72"/>
      <c r="CD2149" s="74"/>
      <c r="CJ2149"/>
      <c r="CW2149" s="76"/>
      <c r="DC2149" s="69"/>
      <c r="DI2149" s="69"/>
    </row>
    <row r="2150" spans="1:113">
      <c r="A2150" s="70"/>
      <c r="B2150" s="70"/>
      <c r="C2150" s="70"/>
      <c r="D2150" s="70"/>
      <c r="E2150" s="70"/>
      <c r="F2150" s="70"/>
      <c r="G2150" s="70"/>
      <c r="H2150" s="70"/>
      <c r="I2150" s="70"/>
      <c r="J2150" s="70"/>
      <c r="K2150" s="70"/>
      <c r="L2150" s="70"/>
      <c r="M2150" s="70"/>
      <c r="N2150" s="70"/>
      <c r="O2150" s="70"/>
      <c r="P2150" s="70"/>
      <c r="Q2150" s="70"/>
      <c r="R2150" s="70"/>
      <c r="S2150" s="70"/>
      <c r="T2150" s="70"/>
      <c r="U2150" s="70"/>
      <c r="V2150" s="70"/>
      <c r="W2150" s="70"/>
      <c r="X2150" s="70"/>
      <c r="Y2150" s="70"/>
      <c r="Z2150" s="70"/>
      <c r="AA2150" s="70"/>
      <c r="AB2150" s="70"/>
      <c r="AC2150" s="70"/>
      <c r="AD2150" s="70"/>
      <c r="AE2150" s="70"/>
      <c r="AF2150" s="70"/>
      <c r="AG2150" s="70"/>
      <c r="AH2150" s="70"/>
      <c r="AI2150" s="70"/>
      <c r="AJ2150" s="70"/>
      <c r="AK2150" s="70"/>
      <c r="AL2150" s="70"/>
      <c r="AM2150" s="70"/>
      <c r="AN2150" s="70"/>
      <c r="AO2150" s="70"/>
      <c r="AP2150" s="70"/>
      <c r="AQ2150" s="70"/>
      <c r="AR2150" s="70"/>
      <c r="AS2150" s="70"/>
      <c r="AT2150" s="70"/>
      <c r="AU2150" s="70"/>
      <c r="AV2150" s="70"/>
      <c r="AW2150" s="70"/>
      <c r="AX2150" s="70"/>
      <c r="AY2150" s="70"/>
      <c r="AZ2150" s="70"/>
      <c r="BA2150" s="70"/>
      <c r="BB2150" s="70"/>
      <c r="BC2150" s="70"/>
      <c r="BD2150" s="70"/>
      <c r="BE2150" s="70"/>
      <c r="BF2150" s="70"/>
      <c r="BG2150" s="70"/>
      <c r="BH2150" s="70"/>
      <c r="BI2150" s="70"/>
      <c r="BJ2150" s="70"/>
      <c r="BK2150" s="70"/>
      <c r="BL2150" s="70"/>
      <c r="BM2150" s="70"/>
      <c r="BN2150" s="70"/>
      <c r="BO2150" s="70"/>
      <c r="BP2150" s="70"/>
      <c r="BQ2150" s="70"/>
      <c r="BR2150" s="70"/>
      <c r="BS2150" s="70"/>
      <c r="BT2150" s="70"/>
      <c r="BU2150" s="70"/>
      <c r="BV2150" s="70"/>
      <c r="BW2150" s="70"/>
      <c r="BX2150" s="70"/>
      <c r="BY2150" s="70"/>
      <c r="BZ2150" s="72"/>
      <c r="CA2150" s="73"/>
      <c r="CB2150" s="72"/>
      <c r="CC2150" s="72"/>
      <c r="CD2150" s="74"/>
      <c r="CJ2150"/>
      <c r="CW2150" s="76"/>
      <c r="DC2150" s="69"/>
      <c r="DI2150" s="69"/>
    </row>
    <row r="2151" spans="1:113">
      <c r="A2151" s="70"/>
      <c r="B2151" s="70"/>
      <c r="C2151" s="70"/>
      <c r="D2151" s="70"/>
      <c r="E2151" s="70"/>
      <c r="F2151" s="70"/>
      <c r="G2151" s="70"/>
      <c r="H2151" s="70"/>
      <c r="I2151" s="70"/>
      <c r="J2151" s="70"/>
      <c r="K2151" s="70"/>
      <c r="L2151" s="70"/>
      <c r="M2151" s="70"/>
      <c r="N2151" s="70"/>
      <c r="O2151" s="70"/>
      <c r="P2151" s="70"/>
      <c r="Q2151" s="70"/>
      <c r="R2151" s="70"/>
      <c r="S2151" s="70"/>
      <c r="T2151" s="70"/>
      <c r="U2151" s="70"/>
      <c r="V2151" s="70"/>
      <c r="W2151" s="70"/>
      <c r="X2151" s="70"/>
      <c r="Y2151" s="70"/>
      <c r="Z2151" s="70"/>
      <c r="AA2151" s="70"/>
      <c r="AB2151" s="70"/>
      <c r="AC2151" s="70"/>
      <c r="AD2151" s="70"/>
      <c r="AE2151" s="70"/>
      <c r="AF2151" s="70"/>
      <c r="AG2151" s="70"/>
      <c r="AH2151" s="70"/>
      <c r="AI2151" s="70"/>
      <c r="AJ2151" s="70"/>
      <c r="AK2151" s="70"/>
      <c r="AL2151" s="70"/>
      <c r="AM2151" s="70"/>
      <c r="AN2151" s="70"/>
      <c r="AO2151" s="70"/>
      <c r="AP2151" s="70"/>
      <c r="AQ2151" s="70"/>
      <c r="AR2151" s="70"/>
      <c r="AS2151" s="70"/>
      <c r="AT2151" s="70"/>
      <c r="AU2151" s="70"/>
      <c r="AV2151" s="70"/>
      <c r="AW2151" s="70"/>
      <c r="AX2151" s="70"/>
      <c r="AY2151" s="70"/>
      <c r="AZ2151" s="70"/>
      <c r="BA2151" s="70"/>
      <c r="BB2151" s="70"/>
      <c r="BC2151" s="70"/>
      <c r="BD2151" s="70"/>
      <c r="BE2151" s="70"/>
      <c r="BF2151" s="70"/>
      <c r="BG2151" s="70"/>
      <c r="BH2151" s="70"/>
      <c r="BI2151" s="70"/>
      <c r="BJ2151" s="70"/>
      <c r="BK2151" s="70"/>
      <c r="BL2151" s="70"/>
      <c r="BM2151" s="70"/>
      <c r="BN2151" s="70"/>
      <c r="BO2151" s="70"/>
      <c r="BP2151" s="70"/>
      <c r="BQ2151" s="70"/>
      <c r="BR2151" s="70"/>
      <c r="BS2151" s="70"/>
      <c r="BT2151" s="70"/>
      <c r="BU2151" s="70"/>
      <c r="BV2151" s="70"/>
      <c r="BW2151" s="70"/>
      <c r="BX2151" s="70"/>
      <c r="BY2151" s="70"/>
      <c r="BZ2151" s="72"/>
      <c r="CA2151" s="73"/>
      <c r="CB2151" s="72"/>
      <c r="CC2151" s="72"/>
      <c r="CD2151" s="74"/>
      <c r="CJ2151"/>
      <c r="CW2151" s="76"/>
      <c r="DC2151" s="69"/>
      <c r="DI2151" s="69"/>
    </row>
    <row r="2152" spans="1:113">
      <c r="A2152" s="70"/>
      <c r="B2152" s="70"/>
      <c r="C2152" s="70"/>
      <c r="D2152" s="70"/>
      <c r="E2152" s="70"/>
      <c r="F2152" s="70"/>
      <c r="G2152" s="70"/>
      <c r="H2152" s="70"/>
      <c r="I2152" s="70"/>
      <c r="J2152" s="70"/>
      <c r="K2152" s="70"/>
      <c r="L2152" s="70"/>
      <c r="M2152" s="70"/>
      <c r="N2152" s="70"/>
      <c r="O2152" s="70"/>
      <c r="P2152" s="70"/>
      <c r="Q2152" s="70"/>
      <c r="R2152" s="70"/>
      <c r="S2152" s="70"/>
      <c r="T2152" s="70"/>
      <c r="U2152" s="70"/>
      <c r="V2152" s="70"/>
      <c r="W2152" s="70"/>
      <c r="X2152" s="70"/>
      <c r="Y2152" s="70"/>
      <c r="Z2152" s="70"/>
      <c r="AA2152" s="70"/>
      <c r="AB2152" s="70"/>
      <c r="AC2152" s="70"/>
      <c r="AD2152" s="70"/>
      <c r="AE2152" s="70"/>
      <c r="AF2152" s="70"/>
      <c r="AG2152" s="70"/>
      <c r="AH2152" s="70"/>
      <c r="AI2152" s="70"/>
      <c r="AJ2152" s="70"/>
      <c r="AK2152" s="70"/>
      <c r="AL2152" s="70"/>
      <c r="AM2152" s="70"/>
      <c r="AN2152" s="70"/>
      <c r="AO2152" s="70"/>
      <c r="AP2152" s="70"/>
      <c r="AQ2152" s="70"/>
      <c r="AR2152" s="70"/>
      <c r="AS2152" s="70"/>
      <c r="AT2152" s="70"/>
      <c r="AU2152" s="70"/>
      <c r="AV2152" s="70"/>
      <c r="AW2152" s="70"/>
      <c r="AX2152" s="70"/>
      <c r="AY2152" s="70"/>
      <c r="AZ2152" s="70"/>
      <c r="BA2152" s="70"/>
      <c r="BB2152" s="70"/>
      <c r="BC2152" s="70"/>
      <c r="BD2152" s="70"/>
      <c r="BE2152" s="70"/>
      <c r="BF2152" s="70"/>
      <c r="BG2152" s="70"/>
      <c r="BH2152" s="70"/>
      <c r="BI2152" s="70"/>
      <c r="BJ2152" s="70"/>
      <c r="BK2152" s="70"/>
      <c r="BL2152" s="70"/>
      <c r="BM2152" s="70"/>
      <c r="BN2152" s="70"/>
      <c r="BO2152" s="70"/>
      <c r="BP2152" s="70"/>
      <c r="BQ2152" s="70"/>
      <c r="BR2152" s="70"/>
      <c r="BS2152" s="70"/>
      <c r="BT2152" s="70"/>
      <c r="BU2152" s="70"/>
      <c r="BV2152" s="70"/>
      <c r="BW2152" s="70"/>
      <c r="BX2152" s="70"/>
      <c r="BY2152" s="70"/>
      <c r="BZ2152" s="72"/>
      <c r="CA2152" s="73"/>
      <c r="CB2152" s="72"/>
      <c r="CC2152" s="72"/>
      <c r="CD2152" s="74"/>
      <c r="CJ2152"/>
      <c r="CW2152" s="76"/>
      <c r="DC2152" s="69"/>
      <c r="DI2152" s="69"/>
    </row>
    <row r="2153" spans="1:113">
      <c r="A2153" s="70"/>
      <c r="B2153" s="70"/>
      <c r="C2153" s="70"/>
      <c r="D2153" s="70"/>
      <c r="E2153" s="70"/>
      <c r="F2153" s="70"/>
      <c r="G2153" s="70"/>
      <c r="H2153" s="70"/>
      <c r="I2153" s="70"/>
      <c r="J2153" s="70"/>
      <c r="K2153" s="70"/>
      <c r="L2153" s="70"/>
      <c r="M2153" s="70"/>
      <c r="N2153" s="70"/>
      <c r="O2153" s="70"/>
      <c r="P2153" s="70"/>
      <c r="Q2153" s="70"/>
      <c r="R2153" s="70"/>
      <c r="S2153" s="70"/>
      <c r="T2153" s="70"/>
      <c r="U2153" s="70"/>
      <c r="V2153" s="70"/>
      <c r="W2153" s="70"/>
      <c r="X2153" s="70"/>
      <c r="Y2153" s="70"/>
      <c r="Z2153" s="70"/>
      <c r="AA2153" s="70"/>
      <c r="AB2153" s="70"/>
      <c r="AC2153" s="70"/>
      <c r="AD2153" s="70"/>
      <c r="AE2153" s="70"/>
      <c r="AF2153" s="70"/>
      <c r="AG2153" s="70"/>
      <c r="AH2153" s="70"/>
      <c r="AI2153" s="70"/>
      <c r="AJ2153" s="70"/>
      <c r="AK2153" s="70"/>
      <c r="AL2153" s="70"/>
      <c r="AM2153" s="70"/>
      <c r="AN2153" s="70"/>
      <c r="AO2153" s="70"/>
      <c r="AP2153" s="70"/>
      <c r="AQ2153" s="70"/>
      <c r="AR2153" s="70"/>
      <c r="AS2153" s="70"/>
      <c r="AT2153" s="70"/>
      <c r="AU2153" s="70"/>
      <c r="AV2153" s="70"/>
      <c r="AW2153" s="70"/>
      <c r="AX2153" s="70"/>
      <c r="AY2153" s="70"/>
      <c r="AZ2153" s="70"/>
      <c r="BA2153" s="70"/>
      <c r="BB2153" s="70"/>
      <c r="BC2153" s="70"/>
      <c r="BD2153" s="70"/>
      <c r="BE2153" s="70"/>
      <c r="BF2153" s="70"/>
      <c r="BG2153" s="70"/>
      <c r="BH2153" s="70"/>
      <c r="BI2153" s="70"/>
      <c r="BJ2153" s="70"/>
      <c r="BK2153" s="70"/>
      <c r="BL2153" s="70"/>
      <c r="BM2153" s="70"/>
      <c r="BN2153" s="70"/>
      <c r="BO2153" s="70"/>
      <c r="BP2153" s="70"/>
      <c r="BQ2153" s="70"/>
      <c r="BR2153" s="70"/>
      <c r="BS2153" s="70"/>
      <c r="BT2153" s="70"/>
      <c r="BU2153" s="70"/>
      <c r="BV2153" s="70"/>
      <c r="BW2153" s="70"/>
      <c r="BX2153" s="70"/>
      <c r="BY2153" s="70"/>
      <c r="BZ2153" s="72"/>
      <c r="CA2153" s="73"/>
      <c r="CB2153" s="72"/>
      <c r="CC2153" s="72"/>
      <c r="CD2153" s="74"/>
      <c r="CJ2153"/>
      <c r="CW2153" s="76"/>
      <c r="DC2153" s="69"/>
      <c r="DI2153" s="69"/>
    </row>
    <row r="2154" spans="1:113">
      <c r="A2154" s="70"/>
      <c r="B2154" s="70"/>
      <c r="C2154" s="70"/>
      <c r="D2154" s="70"/>
      <c r="E2154" s="70"/>
      <c r="F2154" s="70"/>
      <c r="G2154" s="70"/>
      <c r="H2154" s="70"/>
      <c r="I2154" s="70"/>
      <c r="J2154" s="70"/>
      <c r="K2154" s="70"/>
      <c r="L2154" s="70"/>
      <c r="M2154" s="70"/>
      <c r="N2154" s="70"/>
      <c r="O2154" s="70"/>
      <c r="P2154" s="70"/>
      <c r="Q2154" s="70"/>
      <c r="R2154" s="70"/>
      <c r="S2154" s="70"/>
      <c r="T2154" s="70"/>
      <c r="U2154" s="70"/>
      <c r="V2154" s="70"/>
      <c r="W2154" s="70"/>
      <c r="X2154" s="70"/>
      <c r="Y2154" s="70"/>
      <c r="Z2154" s="70"/>
      <c r="AA2154" s="70"/>
      <c r="AB2154" s="70"/>
      <c r="AC2154" s="70"/>
      <c r="AD2154" s="70"/>
      <c r="AE2154" s="70"/>
      <c r="AF2154" s="70"/>
      <c r="AG2154" s="70"/>
      <c r="AH2154" s="70"/>
      <c r="AI2154" s="70"/>
      <c r="AJ2154" s="70"/>
      <c r="AK2154" s="70"/>
      <c r="AL2154" s="70"/>
      <c r="AM2154" s="70"/>
      <c r="AN2154" s="70"/>
      <c r="AO2154" s="70"/>
      <c r="AP2154" s="70"/>
      <c r="AQ2154" s="70"/>
      <c r="AR2154" s="70"/>
      <c r="AS2154" s="70"/>
      <c r="AT2154" s="70"/>
      <c r="AU2154" s="70"/>
      <c r="AV2154" s="70"/>
      <c r="AW2154" s="70"/>
      <c r="AX2154" s="70"/>
      <c r="AY2154" s="70"/>
      <c r="AZ2154" s="70"/>
      <c r="BA2154" s="70"/>
      <c r="BB2154" s="70"/>
      <c r="BC2154" s="70"/>
      <c r="BD2154" s="70"/>
      <c r="BE2154" s="70"/>
      <c r="BF2154" s="70"/>
      <c r="BG2154" s="70"/>
      <c r="BH2154" s="70"/>
      <c r="BI2154" s="70"/>
      <c r="BJ2154" s="70"/>
      <c r="BK2154" s="70"/>
      <c r="BL2154" s="70"/>
      <c r="BM2154" s="70"/>
      <c r="BN2154" s="70"/>
      <c r="BO2154" s="70"/>
      <c r="BP2154" s="70"/>
      <c r="BQ2154" s="70"/>
      <c r="BR2154" s="70"/>
      <c r="BS2154" s="70"/>
      <c r="BT2154" s="70"/>
      <c r="BU2154" s="70"/>
      <c r="BV2154" s="70"/>
      <c r="BW2154" s="70"/>
      <c r="BX2154" s="70"/>
      <c r="BY2154" s="70"/>
      <c r="BZ2154" s="72"/>
      <c r="CA2154" s="73"/>
      <c r="CB2154" s="72"/>
      <c r="CC2154" s="72"/>
      <c r="CD2154" s="74"/>
      <c r="CJ2154"/>
      <c r="CW2154" s="76"/>
      <c r="DC2154" s="69"/>
      <c r="DI2154" s="69"/>
    </row>
    <row r="2155" spans="1:113">
      <c r="A2155" s="70"/>
      <c r="B2155" s="70"/>
      <c r="C2155" s="70"/>
      <c r="D2155" s="70"/>
      <c r="E2155" s="70"/>
      <c r="F2155" s="70"/>
      <c r="G2155" s="70"/>
      <c r="H2155" s="70"/>
      <c r="I2155" s="70"/>
      <c r="J2155" s="70"/>
      <c r="K2155" s="70"/>
      <c r="L2155" s="70"/>
      <c r="M2155" s="70"/>
      <c r="N2155" s="70"/>
      <c r="O2155" s="70"/>
      <c r="P2155" s="70"/>
      <c r="Q2155" s="70"/>
      <c r="R2155" s="70"/>
      <c r="S2155" s="70"/>
      <c r="T2155" s="70"/>
      <c r="U2155" s="70"/>
      <c r="V2155" s="70"/>
      <c r="W2155" s="70"/>
      <c r="X2155" s="70"/>
      <c r="Y2155" s="70"/>
      <c r="Z2155" s="70"/>
      <c r="AA2155" s="70"/>
      <c r="AB2155" s="70"/>
      <c r="AC2155" s="70"/>
      <c r="AD2155" s="70"/>
      <c r="AE2155" s="70"/>
      <c r="AF2155" s="70"/>
      <c r="AG2155" s="70"/>
      <c r="AH2155" s="70"/>
      <c r="AI2155" s="70"/>
      <c r="AJ2155" s="70"/>
      <c r="AK2155" s="70"/>
      <c r="AL2155" s="70"/>
      <c r="AM2155" s="70"/>
      <c r="AN2155" s="70"/>
      <c r="AO2155" s="70"/>
      <c r="AP2155" s="70"/>
      <c r="AQ2155" s="70"/>
      <c r="AR2155" s="70"/>
      <c r="AS2155" s="70"/>
      <c r="AT2155" s="70"/>
      <c r="AU2155" s="70"/>
      <c r="AV2155" s="70"/>
      <c r="AW2155" s="70"/>
      <c r="AX2155" s="70"/>
      <c r="AY2155" s="70"/>
      <c r="AZ2155" s="70"/>
      <c r="BA2155" s="70"/>
      <c r="BB2155" s="70"/>
      <c r="BC2155" s="70"/>
      <c r="BD2155" s="70"/>
      <c r="BE2155" s="70"/>
      <c r="BF2155" s="70"/>
      <c r="BG2155" s="70"/>
      <c r="BH2155" s="70"/>
      <c r="BI2155" s="70"/>
      <c r="BJ2155" s="70"/>
      <c r="BK2155" s="70"/>
      <c r="BL2155" s="70"/>
      <c r="BM2155" s="70"/>
      <c r="BN2155" s="70"/>
      <c r="BO2155" s="70"/>
      <c r="BP2155" s="70"/>
      <c r="BQ2155" s="70"/>
      <c r="BR2155" s="70"/>
      <c r="BS2155" s="70"/>
      <c r="BT2155" s="70"/>
      <c r="BU2155" s="70"/>
      <c r="BV2155" s="70"/>
      <c r="BW2155" s="70"/>
      <c r="BX2155" s="70"/>
      <c r="BY2155" s="70"/>
      <c r="BZ2155" s="72"/>
      <c r="CA2155" s="73"/>
      <c r="CB2155" s="72"/>
      <c r="CC2155" s="72"/>
      <c r="CD2155" s="74"/>
      <c r="CJ2155"/>
      <c r="CW2155" s="76"/>
      <c r="DC2155" s="69"/>
      <c r="DI2155" s="69"/>
    </row>
    <row r="2156" spans="1:113">
      <c r="A2156" s="70"/>
      <c r="B2156" s="70"/>
      <c r="C2156" s="70"/>
      <c r="D2156" s="70"/>
      <c r="E2156" s="70"/>
      <c r="F2156" s="70"/>
      <c r="G2156" s="70"/>
      <c r="H2156" s="70"/>
      <c r="I2156" s="70"/>
      <c r="J2156" s="70"/>
      <c r="K2156" s="70"/>
      <c r="L2156" s="70"/>
      <c r="M2156" s="70"/>
      <c r="N2156" s="70"/>
      <c r="O2156" s="70"/>
      <c r="P2156" s="70"/>
      <c r="Q2156" s="70"/>
      <c r="R2156" s="70"/>
      <c r="S2156" s="70"/>
      <c r="T2156" s="70"/>
      <c r="U2156" s="70"/>
      <c r="V2156" s="70"/>
      <c r="W2156" s="70"/>
      <c r="X2156" s="70"/>
      <c r="Y2156" s="70"/>
      <c r="Z2156" s="70"/>
      <c r="AA2156" s="70"/>
      <c r="AB2156" s="70"/>
      <c r="AC2156" s="70"/>
      <c r="AD2156" s="70"/>
      <c r="AE2156" s="70"/>
      <c r="AF2156" s="70"/>
      <c r="AG2156" s="70"/>
      <c r="AH2156" s="70"/>
      <c r="AI2156" s="70"/>
      <c r="AJ2156" s="70"/>
      <c r="AK2156" s="70"/>
      <c r="AL2156" s="70"/>
      <c r="AM2156" s="70"/>
      <c r="AN2156" s="70"/>
      <c r="AO2156" s="70"/>
      <c r="AP2156" s="70"/>
      <c r="AQ2156" s="70"/>
      <c r="AR2156" s="70"/>
      <c r="AS2156" s="70"/>
      <c r="AT2156" s="70"/>
      <c r="AU2156" s="70"/>
      <c r="AV2156" s="70"/>
      <c r="AW2156" s="70"/>
      <c r="AX2156" s="70"/>
      <c r="AY2156" s="70"/>
      <c r="AZ2156" s="70"/>
      <c r="BA2156" s="70"/>
      <c r="BB2156" s="70"/>
      <c r="BC2156" s="70"/>
      <c r="BD2156" s="70"/>
      <c r="BE2156" s="70"/>
      <c r="BF2156" s="70"/>
      <c r="BG2156" s="70"/>
      <c r="BH2156" s="70"/>
      <c r="BI2156" s="70"/>
      <c r="BJ2156" s="70"/>
      <c r="BK2156" s="70"/>
      <c r="BL2156" s="70"/>
      <c r="BM2156" s="70"/>
      <c r="BN2156" s="70"/>
      <c r="BO2156" s="70"/>
      <c r="BP2156" s="70"/>
      <c r="BQ2156" s="70"/>
      <c r="BR2156" s="70"/>
      <c r="BS2156" s="70"/>
      <c r="BT2156" s="70"/>
      <c r="BU2156" s="70"/>
      <c r="BV2156" s="70"/>
      <c r="BW2156" s="70"/>
      <c r="BX2156" s="70"/>
      <c r="BY2156" s="70"/>
      <c r="BZ2156" s="72"/>
      <c r="CA2156" s="73"/>
      <c r="CB2156" s="72"/>
      <c r="CC2156" s="72"/>
      <c r="CD2156" s="74"/>
      <c r="CJ2156"/>
      <c r="CW2156" s="76"/>
      <c r="DC2156" s="69"/>
      <c r="DI2156" s="69"/>
    </row>
    <row r="2157" spans="1:113">
      <c r="A2157" s="70"/>
      <c r="B2157" s="70"/>
      <c r="C2157" s="70"/>
      <c r="D2157" s="70"/>
      <c r="E2157" s="70"/>
      <c r="F2157" s="70"/>
      <c r="G2157" s="70"/>
      <c r="H2157" s="70"/>
      <c r="I2157" s="70"/>
      <c r="J2157" s="70"/>
      <c r="K2157" s="70"/>
      <c r="L2157" s="70"/>
      <c r="M2157" s="70"/>
      <c r="N2157" s="70"/>
      <c r="O2157" s="70"/>
      <c r="P2157" s="70"/>
      <c r="Q2157" s="70"/>
      <c r="R2157" s="70"/>
      <c r="S2157" s="70"/>
      <c r="T2157" s="70"/>
      <c r="U2157" s="70"/>
      <c r="V2157" s="70"/>
      <c r="W2157" s="70"/>
      <c r="X2157" s="70"/>
      <c r="Y2157" s="70"/>
      <c r="Z2157" s="70"/>
      <c r="AA2157" s="70"/>
      <c r="AB2157" s="70"/>
      <c r="AC2157" s="70"/>
      <c r="AD2157" s="70"/>
      <c r="AE2157" s="70"/>
      <c r="AF2157" s="70"/>
      <c r="AG2157" s="70"/>
      <c r="AH2157" s="70"/>
      <c r="AI2157" s="70"/>
      <c r="AJ2157" s="70"/>
      <c r="AK2157" s="70"/>
      <c r="AL2157" s="70"/>
      <c r="AM2157" s="70"/>
      <c r="AN2157" s="70"/>
      <c r="AO2157" s="70"/>
      <c r="AP2157" s="70"/>
      <c r="AQ2157" s="70"/>
      <c r="AR2157" s="70"/>
      <c r="AS2157" s="70"/>
      <c r="AT2157" s="70"/>
      <c r="AU2157" s="70"/>
      <c r="AV2157" s="70"/>
      <c r="AW2157" s="70"/>
      <c r="AX2157" s="70"/>
      <c r="AY2157" s="70"/>
      <c r="AZ2157" s="70"/>
      <c r="BA2157" s="70"/>
      <c r="BB2157" s="70"/>
      <c r="BC2157" s="70"/>
      <c r="BD2157" s="70"/>
      <c r="BE2157" s="70"/>
      <c r="BF2157" s="70"/>
      <c r="BG2157" s="70"/>
      <c r="BH2157" s="70"/>
      <c r="BI2157" s="70"/>
      <c r="BJ2157" s="70"/>
      <c r="BK2157" s="70"/>
      <c r="BL2157" s="70"/>
      <c r="BM2157" s="70"/>
      <c r="BN2157" s="70"/>
      <c r="BO2157" s="70"/>
      <c r="BP2157" s="70"/>
      <c r="BQ2157" s="70"/>
      <c r="BR2157" s="70"/>
      <c r="BS2157" s="70"/>
      <c r="BT2157" s="70"/>
      <c r="BU2157" s="70"/>
      <c r="BV2157" s="70"/>
      <c r="BW2157" s="70"/>
      <c r="BX2157" s="70"/>
      <c r="BY2157" s="70"/>
      <c r="BZ2157" s="72"/>
      <c r="CA2157" s="73"/>
      <c r="CB2157" s="72"/>
      <c r="CC2157" s="72"/>
      <c r="CD2157" s="74"/>
      <c r="CJ2157"/>
      <c r="CW2157" s="76"/>
      <c r="DC2157" s="69"/>
      <c r="DI2157" s="69"/>
    </row>
    <row r="2158" spans="1:113">
      <c r="A2158" s="70"/>
      <c r="B2158" s="70"/>
      <c r="C2158" s="70"/>
      <c r="D2158" s="70"/>
      <c r="E2158" s="70"/>
      <c r="F2158" s="70"/>
      <c r="G2158" s="70"/>
      <c r="H2158" s="70"/>
      <c r="I2158" s="70"/>
      <c r="J2158" s="70"/>
      <c r="K2158" s="70"/>
      <c r="L2158" s="70"/>
      <c r="M2158" s="70"/>
      <c r="N2158" s="70"/>
      <c r="O2158" s="70"/>
      <c r="P2158" s="70"/>
      <c r="Q2158" s="70"/>
      <c r="R2158" s="70"/>
      <c r="S2158" s="70"/>
      <c r="T2158" s="70"/>
      <c r="U2158" s="70"/>
      <c r="V2158" s="70"/>
      <c r="W2158" s="70"/>
      <c r="X2158" s="70"/>
      <c r="Y2158" s="70"/>
      <c r="Z2158" s="70"/>
      <c r="AA2158" s="70"/>
      <c r="AB2158" s="70"/>
      <c r="AC2158" s="70"/>
      <c r="AD2158" s="70"/>
      <c r="AE2158" s="70"/>
      <c r="AF2158" s="70"/>
      <c r="AG2158" s="70"/>
      <c r="AH2158" s="70"/>
      <c r="AI2158" s="70"/>
      <c r="AJ2158" s="70"/>
      <c r="AK2158" s="70"/>
      <c r="AL2158" s="70"/>
      <c r="AM2158" s="70"/>
      <c r="AN2158" s="70"/>
      <c r="AO2158" s="70"/>
      <c r="AP2158" s="70"/>
      <c r="AQ2158" s="70"/>
      <c r="AR2158" s="70"/>
      <c r="AS2158" s="70"/>
      <c r="AT2158" s="70"/>
      <c r="AU2158" s="70"/>
      <c r="AV2158" s="70"/>
      <c r="AW2158" s="70"/>
      <c r="AX2158" s="70"/>
      <c r="AY2158" s="70"/>
      <c r="AZ2158" s="70"/>
      <c r="BA2158" s="70"/>
      <c r="BB2158" s="70"/>
      <c r="BC2158" s="70"/>
      <c r="BD2158" s="70"/>
      <c r="BE2158" s="70"/>
      <c r="BF2158" s="70"/>
      <c r="BG2158" s="70"/>
      <c r="BH2158" s="70"/>
      <c r="BI2158" s="70"/>
      <c r="BJ2158" s="70"/>
      <c r="BK2158" s="70"/>
      <c r="BL2158" s="70"/>
      <c r="BM2158" s="70"/>
      <c r="BN2158" s="70"/>
      <c r="BO2158" s="70"/>
      <c r="BP2158" s="70"/>
      <c r="BQ2158" s="70"/>
      <c r="BR2158" s="70"/>
      <c r="BS2158" s="70"/>
      <c r="BT2158" s="70"/>
      <c r="BU2158" s="70"/>
      <c r="BV2158" s="70"/>
      <c r="BW2158" s="70"/>
      <c r="BX2158" s="70"/>
      <c r="BY2158" s="70"/>
      <c r="BZ2158" s="72"/>
      <c r="CA2158" s="73"/>
      <c r="CB2158" s="72"/>
      <c r="CC2158" s="72"/>
      <c r="CD2158" s="74"/>
      <c r="CJ2158"/>
      <c r="CW2158" s="76"/>
      <c r="DC2158" s="69"/>
      <c r="DI2158" s="69"/>
    </row>
    <row r="2159" spans="1:113">
      <c r="A2159" s="70"/>
      <c r="B2159" s="70"/>
      <c r="C2159" s="70"/>
      <c r="D2159" s="70"/>
      <c r="E2159" s="70"/>
      <c r="F2159" s="70"/>
      <c r="G2159" s="70"/>
      <c r="H2159" s="70"/>
      <c r="I2159" s="70"/>
      <c r="J2159" s="70"/>
      <c r="K2159" s="70"/>
      <c r="L2159" s="70"/>
      <c r="M2159" s="70"/>
      <c r="N2159" s="70"/>
      <c r="O2159" s="70"/>
      <c r="P2159" s="70"/>
      <c r="Q2159" s="70"/>
      <c r="R2159" s="70"/>
      <c r="S2159" s="70"/>
      <c r="T2159" s="70"/>
      <c r="U2159" s="70"/>
      <c r="V2159" s="70"/>
      <c r="W2159" s="70"/>
      <c r="X2159" s="70"/>
      <c r="Y2159" s="70"/>
      <c r="Z2159" s="70"/>
      <c r="AA2159" s="70"/>
      <c r="AB2159" s="70"/>
      <c r="AC2159" s="70"/>
      <c r="AD2159" s="70"/>
      <c r="AE2159" s="70"/>
      <c r="AF2159" s="70"/>
      <c r="AG2159" s="70"/>
      <c r="AH2159" s="70"/>
      <c r="AI2159" s="70"/>
      <c r="AJ2159" s="70"/>
      <c r="AK2159" s="70"/>
      <c r="AL2159" s="70"/>
      <c r="AM2159" s="70"/>
      <c r="AN2159" s="70"/>
      <c r="AO2159" s="70"/>
      <c r="AP2159" s="70"/>
      <c r="AQ2159" s="70"/>
      <c r="AR2159" s="70"/>
      <c r="AS2159" s="70"/>
      <c r="AT2159" s="70"/>
      <c r="AU2159" s="70"/>
      <c r="AV2159" s="70"/>
      <c r="AW2159" s="70"/>
      <c r="AX2159" s="70"/>
      <c r="AY2159" s="70"/>
      <c r="AZ2159" s="70"/>
      <c r="BA2159" s="70"/>
      <c r="BB2159" s="70"/>
      <c r="BC2159" s="70"/>
      <c r="BD2159" s="70"/>
      <c r="BE2159" s="70"/>
      <c r="BF2159" s="70"/>
      <c r="BG2159" s="70"/>
      <c r="BH2159" s="70"/>
      <c r="BI2159" s="70"/>
      <c r="BJ2159" s="70"/>
      <c r="BK2159" s="70"/>
      <c r="BL2159" s="70"/>
      <c r="BM2159" s="70"/>
      <c r="BN2159" s="70"/>
      <c r="BO2159" s="70"/>
      <c r="BP2159" s="70"/>
      <c r="BQ2159" s="70"/>
      <c r="BR2159" s="70"/>
      <c r="BS2159" s="70"/>
      <c r="BT2159" s="70"/>
      <c r="BU2159" s="70"/>
      <c r="BV2159" s="70"/>
      <c r="BW2159" s="70"/>
      <c r="BX2159" s="70"/>
      <c r="BY2159" s="70"/>
      <c r="BZ2159" s="72"/>
      <c r="CA2159" s="73"/>
      <c r="CB2159" s="72"/>
      <c r="CC2159" s="72"/>
      <c r="CD2159" s="74"/>
      <c r="CJ2159"/>
      <c r="CW2159" s="76"/>
      <c r="DC2159" s="69"/>
      <c r="DI2159" s="69"/>
    </row>
    <row r="2160" spans="1:113">
      <c r="A2160" s="70"/>
      <c r="B2160" s="70"/>
      <c r="C2160" s="70"/>
      <c r="D2160" s="70"/>
      <c r="E2160" s="70"/>
      <c r="F2160" s="70"/>
      <c r="G2160" s="70"/>
      <c r="H2160" s="70"/>
      <c r="I2160" s="70"/>
      <c r="J2160" s="70"/>
      <c r="K2160" s="70"/>
      <c r="L2160" s="70"/>
      <c r="M2160" s="70"/>
      <c r="N2160" s="70"/>
      <c r="O2160" s="70"/>
      <c r="P2160" s="70"/>
      <c r="Q2160" s="70"/>
      <c r="R2160" s="70"/>
      <c r="S2160" s="70"/>
      <c r="T2160" s="70"/>
      <c r="U2160" s="70"/>
      <c r="V2160" s="70"/>
      <c r="W2160" s="70"/>
      <c r="X2160" s="70"/>
      <c r="Y2160" s="70"/>
      <c r="Z2160" s="70"/>
      <c r="AA2160" s="70"/>
      <c r="AB2160" s="70"/>
      <c r="AC2160" s="70"/>
      <c r="AD2160" s="70"/>
      <c r="AE2160" s="70"/>
      <c r="AF2160" s="70"/>
      <c r="AG2160" s="70"/>
      <c r="AH2160" s="70"/>
      <c r="AI2160" s="70"/>
      <c r="AJ2160" s="70"/>
      <c r="AK2160" s="70"/>
      <c r="AL2160" s="70"/>
      <c r="AM2160" s="70"/>
      <c r="AN2160" s="70"/>
      <c r="AO2160" s="70"/>
      <c r="AP2160" s="70"/>
      <c r="AQ2160" s="70"/>
      <c r="AR2160" s="70"/>
      <c r="AS2160" s="70"/>
      <c r="AT2160" s="70"/>
      <c r="AU2160" s="70"/>
      <c r="AV2160" s="70"/>
      <c r="AW2160" s="70"/>
      <c r="AX2160" s="70"/>
      <c r="AY2160" s="70"/>
      <c r="AZ2160" s="70"/>
      <c r="BA2160" s="70"/>
      <c r="BB2160" s="70"/>
      <c r="BC2160" s="70"/>
      <c r="BD2160" s="70"/>
      <c r="BE2160" s="70"/>
      <c r="BF2160" s="70"/>
      <c r="BG2160" s="70"/>
      <c r="BH2160" s="70"/>
      <c r="BI2160" s="70"/>
      <c r="BJ2160" s="70"/>
      <c r="BK2160" s="70"/>
      <c r="BL2160" s="70"/>
      <c r="BM2160" s="70"/>
      <c r="BN2160" s="70"/>
      <c r="BO2160" s="70"/>
      <c r="BP2160" s="70"/>
      <c r="BQ2160" s="70"/>
      <c r="BR2160" s="70"/>
      <c r="BS2160" s="70"/>
      <c r="BT2160" s="70"/>
      <c r="BU2160" s="70"/>
      <c r="BV2160" s="70"/>
      <c r="BW2160" s="70"/>
      <c r="BX2160" s="70"/>
      <c r="BY2160" s="70"/>
      <c r="BZ2160" s="72"/>
      <c r="CA2160" s="73"/>
      <c r="CB2160" s="72"/>
      <c r="CC2160" s="72"/>
      <c r="CD2160" s="74"/>
      <c r="CJ2160"/>
      <c r="CW2160" s="76"/>
      <c r="DC2160" s="69"/>
      <c r="DI2160" s="69"/>
    </row>
    <row r="2161" spans="1:113">
      <c r="A2161" s="70"/>
      <c r="B2161" s="70"/>
      <c r="C2161" s="70"/>
      <c r="D2161" s="70"/>
      <c r="E2161" s="70"/>
      <c r="F2161" s="70"/>
      <c r="G2161" s="70"/>
      <c r="H2161" s="70"/>
      <c r="I2161" s="70"/>
      <c r="J2161" s="70"/>
      <c r="K2161" s="70"/>
      <c r="L2161" s="70"/>
      <c r="M2161" s="70"/>
      <c r="N2161" s="70"/>
      <c r="O2161" s="70"/>
      <c r="P2161" s="70"/>
      <c r="Q2161" s="70"/>
      <c r="R2161" s="70"/>
      <c r="S2161" s="70"/>
      <c r="T2161" s="70"/>
      <c r="U2161" s="70"/>
      <c r="V2161" s="70"/>
      <c r="W2161" s="70"/>
      <c r="X2161" s="70"/>
      <c r="Y2161" s="70"/>
      <c r="Z2161" s="70"/>
      <c r="AA2161" s="70"/>
      <c r="AB2161" s="70"/>
      <c r="AC2161" s="70"/>
      <c r="AD2161" s="70"/>
      <c r="AE2161" s="70"/>
      <c r="AF2161" s="70"/>
      <c r="AG2161" s="70"/>
      <c r="AH2161" s="70"/>
      <c r="AI2161" s="70"/>
      <c r="AJ2161" s="70"/>
      <c r="AK2161" s="70"/>
      <c r="AL2161" s="70"/>
      <c r="AM2161" s="70"/>
      <c r="AN2161" s="70"/>
      <c r="AO2161" s="70"/>
      <c r="AP2161" s="70"/>
      <c r="AQ2161" s="70"/>
      <c r="AR2161" s="70"/>
      <c r="AS2161" s="70"/>
      <c r="AT2161" s="70"/>
      <c r="AU2161" s="70"/>
      <c r="AV2161" s="70"/>
      <c r="AW2161" s="70"/>
      <c r="AX2161" s="70"/>
      <c r="AY2161" s="70"/>
      <c r="AZ2161" s="70"/>
      <c r="BA2161" s="70"/>
      <c r="BB2161" s="70"/>
      <c r="BC2161" s="70"/>
      <c r="BD2161" s="70"/>
      <c r="BE2161" s="70"/>
      <c r="BF2161" s="70"/>
      <c r="BG2161" s="70"/>
      <c r="BH2161" s="70"/>
      <c r="BI2161" s="70"/>
      <c r="BJ2161" s="70"/>
      <c r="BK2161" s="70"/>
      <c r="BL2161" s="70"/>
      <c r="BM2161" s="70"/>
      <c r="BN2161" s="70"/>
      <c r="BO2161" s="70"/>
      <c r="BP2161" s="70"/>
      <c r="BQ2161" s="70"/>
      <c r="BR2161" s="70"/>
      <c r="BS2161" s="70"/>
      <c r="BT2161" s="70"/>
      <c r="BU2161" s="70"/>
      <c r="BV2161" s="70"/>
      <c r="BW2161" s="70"/>
      <c r="BX2161" s="70"/>
      <c r="BY2161" s="70"/>
      <c r="BZ2161" s="72"/>
      <c r="CA2161" s="73"/>
      <c r="CB2161" s="72"/>
      <c r="CC2161" s="72"/>
      <c r="CD2161" s="74"/>
      <c r="CJ2161"/>
      <c r="CW2161" s="76"/>
      <c r="DC2161" s="69"/>
      <c r="DI2161" s="69"/>
    </row>
    <row r="2162" spans="1:113">
      <c r="A2162" s="70"/>
      <c r="B2162" s="70"/>
      <c r="C2162" s="70"/>
      <c r="D2162" s="70"/>
      <c r="E2162" s="70"/>
      <c r="F2162" s="70"/>
      <c r="G2162" s="70"/>
      <c r="H2162" s="70"/>
      <c r="I2162" s="70"/>
      <c r="J2162" s="70"/>
      <c r="K2162" s="70"/>
      <c r="L2162" s="70"/>
      <c r="M2162" s="70"/>
      <c r="N2162" s="70"/>
      <c r="O2162" s="70"/>
      <c r="P2162" s="70"/>
      <c r="Q2162" s="70"/>
      <c r="R2162" s="70"/>
      <c r="S2162" s="70"/>
      <c r="T2162" s="70"/>
      <c r="U2162" s="70"/>
      <c r="V2162" s="70"/>
      <c r="W2162" s="70"/>
      <c r="X2162" s="70"/>
      <c r="Y2162" s="70"/>
      <c r="Z2162" s="70"/>
      <c r="AA2162" s="70"/>
      <c r="AB2162" s="70"/>
      <c r="AC2162" s="70"/>
      <c r="AD2162" s="70"/>
      <c r="AE2162" s="70"/>
      <c r="AF2162" s="70"/>
      <c r="AG2162" s="70"/>
      <c r="AH2162" s="70"/>
      <c r="AI2162" s="70"/>
      <c r="AJ2162" s="70"/>
      <c r="AK2162" s="70"/>
      <c r="AL2162" s="70"/>
      <c r="AM2162" s="70"/>
      <c r="AN2162" s="70"/>
      <c r="AO2162" s="70"/>
      <c r="AP2162" s="70"/>
      <c r="AQ2162" s="70"/>
      <c r="AR2162" s="70"/>
      <c r="AS2162" s="70"/>
      <c r="AT2162" s="70"/>
      <c r="AU2162" s="70"/>
      <c r="AV2162" s="70"/>
      <c r="AW2162" s="70"/>
      <c r="AX2162" s="70"/>
      <c r="AY2162" s="70"/>
      <c r="AZ2162" s="70"/>
      <c r="BA2162" s="70"/>
      <c r="BB2162" s="70"/>
      <c r="BC2162" s="70"/>
      <c r="BD2162" s="70"/>
      <c r="BE2162" s="70"/>
      <c r="BF2162" s="70"/>
      <c r="BG2162" s="70"/>
      <c r="BH2162" s="70"/>
      <c r="BI2162" s="70"/>
      <c r="BJ2162" s="70"/>
      <c r="BK2162" s="70"/>
      <c r="BL2162" s="70"/>
      <c r="BM2162" s="70"/>
      <c r="BN2162" s="70"/>
      <c r="BO2162" s="70"/>
      <c r="BP2162" s="70"/>
      <c r="BQ2162" s="70"/>
      <c r="BR2162" s="70"/>
      <c r="BS2162" s="70"/>
      <c r="BT2162" s="70"/>
      <c r="BU2162" s="70"/>
      <c r="BV2162" s="70"/>
      <c r="BW2162" s="70"/>
      <c r="BX2162" s="70"/>
      <c r="BY2162" s="70"/>
      <c r="BZ2162" s="72"/>
      <c r="CA2162" s="73"/>
      <c r="CB2162" s="72"/>
      <c r="CC2162" s="72"/>
      <c r="CD2162" s="74"/>
      <c r="CJ2162"/>
      <c r="CW2162" s="76"/>
      <c r="DC2162" s="69"/>
      <c r="DI2162" s="69"/>
    </row>
    <row r="2163" spans="1:113">
      <c r="A2163" s="70"/>
      <c r="B2163" s="70"/>
      <c r="C2163" s="70"/>
      <c r="D2163" s="70"/>
      <c r="E2163" s="70"/>
      <c r="F2163" s="70"/>
      <c r="G2163" s="70"/>
      <c r="H2163" s="70"/>
      <c r="I2163" s="70"/>
      <c r="J2163" s="70"/>
      <c r="K2163" s="70"/>
      <c r="L2163" s="70"/>
      <c r="M2163" s="70"/>
      <c r="N2163" s="70"/>
      <c r="O2163" s="70"/>
      <c r="P2163" s="70"/>
      <c r="Q2163" s="70"/>
      <c r="R2163" s="70"/>
      <c r="S2163" s="70"/>
      <c r="T2163" s="70"/>
      <c r="U2163" s="70"/>
      <c r="V2163" s="70"/>
      <c r="W2163" s="70"/>
      <c r="X2163" s="70"/>
      <c r="Y2163" s="70"/>
      <c r="Z2163" s="70"/>
      <c r="AA2163" s="70"/>
      <c r="AB2163" s="70"/>
      <c r="AC2163" s="70"/>
      <c r="AD2163" s="70"/>
      <c r="AE2163" s="70"/>
      <c r="AF2163" s="70"/>
      <c r="AG2163" s="70"/>
      <c r="AH2163" s="70"/>
      <c r="AI2163" s="70"/>
      <c r="AJ2163" s="70"/>
      <c r="AK2163" s="70"/>
      <c r="AL2163" s="70"/>
      <c r="AM2163" s="70"/>
      <c r="AN2163" s="70"/>
      <c r="AO2163" s="70"/>
      <c r="AP2163" s="70"/>
      <c r="AQ2163" s="70"/>
      <c r="AR2163" s="70"/>
      <c r="AS2163" s="70"/>
      <c r="AT2163" s="70"/>
      <c r="AU2163" s="70"/>
      <c r="AV2163" s="70"/>
      <c r="AW2163" s="70"/>
      <c r="AX2163" s="70"/>
      <c r="AY2163" s="70"/>
      <c r="AZ2163" s="70"/>
      <c r="BA2163" s="70"/>
      <c r="BB2163" s="70"/>
      <c r="BC2163" s="70"/>
      <c r="BD2163" s="70"/>
      <c r="BE2163" s="70"/>
      <c r="BF2163" s="70"/>
      <c r="BG2163" s="70"/>
      <c r="BH2163" s="70"/>
      <c r="BI2163" s="70"/>
      <c r="BJ2163" s="70"/>
      <c r="BK2163" s="70"/>
      <c r="BL2163" s="70"/>
      <c r="BM2163" s="70"/>
      <c r="BN2163" s="70"/>
      <c r="BO2163" s="70"/>
      <c r="BP2163" s="70"/>
      <c r="BQ2163" s="70"/>
      <c r="BR2163" s="70"/>
      <c r="BS2163" s="70"/>
      <c r="BT2163" s="70"/>
      <c r="BU2163" s="70"/>
      <c r="BV2163" s="70"/>
      <c r="BW2163" s="70"/>
      <c r="BX2163" s="70"/>
      <c r="BY2163" s="70"/>
      <c r="BZ2163" s="72"/>
      <c r="CA2163" s="73"/>
      <c r="CB2163" s="72"/>
      <c r="CC2163" s="72"/>
      <c r="CD2163" s="74"/>
      <c r="CJ2163"/>
      <c r="CW2163" s="76"/>
      <c r="DC2163" s="69"/>
      <c r="DI2163" s="69"/>
    </row>
    <row r="2164" spans="1:113">
      <c r="A2164" s="70"/>
      <c r="B2164" s="70"/>
      <c r="C2164" s="70"/>
      <c r="D2164" s="70"/>
      <c r="E2164" s="70"/>
      <c r="F2164" s="70"/>
      <c r="G2164" s="70"/>
      <c r="H2164" s="70"/>
      <c r="I2164" s="70"/>
      <c r="J2164" s="70"/>
      <c r="K2164" s="70"/>
      <c r="L2164" s="70"/>
      <c r="M2164" s="70"/>
      <c r="N2164" s="70"/>
      <c r="O2164" s="70"/>
      <c r="P2164" s="70"/>
      <c r="Q2164" s="70"/>
      <c r="R2164" s="70"/>
      <c r="S2164" s="70"/>
      <c r="T2164" s="70"/>
      <c r="U2164" s="70"/>
      <c r="V2164" s="70"/>
      <c r="W2164" s="70"/>
      <c r="X2164" s="70"/>
      <c r="Y2164" s="70"/>
      <c r="Z2164" s="70"/>
      <c r="AA2164" s="70"/>
      <c r="AB2164" s="70"/>
      <c r="AC2164" s="70"/>
      <c r="AD2164" s="70"/>
      <c r="AE2164" s="70"/>
      <c r="AF2164" s="70"/>
      <c r="AG2164" s="70"/>
      <c r="AH2164" s="70"/>
      <c r="AI2164" s="70"/>
      <c r="AJ2164" s="70"/>
      <c r="AK2164" s="70"/>
      <c r="AL2164" s="70"/>
      <c r="AM2164" s="70"/>
      <c r="AN2164" s="70"/>
      <c r="AO2164" s="70"/>
      <c r="AP2164" s="70"/>
      <c r="AQ2164" s="70"/>
      <c r="AR2164" s="70"/>
      <c r="AS2164" s="70"/>
      <c r="AT2164" s="70"/>
      <c r="AU2164" s="70"/>
      <c r="AV2164" s="70"/>
      <c r="AW2164" s="70"/>
      <c r="AX2164" s="70"/>
      <c r="AY2164" s="70"/>
      <c r="AZ2164" s="70"/>
      <c r="BA2164" s="70"/>
      <c r="BB2164" s="70"/>
      <c r="BC2164" s="70"/>
      <c r="BD2164" s="70"/>
      <c r="BE2164" s="70"/>
      <c r="BF2164" s="70"/>
      <c r="BG2164" s="70"/>
      <c r="BH2164" s="70"/>
      <c r="BI2164" s="70"/>
      <c r="BJ2164" s="70"/>
      <c r="BK2164" s="70"/>
      <c r="BL2164" s="70"/>
      <c r="BM2164" s="70"/>
      <c r="BN2164" s="70"/>
      <c r="BO2164" s="70"/>
      <c r="BP2164" s="70"/>
      <c r="BQ2164" s="70"/>
      <c r="BR2164" s="70"/>
      <c r="BS2164" s="70"/>
      <c r="BT2164" s="70"/>
      <c r="BU2164" s="70"/>
      <c r="BV2164" s="70"/>
      <c r="BW2164" s="70"/>
      <c r="BX2164" s="70"/>
      <c r="BY2164" s="70"/>
      <c r="BZ2164" s="72"/>
      <c r="CA2164" s="73"/>
      <c r="CB2164" s="72"/>
      <c r="CC2164" s="72"/>
      <c r="CD2164" s="74"/>
      <c r="CJ2164"/>
      <c r="CW2164" s="76"/>
      <c r="DC2164" s="69"/>
      <c r="DI2164" s="69"/>
    </row>
    <row r="2165" spans="1:113">
      <c r="A2165" s="70"/>
      <c r="B2165" s="70"/>
      <c r="C2165" s="70"/>
      <c r="D2165" s="70"/>
      <c r="E2165" s="70"/>
      <c r="F2165" s="70"/>
      <c r="G2165" s="70"/>
      <c r="H2165" s="70"/>
      <c r="I2165" s="70"/>
      <c r="J2165" s="70"/>
      <c r="K2165" s="70"/>
      <c r="L2165" s="70"/>
      <c r="M2165" s="70"/>
      <c r="N2165" s="70"/>
      <c r="O2165" s="70"/>
      <c r="P2165" s="70"/>
      <c r="Q2165" s="70"/>
      <c r="R2165" s="70"/>
      <c r="S2165" s="70"/>
      <c r="T2165" s="70"/>
      <c r="U2165" s="70"/>
      <c r="V2165" s="70"/>
      <c r="W2165" s="70"/>
      <c r="X2165" s="70"/>
      <c r="Y2165" s="70"/>
      <c r="Z2165" s="70"/>
      <c r="AA2165" s="70"/>
      <c r="AB2165" s="70"/>
      <c r="AC2165" s="70"/>
      <c r="AD2165" s="70"/>
      <c r="AE2165" s="70"/>
      <c r="AF2165" s="70"/>
      <c r="AG2165" s="70"/>
      <c r="AH2165" s="70"/>
      <c r="AI2165" s="70"/>
      <c r="AJ2165" s="70"/>
      <c r="AK2165" s="70"/>
      <c r="AL2165" s="70"/>
      <c r="AM2165" s="70"/>
      <c r="AN2165" s="70"/>
      <c r="AO2165" s="70"/>
      <c r="AP2165" s="70"/>
      <c r="AQ2165" s="70"/>
      <c r="AR2165" s="70"/>
      <c r="AS2165" s="70"/>
      <c r="AT2165" s="70"/>
      <c r="AU2165" s="70"/>
      <c r="AV2165" s="70"/>
      <c r="AW2165" s="70"/>
      <c r="AX2165" s="70"/>
      <c r="AY2165" s="70"/>
      <c r="AZ2165" s="70"/>
      <c r="BA2165" s="70"/>
      <c r="BB2165" s="70"/>
      <c r="BC2165" s="70"/>
      <c r="BD2165" s="70"/>
      <c r="BE2165" s="70"/>
      <c r="BF2165" s="70"/>
      <c r="BG2165" s="70"/>
      <c r="BH2165" s="70"/>
      <c r="BI2165" s="70"/>
      <c r="BJ2165" s="70"/>
      <c r="BK2165" s="70"/>
      <c r="BL2165" s="70"/>
      <c r="BM2165" s="70"/>
      <c r="BN2165" s="70"/>
      <c r="BO2165" s="70"/>
      <c r="BP2165" s="70"/>
      <c r="BQ2165" s="70"/>
      <c r="BR2165" s="70"/>
      <c r="BS2165" s="70"/>
      <c r="BT2165" s="70"/>
      <c r="BU2165" s="70"/>
      <c r="BV2165" s="70"/>
      <c r="BW2165" s="70"/>
      <c r="BX2165" s="70"/>
      <c r="BY2165" s="70"/>
      <c r="BZ2165" s="72"/>
      <c r="CA2165" s="73"/>
      <c r="CB2165" s="72"/>
      <c r="CC2165" s="72"/>
      <c r="CD2165" s="74"/>
      <c r="CJ2165"/>
      <c r="CW2165" s="76"/>
      <c r="DC2165" s="69"/>
      <c r="DI2165" s="69"/>
    </row>
    <row r="2166" spans="1:113">
      <c r="A2166" s="70"/>
      <c r="B2166" s="70"/>
      <c r="C2166" s="70"/>
      <c r="D2166" s="70"/>
      <c r="E2166" s="70"/>
      <c r="F2166" s="70"/>
      <c r="G2166" s="70"/>
      <c r="H2166" s="70"/>
      <c r="I2166" s="70"/>
      <c r="J2166" s="70"/>
      <c r="K2166" s="70"/>
      <c r="L2166" s="70"/>
      <c r="M2166" s="70"/>
      <c r="N2166" s="70"/>
      <c r="O2166" s="70"/>
      <c r="P2166" s="70"/>
      <c r="Q2166" s="70"/>
      <c r="R2166" s="70"/>
      <c r="S2166" s="70"/>
      <c r="T2166" s="70"/>
      <c r="U2166" s="70"/>
      <c r="V2166" s="70"/>
      <c r="W2166" s="70"/>
      <c r="X2166" s="70"/>
      <c r="Y2166" s="70"/>
      <c r="Z2166" s="70"/>
      <c r="AA2166" s="70"/>
      <c r="AB2166" s="70"/>
      <c r="AC2166" s="70"/>
      <c r="AD2166" s="70"/>
      <c r="AE2166" s="70"/>
      <c r="AF2166" s="70"/>
      <c r="AG2166" s="70"/>
      <c r="AH2166" s="70"/>
      <c r="AI2166" s="70"/>
      <c r="AJ2166" s="70"/>
      <c r="AK2166" s="70"/>
      <c r="AL2166" s="70"/>
      <c r="AM2166" s="70"/>
      <c r="AN2166" s="70"/>
      <c r="AO2166" s="70"/>
      <c r="AP2166" s="70"/>
      <c r="AQ2166" s="70"/>
      <c r="AR2166" s="70"/>
      <c r="AS2166" s="70"/>
      <c r="AT2166" s="70"/>
      <c r="AU2166" s="70"/>
      <c r="AV2166" s="70"/>
      <c r="AW2166" s="70"/>
      <c r="AX2166" s="70"/>
      <c r="AY2166" s="70"/>
      <c r="AZ2166" s="70"/>
      <c r="BA2166" s="70"/>
      <c r="BB2166" s="70"/>
      <c r="BC2166" s="70"/>
      <c r="BD2166" s="70"/>
      <c r="BE2166" s="70"/>
      <c r="BF2166" s="70"/>
      <c r="BG2166" s="70"/>
      <c r="BH2166" s="70"/>
      <c r="BI2166" s="70"/>
      <c r="BJ2166" s="70"/>
      <c r="BK2166" s="70"/>
      <c r="BL2166" s="70"/>
      <c r="BM2166" s="70"/>
      <c r="BN2166" s="70"/>
      <c r="BO2166" s="70"/>
      <c r="BP2166" s="70"/>
      <c r="BQ2166" s="70"/>
      <c r="BR2166" s="70"/>
      <c r="BS2166" s="70"/>
      <c r="BT2166" s="70"/>
      <c r="BU2166" s="70"/>
      <c r="BV2166" s="70"/>
      <c r="BW2166" s="70"/>
      <c r="BX2166" s="70"/>
      <c r="BY2166" s="70"/>
      <c r="BZ2166" s="72"/>
      <c r="CA2166" s="73"/>
      <c r="CB2166" s="72"/>
      <c r="CC2166" s="72"/>
      <c r="CD2166" s="74"/>
      <c r="CJ2166"/>
      <c r="CW2166" s="76"/>
      <c r="DC2166" s="69"/>
      <c r="DI2166" s="69"/>
    </row>
    <row r="2167" spans="1:113">
      <c r="A2167" s="70"/>
      <c r="B2167" s="70"/>
      <c r="C2167" s="70"/>
      <c r="D2167" s="70"/>
      <c r="E2167" s="70"/>
      <c r="F2167" s="70"/>
      <c r="G2167" s="70"/>
      <c r="H2167" s="70"/>
      <c r="I2167" s="70"/>
      <c r="J2167" s="70"/>
      <c r="K2167" s="70"/>
      <c r="L2167" s="70"/>
      <c r="M2167" s="70"/>
      <c r="N2167" s="70"/>
      <c r="O2167" s="70"/>
      <c r="P2167" s="70"/>
      <c r="Q2167" s="70"/>
      <c r="R2167" s="70"/>
      <c r="S2167" s="70"/>
      <c r="T2167" s="70"/>
      <c r="U2167" s="70"/>
      <c r="V2167" s="70"/>
      <c r="W2167" s="70"/>
      <c r="X2167" s="70"/>
      <c r="Y2167" s="70"/>
      <c r="Z2167" s="70"/>
      <c r="AA2167" s="70"/>
      <c r="AB2167" s="70"/>
      <c r="AC2167" s="70"/>
      <c r="AD2167" s="70"/>
      <c r="AE2167" s="70"/>
      <c r="AF2167" s="70"/>
      <c r="AG2167" s="70"/>
      <c r="AH2167" s="70"/>
      <c r="AI2167" s="70"/>
      <c r="AJ2167" s="70"/>
      <c r="AK2167" s="70"/>
      <c r="AL2167" s="70"/>
      <c r="AM2167" s="70"/>
      <c r="AN2167" s="70"/>
      <c r="AO2167" s="70"/>
      <c r="AP2167" s="70"/>
      <c r="AQ2167" s="70"/>
      <c r="AR2167" s="70"/>
      <c r="AS2167" s="70"/>
      <c r="AT2167" s="70"/>
      <c r="AU2167" s="70"/>
      <c r="AV2167" s="70"/>
      <c r="AW2167" s="70"/>
      <c r="AX2167" s="70"/>
      <c r="AY2167" s="70"/>
      <c r="AZ2167" s="70"/>
      <c r="BA2167" s="70"/>
      <c r="BB2167" s="70"/>
      <c r="BC2167" s="70"/>
      <c r="BD2167" s="70"/>
      <c r="BE2167" s="70"/>
      <c r="BF2167" s="70"/>
      <c r="BG2167" s="70"/>
      <c r="BH2167" s="70"/>
      <c r="BI2167" s="70"/>
      <c r="BJ2167" s="70"/>
      <c r="BK2167" s="70"/>
      <c r="BL2167" s="70"/>
      <c r="BM2167" s="70"/>
      <c r="BN2167" s="70"/>
      <c r="BO2167" s="70"/>
      <c r="BP2167" s="70"/>
      <c r="BQ2167" s="70"/>
      <c r="BR2167" s="70"/>
      <c r="BS2167" s="70"/>
      <c r="BT2167" s="70"/>
      <c r="BU2167" s="70"/>
      <c r="BV2167" s="70"/>
      <c r="BW2167" s="70"/>
      <c r="BX2167" s="70"/>
      <c r="BY2167" s="70"/>
      <c r="BZ2167" s="72"/>
      <c r="CA2167" s="73"/>
      <c r="CB2167" s="72"/>
      <c r="CC2167" s="72"/>
      <c r="CD2167" s="74"/>
      <c r="CJ2167"/>
      <c r="CW2167" s="76"/>
      <c r="DC2167" s="69"/>
      <c r="DI2167" s="69"/>
    </row>
    <row r="2168" spans="1:113">
      <c r="A2168" s="70"/>
      <c r="B2168" s="70"/>
      <c r="C2168" s="70"/>
      <c r="D2168" s="70"/>
      <c r="E2168" s="70"/>
      <c r="F2168" s="70"/>
      <c r="G2168" s="70"/>
      <c r="H2168" s="70"/>
      <c r="I2168" s="70"/>
      <c r="J2168" s="70"/>
      <c r="K2168" s="70"/>
      <c r="L2168" s="70"/>
      <c r="M2168" s="70"/>
      <c r="N2168" s="70"/>
      <c r="O2168" s="70"/>
      <c r="P2168" s="70"/>
      <c r="Q2168" s="70"/>
      <c r="R2168" s="70"/>
      <c r="S2168" s="70"/>
      <c r="T2168" s="70"/>
      <c r="U2168" s="70"/>
      <c r="V2168" s="70"/>
      <c r="W2168" s="70"/>
      <c r="X2168" s="70"/>
      <c r="Y2168" s="70"/>
      <c r="Z2168" s="70"/>
      <c r="AA2168" s="70"/>
      <c r="AB2168" s="70"/>
      <c r="AC2168" s="70"/>
      <c r="AD2168" s="70"/>
      <c r="AE2168" s="70"/>
      <c r="AF2168" s="70"/>
      <c r="AG2168" s="70"/>
      <c r="AH2168" s="70"/>
      <c r="AI2168" s="70"/>
      <c r="AJ2168" s="70"/>
      <c r="AK2168" s="70"/>
      <c r="AL2168" s="70"/>
      <c r="AM2168" s="70"/>
      <c r="AN2168" s="70"/>
      <c r="AO2168" s="70"/>
      <c r="AP2168" s="70"/>
      <c r="AQ2168" s="70"/>
      <c r="AR2168" s="70"/>
      <c r="AS2168" s="70"/>
      <c r="AT2168" s="70"/>
      <c r="AU2168" s="70"/>
      <c r="AV2168" s="70"/>
      <c r="AW2168" s="70"/>
      <c r="AX2168" s="70"/>
      <c r="AY2168" s="70"/>
      <c r="AZ2168" s="70"/>
      <c r="BA2168" s="70"/>
      <c r="BB2168" s="70"/>
      <c r="BC2168" s="70"/>
      <c r="BD2168" s="70"/>
      <c r="BE2168" s="70"/>
      <c r="BF2168" s="70"/>
      <c r="BG2168" s="70"/>
      <c r="BH2168" s="70"/>
      <c r="BI2168" s="70"/>
      <c r="BJ2168" s="70"/>
      <c r="BK2168" s="70"/>
      <c r="BL2168" s="70"/>
      <c r="BM2168" s="70"/>
      <c r="BN2168" s="70"/>
      <c r="BO2168" s="70"/>
      <c r="BP2168" s="70"/>
      <c r="BQ2168" s="70"/>
      <c r="BR2168" s="70"/>
      <c r="BS2168" s="70"/>
      <c r="BT2168" s="70"/>
      <c r="BU2168" s="70"/>
      <c r="BV2168" s="70"/>
      <c r="BW2168" s="70"/>
      <c r="BX2168" s="70"/>
      <c r="BY2168" s="70"/>
      <c r="BZ2168" s="72"/>
      <c r="CA2168" s="73"/>
      <c r="CB2168" s="72"/>
      <c r="CC2168" s="72"/>
      <c r="CD2168" s="74"/>
      <c r="CJ2168"/>
      <c r="CW2168" s="76"/>
      <c r="DC2168" s="69"/>
      <c r="DI2168" s="69"/>
    </row>
    <row r="2169" spans="1:113">
      <c r="A2169" s="70"/>
      <c r="B2169" s="70"/>
      <c r="C2169" s="70"/>
      <c r="D2169" s="70"/>
      <c r="E2169" s="70"/>
      <c r="F2169" s="70"/>
      <c r="G2169" s="70"/>
      <c r="H2169" s="70"/>
      <c r="I2169" s="70"/>
      <c r="J2169" s="70"/>
      <c r="K2169" s="70"/>
      <c r="L2169" s="70"/>
      <c r="M2169" s="70"/>
      <c r="N2169" s="70"/>
      <c r="O2169" s="70"/>
      <c r="P2169" s="70"/>
      <c r="Q2169" s="70"/>
      <c r="R2169" s="70"/>
      <c r="S2169" s="70"/>
      <c r="T2169" s="70"/>
      <c r="U2169" s="70"/>
      <c r="V2169" s="70"/>
      <c r="W2169" s="70"/>
      <c r="X2169" s="70"/>
      <c r="Y2169" s="70"/>
      <c r="Z2169" s="70"/>
      <c r="AA2169" s="70"/>
      <c r="AB2169" s="70"/>
      <c r="AC2169" s="70"/>
      <c r="AD2169" s="70"/>
      <c r="AE2169" s="70"/>
      <c r="AF2169" s="70"/>
      <c r="AG2169" s="70"/>
      <c r="AH2169" s="70"/>
      <c r="AI2169" s="70"/>
      <c r="AJ2169" s="70"/>
      <c r="AK2169" s="70"/>
      <c r="AL2169" s="70"/>
      <c r="AM2169" s="70"/>
      <c r="AN2169" s="70"/>
      <c r="AO2169" s="70"/>
      <c r="AP2169" s="70"/>
      <c r="AQ2169" s="70"/>
      <c r="AR2169" s="70"/>
      <c r="AS2169" s="70"/>
      <c r="AT2169" s="70"/>
      <c r="AU2169" s="70"/>
      <c r="AV2169" s="70"/>
      <c r="AW2169" s="70"/>
      <c r="AX2169" s="70"/>
      <c r="AY2169" s="70"/>
      <c r="AZ2169" s="70"/>
      <c r="BA2169" s="70"/>
      <c r="BB2169" s="70"/>
      <c r="BC2169" s="70"/>
      <c r="BD2169" s="70"/>
      <c r="BE2169" s="70"/>
      <c r="BF2169" s="70"/>
      <c r="BG2169" s="70"/>
      <c r="BH2169" s="70"/>
      <c r="BI2169" s="70"/>
      <c r="BJ2169" s="70"/>
      <c r="BK2169" s="70"/>
      <c r="BL2169" s="70"/>
      <c r="BM2169" s="70"/>
      <c r="BN2169" s="70"/>
      <c r="BO2169" s="70"/>
      <c r="BP2169" s="70"/>
      <c r="BQ2169" s="70"/>
      <c r="BR2169" s="70"/>
      <c r="BS2169" s="70"/>
      <c r="BT2169" s="70"/>
      <c r="BU2169" s="70"/>
      <c r="BV2169" s="70"/>
      <c r="BW2169" s="70"/>
      <c r="BX2169" s="70"/>
      <c r="BY2169" s="70"/>
      <c r="BZ2169" s="72"/>
      <c r="CA2169" s="73"/>
      <c r="CB2169" s="72"/>
      <c r="CC2169" s="72"/>
      <c r="CD2169" s="74"/>
      <c r="CJ2169"/>
      <c r="CW2169" s="76"/>
      <c r="DC2169" s="69"/>
      <c r="DI2169" s="69"/>
    </row>
    <row r="2170" spans="1:113">
      <c r="A2170" s="70"/>
      <c r="B2170" s="70"/>
      <c r="C2170" s="70"/>
      <c r="D2170" s="70"/>
      <c r="E2170" s="70"/>
      <c r="F2170" s="70"/>
      <c r="G2170" s="70"/>
      <c r="H2170" s="70"/>
      <c r="I2170" s="70"/>
      <c r="J2170" s="70"/>
      <c r="K2170" s="70"/>
      <c r="L2170" s="70"/>
      <c r="M2170" s="70"/>
      <c r="N2170" s="70"/>
      <c r="O2170" s="70"/>
      <c r="P2170" s="70"/>
      <c r="Q2170" s="70"/>
      <c r="R2170" s="70"/>
      <c r="S2170" s="70"/>
      <c r="T2170" s="70"/>
      <c r="U2170" s="70"/>
      <c r="V2170" s="70"/>
      <c r="W2170" s="70"/>
      <c r="X2170" s="70"/>
      <c r="Y2170" s="70"/>
      <c r="Z2170" s="70"/>
      <c r="AA2170" s="70"/>
      <c r="AB2170" s="70"/>
      <c r="AC2170" s="70"/>
      <c r="AD2170" s="70"/>
      <c r="AE2170" s="70"/>
      <c r="AF2170" s="70"/>
      <c r="AG2170" s="70"/>
      <c r="AH2170" s="70"/>
      <c r="AI2170" s="70"/>
      <c r="AJ2170" s="70"/>
      <c r="AK2170" s="70"/>
      <c r="AL2170" s="70"/>
      <c r="AM2170" s="70"/>
      <c r="AN2170" s="70"/>
      <c r="AO2170" s="70"/>
      <c r="AP2170" s="70"/>
      <c r="AQ2170" s="70"/>
      <c r="AR2170" s="70"/>
      <c r="AS2170" s="70"/>
      <c r="AT2170" s="70"/>
      <c r="AU2170" s="70"/>
      <c r="AV2170" s="70"/>
      <c r="AW2170" s="70"/>
      <c r="AX2170" s="70"/>
      <c r="AY2170" s="70"/>
      <c r="AZ2170" s="70"/>
      <c r="BA2170" s="70"/>
      <c r="BB2170" s="70"/>
      <c r="BC2170" s="70"/>
      <c r="BD2170" s="70"/>
      <c r="BE2170" s="70"/>
      <c r="BF2170" s="70"/>
      <c r="BG2170" s="70"/>
      <c r="BH2170" s="70"/>
      <c r="BI2170" s="70"/>
      <c r="BJ2170" s="70"/>
      <c r="BK2170" s="70"/>
      <c r="BL2170" s="70"/>
      <c r="BM2170" s="70"/>
      <c r="BN2170" s="70"/>
      <c r="BO2170" s="70"/>
      <c r="BP2170" s="70"/>
      <c r="BQ2170" s="70"/>
      <c r="BR2170" s="70"/>
      <c r="BS2170" s="70"/>
      <c r="BT2170" s="70"/>
      <c r="BU2170" s="70"/>
      <c r="BV2170" s="70"/>
      <c r="BW2170" s="70"/>
      <c r="BX2170" s="70"/>
      <c r="BY2170" s="70"/>
      <c r="BZ2170" s="72"/>
      <c r="CA2170" s="73"/>
      <c r="CB2170" s="72"/>
      <c r="CC2170" s="72"/>
      <c r="CD2170" s="74"/>
      <c r="CJ2170"/>
      <c r="CW2170" s="76"/>
      <c r="DC2170" s="69"/>
      <c r="DI2170" s="69"/>
    </row>
    <row r="2171" spans="1:113">
      <c r="A2171" s="70"/>
      <c r="B2171" s="70"/>
      <c r="C2171" s="70"/>
      <c r="D2171" s="70"/>
      <c r="E2171" s="70"/>
      <c r="F2171" s="70"/>
      <c r="G2171" s="70"/>
      <c r="H2171" s="70"/>
      <c r="I2171" s="70"/>
      <c r="J2171" s="70"/>
      <c r="K2171" s="70"/>
      <c r="L2171" s="70"/>
      <c r="M2171" s="70"/>
      <c r="N2171" s="70"/>
      <c r="O2171" s="70"/>
      <c r="P2171" s="70"/>
      <c r="Q2171" s="70"/>
      <c r="R2171" s="70"/>
      <c r="S2171" s="70"/>
      <c r="T2171" s="70"/>
      <c r="U2171" s="70"/>
      <c r="V2171" s="70"/>
      <c r="W2171" s="70"/>
      <c r="X2171" s="70"/>
      <c r="Y2171" s="70"/>
      <c r="Z2171" s="70"/>
      <c r="AA2171" s="70"/>
      <c r="AB2171" s="70"/>
      <c r="AC2171" s="70"/>
      <c r="AD2171" s="70"/>
      <c r="AE2171" s="70"/>
      <c r="AF2171" s="70"/>
      <c r="AG2171" s="70"/>
      <c r="AH2171" s="70"/>
      <c r="AI2171" s="70"/>
      <c r="AJ2171" s="70"/>
      <c r="AK2171" s="70"/>
      <c r="AL2171" s="70"/>
      <c r="AM2171" s="70"/>
      <c r="AN2171" s="70"/>
      <c r="AO2171" s="70"/>
      <c r="AP2171" s="70"/>
      <c r="AQ2171" s="70"/>
      <c r="AR2171" s="70"/>
      <c r="AS2171" s="70"/>
      <c r="AT2171" s="70"/>
      <c r="AU2171" s="70"/>
      <c r="AV2171" s="70"/>
      <c r="AW2171" s="70"/>
      <c r="AX2171" s="70"/>
      <c r="AY2171" s="70"/>
      <c r="AZ2171" s="70"/>
      <c r="BA2171" s="70"/>
      <c r="BB2171" s="70"/>
      <c r="BC2171" s="70"/>
      <c r="BD2171" s="70"/>
      <c r="BE2171" s="70"/>
      <c r="BF2171" s="70"/>
      <c r="BG2171" s="70"/>
      <c r="BH2171" s="70"/>
      <c r="BI2171" s="70"/>
      <c r="BJ2171" s="70"/>
      <c r="BK2171" s="70"/>
      <c r="BL2171" s="70"/>
      <c r="BM2171" s="70"/>
      <c r="BN2171" s="70"/>
      <c r="BO2171" s="70"/>
      <c r="BP2171" s="70"/>
      <c r="BQ2171" s="70"/>
      <c r="BR2171" s="70"/>
      <c r="BS2171" s="70"/>
      <c r="BT2171" s="70"/>
      <c r="BU2171" s="70"/>
      <c r="BV2171" s="70"/>
      <c r="BW2171" s="70"/>
      <c r="BX2171" s="70"/>
      <c r="BY2171" s="70"/>
      <c r="BZ2171" s="72"/>
      <c r="CA2171" s="73"/>
      <c r="CB2171" s="72"/>
      <c r="CC2171" s="72"/>
      <c r="CD2171" s="74"/>
      <c r="CJ2171"/>
      <c r="CW2171" s="76"/>
      <c r="DC2171" s="69"/>
      <c r="DI2171" s="69"/>
    </row>
    <row r="2172" spans="1:113">
      <c r="A2172" s="70"/>
      <c r="B2172" s="70"/>
      <c r="C2172" s="70"/>
      <c r="D2172" s="70"/>
      <c r="E2172" s="70"/>
      <c r="F2172" s="70"/>
      <c r="G2172" s="70"/>
      <c r="H2172" s="70"/>
      <c r="I2172" s="70"/>
      <c r="J2172" s="70"/>
      <c r="K2172" s="70"/>
      <c r="L2172" s="70"/>
      <c r="M2172" s="70"/>
      <c r="N2172" s="70"/>
      <c r="O2172" s="70"/>
      <c r="P2172" s="70"/>
      <c r="Q2172" s="70"/>
      <c r="R2172" s="70"/>
      <c r="S2172" s="70"/>
      <c r="T2172" s="70"/>
      <c r="U2172" s="70"/>
      <c r="V2172" s="70"/>
      <c r="W2172" s="70"/>
      <c r="X2172" s="70"/>
      <c r="Y2172" s="70"/>
      <c r="Z2172" s="70"/>
      <c r="AA2172" s="70"/>
      <c r="AB2172" s="70"/>
      <c r="AC2172" s="70"/>
      <c r="AD2172" s="70"/>
      <c r="AE2172" s="70"/>
      <c r="AF2172" s="70"/>
      <c r="AG2172" s="70"/>
      <c r="AH2172" s="70"/>
      <c r="AI2172" s="70"/>
      <c r="AJ2172" s="70"/>
      <c r="AK2172" s="70"/>
      <c r="AL2172" s="70"/>
      <c r="AM2172" s="70"/>
      <c r="AN2172" s="70"/>
      <c r="AO2172" s="70"/>
      <c r="AP2172" s="70"/>
      <c r="AQ2172" s="70"/>
      <c r="AR2172" s="70"/>
      <c r="AS2172" s="70"/>
      <c r="AT2172" s="70"/>
      <c r="AU2172" s="70"/>
      <c r="AV2172" s="70"/>
      <c r="AW2172" s="70"/>
      <c r="AX2172" s="70"/>
      <c r="AY2172" s="70"/>
      <c r="AZ2172" s="70"/>
      <c r="BA2172" s="70"/>
      <c r="BB2172" s="70"/>
      <c r="BC2172" s="70"/>
      <c r="BD2172" s="70"/>
      <c r="BE2172" s="70"/>
      <c r="BF2172" s="70"/>
      <c r="BG2172" s="70"/>
      <c r="BH2172" s="70"/>
      <c r="BI2172" s="70"/>
      <c r="BJ2172" s="70"/>
      <c r="BK2172" s="70"/>
      <c r="BL2172" s="70"/>
      <c r="BM2172" s="70"/>
      <c r="BN2172" s="70"/>
      <c r="BO2172" s="70"/>
      <c r="BP2172" s="70"/>
      <c r="BQ2172" s="70"/>
      <c r="BR2172" s="70"/>
      <c r="BS2172" s="70"/>
      <c r="BT2172" s="70"/>
      <c r="BU2172" s="70"/>
      <c r="BV2172" s="70"/>
      <c r="BW2172" s="70"/>
      <c r="BX2172" s="70"/>
      <c r="BY2172" s="70"/>
      <c r="BZ2172" s="72"/>
      <c r="CA2172" s="73"/>
      <c r="CB2172" s="72"/>
      <c r="CC2172" s="72"/>
      <c r="CD2172" s="74"/>
      <c r="CJ2172"/>
      <c r="CW2172" s="76"/>
      <c r="DC2172" s="69"/>
      <c r="DI2172" s="69"/>
    </row>
    <row r="2173" spans="1:113">
      <c r="A2173" s="70"/>
      <c r="B2173" s="70"/>
      <c r="C2173" s="70"/>
      <c r="D2173" s="70"/>
      <c r="E2173" s="70"/>
      <c r="F2173" s="70"/>
      <c r="G2173" s="70"/>
      <c r="H2173" s="70"/>
      <c r="I2173" s="70"/>
      <c r="J2173" s="70"/>
      <c r="K2173" s="70"/>
      <c r="L2173" s="70"/>
      <c r="M2173" s="70"/>
      <c r="N2173" s="70"/>
      <c r="O2173" s="70"/>
      <c r="P2173" s="70"/>
      <c r="Q2173" s="70"/>
      <c r="R2173" s="70"/>
      <c r="S2173" s="70"/>
      <c r="T2173" s="70"/>
      <c r="U2173" s="70"/>
      <c r="V2173" s="70"/>
      <c r="W2173" s="70"/>
      <c r="X2173" s="70"/>
      <c r="Y2173" s="70"/>
      <c r="Z2173" s="70"/>
      <c r="AA2173" s="70"/>
      <c r="AB2173" s="70"/>
      <c r="AC2173" s="70"/>
      <c r="AD2173" s="70"/>
      <c r="AE2173" s="70"/>
      <c r="AF2173" s="70"/>
      <c r="AG2173" s="70"/>
      <c r="AH2173" s="70"/>
      <c r="AI2173" s="70"/>
      <c r="AJ2173" s="70"/>
      <c r="AK2173" s="70"/>
      <c r="AL2173" s="70"/>
      <c r="AM2173" s="70"/>
      <c r="AN2173" s="70"/>
      <c r="AO2173" s="70"/>
      <c r="AP2173" s="70"/>
      <c r="AQ2173" s="70"/>
      <c r="AR2173" s="70"/>
      <c r="AS2173" s="70"/>
      <c r="AT2173" s="70"/>
      <c r="AU2173" s="70"/>
      <c r="AV2173" s="70"/>
      <c r="AW2173" s="70"/>
      <c r="AX2173" s="70"/>
      <c r="AY2173" s="70"/>
      <c r="AZ2173" s="70"/>
      <c r="BA2173" s="70"/>
      <c r="BB2173" s="70"/>
      <c r="BC2173" s="70"/>
      <c r="BD2173" s="70"/>
      <c r="BE2173" s="70"/>
      <c r="BF2173" s="70"/>
      <c r="BG2173" s="70"/>
      <c r="BH2173" s="70"/>
      <c r="BI2173" s="70"/>
      <c r="BJ2173" s="70"/>
      <c r="BK2173" s="70"/>
      <c r="BL2173" s="70"/>
      <c r="BM2173" s="70"/>
      <c r="BN2173" s="70"/>
      <c r="BO2173" s="70"/>
      <c r="BP2173" s="70"/>
      <c r="BQ2173" s="70"/>
      <c r="BR2173" s="70"/>
      <c r="BS2173" s="70"/>
      <c r="BT2173" s="70"/>
      <c r="BU2173" s="70"/>
      <c r="BV2173" s="70"/>
      <c r="BW2173" s="70"/>
      <c r="BX2173" s="70"/>
      <c r="BY2173" s="70"/>
      <c r="BZ2173" s="72"/>
      <c r="CA2173" s="73"/>
      <c r="CB2173" s="72"/>
      <c r="CC2173" s="72"/>
      <c r="CD2173" s="74"/>
      <c r="CJ2173"/>
      <c r="CW2173" s="76"/>
      <c r="DC2173" s="69"/>
      <c r="DI2173" s="69"/>
    </row>
    <row r="2174" spans="1:113">
      <c r="A2174" s="70"/>
      <c r="B2174" s="70"/>
      <c r="C2174" s="70"/>
      <c r="D2174" s="70"/>
      <c r="E2174" s="70"/>
      <c r="F2174" s="70"/>
      <c r="G2174" s="70"/>
      <c r="H2174" s="70"/>
      <c r="I2174" s="70"/>
      <c r="J2174" s="70"/>
      <c r="K2174" s="70"/>
      <c r="L2174" s="70"/>
      <c r="M2174" s="70"/>
      <c r="N2174" s="70"/>
      <c r="O2174" s="70"/>
      <c r="P2174" s="70"/>
      <c r="Q2174" s="70"/>
      <c r="R2174" s="70"/>
      <c r="S2174" s="70"/>
      <c r="T2174" s="70"/>
      <c r="U2174" s="70"/>
      <c r="V2174" s="70"/>
      <c r="W2174" s="70"/>
      <c r="X2174" s="70"/>
      <c r="Y2174" s="70"/>
      <c r="Z2174" s="70"/>
      <c r="AA2174" s="70"/>
      <c r="AB2174" s="70"/>
      <c r="AC2174" s="70"/>
      <c r="AD2174" s="70"/>
      <c r="AE2174" s="70"/>
      <c r="AF2174" s="70"/>
      <c r="AG2174" s="70"/>
      <c r="AH2174" s="70"/>
      <c r="AI2174" s="70"/>
      <c r="AJ2174" s="70"/>
      <c r="AK2174" s="70"/>
      <c r="AL2174" s="70"/>
      <c r="AM2174" s="70"/>
      <c r="AN2174" s="70"/>
      <c r="AO2174" s="70"/>
      <c r="AP2174" s="70"/>
      <c r="AQ2174" s="70"/>
      <c r="AR2174" s="70"/>
      <c r="AS2174" s="70"/>
      <c r="AT2174" s="70"/>
      <c r="AU2174" s="70"/>
      <c r="AV2174" s="70"/>
      <c r="AW2174" s="70"/>
      <c r="AX2174" s="70"/>
      <c r="AY2174" s="70"/>
      <c r="AZ2174" s="70"/>
      <c r="BA2174" s="70"/>
      <c r="BB2174" s="70"/>
      <c r="BC2174" s="70"/>
      <c r="BD2174" s="70"/>
      <c r="BE2174" s="70"/>
      <c r="BF2174" s="70"/>
      <c r="BG2174" s="70"/>
      <c r="BH2174" s="70"/>
      <c r="BI2174" s="70"/>
      <c r="BJ2174" s="70"/>
      <c r="BK2174" s="70"/>
      <c r="BL2174" s="70"/>
      <c r="BM2174" s="70"/>
      <c r="BN2174" s="70"/>
      <c r="BO2174" s="70"/>
      <c r="BP2174" s="70"/>
      <c r="BQ2174" s="70"/>
      <c r="BR2174" s="70"/>
      <c r="BS2174" s="70"/>
      <c r="BT2174" s="70"/>
      <c r="BU2174" s="70"/>
      <c r="BV2174" s="70"/>
      <c r="BW2174" s="70"/>
      <c r="BX2174" s="70"/>
      <c r="BY2174" s="70"/>
      <c r="BZ2174" s="72"/>
      <c r="CA2174" s="73"/>
      <c r="CB2174" s="72"/>
      <c r="CC2174" s="72"/>
      <c r="CD2174" s="74"/>
      <c r="CJ2174"/>
      <c r="CW2174" s="76"/>
      <c r="DC2174" s="69"/>
      <c r="DI2174" s="69"/>
    </row>
    <row r="2175" spans="1:113">
      <c r="A2175" s="70"/>
      <c r="B2175" s="70"/>
      <c r="C2175" s="70"/>
      <c r="D2175" s="70"/>
      <c r="E2175" s="70"/>
      <c r="F2175" s="70"/>
      <c r="G2175" s="70"/>
      <c r="H2175" s="70"/>
      <c r="I2175" s="70"/>
      <c r="J2175" s="70"/>
      <c r="K2175" s="70"/>
      <c r="L2175" s="70"/>
      <c r="M2175" s="70"/>
      <c r="N2175" s="70"/>
      <c r="O2175" s="70"/>
      <c r="P2175" s="70"/>
      <c r="Q2175" s="70"/>
      <c r="R2175" s="70"/>
      <c r="S2175" s="70"/>
      <c r="T2175" s="70"/>
      <c r="U2175" s="70"/>
      <c r="V2175" s="70"/>
      <c r="W2175" s="70"/>
      <c r="X2175" s="70"/>
      <c r="Y2175" s="70"/>
      <c r="Z2175" s="70"/>
      <c r="AA2175" s="70"/>
      <c r="AB2175" s="70"/>
      <c r="AC2175" s="70"/>
      <c r="AD2175" s="70"/>
      <c r="AE2175" s="70"/>
      <c r="AF2175" s="70"/>
      <c r="AG2175" s="70"/>
      <c r="AH2175" s="70"/>
      <c r="AI2175" s="70"/>
      <c r="AJ2175" s="70"/>
      <c r="AK2175" s="70"/>
      <c r="AL2175" s="70"/>
      <c r="AM2175" s="70"/>
      <c r="AN2175" s="70"/>
      <c r="AO2175" s="70"/>
      <c r="AP2175" s="70"/>
      <c r="AQ2175" s="70"/>
      <c r="AR2175" s="70"/>
      <c r="AS2175" s="70"/>
      <c r="AT2175" s="70"/>
      <c r="AU2175" s="70"/>
      <c r="AV2175" s="70"/>
      <c r="AW2175" s="70"/>
      <c r="AX2175" s="70"/>
      <c r="AY2175" s="70"/>
      <c r="AZ2175" s="70"/>
      <c r="BA2175" s="70"/>
      <c r="BB2175" s="70"/>
      <c r="BC2175" s="70"/>
      <c r="BD2175" s="70"/>
      <c r="BE2175" s="70"/>
      <c r="BF2175" s="70"/>
      <c r="BG2175" s="70"/>
      <c r="BH2175" s="70"/>
      <c r="BI2175" s="70"/>
      <c r="BJ2175" s="70"/>
      <c r="BK2175" s="70"/>
      <c r="BL2175" s="70"/>
      <c r="BM2175" s="70"/>
      <c r="BN2175" s="70"/>
      <c r="BO2175" s="70"/>
      <c r="BP2175" s="70"/>
      <c r="BQ2175" s="70"/>
      <c r="BR2175" s="70"/>
      <c r="BS2175" s="70"/>
      <c r="BT2175" s="70"/>
      <c r="BU2175" s="70"/>
      <c r="BV2175" s="70"/>
      <c r="BW2175" s="70"/>
      <c r="BX2175" s="70"/>
      <c r="BY2175" s="70"/>
      <c r="BZ2175" s="72"/>
      <c r="CA2175" s="73"/>
      <c r="CB2175" s="72"/>
      <c r="CC2175" s="72"/>
      <c r="CD2175" s="74"/>
      <c r="CJ2175"/>
      <c r="CW2175" s="76"/>
      <c r="DC2175" s="69"/>
      <c r="DI2175" s="69"/>
    </row>
    <row r="2176" spans="1:113">
      <c r="A2176" s="70"/>
      <c r="B2176" s="70"/>
      <c r="C2176" s="70"/>
      <c r="D2176" s="70"/>
      <c r="E2176" s="70"/>
      <c r="F2176" s="70"/>
      <c r="G2176" s="70"/>
      <c r="H2176" s="70"/>
      <c r="I2176" s="70"/>
      <c r="J2176" s="70"/>
      <c r="K2176" s="70"/>
      <c r="L2176" s="70"/>
      <c r="M2176" s="70"/>
      <c r="N2176" s="70"/>
      <c r="O2176" s="70"/>
      <c r="P2176" s="70"/>
      <c r="Q2176" s="70"/>
      <c r="R2176" s="70"/>
      <c r="S2176" s="70"/>
      <c r="T2176" s="70"/>
      <c r="U2176" s="70"/>
      <c r="V2176" s="70"/>
      <c r="W2176" s="70"/>
      <c r="X2176" s="70"/>
      <c r="Y2176" s="70"/>
      <c r="Z2176" s="70"/>
      <c r="AA2176" s="70"/>
      <c r="AB2176" s="70"/>
      <c r="AC2176" s="70"/>
      <c r="AD2176" s="70"/>
      <c r="AE2176" s="70"/>
      <c r="AF2176" s="70"/>
      <c r="AG2176" s="70"/>
      <c r="AH2176" s="70"/>
      <c r="AI2176" s="70"/>
      <c r="AJ2176" s="70"/>
      <c r="AK2176" s="70"/>
      <c r="AL2176" s="70"/>
      <c r="AM2176" s="70"/>
      <c r="AN2176" s="70"/>
      <c r="AO2176" s="70"/>
      <c r="AP2176" s="70"/>
      <c r="AQ2176" s="70"/>
      <c r="AR2176" s="70"/>
      <c r="AS2176" s="70"/>
      <c r="AT2176" s="70"/>
      <c r="AU2176" s="70"/>
      <c r="AV2176" s="70"/>
      <c r="AW2176" s="70"/>
      <c r="AX2176" s="70"/>
      <c r="AY2176" s="70"/>
      <c r="AZ2176" s="70"/>
      <c r="BA2176" s="70"/>
      <c r="BB2176" s="70"/>
      <c r="BC2176" s="70"/>
      <c r="BD2176" s="70"/>
      <c r="BE2176" s="70"/>
      <c r="BF2176" s="70"/>
      <c r="BG2176" s="70"/>
      <c r="BH2176" s="70"/>
      <c r="BI2176" s="70"/>
      <c r="BJ2176" s="70"/>
      <c r="BK2176" s="70"/>
      <c r="BL2176" s="70"/>
      <c r="BM2176" s="70"/>
      <c r="BN2176" s="70"/>
      <c r="BO2176" s="70"/>
      <c r="BP2176" s="70"/>
      <c r="BQ2176" s="70"/>
      <c r="BR2176" s="70"/>
      <c r="BS2176" s="70"/>
      <c r="BT2176" s="70"/>
      <c r="BU2176" s="70"/>
      <c r="BV2176" s="70"/>
      <c r="BW2176" s="70"/>
      <c r="BX2176" s="70"/>
      <c r="BY2176" s="70"/>
      <c r="BZ2176" s="72"/>
      <c r="CA2176" s="73"/>
      <c r="CB2176" s="72"/>
      <c r="CC2176" s="72"/>
      <c r="CD2176" s="74"/>
      <c r="CJ2176"/>
      <c r="CW2176" s="76"/>
      <c r="DC2176" s="69"/>
      <c r="DI2176" s="69"/>
    </row>
    <row r="2177" spans="1:113">
      <c r="A2177" s="70"/>
      <c r="B2177" s="70"/>
      <c r="C2177" s="70"/>
      <c r="D2177" s="70"/>
      <c r="E2177" s="70"/>
      <c r="F2177" s="70"/>
      <c r="G2177" s="70"/>
      <c r="H2177" s="70"/>
      <c r="I2177" s="70"/>
      <c r="J2177" s="70"/>
      <c r="K2177" s="70"/>
      <c r="L2177" s="70"/>
      <c r="M2177" s="70"/>
      <c r="N2177" s="70"/>
      <c r="O2177" s="70"/>
      <c r="P2177" s="70"/>
      <c r="Q2177" s="70"/>
      <c r="R2177" s="70"/>
      <c r="S2177" s="70"/>
      <c r="T2177" s="70"/>
      <c r="U2177" s="70"/>
      <c r="V2177" s="70"/>
      <c r="W2177" s="70"/>
      <c r="X2177" s="70"/>
      <c r="Y2177" s="70"/>
      <c r="Z2177" s="70"/>
      <c r="AA2177" s="70"/>
      <c r="AB2177" s="70"/>
      <c r="AC2177" s="70"/>
      <c r="AD2177" s="70"/>
      <c r="AE2177" s="70"/>
      <c r="AF2177" s="70"/>
      <c r="AG2177" s="70"/>
      <c r="AH2177" s="70"/>
      <c r="AI2177" s="70"/>
      <c r="AJ2177" s="70"/>
      <c r="AK2177" s="70"/>
      <c r="AL2177" s="70"/>
      <c r="AM2177" s="70"/>
      <c r="AN2177" s="70"/>
      <c r="AO2177" s="70"/>
      <c r="AP2177" s="70"/>
      <c r="AQ2177" s="70"/>
      <c r="AR2177" s="70"/>
      <c r="AS2177" s="70"/>
      <c r="AT2177" s="70"/>
      <c r="AU2177" s="70"/>
      <c r="AV2177" s="70"/>
      <c r="AW2177" s="70"/>
      <c r="AX2177" s="70"/>
      <c r="AY2177" s="70"/>
      <c r="AZ2177" s="70"/>
      <c r="BA2177" s="70"/>
      <c r="BB2177" s="70"/>
      <c r="BC2177" s="70"/>
      <c r="BD2177" s="70"/>
      <c r="BE2177" s="70"/>
      <c r="BF2177" s="70"/>
      <c r="BG2177" s="70"/>
      <c r="BH2177" s="70"/>
      <c r="BI2177" s="70"/>
      <c r="BJ2177" s="70"/>
      <c r="BK2177" s="70"/>
      <c r="BL2177" s="70"/>
      <c r="BM2177" s="70"/>
      <c r="BN2177" s="70"/>
      <c r="BO2177" s="70"/>
      <c r="BP2177" s="70"/>
      <c r="BQ2177" s="70"/>
      <c r="BR2177" s="70"/>
      <c r="BS2177" s="70"/>
      <c r="BT2177" s="70"/>
      <c r="BU2177" s="70"/>
      <c r="BV2177" s="70"/>
      <c r="BW2177" s="70"/>
      <c r="BX2177" s="70"/>
      <c r="BY2177" s="70"/>
      <c r="BZ2177" s="72"/>
      <c r="CA2177" s="73"/>
      <c r="CB2177" s="72"/>
      <c r="CC2177" s="72"/>
      <c r="CD2177" s="74"/>
      <c r="CJ2177"/>
      <c r="CW2177" s="76"/>
      <c r="DC2177" s="69"/>
      <c r="DI2177" s="69"/>
    </row>
    <row r="2178" spans="1:113">
      <c r="A2178" s="70"/>
      <c r="B2178" s="70"/>
      <c r="C2178" s="70"/>
      <c r="D2178" s="70"/>
      <c r="E2178" s="70"/>
      <c r="F2178" s="70"/>
      <c r="G2178" s="70"/>
      <c r="H2178" s="70"/>
      <c r="I2178" s="70"/>
      <c r="J2178" s="70"/>
      <c r="K2178" s="70"/>
      <c r="L2178" s="70"/>
      <c r="M2178" s="70"/>
      <c r="N2178" s="70"/>
      <c r="O2178" s="70"/>
      <c r="P2178" s="70"/>
      <c r="Q2178" s="70"/>
      <c r="R2178" s="70"/>
      <c r="S2178" s="70"/>
      <c r="T2178" s="70"/>
      <c r="U2178" s="70"/>
      <c r="V2178" s="70"/>
      <c r="W2178" s="70"/>
      <c r="X2178" s="70"/>
      <c r="Y2178" s="70"/>
      <c r="Z2178" s="70"/>
      <c r="AA2178" s="70"/>
      <c r="AB2178" s="70"/>
      <c r="AC2178" s="70"/>
      <c r="AD2178" s="70"/>
      <c r="AE2178" s="70"/>
      <c r="AF2178" s="70"/>
      <c r="AG2178" s="70"/>
      <c r="AH2178" s="70"/>
      <c r="AI2178" s="70"/>
      <c r="AJ2178" s="70"/>
      <c r="AK2178" s="70"/>
      <c r="AL2178" s="70"/>
      <c r="AM2178" s="70"/>
      <c r="AN2178" s="70"/>
      <c r="AO2178" s="70"/>
      <c r="AP2178" s="70"/>
      <c r="AQ2178" s="70"/>
      <c r="AR2178" s="70"/>
      <c r="AS2178" s="70"/>
      <c r="AT2178" s="70"/>
      <c r="AU2178" s="70"/>
      <c r="AV2178" s="70"/>
      <c r="AW2178" s="70"/>
      <c r="AX2178" s="70"/>
      <c r="AY2178" s="70"/>
      <c r="AZ2178" s="70"/>
      <c r="BA2178" s="70"/>
      <c r="BB2178" s="70"/>
      <c r="BC2178" s="70"/>
      <c r="BD2178" s="70"/>
      <c r="BE2178" s="70"/>
      <c r="BF2178" s="70"/>
      <c r="BG2178" s="70"/>
      <c r="BH2178" s="70"/>
      <c r="BI2178" s="70"/>
      <c r="BJ2178" s="70"/>
      <c r="BK2178" s="70"/>
      <c r="BL2178" s="70"/>
      <c r="BM2178" s="70"/>
      <c r="BN2178" s="70"/>
      <c r="BO2178" s="70"/>
      <c r="BP2178" s="70"/>
      <c r="BQ2178" s="70"/>
      <c r="BR2178" s="70"/>
      <c r="BS2178" s="70"/>
      <c r="BT2178" s="70"/>
      <c r="BU2178" s="70"/>
      <c r="BV2178" s="70"/>
      <c r="BW2178" s="70"/>
      <c r="BX2178" s="70"/>
      <c r="BY2178" s="70"/>
      <c r="BZ2178" s="72"/>
      <c r="CA2178" s="73"/>
      <c r="CB2178" s="72"/>
      <c r="CC2178" s="72"/>
      <c r="CD2178" s="74"/>
      <c r="CJ2178"/>
      <c r="CW2178" s="76"/>
      <c r="DC2178" s="69"/>
      <c r="DI2178" s="69"/>
    </row>
    <row r="2179" spans="1:113">
      <c r="A2179" s="70"/>
      <c r="B2179" s="70"/>
      <c r="C2179" s="70"/>
      <c r="D2179" s="70"/>
      <c r="E2179" s="70"/>
      <c r="F2179" s="70"/>
      <c r="G2179" s="70"/>
      <c r="H2179" s="70"/>
      <c r="I2179" s="70"/>
      <c r="J2179" s="70"/>
      <c r="K2179" s="70"/>
      <c r="L2179" s="70"/>
      <c r="M2179" s="70"/>
      <c r="N2179" s="70"/>
      <c r="O2179" s="70"/>
      <c r="P2179" s="70"/>
      <c r="Q2179" s="70"/>
      <c r="R2179" s="70"/>
      <c r="S2179" s="70"/>
      <c r="T2179" s="70"/>
      <c r="U2179" s="70"/>
      <c r="V2179" s="70"/>
      <c r="W2179" s="70"/>
      <c r="X2179" s="70"/>
      <c r="Y2179" s="70"/>
      <c r="Z2179" s="70"/>
      <c r="AA2179" s="70"/>
      <c r="AB2179" s="70"/>
      <c r="AC2179" s="70"/>
      <c r="AD2179" s="70"/>
      <c r="AE2179" s="70"/>
      <c r="AF2179" s="70"/>
      <c r="AG2179" s="70"/>
      <c r="AH2179" s="70"/>
      <c r="AI2179" s="70"/>
      <c r="AJ2179" s="70"/>
      <c r="AK2179" s="70"/>
      <c r="AL2179" s="70"/>
      <c r="AM2179" s="70"/>
      <c r="AN2179" s="70"/>
      <c r="AO2179" s="70"/>
      <c r="AP2179" s="70"/>
      <c r="AQ2179" s="70"/>
      <c r="AR2179" s="70"/>
      <c r="AS2179" s="70"/>
      <c r="AT2179" s="70"/>
      <c r="AU2179" s="70"/>
      <c r="AV2179" s="70"/>
      <c r="AW2179" s="70"/>
      <c r="AX2179" s="70"/>
      <c r="AY2179" s="70"/>
      <c r="AZ2179" s="70"/>
      <c r="BA2179" s="70"/>
      <c r="BB2179" s="70"/>
      <c r="BC2179" s="70"/>
      <c r="BD2179" s="70"/>
      <c r="BE2179" s="70"/>
      <c r="BF2179" s="70"/>
      <c r="BG2179" s="70"/>
      <c r="BH2179" s="70"/>
      <c r="BI2179" s="70"/>
      <c r="BJ2179" s="70"/>
      <c r="BK2179" s="70"/>
      <c r="BL2179" s="70"/>
      <c r="BM2179" s="70"/>
      <c r="BN2179" s="70"/>
      <c r="BO2179" s="70"/>
      <c r="BP2179" s="70"/>
      <c r="BQ2179" s="70"/>
      <c r="BR2179" s="70"/>
      <c r="BS2179" s="70"/>
      <c r="BT2179" s="70"/>
      <c r="BU2179" s="70"/>
      <c r="BV2179" s="70"/>
      <c r="BW2179" s="70"/>
      <c r="BX2179" s="70"/>
      <c r="BY2179" s="70"/>
      <c r="BZ2179" s="72"/>
      <c r="CA2179" s="73"/>
      <c r="CB2179" s="72"/>
      <c r="CC2179" s="72"/>
      <c r="CD2179" s="74"/>
      <c r="CJ2179"/>
      <c r="CW2179" s="76"/>
      <c r="DC2179" s="69"/>
      <c r="DI2179" s="69"/>
    </row>
    <row r="2180" spans="1:113">
      <c r="A2180" s="70"/>
      <c r="B2180" s="70"/>
      <c r="C2180" s="70"/>
      <c r="D2180" s="70"/>
      <c r="E2180" s="70"/>
      <c r="F2180" s="70"/>
      <c r="G2180" s="70"/>
      <c r="H2180" s="70"/>
      <c r="I2180" s="70"/>
      <c r="J2180" s="70"/>
      <c r="K2180" s="70"/>
      <c r="L2180" s="70"/>
      <c r="M2180" s="70"/>
      <c r="N2180" s="70"/>
      <c r="O2180" s="70"/>
      <c r="P2180" s="70"/>
      <c r="Q2180" s="70"/>
      <c r="R2180" s="70"/>
      <c r="S2180" s="70"/>
      <c r="T2180" s="70"/>
      <c r="U2180" s="70"/>
      <c r="V2180" s="70"/>
      <c r="W2180" s="70"/>
      <c r="X2180" s="70"/>
      <c r="Y2180" s="70"/>
      <c r="Z2180" s="70"/>
      <c r="AA2180" s="70"/>
      <c r="AB2180" s="70"/>
      <c r="AC2180" s="70"/>
      <c r="AD2180" s="70"/>
      <c r="AE2180" s="70"/>
      <c r="AF2180" s="70"/>
      <c r="AG2180" s="70"/>
      <c r="AH2180" s="70"/>
      <c r="AI2180" s="70"/>
      <c r="AJ2180" s="70"/>
      <c r="AK2180" s="70"/>
      <c r="AL2180" s="70"/>
      <c r="AM2180" s="70"/>
      <c r="AN2180" s="70"/>
      <c r="AO2180" s="70"/>
      <c r="AP2180" s="70"/>
      <c r="AQ2180" s="70"/>
      <c r="AR2180" s="70"/>
      <c r="AS2180" s="70"/>
      <c r="AT2180" s="70"/>
      <c r="AU2180" s="70"/>
      <c r="AV2180" s="70"/>
      <c r="AW2180" s="70"/>
      <c r="AX2180" s="70"/>
      <c r="AY2180" s="70"/>
      <c r="AZ2180" s="70"/>
      <c r="BA2180" s="70"/>
      <c r="BB2180" s="70"/>
      <c r="BC2180" s="70"/>
      <c r="BD2180" s="70"/>
      <c r="BE2180" s="70"/>
      <c r="BF2180" s="70"/>
      <c r="BG2180" s="70"/>
      <c r="BH2180" s="70"/>
      <c r="BI2180" s="70"/>
      <c r="BJ2180" s="70"/>
      <c r="BK2180" s="70"/>
      <c r="BL2180" s="70"/>
      <c r="BM2180" s="70"/>
      <c r="BN2180" s="70"/>
      <c r="BO2180" s="70"/>
      <c r="BP2180" s="70"/>
      <c r="BQ2180" s="70"/>
      <c r="BR2180" s="70"/>
      <c r="BS2180" s="70"/>
      <c r="BT2180" s="70"/>
      <c r="BU2180" s="70"/>
      <c r="BV2180" s="70"/>
      <c r="BW2180" s="70"/>
      <c r="BX2180" s="70"/>
      <c r="BY2180" s="70"/>
      <c r="BZ2180" s="72"/>
      <c r="CA2180" s="73"/>
      <c r="CB2180" s="72"/>
      <c r="CC2180" s="72"/>
      <c r="CD2180" s="74"/>
      <c r="CJ2180"/>
      <c r="CW2180" s="76"/>
      <c r="DC2180" s="69"/>
      <c r="DI2180" s="69"/>
    </row>
    <row r="2181" spans="1:113">
      <c r="A2181" s="70"/>
      <c r="B2181" s="70"/>
      <c r="C2181" s="70"/>
      <c r="D2181" s="70"/>
      <c r="E2181" s="70"/>
      <c r="F2181" s="70"/>
      <c r="G2181" s="70"/>
      <c r="H2181" s="70"/>
      <c r="I2181" s="70"/>
      <c r="J2181" s="70"/>
      <c r="K2181" s="70"/>
      <c r="L2181" s="70"/>
      <c r="M2181" s="70"/>
      <c r="N2181" s="70"/>
      <c r="O2181" s="70"/>
      <c r="P2181" s="70"/>
      <c r="Q2181" s="70"/>
      <c r="R2181" s="70"/>
      <c r="S2181" s="70"/>
      <c r="T2181" s="70"/>
      <c r="U2181" s="70"/>
      <c r="V2181" s="70"/>
      <c r="W2181" s="70"/>
      <c r="X2181" s="70"/>
      <c r="Y2181" s="70"/>
      <c r="Z2181" s="70"/>
      <c r="AA2181" s="70"/>
      <c r="AB2181" s="70"/>
      <c r="AC2181" s="70"/>
      <c r="AD2181" s="70"/>
      <c r="AE2181" s="70"/>
      <c r="AF2181" s="70"/>
      <c r="AG2181" s="70"/>
      <c r="AH2181" s="70"/>
      <c r="AI2181" s="70"/>
      <c r="AJ2181" s="70"/>
      <c r="AK2181" s="70"/>
      <c r="AL2181" s="70"/>
      <c r="AM2181" s="70"/>
      <c r="AN2181" s="70"/>
      <c r="AO2181" s="70"/>
      <c r="AP2181" s="70"/>
      <c r="AQ2181" s="70"/>
      <c r="AR2181" s="70"/>
      <c r="AS2181" s="70"/>
      <c r="AT2181" s="70"/>
      <c r="AU2181" s="70"/>
      <c r="AV2181" s="70"/>
      <c r="AW2181" s="70"/>
      <c r="AX2181" s="70"/>
      <c r="AY2181" s="70"/>
      <c r="AZ2181" s="70"/>
      <c r="BA2181" s="70"/>
      <c r="BB2181" s="70"/>
      <c r="BC2181" s="70"/>
      <c r="BD2181" s="70"/>
      <c r="BE2181" s="70"/>
      <c r="BF2181" s="70"/>
      <c r="BG2181" s="70"/>
      <c r="BH2181" s="70"/>
      <c r="BI2181" s="70"/>
      <c r="BJ2181" s="70"/>
      <c r="BK2181" s="70"/>
      <c r="BL2181" s="70"/>
      <c r="BM2181" s="70"/>
      <c r="BN2181" s="70"/>
      <c r="BO2181" s="70"/>
      <c r="BP2181" s="70"/>
      <c r="BQ2181" s="70"/>
      <c r="BR2181" s="70"/>
      <c r="BS2181" s="70"/>
      <c r="BT2181" s="70"/>
      <c r="BU2181" s="70"/>
      <c r="BV2181" s="70"/>
      <c r="BW2181" s="70"/>
      <c r="BX2181" s="70"/>
      <c r="BY2181" s="70"/>
      <c r="BZ2181" s="72"/>
      <c r="CA2181" s="73"/>
      <c r="CB2181" s="72"/>
      <c r="CC2181" s="72"/>
      <c r="CD2181" s="74"/>
      <c r="CJ2181"/>
      <c r="CW2181" s="76"/>
      <c r="DC2181" s="69"/>
      <c r="DI2181" s="69"/>
    </row>
    <row r="2182" spans="1:113">
      <c r="A2182" s="70"/>
      <c r="B2182" s="70"/>
      <c r="C2182" s="70"/>
      <c r="D2182" s="70"/>
      <c r="E2182" s="70"/>
      <c r="F2182" s="70"/>
      <c r="G2182" s="70"/>
      <c r="H2182" s="70"/>
      <c r="I2182" s="70"/>
      <c r="J2182" s="70"/>
      <c r="K2182" s="70"/>
      <c r="L2182" s="70"/>
      <c r="M2182" s="70"/>
      <c r="N2182" s="70"/>
      <c r="O2182" s="70"/>
      <c r="P2182" s="70"/>
      <c r="Q2182" s="70"/>
      <c r="R2182" s="70"/>
      <c r="S2182" s="70"/>
      <c r="T2182" s="70"/>
      <c r="U2182" s="70"/>
      <c r="V2182" s="70"/>
      <c r="W2182" s="70"/>
      <c r="X2182" s="70"/>
      <c r="Y2182" s="70"/>
      <c r="Z2182" s="70"/>
      <c r="AA2182" s="70"/>
      <c r="AB2182" s="70"/>
      <c r="AC2182" s="70"/>
      <c r="AD2182" s="70"/>
      <c r="AE2182" s="70"/>
      <c r="AF2182" s="70"/>
      <c r="AG2182" s="70"/>
      <c r="AH2182" s="70"/>
      <c r="AI2182" s="70"/>
      <c r="AJ2182" s="70"/>
      <c r="AK2182" s="70"/>
      <c r="AL2182" s="70"/>
      <c r="AM2182" s="70"/>
      <c r="AN2182" s="70"/>
      <c r="AO2182" s="70"/>
      <c r="AP2182" s="70"/>
      <c r="AQ2182" s="70"/>
      <c r="AR2182" s="70"/>
      <c r="AS2182" s="70"/>
      <c r="AT2182" s="70"/>
      <c r="AU2182" s="70"/>
      <c r="AV2182" s="70"/>
      <c r="AW2182" s="70"/>
      <c r="AX2182" s="70"/>
      <c r="AY2182" s="70"/>
      <c r="AZ2182" s="70"/>
      <c r="BA2182" s="70"/>
      <c r="BB2182" s="70"/>
      <c r="BC2182" s="70"/>
      <c r="BD2182" s="70"/>
      <c r="BE2182" s="70"/>
      <c r="BF2182" s="70"/>
      <c r="BG2182" s="70"/>
      <c r="BH2182" s="70"/>
      <c r="BI2182" s="70"/>
      <c r="BJ2182" s="70"/>
      <c r="BK2182" s="70"/>
      <c r="BL2182" s="70"/>
      <c r="BM2182" s="70"/>
      <c r="BN2182" s="70"/>
      <c r="BO2182" s="70"/>
      <c r="BP2182" s="70"/>
      <c r="BQ2182" s="70"/>
      <c r="BR2182" s="70"/>
      <c r="BS2182" s="70"/>
      <c r="BT2182" s="70"/>
      <c r="BU2182" s="70"/>
      <c r="BV2182" s="70"/>
      <c r="BW2182" s="70"/>
      <c r="BX2182" s="70"/>
      <c r="BY2182" s="70"/>
      <c r="BZ2182" s="72"/>
      <c r="CA2182" s="73"/>
      <c r="CB2182" s="72"/>
      <c r="CC2182" s="72"/>
      <c r="CD2182" s="74"/>
      <c r="CJ2182"/>
      <c r="CW2182" s="76"/>
      <c r="DC2182" s="69"/>
      <c r="DI2182" s="69"/>
    </row>
    <row r="2183" spans="1:113">
      <c r="A2183" s="70"/>
      <c r="B2183" s="70"/>
      <c r="C2183" s="70"/>
      <c r="D2183" s="70"/>
      <c r="E2183" s="70"/>
      <c r="F2183" s="70"/>
      <c r="G2183" s="70"/>
      <c r="H2183" s="70"/>
      <c r="I2183" s="70"/>
      <c r="J2183" s="70"/>
      <c r="K2183" s="70"/>
      <c r="L2183" s="70"/>
      <c r="M2183" s="70"/>
      <c r="N2183" s="70"/>
      <c r="O2183" s="70"/>
      <c r="P2183" s="70"/>
      <c r="Q2183" s="70"/>
      <c r="R2183" s="70"/>
      <c r="S2183" s="70"/>
      <c r="T2183" s="70"/>
      <c r="U2183" s="70"/>
      <c r="V2183" s="70"/>
      <c r="W2183" s="70"/>
      <c r="X2183" s="70"/>
      <c r="Y2183" s="70"/>
      <c r="Z2183" s="70"/>
      <c r="AA2183" s="70"/>
      <c r="AB2183" s="70"/>
      <c r="AC2183" s="70"/>
      <c r="AD2183" s="70"/>
      <c r="AE2183" s="70"/>
      <c r="AF2183" s="70"/>
      <c r="AG2183" s="70"/>
      <c r="AH2183" s="70"/>
      <c r="AI2183" s="70"/>
      <c r="AJ2183" s="70"/>
      <c r="AK2183" s="70"/>
      <c r="AL2183" s="70"/>
      <c r="AM2183" s="70"/>
      <c r="AN2183" s="70"/>
      <c r="AO2183" s="70"/>
      <c r="AP2183" s="70"/>
      <c r="AQ2183" s="70"/>
      <c r="AR2183" s="70"/>
      <c r="AS2183" s="70"/>
      <c r="AT2183" s="70"/>
      <c r="AU2183" s="70"/>
      <c r="AV2183" s="70"/>
      <c r="AW2183" s="70"/>
      <c r="AX2183" s="70"/>
      <c r="AY2183" s="70"/>
      <c r="AZ2183" s="70"/>
      <c r="BA2183" s="70"/>
      <c r="BB2183" s="70"/>
      <c r="BC2183" s="70"/>
      <c r="BD2183" s="70"/>
      <c r="BE2183" s="70"/>
      <c r="BF2183" s="70"/>
      <c r="BG2183" s="70"/>
      <c r="BH2183" s="70"/>
      <c r="BI2183" s="70"/>
      <c r="BJ2183" s="70"/>
      <c r="BK2183" s="70"/>
      <c r="BL2183" s="70"/>
      <c r="BM2183" s="70"/>
      <c r="BN2183" s="70"/>
      <c r="BO2183" s="70"/>
      <c r="BP2183" s="70"/>
      <c r="BQ2183" s="70"/>
      <c r="BR2183" s="70"/>
      <c r="BS2183" s="70"/>
      <c r="BT2183" s="70"/>
      <c r="BU2183" s="70"/>
      <c r="BV2183" s="70"/>
      <c r="BW2183" s="70"/>
      <c r="BX2183" s="70"/>
      <c r="BY2183" s="70"/>
      <c r="BZ2183" s="72"/>
      <c r="CA2183" s="73"/>
      <c r="CB2183" s="72"/>
      <c r="CC2183" s="72"/>
      <c r="CD2183" s="74"/>
      <c r="CJ2183"/>
      <c r="CW2183" s="76"/>
      <c r="DC2183" s="69"/>
      <c r="DI2183" s="69"/>
    </row>
    <row r="2184" spans="1:113">
      <c r="A2184" s="70"/>
      <c r="B2184" s="70"/>
      <c r="C2184" s="70"/>
      <c r="D2184" s="70"/>
      <c r="E2184" s="70"/>
      <c r="F2184" s="70"/>
      <c r="G2184" s="70"/>
      <c r="H2184" s="70"/>
      <c r="I2184" s="70"/>
      <c r="J2184" s="70"/>
      <c r="K2184" s="70"/>
      <c r="L2184" s="70"/>
      <c r="M2184" s="70"/>
      <c r="N2184" s="70"/>
      <c r="O2184" s="70"/>
      <c r="P2184" s="70"/>
      <c r="Q2184" s="70"/>
      <c r="R2184" s="70"/>
      <c r="S2184" s="70"/>
      <c r="T2184" s="70"/>
      <c r="U2184" s="70"/>
      <c r="V2184" s="70"/>
      <c r="W2184" s="70"/>
      <c r="X2184" s="70"/>
      <c r="Y2184" s="70"/>
      <c r="Z2184" s="70"/>
      <c r="AA2184" s="70"/>
      <c r="AB2184" s="70"/>
      <c r="AC2184" s="70"/>
      <c r="AD2184" s="70"/>
      <c r="AE2184" s="70"/>
      <c r="AF2184" s="70"/>
      <c r="AG2184" s="70"/>
      <c r="AH2184" s="70"/>
      <c r="AI2184" s="70"/>
      <c r="AJ2184" s="70"/>
      <c r="AK2184" s="70"/>
      <c r="AL2184" s="70"/>
      <c r="AM2184" s="70"/>
      <c r="AN2184" s="70"/>
      <c r="AO2184" s="70"/>
      <c r="AP2184" s="70"/>
      <c r="AQ2184" s="70"/>
      <c r="AR2184" s="70"/>
      <c r="AS2184" s="70"/>
      <c r="AT2184" s="70"/>
      <c r="AU2184" s="70"/>
      <c r="AV2184" s="70"/>
      <c r="AW2184" s="70"/>
      <c r="AX2184" s="70"/>
      <c r="AY2184" s="70"/>
      <c r="AZ2184" s="70"/>
      <c r="BA2184" s="70"/>
      <c r="BB2184" s="70"/>
      <c r="BC2184" s="70"/>
      <c r="BD2184" s="70"/>
      <c r="BE2184" s="70"/>
      <c r="BF2184" s="70"/>
      <c r="BG2184" s="70"/>
      <c r="BH2184" s="70"/>
      <c r="BI2184" s="70"/>
      <c r="BJ2184" s="70"/>
      <c r="BK2184" s="70"/>
      <c r="BL2184" s="70"/>
      <c r="BM2184" s="70"/>
      <c r="BN2184" s="70"/>
      <c r="BO2184" s="70"/>
      <c r="BP2184" s="70"/>
      <c r="BQ2184" s="70"/>
      <c r="BR2184" s="70"/>
      <c r="BS2184" s="70"/>
      <c r="BT2184" s="70"/>
      <c r="BU2184" s="70"/>
      <c r="BV2184" s="70"/>
      <c r="BW2184" s="70"/>
      <c r="BX2184" s="70"/>
      <c r="BY2184" s="70"/>
      <c r="BZ2184" s="72"/>
      <c r="CA2184" s="73"/>
      <c r="CB2184" s="72"/>
      <c r="CC2184" s="72"/>
      <c r="CD2184" s="74"/>
      <c r="CJ2184"/>
      <c r="CW2184" s="76"/>
      <c r="DC2184" s="69"/>
      <c r="DI2184" s="69"/>
    </row>
    <row r="2185" spans="1:113">
      <c r="A2185" s="70"/>
      <c r="B2185" s="70"/>
      <c r="C2185" s="70"/>
      <c r="D2185" s="70"/>
      <c r="E2185" s="70"/>
      <c r="F2185" s="70"/>
      <c r="G2185" s="70"/>
      <c r="H2185" s="70"/>
      <c r="I2185" s="70"/>
      <c r="J2185" s="70"/>
      <c r="K2185" s="70"/>
      <c r="L2185" s="70"/>
      <c r="M2185" s="70"/>
      <c r="N2185" s="70"/>
      <c r="O2185" s="70"/>
      <c r="P2185" s="70"/>
      <c r="Q2185" s="70"/>
      <c r="R2185" s="70"/>
      <c r="S2185" s="70"/>
      <c r="T2185" s="70"/>
      <c r="U2185" s="70"/>
      <c r="V2185" s="70"/>
      <c r="W2185" s="70"/>
      <c r="X2185" s="70"/>
      <c r="Y2185" s="70"/>
      <c r="Z2185" s="70"/>
      <c r="AA2185" s="70"/>
      <c r="AB2185" s="70"/>
      <c r="AC2185" s="70"/>
      <c r="AD2185" s="70"/>
      <c r="AE2185" s="70"/>
      <c r="AF2185" s="70"/>
      <c r="AG2185" s="70"/>
      <c r="AH2185" s="70"/>
      <c r="AI2185" s="70"/>
      <c r="AJ2185" s="70"/>
      <c r="AK2185" s="70"/>
      <c r="AL2185" s="70"/>
      <c r="AM2185" s="70"/>
      <c r="AN2185" s="70"/>
      <c r="AO2185" s="70"/>
      <c r="AP2185" s="70"/>
      <c r="AQ2185" s="70"/>
      <c r="AR2185" s="70"/>
      <c r="AS2185" s="70"/>
      <c r="AT2185" s="70"/>
      <c r="AU2185" s="70"/>
      <c r="AV2185" s="70"/>
      <c r="AW2185" s="70"/>
      <c r="AX2185" s="70"/>
      <c r="AY2185" s="70"/>
      <c r="AZ2185" s="70"/>
      <c r="BA2185" s="70"/>
      <c r="BB2185" s="70"/>
      <c r="BC2185" s="70"/>
      <c r="BD2185" s="70"/>
      <c r="BE2185" s="70"/>
      <c r="BF2185" s="70"/>
      <c r="BG2185" s="70"/>
      <c r="BH2185" s="70"/>
      <c r="BI2185" s="70"/>
      <c r="BJ2185" s="70"/>
      <c r="BK2185" s="70"/>
      <c r="BL2185" s="70"/>
      <c r="BM2185" s="70"/>
      <c r="BN2185" s="70"/>
      <c r="BO2185" s="70"/>
      <c r="BP2185" s="70"/>
      <c r="BQ2185" s="70"/>
      <c r="BR2185" s="70"/>
      <c r="BS2185" s="70"/>
      <c r="BT2185" s="70"/>
      <c r="BU2185" s="70"/>
      <c r="BV2185" s="70"/>
      <c r="BW2185" s="70"/>
      <c r="BX2185" s="70"/>
      <c r="BY2185" s="70"/>
      <c r="BZ2185" s="72"/>
      <c r="CA2185" s="73"/>
      <c r="CB2185" s="72"/>
      <c r="CC2185" s="72"/>
      <c r="CD2185" s="74"/>
      <c r="CJ2185"/>
      <c r="CW2185" s="76"/>
      <c r="DC2185" s="69"/>
      <c r="DI2185" s="69"/>
    </row>
    <row r="2186" spans="1:113">
      <c r="A2186" s="70"/>
      <c r="B2186" s="70"/>
      <c r="C2186" s="70"/>
      <c r="D2186" s="70"/>
      <c r="E2186" s="70"/>
      <c r="F2186" s="70"/>
      <c r="G2186" s="70"/>
      <c r="H2186" s="70"/>
      <c r="I2186" s="70"/>
      <c r="J2186" s="70"/>
      <c r="K2186" s="70"/>
      <c r="L2186" s="70"/>
      <c r="M2186" s="70"/>
      <c r="N2186" s="70"/>
      <c r="O2186" s="70"/>
      <c r="P2186" s="70"/>
      <c r="Q2186" s="70"/>
      <c r="R2186" s="70"/>
      <c r="S2186" s="70"/>
      <c r="T2186" s="70"/>
      <c r="U2186" s="70"/>
      <c r="V2186" s="70"/>
      <c r="W2186" s="70"/>
      <c r="X2186" s="70"/>
      <c r="Y2186" s="70"/>
      <c r="Z2186" s="70"/>
      <c r="AA2186" s="70"/>
      <c r="AB2186" s="70"/>
      <c r="AC2186" s="70"/>
      <c r="AD2186" s="70"/>
      <c r="AE2186" s="70"/>
      <c r="AF2186" s="70"/>
      <c r="AG2186" s="70"/>
      <c r="AH2186" s="70"/>
      <c r="AI2186" s="70"/>
      <c r="AJ2186" s="70"/>
      <c r="AK2186" s="70"/>
      <c r="AL2186" s="70"/>
      <c r="AM2186" s="70"/>
      <c r="AN2186" s="70"/>
      <c r="AO2186" s="70"/>
      <c r="AP2186" s="70"/>
      <c r="AQ2186" s="70"/>
      <c r="AR2186" s="70"/>
      <c r="AS2186" s="70"/>
      <c r="AT2186" s="70"/>
      <c r="AU2186" s="70"/>
      <c r="AV2186" s="70"/>
      <c r="AW2186" s="70"/>
      <c r="AX2186" s="70"/>
      <c r="AY2186" s="70"/>
      <c r="AZ2186" s="70"/>
      <c r="BA2186" s="70"/>
      <c r="BB2186" s="70"/>
      <c r="BC2186" s="70"/>
      <c r="BD2186" s="70"/>
      <c r="BE2186" s="70"/>
      <c r="BF2186" s="70"/>
      <c r="BG2186" s="70"/>
      <c r="BH2186" s="70"/>
      <c r="BI2186" s="70"/>
      <c r="BJ2186" s="70"/>
      <c r="BK2186" s="70"/>
      <c r="BL2186" s="70"/>
      <c r="BM2186" s="70"/>
      <c r="BN2186" s="70"/>
      <c r="BO2186" s="70"/>
      <c r="BP2186" s="70"/>
      <c r="BQ2186" s="70"/>
      <c r="BR2186" s="70"/>
      <c r="BS2186" s="70"/>
      <c r="BT2186" s="70"/>
      <c r="BU2186" s="70"/>
      <c r="BV2186" s="70"/>
      <c r="BW2186" s="70"/>
      <c r="BX2186" s="70"/>
      <c r="BY2186" s="70"/>
      <c r="BZ2186" s="72"/>
      <c r="CA2186" s="73"/>
      <c r="CB2186" s="72"/>
      <c r="CC2186" s="72"/>
      <c r="CD2186" s="74"/>
      <c r="CJ2186"/>
      <c r="CW2186" s="76"/>
      <c r="DC2186" s="69"/>
      <c r="DI2186" s="69"/>
    </row>
    <row r="2187" spans="1:113">
      <c r="A2187" s="70"/>
      <c r="B2187" s="70"/>
      <c r="C2187" s="70"/>
      <c r="D2187" s="70"/>
      <c r="E2187" s="70"/>
      <c r="F2187" s="70"/>
      <c r="G2187" s="70"/>
      <c r="H2187" s="70"/>
      <c r="I2187" s="70"/>
      <c r="J2187" s="70"/>
      <c r="K2187" s="70"/>
      <c r="L2187" s="70"/>
      <c r="M2187" s="70"/>
      <c r="N2187" s="70"/>
      <c r="O2187" s="70"/>
      <c r="P2187" s="70"/>
      <c r="Q2187" s="70"/>
      <c r="R2187" s="70"/>
      <c r="S2187" s="70"/>
      <c r="T2187" s="70"/>
      <c r="U2187" s="70"/>
      <c r="V2187" s="70"/>
      <c r="W2187" s="70"/>
      <c r="X2187" s="70"/>
      <c r="Y2187" s="70"/>
      <c r="Z2187" s="70"/>
      <c r="AA2187" s="70"/>
      <c r="AB2187" s="70"/>
      <c r="AC2187" s="70"/>
      <c r="AD2187" s="70"/>
      <c r="AE2187" s="70"/>
      <c r="AF2187" s="70"/>
      <c r="AG2187" s="70"/>
      <c r="AH2187" s="70"/>
      <c r="AI2187" s="70"/>
      <c r="AJ2187" s="70"/>
      <c r="AK2187" s="70"/>
      <c r="AL2187" s="70"/>
      <c r="AM2187" s="70"/>
      <c r="AN2187" s="70"/>
      <c r="AO2187" s="70"/>
      <c r="AP2187" s="70"/>
      <c r="AQ2187" s="70"/>
      <c r="AR2187" s="70"/>
      <c r="AS2187" s="70"/>
      <c r="AT2187" s="70"/>
      <c r="AU2187" s="70"/>
      <c r="AV2187" s="70"/>
      <c r="AW2187" s="70"/>
      <c r="AX2187" s="70"/>
      <c r="AY2187" s="70"/>
      <c r="AZ2187" s="70"/>
      <c r="BA2187" s="70"/>
      <c r="BB2187" s="70"/>
      <c r="BC2187" s="70"/>
      <c r="BD2187" s="70"/>
      <c r="BE2187" s="70"/>
      <c r="BF2187" s="70"/>
      <c r="BG2187" s="70"/>
      <c r="BH2187" s="70"/>
      <c r="BI2187" s="70"/>
      <c r="BJ2187" s="70"/>
      <c r="BK2187" s="70"/>
      <c r="BL2187" s="70"/>
      <c r="BM2187" s="70"/>
      <c r="BN2187" s="70"/>
      <c r="BO2187" s="70"/>
      <c r="BP2187" s="70"/>
      <c r="BQ2187" s="70"/>
      <c r="BR2187" s="70"/>
      <c r="BS2187" s="70"/>
      <c r="BT2187" s="70"/>
      <c r="BU2187" s="70"/>
      <c r="BV2187" s="70"/>
      <c r="BW2187" s="70"/>
      <c r="BX2187" s="70"/>
      <c r="BY2187" s="70"/>
      <c r="BZ2187" s="72"/>
      <c r="CA2187" s="73"/>
      <c r="CB2187" s="72"/>
      <c r="CC2187" s="72"/>
      <c r="CD2187" s="74"/>
      <c r="CJ2187"/>
      <c r="CW2187" s="76"/>
      <c r="DC2187" s="69"/>
      <c r="DI2187" s="69"/>
    </row>
    <row r="2188" spans="1:113">
      <c r="A2188" s="70"/>
      <c r="B2188" s="70"/>
      <c r="C2188" s="70"/>
      <c r="D2188" s="70"/>
      <c r="E2188" s="70"/>
      <c r="F2188" s="70"/>
      <c r="G2188" s="70"/>
      <c r="H2188" s="70"/>
      <c r="I2188" s="70"/>
      <c r="J2188" s="70"/>
      <c r="K2188" s="70"/>
      <c r="L2188" s="70"/>
      <c r="M2188" s="70"/>
      <c r="N2188" s="70"/>
      <c r="O2188" s="70"/>
      <c r="P2188" s="70"/>
      <c r="Q2188" s="70"/>
      <c r="R2188" s="70"/>
      <c r="S2188" s="70"/>
      <c r="T2188" s="70"/>
      <c r="U2188" s="70"/>
      <c r="V2188" s="70"/>
      <c r="W2188" s="70"/>
      <c r="X2188" s="70"/>
      <c r="Y2188" s="70"/>
      <c r="Z2188" s="70"/>
      <c r="AA2188" s="70"/>
      <c r="AB2188" s="70"/>
      <c r="AC2188" s="70"/>
      <c r="AD2188" s="70"/>
      <c r="AE2188" s="70"/>
      <c r="AF2188" s="70"/>
      <c r="AG2188" s="70"/>
      <c r="AH2188" s="70"/>
      <c r="AI2188" s="70"/>
      <c r="AJ2188" s="70"/>
      <c r="AK2188" s="70"/>
      <c r="AL2188" s="70"/>
      <c r="AM2188" s="70"/>
      <c r="AN2188" s="70"/>
      <c r="AO2188" s="70"/>
      <c r="AP2188" s="70"/>
      <c r="AQ2188" s="70"/>
      <c r="AR2188" s="70"/>
      <c r="AS2188" s="70"/>
      <c r="AT2188" s="70"/>
      <c r="AU2188" s="70"/>
      <c r="AV2188" s="70"/>
      <c r="AW2188" s="70"/>
      <c r="AX2188" s="70"/>
      <c r="AY2188" s="70"/>
      <c r="AZ2188" s="70"/>
      <c r="BA2188" s="70"/>
      <c r="BB2188" s="70"/>
      <c r="BC2188" s="70"/>
      <c r="BD2188" s="70"/>
      <c r="BE2188" s="70"/>
      <c r="BF2188" s="70"/>
      <c r="BG2188" s="70"/>
      <c r="BH2188" s="70"/>
      <c r="BI2188" s="70"/>
      <c r="BJ2188" s="70"/>
      <c r="BK2188" s="70"/>
      <c r="BL2188" s="70"/>
      <c r="BM2188" s="70"/>
      <c r="BN2188" s="70"/>
      <c r="BO2188" s="70"/>
      <c r="BP2188" s="70"/>
      <c r="BQ2188" s="70"/>
      <c r="BR2188" s="70"/>
      <c r="BS2188" s="70"/>
      <c r="BT2188" s="70"/>
      <c r="BU2188" s="70"/>
      <c r="BV2188" s="70"/>
      <c r="BW2188" s="70"/>
      <c r="BX2188" s="70"/>
      <c r="BY2188" s="70"/>
      <c r="BZ2188" s="72"/>
      <c r="CA2188" s="73"/>
      <c r="CB2188" s="72"/>
      <c r="CC2188" s="72"/>
      <c r="CD2188" s="74"/>
      <c r="CJ2188"/>
      <c r="CW2188" s="76"/>
      <c r="DC2188" s="69"/>
      <c r="DI2188" s="69"/>
    </row>
    <row r="2189" spans="1:113">
      <c r="A2189" s="70"/>
      <c r="B2189" s="70"/>
      <c r="C2189" s="70"/>
      <c r="D2189" s="70"/>
      <c r="E2189" s="70"/>
      <c r="F2189" s="70"/>
      <c r="G2189" s="70"/>
      <c r="H2189" s="70"/>
      <c r="I2189" s="70"/>
      <c r="J2189" s="70"/>
      <c r="K2189" s="70"/>
      <c r="L2189" s="70"/>
      <c r="M2189" s="70"/>
      <c r="N2189" s="70"/>
      <c r="O2189" s="70"/>
      <c r="P2189" s="70"/>
      <c r="Q2189" s="70"/>
      <c r="R2189" s="70"/>
      <c r="S2189" s="70"/>
      <c r="T2189" s="70"/>
      <c r="U2189" s="70"/>
      <c r="V2189" s="70"/>
      <c r="W2189" s="70"/>
      <c r="X2189" s="70"/>
      <c r="Y2189" s="70"/>
      <c r="Z2189" s="70"/>
      <c r="AA2189" s="70"/>
      <c r="AB2189" s="70"/>
      <c r="AC2189" s="70"/>
      <c r="AD2189" s="70"/>
      <c r="AE2189" s="70"/>
      <c r="AF2189" s="70"/>
      <c r="AG2189" s="70"/>
      <c r="AH2189" s="70"/>
      <c r="AI2189" s="70"/>
      <c r="AJ2189" s="70"/>
      <c r="AK2189" s="70"/>
      <c r="AL2189" s="70"/>
      <c r="AM2189" s="70"/>
      <c r="AN2189" s="70"/>
      <c r="AO2189" s="70"/>
      <c r="AP2189" s="70"/>
      <c r="AQ2189" s="70"/>
      <c r="AR2189" s="70"/>
      <c r="AS2189" s="70"/>
      <c r="AT2189" s="70"/>
      <c r="AU2189" s="70"/>
      <c r="AV2189" s="70"/>
      <c r="AW2189" s="70"/>
      <c r="AX2189" s="70"/>
      <c r="AY2189" s="70"/>
      <c r="AZ2189" s="70"/>
      <c r="BA2189" s="70"/>
      <c r="BB2189" s="70"/>
      <c r="BC2189" s="70"/>
      <c r="BD2189" s="70"/>
      <c r="BE2189" s="70"/>
      <c r="BF2189" s="70"/>
      <c r="BG2189" s="70"/>
      <c r="BH2189" s="70"/>
      <c r="BI2189" s="70"/>
      <c r="BJ2189" s="70"/>
      <c r="BK2189" s="70"/>
      <c r="BL2189" s="70"/>
      <c r="BM2189" s="70"/>
      <c r="BN2189" s="70"/>
      <c r="BO2189" s="70"/>
      <c r="BP2189" s="70"/>
      <c r="BQ2189" s="70"/>
      <c r="BR2189" s="70"/>
      <c r="BS2189" s="70"/>
      <c r="BT2189" s="70"/>
      <c r="BU2189" s="70"/>
      <c r="BV2189" s="70"/>
      <c r="BW2189" s="70"/>
      <c r="BX2189" s="70"/>
      <c r="BY2189" s="70"/>
      <c r="BZ2189" s="72"/>
      <c r="CA2189" s="73"/>
      <c r="CB2189" s="72"/>
      <c r="CC2189" s="72"/>
      <c r="CD2189" s="74"/>
      <c r="CJ2189"/>
      <c r="CW2189" s="76"/>
      <c r="DC2189" s="69"/>
      <c r="DI2189" s="69"/>
    </row>
    <row r="2190" spans="1:113">
      <c r="A2190" s="70"/>
      <c r="B2190" s="70"/>
      <c r="C2190" s="70"/>
      <c r="D2190" s="70"/>
      <c r="E2190" s="70"/>
      <c r="F2190" s="70"/>
      <c r="G2190" s="70"/>
      <c r="H2190" s="70"/>
      <c r="I2190" s="70"/>
      <c r="J2190" s="70"/>
      <c r="K2190" s="70"/>
      <c r="L2190" s="70"/>
      <c r="M2190" s="70"/>
      <c r="N2190" s="70"/>
      <c r="O2190" s="70"/>
      <c r="P2190" s="70"/>
      <c r="Q2190" s="70"/>
      <c r="R2190" s="70"/>
      <c r="S2190" s="70"/>
      <c r="T2190" s="70"/>
      <c r="U2190" s="70"/>
      <c r="V2190" s="70"/>
      <c r="W2190" s="70"/>
      <c r="X2190" s="70"/>
      <c r="Y2190" s="70"/>
      <c r="Z2190" s="70"/>
      <c r="AA2190" s="70"/>
      <c r="AB2190" s="70"/>
      <c r="AC2190" s="70"/>
      <c r="AD2190" s="70"/>
      <c r="AE2190" s="70"/>
      <c r="AF2190" s="70"/>
      <c r="AG2190" s="70"/>
      <c r="AH2190" s="70"/>
      <c r="AI2190" s="70"/>
      <c r="AJ2190" s="70"/>
      <c r="AK2190" s="70"/>
      <c r="AL2190" s="70"/>
      <c r="AM2190" s="70"/>
      <c r="AN2190" s="70"/>
      <c r="AO2190" s="70"/>
      <c r="AP2190" s="70"/>
      <c r="AQ2190" s="70"/>
      <c r="AR2190" s="70"/>
      <c r="AS2190" s="70"/>
      <c r="AT2190" s="70"/>
      <c r="AU2190" s="70"/>
      <c r="AV2190" s="70"/>
      <c r="AW2190" s="70"/>
      <c r="AX2190" s="70"/>
      <c r="AY2190" s="70"/>
      <c r="AZ2190" s="70"/>
      <c r="BA2190" s="70"/>
      <c r="BB2190" s="70"/>
      <c r="BC2190" s="70"/>
      <c r="BD2190" s="70"/>
      <c r="BE2190" s="70"/>
      <c r="BF2190" s="70"/>
      <c r="BG2190" s="70"/>
      <c r="BH2190" s="70"/>
      <c r="BI2190" s="70"/>
      <c r="BJ2190" s="70"/>
      <c r="BK2190" s="70"/>
      <c r="BL2190" s="70"/>
      <c r="BM2190" s="70"/>
      <c r="BN2190" s="70"/>
      <c r="BO2190" s="70"/>
      <c r="BP2190" s="70"/>
      <c r="BQ2190" s="70"/>
      <c r="BR2190" s="70"/>
      <c r="BS2190" s="70"/>
      <c r="BT2190" s="70"/>
      <c r="BU2190" s="70"/>
      <c r="BV2190" s="70"/>
      <c r="BW2190" s="70"/>
      <c r="BX2190" s="70"/>
      <c r="BY2190" s="70"/>
      <c r="BZ2190" s="72"/>
      <c r="CA2190" s="73"/>
      <c r="CB2190" s="72"/>
      <c r="CC2190" s="72"/>
      <c r="CD2190" s="74"/>
      <c r="CJ2190"/>
      <c r="CW2190" s="76"/>
      <c r="DC2190" s="69"/>
      <c r="DI2190" s="69"/>
    </row>
    <row r="2191" spans="1:113">
      <c r="A2191" s="70"/>
      <c r="B2191" s="70"/>
      <c r="C2191" s="70"/>
      <c r="D2191" s="70"/>
      <c r="E2191" s="70"/>
      <c r="F2191" s="70"/>
      <c r="G2191" s="70"/>
      <c r="H2191" s="70"/>
      <c r="I2191" s="70"/>
      <c r="J2191" s="70"/>
      <c r="K2191" s="70"/>
      <c r="L2191" s="70"/>
      <c r="M2191" s="70"/>
      <c r="N2191" s="70"/>
      <c r="O2191" s="70"/>
      <c r="P2191" s="70"/>
      <c r="Q2191" s="70"/>
      <c r="R2191" s="70"/>
      <c r="S2191" s="70"/>
      <c r="T2191" s="70"/>
      <c r="U2191" s="70"/>
      <c r="V2191" s="70"/>
      <c r="W2191" s="70"/>
      <c r="X2191" s="70"/>
      <c r="Y2191" s="70"/>
      <c r="Z2191" s="70"/>
      <c r="AA2191" s="70"/>
      <c r="AB2191" s="70"/>
      <c r="AC2191" s="70"/>
      <c r="AD2191" s="70"/>
      <c r="AE2191" s="70"/>
      <c r="AF2191" s="70"/>
      <c r="AG2191" s="70"/>
      <c r="AH2191" s="70"/>
      <c r="AI2191" s="70"/>
      <c r="AJ2191" s="70"/>
      <c r="AK2191" s="70"/>
      <c r="AL2191" s="70"/>
      <c r="AM2191" s="70"/>
      <c r="AN2191" s="70"/>
      <c r="AO2191" s="70"/>
      <c r="AP2191" s="70"/>
      <c r="AQ2191" s="70"/>
      <c r="AR2191" s="70"/>
      <c r="AS2191" s="70"/>
      <c r="AT2191" s="70"/>
      <c r="AU2191" s="70"/>
      <c r="AV2191" s="70"/>
      <c r="AW2191" s="70"/>
      <c r="AX2191" s="70"/>
      <c r="AY2191" s="70"/>
      <c r="AZ2191" s="70"/>
      <c r="BA2191" s="70"/>
      <c r="BB2191" s="70"/>
      <c r="BC2191" s="70"/>
      <c r="BD2191" s="70"/>
      <c r="BE2191" s="70"/>
      <c r="BF2191" s="70"/>
      <c r="BG2191" s="70"/>
      <c r="BH2191" s="70"/>
      <c r="BI2191" s="70"/>
      <c r="BJ2191" s="70"/>
      <c r="BK2191" s="70"/>
      <c r="BL2191" s="70"/>
      <c r="BM2191" s="70"/>
      <c r="BN2191" s="70"/>
      <c r="BO2191" s="70"/>
      <c r="BP2191" s="70"/>
      <c r="BQ2191" s="70"/>
      <c r="BR2191" s="70"/>
      <c r="BS2191" s="70"/>
      <c r="BT2191" s="70"/>
      <c r="BU2191" s="70"/>
      <c r="BV2191" s="70"/>
      <c r="BW2191" s="70"/>
      <c r="BX2191" s="70"/>
      <c r="BY2191" s="70"/>
      <c r="BZ2191" s="72"/>
      <c r="CA2191" s="73"/>
      <c r="CB2191" s="72"/>
      <c r="CC2191" s="72"/>
      <c r="CD2191" s="74"/>
      <c r="CJ2191"/>
      <c r="CW2191" s="76"/>
      <c r="DC2191" s="69"/>
      <c r="DI2191" s="69"/>
    </row>
    <row r="2192" spans="1:113">
      <c r="A2192" s="70"/>
      <c r="B2192" s="70"/>
      <c r="C2192" s="70"/>
      <c r="D2192" s="70"/>
      <c r="E2192" s="70"/>
      <c r="F2192" s="70"/>
      <c r="G2192" s="70"/>
      <c r="H2192" s="70"/>
      <c r="I2192" s="70"/>
      <c r="J2192" s="70"/>
      <c r="K2192" s="70"/>
      <c r="L2192" s="70"/>
      <c r="M2192" s="70"/>
      <c r="N2192" s="70"/>
      <c r="O2192" s="70"/>
      <c r="P2192" s="70"/>
      <c r="Q2192" s="70"/>
      <c r="R2192" s="70"/>
      <c r="S2192" s="70"/>
      <c r="T2192" s="70"/>
      <c r="U2192" s="70"/>
      <c r="V2192" s="70"/>
      <c r="W2192" s="70"/>
      <c r="X2192" s="70"/>
      <c r="Y2192" s="70"/>
      <c r="Z2192" s="70"/>
      <c r="AA2192" s="70"/>
      <c r="AB2192" s="70"/>
      <c r="AC2192" s="70"/>
      <c r="AD2192" s="70"/>
      <c r="AE2192" s="70"/>
      <c r="AF2192" s="70"/>
      <c r="AG2192" s="70"/>
      <c r="AH2192" s="70"/>
      <c r="AI2192" s="70"/>
      <c r="AJ2192" s="70"/>
      <c r="AK2192" s="70"/>
      <c r="AL2192" s="70"/>
      <c r="AM2192" s="70"/>
      <c r="AN2192" s="70"/>
      <c r="AO2192" s="70"/>
      <c r="AP2192" s="70"/>
      <c r="AQ2192" s="70"/>
      <c r="AR2192" s="70"/>
      <c r="AS2192" s="70"/>
      <c r="AT2192" s="70"/>
      <c r="AU2192" s="70"/>
      <c r="AV2192" s="70"/>
      <c r="AW2192" s="70"/>
      <c r="AX2192" s="70"/>
      <c r="AY2192" s="70"/>
      <c r="AZ2192" s="70"/>
      <c r="BA2192" s="70"/>
      <c r="BB2192" s="70"/>
      <c r="BC2192" s="70"/>
      <c r="BD2192" s="70"/>
      <c r="BE2192" s="70"/>
      <c r="BF2192" s="70"/>
      <c r="BG2192" s="70"/>
      <c r="BH2192" s="70"/>
      <c r="BI2192" s="70"/>
      <c r="BJ2192" s="70"/>
      <c r="BK2192" s="70"/>
      <c r="BL2192" s="70"/>
      <c r="BM2192" s="70"/>
      <c r="BN2192" s="70"/>
      <c r="BO2192" s="70"/>
      <c r="BP2192" s="70"/>
      <c r="BQ2192" s="70"/>
      <c r="BR2192" s="70"/>
      <c r="BS2192" s="70"/>
      <c r="BT2192" s="70"/>
      <c r="BU2192" s="70"/>
      <c r="BV2192" s="70"/>
      <c r="BW2192" s="70"/>
      <c r="BX2192" s="70"/>
      <c r="BY2192" s="70"/>
      <c r="BZ2192" s="72"/>
      <c r="CA2192" s="73"/>
      <c r="CB2192" s="72"/>
      <c r="CC2192" s="72"/>
      <c r="CD2192" s="74"/>
      <c r="CJ2192"/>
      <c r="CW2192" s="76"/>
      <c r="DC2192" s="69"/>
      <c r="DI2192" s="69"/>
    </row>
    <row r="2193" spans="1:113">
      <c r="A2193" s="70"/>
      <c r="B2193" s="70"/>
      <c r="C2193" s="70"/>
      <c r="D2193" s="70"/>
      <c r="E2193" s="70"/>
      <c r="F2193" s="70"/>
      <c r="G2193" s="70"/>
      <c r="H2193" s="70"/>
      <c r="I2193" s="70"/>
      <c r="J2193" s="70"/>
      <c r="K2193" s="70"/>
      <c r="L2193" s="70"/>
      <c r="M2193" s="70"/>
      <c r="N2193" s="70"/>
      <c r="O2193" s="70"/>
      <c r="P2193" s="70"/>
      <c r="Q2193" s="70"/>
      <c r="R2193" s="70"/>
      <c r="S2193" s="70"/>
      <c r="T2193" s="70"/>
      <c r="U2193" s="70"/>
      <c r="V2193" s="70"/>
      <c r="W2193" s="70"/>
      <c r="X2193" s="70"/>
      <c r="Y2193" s="70"/>
      <c r="Z2193" s="70"/>
      <c r="AA2193" s="70"/>
      <c r="AB2193" s="70"/>
      <c r="AC2193" s="70"/>
      <c r="AD2193" s="70"/>
      <c r="AE2193" s="70"/>
      <c r="AF2193" s="70"/>
      <c r="AG2193" s="70"/>
      <c r="AH2193" s="70"/>
      <c r="AI2193" s="70"/>
      <c r="AJ2193" s="70"/>
      <c r="AK2193" s="70"/>
      <c r="AL2193" s="70"/>
      <c r="AM2193" s="70"/>
      <c r="AN2193" s="70"/>
      <c r="AO2193" s="70"/>
      <c r="AP2193" s="70"/>
      <c r="AQ2193" s="70"/>
      <c r="AR2193" s="70"/>
      <c r="AS2193" s="70"/>
      <c r="AT2193" s="70"/>
      <c r="AU2193" s="70"/>
      <c r="AV2193" s="70"/>
      <c r="AW2193" s="70"/>
      <c r="AX2193" s="70"/>
      <c r="AY2193" s="70"/>
      <c r="AZ2193" s="70"/>
      <c r="BA2193" s="70"/>
      <c r="BB2193" s="70"/>
      <c r="BC2193" s="70"/>
      <c r="BD2193" s="70"/>
      <c r="BE2193" s="70"/>
      <c r="BF2193" s="70"/>
      <c r="BG2193" s="70"/>
      <c r="BH2193" s="70"/>
      <c r="BI2193" s="70"/>
      <c r="BJ2193" s="70"/>
      <c r="BK2193" s="70"/>
      <c r="BL2193" s="70"/>
      <c r="BM2193" s="70"/>
      <c r="BN2193" s="70"/>
      <c r="BO2193" s="70"/>
      <c r="BP2193" s="70"/>
      <c r="BQ2193" s="70"/>
      <c r="BR2193" s="70"/>
      <c r="BS2193" s="70"/>
      <c r="BT2193" s="70"/>
      <c r="BU2193" s="70"/>
      <c r="BV2193" s="70"/>
      <c r="BW2193" s="70"/>
      <c r="BX2193" s="70"/>
      <c r="BY2193" s="70"/>
      <c r="BZ2193" s="72"/>
      <c r="CA2193" s="73"/>
      <c r="CB2193" s="72"/>
      <c r="CC2193" s="72"/>
      <c r="CD2193" s="74"/>
      <c r="CJ2193"/>
      <c r="CW2193" s="76"/>
      <c r="DC2193" s="69"/>
      <c r="DI2193" s="69"/>
    </row>
    <row r="2194" spans="1:113">
      <c r="A2194" s="70"/>
      <c r="B2194" s="70"/>
      <c r="C2194" s="70"/>
      <c r="D2194" s="70"/>
      <c r="E2194" s="70"/>
      <c r="F2194" s="70"/>
      <c r="G2194" s="70"/>
      <c r="H2194" s="70"/>
      <c r="I2194" s="70"/>
      <c r="J2194" s="70"/>
      <c r="K2194" s="70"/>
      <c r="L2194" s="70"/>
      <c r="M2194" s="70"/>
      <c r="N2194" s="70"/>
      <c r="O2194" s="70"/>
      <c r="P2194" s="70"/>
      <c r="Q2194" s="70"/>
      <c r="R2194" s="70"/>
      <c r="S2194" s="70"/>
      <c r="T2194" s="70"/>
      <c r="U2194" s="70"/>
      <c r="V2194" s="70"/>
      <c r="W2194" s="70"/>
      <c r="X2194" s="70"/>
      <c r="Y2194" s="70"/>
      <c r="Z2194" s="70"/>
      <c r="AA2194" s="70"/>
      <c r="AB2194" s="70"/>
      <c r="AC2194" s="70"/>
      <c r="AD2194" s="70"/>
      <c r="AE2194" s="70"/>
      <c r="AF2194" s="70"/>
      <c r="AG2194" s="70"/>
      <c r="AH2194" s="70"/>
      <c r="AI2194" s="70"/>
      <c r="AJ2194" s="70"/>
      <c r="AK2194" s="70"/>
      <c r="AL2194" s="70"/>
      <c r="AM2194" s="70"/>
      <c r="AN2194" s="70"/>
      <c r="AO2194" s="70"/>
      <c r="AP2194" s="70"/>
      <c r="AQ2194" s="70"/>
      <c r="AR2194" s="70"/>
      <c r="AS2194" s="70"/>
      <c r="AT2194" s="70"/>
      <c r="AU2194" s="70"/>
      <c r="AV2194" s="70"/>
      <c r="AW2194" s="70"/>
      <c r="AX2194" s="70"/>
      <c r="AY2194" s="70"/>
      <c r="AZ2194" s="70"/>
      <c r="BA2194" s="70"/>
      <c r="BB2194" s="70"/>
      <c r="BC2194" s="70"/>
      <c r="BD2194" s="70"/>
      <c r="BE2194" s="70"/>
      <c r="BF2194" s="70"/>
      <c r="BG2194" s="70"/>
      <c r="BH2194" s="70"/>
      <c r="BI2194" s="70"/>
      <c r="BJ2194" s="70"/>
      <c r="BK2194" s="70"/>
      <c r="BL2194" s="70"/>
      <c r="BM2194" s="70"/>
      <c r="BN2194" s="70"/>
      <c r="BO2194" s="70"/>
      <c r="BP2194" s="70"/>
      <c r="BQ2194" s="70"/>
      <c r="BR2194" s="70"/>
      <c r="BS2194" s="70"/>
      <c r="BT2194" s="70"/>
      <c r="BU2194" s="70"/>
      <c r="BV2194" s="70"/>
      <c r="BW2194" s="70"/>
      <c r="BX2194" s="70"/>
      <c r="BY2194" s="70"/>
      <c r="BZ2194" s="72"/>
      <c r="CA2194" s="73"/>
      <c r="CB2194" s="72"/>
      <c r="CC2194" s="72"/>
      <c r="CD2194" s="74"/>
      <c r="CJ2194"/>
      <c r="CW2194" s="76"/>
      <c r="DC2194" s="69"/>
      <c r="DI2194" s="69"/>
    </row>
    <row r="2195" spans="1:113">
      <c r="A2195" s="70"/>
      <c r="B2195" s="70"/>
      <c r="C2195" s="70"/>
      <c r="D2195" s="70"/>
      <c r="E2195" s="70"/>
      <c r="F2195" s="70"/>
      <c r="G2195" s="70"/>
      <c r="H2195" s="70"/>
      <c r="I2195" s="70"/>
      <c r="J2195" s="70"/>
      <c r="K2195" s="70"/>
      <c r="L2195" s="70"/>
      <c r="M2195" s="70"/>
      <c r="N2195" s="70"/>
      <c r="O2195" s="70"/>
      <c r="P2195" s="70"/>
      <c r="Q2195" s="70"/>
      <c r="R2195" s="70"/>
      <c r="S2195" s="70"/>
      <c r="T2195" s="70"/>
      <c r="U2195" s="70"/>
      <c r="V2195" s="70"/>
      <c r="W2195" s="70"/>
      <c r="X2195" s="70"/>
      <c r="Y2195" s="70"/>
      <c r="Z2195" s="70"/>
      <c r="AA2195" s="70"/>
      <c r="AB2195" s="70"/>
      <c r="AC2195" s="70"/>
      <c r="AD2195" s="70"/>
      <c r="AE2195" s="70"/>
      <c r="AF2195" s="70"/>
      <c r="AG2195" s="70"/>
      <c r="AH2195" s="70"/>
      <c r="AI2195" s="70"/>
      <c r="AJ2195" s="70"/>
      <c r="AK2195" s="70"/>
      <c r="AL2195" s="70"/>
      <c r="AM2195" s="70"/>
      <c r="AN2195" s="70"/>
      <c r="AO2195" s="70"/>
      <c r="AP2195" s="70"/>
      <c r="AQ2195" s="70"/>
      <c r="AR2195" s="70"/>
      <c r="AS2195" s="70"/>
      <c r="AT2195" s="70"/>
      <c r="AU2195" s="70"/>
      <c r="AV2195" s="70"/>
      <c r="AW2195" s="70"/>
      <c r="AX2195" s="70"/>
      <c r="AY2195" s="70"/>
      <c r="AZ2195" s="70"/>
      <c r="BA2195" s="70"/>
      <c r="BB2195" s="70"/>
      <c r="BC2195" s="70"/>
      <c r="BD2195" s="70"/>
      <c r="BE2195" s="70"/>
      <c r="BF2195" s="70"/>
      <c r="BG2195" s="70"/>
      <c r="BH2195" s="70"/>
      <c r="BI2195" s="70"/>
      <c r="BJ2195" s="70"/>
      <c r="BK2195" s="70"/>
      <c r="BL2195" s="70"/>
      <c r="BM2195" s="70"/>
      <c r="BN2195" s="70"/>
      <c r="BO2195" s="70"/>
      <c r="BP2195" s="70"/>
      <c r="BQ2195" s="70"/>
      <c r="BR2195" s="70"/>
      <c r="BS2195" s="70"/>
      <c r="BT2195" s="70"/>
      <c r="BU2195" s="70"/>
      <c r="BV2195" s="70"/>
      <c r="BW2195" s="70"/>
      <c r="BX2195" s="70"/>
      <c r="BY2195" s="70"/>
      <c r="BZ2195" s="72"/>
      <c r="CA2195" s="73"/>
      <c r="CB2195" s="72"/>
      <c r="CC2195" s="72"/>
      <c r="CD2195" s="74"/>
      <c r="CJ2195"/>
      <c r="CW2195" s="76"/>
      <c r="DC2195" s="69"/>
      <c r="DI2195" s="69"/>
    </row>
    <row r="2196" spans="1:113">
      <c r="A2196" s="70"/>
      <c r="B2196" s="70"/>
      <c r="C2196" s="70"/>
      <c r="D2196" s="70"/>
      <c r="E2196" s="70"/>
      <c r="F2196" s="70"/>
      <c r="G2196" s="70"/>
      <c r="H2196" s="70"/>
      <c r="I2196" s="70"/>
      <c r="J2196" s="70"/>
      <c r="K2196" s="70"/>
      <c r="L2196" s="70"/>
      <c r="M2196" s="70"/>
      <c r="N2196" s="70"/>
      <c r="O2196" s="70"/>
      <c r="P2196" s="70"/>
      <c r="Q2196" s="70"/>
      <c r="R2196" s="70"/>
      <c r="S2196" s="70"/>
      <c r="T2196" s="70"/>
      <c r="U2196" s="70"/>
      <c r="V2196" s="70"/>
      <c r="W2196" s="70"/>
      <c r="X2196" s="70"/>
      <c r="Y2196" s="70"/>
      <c r="Z2196" s="70"/>
      <c r="AA2196" s="70"/>
      <c r="AB2196" s="70"/>
      <c r="AC2196" s="70"/>
      <c r="AD2196" s="70"/>
      <c r="AE2196" s="70"/>
      <c r="AF2196" s="70"/>
      <c r="AG2196" s="70"/>
      <c r="AH2196" s="70"/>
      <c r="AI2196" s="70"/>
      <c r="AJ2196" s="70"/>
      <c r="AK2196" s="70"/>
      <c r="AL2196" s="70"/>
      <c r="AM2196" s="70"/>
      <c r="AN2196" s="70"/>
      <c r="AO2196" s="70"/>
      <c r="AP2196" s="70"/>
      <c r="AQ2196" s="70"/>
      <c r="AR2196" s="70"/>
      <c r="AS2196" s="70"/>
      <c r="AT2196" s="70"/>
      <c r="AU2196" s="70"/>
      <c r="AV2196" s="70"/>
      <c r="AW2196" s="70"/>
      <c r="AX2196" s="70"/>
      <c r="AY2196" s="70"/>
      <c r="AZ2196" s="70"/>
      <c r="BA2196" s="70"/>
      <c r="BB2196" s="70"/>
      <c r="BC2196" s="70"/>
      <c r="BD2196" s="70"/>
      <c r="BE2196" s="70"/>
      <c r="BF2196" s="70"/>
      <c r="BG2196" s="70"/>
      <c r="BH2196" s="70"/>
      <c r="BI2196" s="70"/>
      <c r="BJ2196" s="70"/>
      <c r="BK2196" s="70"/>
      <c r="BL2196" s="70"/>
      <c r="BM2196" s="70"/>
      <c r="BN2196" s="70"/>
      <c r="BO2196" s="70"/>
      <c r="BP2196" s="70"/>
      <c r="BQ2196" s="70"/>
      <c r="BR2196" s="70"/>
      <c r="BS2196" s="70"/>
      <c r="BT2196" s="70"/>
      <c r="BU2196" s="70"/>
      <c r="BV2196" s="70"/>
      <c r="BW2196" s="70"/>
      <c r="BX2196" s="70"/>
      <c r="BY2196" s="70"/>
      <c r="BZ2196" s="72"/>
      <c r="CA2196" s="73"/>
      <c r="CB2196" s="72"/>
      <c r="CC2196" s="72"/>
      <c r="CD2196" s="74"/>
      <c r="CJ2196"/>
      <c r="CW2196" s="76"/>
      <c r="DC2196" s="69"/>
      <c r="DI2196" s="69"/>
    </row>
    <row r="2197" spans="1:113">
      <c r="A2197" s="70"/>
      <c r="B2197" s="70"/>
      <c r="C2197" s="70"/>
      <c r="D2197" s="70"/>
      <c r="E2197" s="70"/>
      <c r="F2197" s="70"/>
      <c r="G2197" s="70"/>
      <c r="H2197" s="70"/>
      <c r="I2197" s="70"/>
      <c r="J2197" s="70"/>
      <c r="K2197" s="70"/>
      <c r="L2197" s="70"/>
      <c r="M2197" s="70"/>
      <c r="N2197" s="70"/>
      <c r="O2197" s="70"/>
      <c r="P2197" s="70"/>
      <c r="Q2197" s="70"/>
      <c r="R2197" s="70"/>
      <c r="S2197" s="70"/>
      <c r="T2197" s="70"/>
      <c r="U2197" s="70"/>
      <c r="V2197" s="70"/>
      <c r="W2197" s="70"/>
      <c r="X2197" s="70"/>
      <c r="Y2197" s="70"/>
      <c r="Z2197" s="70"/>
      <c r="AA2197" s="70"/>
      <c r="AB2197" s="70"/>
      <c r="AC2197" s="70"/>
      <c r="AD2197" s="70"/>
      <c r="AE2197" s="70"/>
      <c r="AF2197" s="70"/>
      <c r="AG2197" s="70"/>
      <c r="AH2197" s="70"/>
      <c r="AI2197" s="70"/>
      <c r="AJ2197" s="70"/>
      <c r="AK2197" s="70"/>
      <c r="AL2197" s="70"/>
      <c r="AM2197" s="70"/>
      <c r="AN2197" s="70"/>
      <c r="AO2197" s="70"/>
      <c r="AP2197" s="70"/>
      <c r="AQ2197" s="70"/>
      <c r="AR2197" s="70"/>
      <c r="AS2197" s="70"/>
      <c r="AT2197" s="70"/>
      <c r="AU2197" s="70"/>
      <c r="AV2197" s="70"/>
      <c r="AW2197" s="70"/>
      <c r="AX2197" s="70"/>
      <c r="AY2197" s="70"/>
      <c r="AZ2197" s="70"/>
      <c r="BA2197" s="70"/>
      <c r="BB2197" s="70"/>
      <c r="BC2197" s="70"/>
      <c r="BD2197" s="70"/>
      <c r="BE2197" s="70"/>
      <c r="BF2197" s="70"/>
      <c r="BG2197" s="70"/>
      <c r="BH2197" s="70"/>
      <c r="BI2197" s="70"/>
      <c r="BJ2197" s="70"/>
      <c r="BK2197" s="70"/>
      <c r="BL2197" s="70"/>
      <c r="BM2197" s="70"/>
      <c r="BN2197" s="70"/>
      <c r="BO2197" s="70"/>
      <c r="BP2197" s="70"/>
      <c r="BQ2197" s="70"/>
      <c r="BR2197" s="70"/>
      <c r="BS2197" s="70"/>
      <c r="BT2197" s="70"/>
      <c r="BU2197" s="70"/>
      <c r="BV2197" s="70"/>
      <c r="BW2197" s="70"/>
      <c r="BX2197" s="70"/>
      <c r="BY2197" s="70"/>
      <c r="BZ2197" s="72"/>
      <c r="CA2197" s="73"/>
      <c r="CB2197" s="72"/>
      <c r="CC2197" s="72"/>
      <c r="CD2197" s="74"/>
      <c r="CJ2197"/>
      <c r="CW2197" s="76"/>
      <c r="DC2197" s="69"/>
      <c r="DI2197" s="69"/>
    </row>
    <row r="2198" spans="1:113">
      <c r="A2198" s="70"/>
      <c r="B2198" s="70"/>
      <c r="C2198" s="70"/>
      <c r="D2198" s="70"/>
      <c r="E2198" s="70"/>
      <c r="F2198" s="70"/>
      <c r="G2198" s="70"/>
      <c r="H2198" s="70"/>
      <c r="I2198" s="70"/>
      <c r="J2198" s="70"/>
      <c r="K2198" s="70"/>
      <c r="L2198" s="70"/>
      <c r="M2198" s="70"/>
      <c r="N2198" s="70"/>
      <c r="O2198" s="70"/>
      <c r="P2198" s="70"/>
      <c r="Q2198" s="70"/>
      <c r="R2198" s="70"/>
      <c r="S2198" s="70"/>
      <c r="T2198" s="70"/>
      <c r="U2198" s="70"/>
      <c r="V2198" s="70"/>
      <c r="W2198" s="70"/>
      <c r="X2198" s="70"/>
      <c r="Y2198" s="70"/>
      <c r="Z2198" s="70"/>
      <c r="AA2198" s="70"/>
      <c r="AB2198" s="70"/>
      <c r="AC2198" s="70"/>
      <c r="AD2198" s="70"/>
      <c r="AE2198" s="70"/>
      <c r="AF2198" s="70"/>
      <c r="AG2198" s="70"/>
      <c r="AH2198" s="70"/>
      <c r="AI2198" s="70"/>
      <c r="AJ2198" s="70"/>
      <c r="AK2198" s="70"/>
      <c r="AL2198" s="70"/>
      <c r="AM2198" s="70"/>
      <c r="AN2198" s="70"/>
      <c r="AO2198" s="70"/>
      <c r="AP2198" s="70"/>
      <c r="AQ2198" s="70"/>
      <c r="AR2198" s="70"/>
      <c r="AS2198" s="70"/>
      <c r="AT2198" s="70"/>
      <c r="AU2198" s="70"/>
      <c r="AV2198" s="70"/>
      <c r="AW2198" s="70"/>
      <c r="AX2198" s="70"/>
      <c r="AY2198" s="70"/>
      <c r="AZ2198" s="70"/>
      <c r="BA2198" s="70"/>
      <c r="BB2198" s="70"/>
      <c r="BC2198" s="70"/>
      <c r="BD2198" s="70"/>
      <c r="BE2198" s="70"/>
      <c r="BF2198" s="70"/>
      <c r="BG2198" s="70"/>
      <c r="BH2198" s="70"/>
      <c r="BI2198" s="70"/>
      <c r="BJ2198" s="70"/>
      <c r="BK2198" s="70"/>
      <c r="BL2198" s="70"/>
      <c r="BM2198" s="70"/>
      <c r="BN2198" s="70"/>
      <c r="BO2198" s="70"/>
      <c r="BP2198" s="70"/>
      <c r="BQ2198" s="70"/>
      <c r="BR2198" s="70"/>
      <c r="BS2198" s="70"/>
      <c r="BT2198" s="70"/>
      <c r="BU2198" s="70"/>
      <c r="BV2198" s="70"/>
      <c r="BW2198" s="70"/>
      <c r="BX2198" s="70"/>
      <c r="BY2198" s="70"/>
      <c r="BZ2198" s="72"/>
      <c r="CA2198" s="73"/>
      <c r="CB2198" s="72"/>
      <c r="CC2198" s="72"/>
      <c r="CD2198" s="74"/>
      <c r="CJ2198"/>
      <c r="CW2198" s="76"/>
      <c r="DC2198" s="69"/>
      <c r="DI2198" s="69"/>
    </row>
    <row r="2199" spans="1:113">
      <c r="A2199" s="70"/>
      <c r="B2199" s="70"/>
      <c r="C2199" s="70"/>
      <c r="D2199" s="70"/>
      <c r="E2199" s="70"/>
      <c r="F2199" s="70"/>
      <c r="G2199" s="70"/>
      <c r="H2199" s="70"/>
      <c r="I2199" s="70"/>
      <c r="J2199" s="70"/>
      <c r="K2199" s="70"/>
      <c r="L2199" s="70"/>
      <c r="M2199" s="70"/>
      <c r="N2199" s="70"/>
      <c r="O2199" s="70"/>
      <c r="P2199" s="70"/>
      <c r="Q2199" s="70"/>
      <c r="R2199" s="70"/>
      <c r="S2199" s="70"/>
      <c r="T2199" s="70"/>
      <c r="U2199" s="70"/>
      <c r="V2199" s="70"/>
      <c r="W2199" s="70"/>
      <c r="X2199" s="70"/>
      <c r="Y2199" s="70"/>
      <c r="Z2199" s="70"/>
      <c r="AA2199" s="70"/>
      <c r="AB2199" s="70"/>
      <c r="AC2199" s="70"/>
      <c r="AD2199" s="70"/>
      <c r="AE2199" s="70"/>
      <c r="AF2199" s="70"/>
      <c r="AG2199" s="70"/>
      <c r="AH2199" s="70"/>
      <c r="AI2199" s="70"/>
      <c r="AJ2199" s="70"/>
      <c r="AK2199" s="70"/>
      <c r="AL2199" s="70"/>
      <c r="AM2199" s="70"/>
      <c r="AN2199" s="70"/>
      <c r="AO2199" s="70"/>
      <c r="AP2199" s="70"/>
      <c r="AQ2199" s="70"/>
      <c r="AR2199" s="70"/>
      <c r="AS2199" s="70"/>
      <c r="AT2199" s="70"/>
      <c r="AU2199" s="70"/>
      <c r="AV2199" s="70"/>
      <c r="AW2199" s="70"/>
      <c r="AX2199" s="70"/>
      <c r="AY2199" s="70"/>
      <c r="AZ2199" s="70"/>
      <c r="BA2199" s="70"/>
      <c r="BB2199" s="70"/>
      <c r="BC2199" s="70"/>
      <c r="BD2199" s="70"/>
      <c r="BE2199" s="70"/>
      <c r="BF2199" s="70"/>
      <c r="BG2199" s="70"/>
      <c r="BH2199" s="70"/>
      <c r="BI2199" s="70"/>
      <c r="BJ2199" s="70"/>
      <c r="BK2199" s="70"/>
      <c r="BL2199" s="70"/>
      <c r="BM2199" s="70"/>
      <c r="BN2199" s="70"/>
      <c r="BO2199" s="70"/>
      <c r="BP2199" s="70"/>
      <c r="BQ2199" s="70"/>
      <c r="BR2199" s="70"/>
      <c r="BS2199" s="70"/>
      <c r="BT2199" s="70"/>
      <c r="BU2199" s="70"/>
      <c r="BV2199" s="70"/>
      <c r="BW2199" s="70"/>
      <c r="BX2199" s="70"/>
      <c r="BY2199" s="70"/>
      <c r="BZ2199" s="72"/>
      <c r="CA2199" s="73"/>
      <c r="CB2199" s="72"/>
      <c r="CC2199" s="72"/>
      <c r="CD2199" s="74"/>
      <c r="CJ2199"/>
      <c r="CW2199" s="76"/>
      <c r="DC2199" s="69"/>
      <c r="DI2199" s="69"/>
    </row>
    <row r="2200" spans="1:113">
      <c r="BZ2200" s="72"/>
      <c r="CA2200" s="73"/>
      <c r="CB2200" s="72"/>
      <c r="CC2200" s="72"/>
      <c r="CD2200" s="74"/>
      <c r="CJ2200"/>
      <c r="CW2200" s="76"/>
      <c r="DC2200" s="69"/>
      <c r="DI2200" s="69"/>
    </row>
    <row r="2201" spans="1:113">
      <c r="BZ2201" s="72"/>
      <c r="CA2201" s="73"/>
      <c r="CB2201" s="72"/>
      <c r="CC2201" s="72"/>
      <c r="CD2201" s="74"/>
      <c r="CJ2201"/>
      <c r="CW2201" s="76"/>
      <c r="DC2201" s="69"/>
      <c r="DI2201" s="69"/>
    </row>
    <row r="2202" spans="1:113">
      <c r="BZ2202" s="72"/>
      <c r="CA2202" s="73"/>
      <c r="CB2202" s="72"/>
      <c r="CC2202" s="72"/>
      <c r="CD2202" s="74"/>
      <c r="CJ2202"/>
      <c r="CW2202" s="76"/>
      <c r="DC2202" s="69"/>
      <c r="DI2202" s="69"/>
    </row>
    <row r="2203" spans="1:113">
      <c r="BZ2203" s="72"/>
      <c r="CA2203" s="73"/>
      <c r="CB2203" s="72"/>
      <c r="CC2203" s="72"/>
      <c r="CD2203" s="74"/>
      <c r="CJ2203"/>
      <c r="CW2203" s="76"/>
      <c r="DC2203" s="69"/>
      <c r="DI2203" s="69"/>
    </row>
    <row r="2204" spans="1:113">
      <c r="BZ2204" s="72"/>
      <c r="CA2204" s="73"/>
      <c r="CB2204" s="72"/>
      <c r="CC2204" s="72"/>
      <c r="CD2204" s="74"/>
      <c r="CJ2204"/>
      <c r="CW2204" s="76"/>
      <c r="DC2204" s="69"/>
      <c r="DI2204" s="69"/>
    </row>
    <row r="2205" spans="1:113">
      <c r="BZ2205" s="72"/>
      <c r="CA2205" s="73"/>
      <c r="CB2205" s="72"/>
      <c r="CC2205" s="72"/>
      <c r="CD2205" s="74"/>
      <c r="CJ2205"/>
      <c r="CW2205" s="76"/>
      <c r="DC2205" s="69"/>
      <c r="DI2205" s="69"/>
    </row>
    <row r="2206" spans="1:113">
      <c r="BZ2206" s="72"/>
      <c r="CA2206" s="73"/>
      <c r="CB2206" s="72"/>
      <c r="CC2206" s="72"/>
      <c r="CD2206" s="74"/>
      <c r="CJ2206"/>
      <c r="CW2206" s="76"/>
      <c r="DC2206" s="69"/>
      <c r="DI2206" s="69"/>
    </row>
    <row r="2207" spans="1:113">
      <c r="BZ2207" s="72"/>
      <c r="CA2207" s="73"/>
      <c r="CB2207" s="72"/>
      <c r="CC2207" s="72"/>
      <c r="CD2207" s="74"/>
      <c r="CJ2207"/>
      <c r="CW2207" s="76"/>
      <c r="DC2207" s="69"/>
      <c r="DI2207" s="69"/>
    </row>
    <row r="2208" spans="1:113">
      <c r="BZ2208" s="72"/>
      <c r="CA2208" s="73"/>
      <c r="CB2208" s="72"/>
      <c r="CC2208" s="72"/>
      <c r="CD2208" s="74"/>
      <c r="CJ2208"/>
      <c r="CW2208" s="76"/>
      <c r="DC2208" s="69"/>
      <c r="DI2208" s="69"/>
    </row>
    <row r="2209" spans="78:113">
      <c r="BZ2209" s="72"/>
      <c r="CA2209" s="73"/>
      <c r="CB2209" s="72"/>
      <c r="CC2209" s="72"/>
      <c r="CD2209" s="74"/>
      <c r="CJ2209"/>
      <c r="CW2209" s="76"/>
      <c r="DC2209" s="69"/>
      <c r="DI2209" s="69"/>
    </row>
    <row r="2210" spans="78:113">
      <c r="BZ2210" s="72"/>
      <c r="CA2210" s="73"/>
      <c r="CB2210" s="72"/>
      <c r="CC2210" s="72"/>
      <c r="CD2210" s="74"/>
      <c r="CJ2210"/>
      <c r="CW2210" s="76"/>
      <c r="DC2210" s="69"/>
      <c r="DI2210" s="69"/>
    </row>
    <row r="2211" spans="78:113">
      <c r="BZ2211" s="72"/>
      <c r="CA2211" s="73"/>
      <c r="CB2211" s="72"/>
      <c r="CC2211" s="72"/>
      <c r="CD2211" s="74"/>
      <c r="CJ2211"/>
      <c r="CW2211" s="76"/>
      <c r="DC2211" s="69"/>
      <c r="DI2211" s="69"/>
    </row>
    <row r="2212" spans="78:113">
      <c r="BZ2212" s="72"/>
      <c r="CA2212" s="73"/>
      <c r="CB2212" s="72"/>
      <c r="CC2212" s="72"/>
      <c r="CD2212" s="74"/>
      <c r="CJ2212"/>
      <c r="CW2212" s="76"/>
      <c r="DC2212" s="69"/>
      <c r="DI2212" s="69"/>
    </row>
    <row r="2213" spans="78:113">
      <c r="BZ2213" s="72"/>
      <c r="CA2213" s="73"/>
      <c r="CB2213" s="72"/>
      <c r="CC2213" s="72"/>
      <c r="CD2213" s="74"/>
      <c r="CJ2213"/>
      <c r="CW2213" s="76"/>
      <c r="DC2213" s="69"/>
      <c r="DI2213" s="69"/>
    </row>
    <row r="2214" spans="78:113">
      <c r="BZ2214" s="72"/>
      <c r="CA2214" s="73"/>
      <c r="CB2214" s="72"/>
      <c r="CC2214" s="72"/>
      <c r="CD2214" s="74"/>
      <c r="CJ2214"/>
      <c r="CW2214" s="76"/>
      <c r="DC2214" s="69"/>
      <c r="DI2214" s="69"/>
    </row>
    <row r="2215" spans="78:113">
      <c r="BZ2215" s="72"/>
      <c r="CA2215" s="73"/>
      <c r="CB2215" s="72"/>
      <c r="CC2215" s="72"/>
      <c r="CD2215" s="74"/>
      <c r="CJ2215"/>
      <c r="CW2215" s="76"/>
      <c r="DC2215" s="69"/>
      <c r="DI2215" s="69"/>
    </row>
    <row r="2216" spans="78:113">
      <c r="BZ2216" s="72"/>
      <c r="CA2216" s="73"/>
      <c r="CB2216" s="72"/>
      <c r="CC2216" s="72"/>
      <c r="CD2216" s="74"/>
      <c r="CJ2216"/>
      <c r="CW2216" s="76"/>
      <c r="DC2216" s="69"/>
      <c r="DI2216" s="69"/>
    </row>
    <row r="2217" spans="78:113">
      <c r="BZ2217" s="72"/>
      <c r="CA2217" s="73"/>
      <c r="CB2217" s="72"/>
      <c r="CC2217" s="72"/>
      <c r="CD2217" s="74"/>
      <c r="CJ2217"/>
      <c r="CW2217" s="76"/>
      <c r="DC2217" s="69"/>
      <c r="DI2217" s="69"/>
    </row>
    <row r="2218" spans="78:113">
      <c r="BZ2218" s="72"/>
      <c r="CA2218" s="73"/>
      <c r="CB2218" s="72"/>
      <c r="CC2218" s="72"/>
      <c r="CD2218" s="74"/>
      <c r="CJ2218"/>
      <c r="CW2218" s="76"/>
      <c r="DC2218" s="69"/>
      <c r="DI2218" s="69"/>
    </row>
    <row r="2219" spans="78:113">
      <c r="BZ2219" s="72"/>
      <c r="CA2219" s="73"/>
      <c r="CB2219" s="72"/>
      <c r="CC2219" s="72"/>
      <c r="CD2219" s="74"/>
      <c r="CJ2219"/>
      <c r="CW2219" s="76"/>
      <c r="DC2219" s="69"/>
      <c r="DI2219" s="69"/>
    </row>
    <row r="2220" spans="78:113">
      <c r="BZ2220" s="72"/>
      <c r="CA2220" s="73"/>
      <c r="CB2220" s="72"/>
      <c r="CC2220" s="72"/>
      <c r="CD2220" s="74"/>
      <c r="CJ2220"/>
      <c r="CW2220" s="76"/>
      <c r="DC2220" s="69"/>
      <c r="DI2220" s="69"/>
    </row>
    <row r="2221" spans="78:113">
      <c r="BZ2221" s="72"/>
      <c r="CA2221" s="73"/>
      <c r="CB2221" s="72"/>
      <c r="CC2221" s="72"/>
      <c r="CD2221" s="74"/>
      <c r="CJ2221"/>
      <c r="CW2221" s="76"/>
      <c r="DC2221" s="69"/>
      <c r="DI2221" s="69"/>
    </row>
    <row r="2222" spans="78:113">
      <c r="BZ2222" s="72"/>
      <c r="CA2222" s="73"/>
      <c r="CB2222" s="72"/>
      <c r="CC2222" s="72"/>
      <c r="CD2222" s="74"/>
      <c r="CJ2222"/>
      <c r="CW2222" s="76"/>
      <c r="DC2222" s="69"/>
      <c r="DI2222" s="69"/>
    </row>
    <row r="2223" spans="78:113">
      <c r="BZ2223" s="72"/>
      <c r="CA2223" s="73"/>
      <c r="CB2223" s="72"/>
      <c r="CC2223" s="72"/>
      <c r="CD2223" s="74"/>
      <c r="CJ2223"/>
      <c r="CW2223" s="76"/>
      <c r="DC2223" s="69"/>
      <c r="DI2223" s="69"/>
    </row>
    <row r="2224" spans="78:113">
      <c r="BZ2224" s="72"/>
      <c r="CA2224" s="73"/>
      <c r="CB2224" s="72"/>
      <c r="CC2224" s="72"/>
      <c r="CD2224" s="74"/>
      <c r="CJ2224"/>
      <c r="CW2224" s="76"/>
      <c r="DC2224" s="69"/>
      <c r="DI2224" s="69"/>
    </row>
    <row r="2225" spans="78:113">
      <c r="BZ2225" s="72"/>
      <c r="CA2225" s="73"/>
      <c r="CB2225" s="72"/>
      <c r="CC2225" s="72"/>
      <c r="CD2225" s="74"/>
      <c r="CJ2225"/>
      <c r="CW2225" s="76"/>
      <c r="DC2225" s="69"/>
      <c r="DI2225" s="69"/>
    </row>
    <row r="2226" spans="78:113">
      <c r="BZ2226" s="72"/>
      <c r="CA2226" s="73"/>
      <c r="CB2226" s="72"/>
      <c r="CC2226" s="72"/>
      <c r="CD2226" s="74"/>
      <c r="CJ2226"/>
      <c r="CW2226" s="76"/>
      <c r="DC2226" s="69"/>
      <c r="DI2226" s="69"/>
    </row>
    <row r="2227" spans="78:113">
      <c r="BZ2227" s="72"/>
      <c r="CA2227" s="73"/>
      <c r="CB2227" s="72"/>
      <c r="CC2227" s="72"/>
      <c r="CD2227" s="74"/>
      <c r="CJ2227"/>
      <c r="CW2227" s="76"/>
      <c r="DC2227" s="69"/>
      <c r="DI2227" s="69"/>
    </row>
    <row r="2228" spans="78:113">
      <c r="BZ2228" s="72"/>
      <c r="CA2228" s="73"/>
      <c r="CB2228" s="72"/>
      <c r="CC2228" s="72"/>
      <c r="CD2228" s="74"/>
      <c r="CJ2228"/>
      <c r="CW2228" s="76"/>
      <c r="DC2228" s="69"/>
      <c r="DI2228" s="69"/>
    </row>
    <row r="2229" spans="78:113">
      <c r="BZ2229" s="72"/>
      <c r="CA2229" s="73"/>
      <c r="CB2229" s="72"/>
      <c r="CC2229" s="72"/>
      <c r="CD2229" s="74"/>
      <c r="CJ2229"/>
      <c r="CW2229" s="76"/>
      <c r="DC2229" s="69"/>
      <c r="DI2229" s="69"/>
    </row>
    <row r="2230" spans="78:113">
      <c r="BZ2230" s="72"/>
      <c r="CA2230" s="73"/>
      <c r="CB2230" s="72"/>
      <c r="CC2230" s="72"/>
      <c r="CD2230" s="74"/>
      <c r="CJ2230"/>
      <c r="CW2230" s="76"/>
      <c r="DC2230" s="69"/>
      <c r="DI2230" s="69"/>
    </row>
    <row r="2231" spans="78:113">
      <c r="BZ2231" s="72"/>
      <c r="CA2231" s="73"/>
      <c r="CB2231" s="72"/>
      <c r="CC2231" s="72"/>
      <c r="CD2231" s="74"/>
      <c r="CJ2231"/>
      <c r="CW2231" s="76"/>
      <c r="DC2231" s="69"/>
      <c r="DI2231" s="69"/>
    </row>
    <row r="2232" spans="78:113">
      <c r="BZ2232" s="72"/>
      <c r="CA2232" s="73"/>
      <c r="CB2232" s="72"/>
      <c r="CC2232" s="72"/>
      <c r="CD2232" s="74"/>
      <c r="CJ2232"/>
      <c r="CW2232" s="76"/>
      <c r="DC2232" s="69"/>
      <c r="DI2232" s="69"/>
    </row>
    <row r="2233" spans="78:113">
      <c r="BZ2233" s="72"/>
      <c r="CA2233" s="73"/>
      <c r="CB2233" s="72"/>
      <c r="CC2233" s="72"/>
      <c r="CD2233" s="74"/>
      <c r="CJ2233"/>
      <c r="CW2233" s="76"/>
      <c r="DC2233" s="69"/>
      <c r="DI2233" s="69"/>
    </row>
    <row r="2234" spans="78:113">
      <c r="BZ2234" s="72"/>
      <c r="CA2234" s="73"/>
      <c r="CB2234" s="72"/>
      <c r="CC2234" s="72"/>
      <c r="CD2234" s="74"/>
      <c r="CJ2234"/>
      <c r="CW2234" s="76"/>
      <c r="DC2234" s="69"/>
      <c r="DI2234" s="69"/>
    </row>
    <row r="2235" spans="78:113">
      <c r="BZ2235" s="72"/>
      <c r="CA2235" s="73"/>
      <c r="CB2235" s="72"/>
      <c r="CC2235" s="72"/>
      <c r="CD2235" s="74"/>
      <c r="CJ2235"/>
      <c r="CW2235" s="76"/>
      <c r="DC2235" s="69"/>
      <c r="DI2235" s="69"/>
    </row>
    <row r="2236" spans="78:113">
      <c r="BZ2236" s="72"/>
      <c r="CA2236" s="73"/>
      <c r="CB2236" s="72"/>
      <c r="CC2236" s="72"/>
      <c r="CD2236" s="74"/>
      <c r="CJ2236"/>
      <c r="CW2236" s="76"/>
      <c r="DC2236" s="69"/>
      <c r="DI2236" s="69"/>
    </row>
    <row r="2237" spans="78:113">
      <c r="BZ2237" s="72"/>
      <c r="CA2237" s="73"/>
      <c r="CB2237" s="72"/>
      <c r="CC2237" s="72"/>
      <c r="CD2237" s="74"/>
      <c r="CJ2237"/>
      <c r="CW2237" s="76"/>
      <c r="DC2237" s="69"/>
      <c r="DI2237" s="69"/>
    </row>
    <row r="2238" spans="78:113">
      <c r="BZ2238" s="72"/>
      <c r="CA2238" s="73"/>
      <c r="CB2238" s="72"/>
      <c r="CC2238" s="72"/>
      <c r="CD2238" s="74"/>
      <c r="CJ2238"/>
      <c r="CW2238" s="76"/>
      <c r="DC2238" s="69"/>
      <c r="DI2238" s="69"/>
    </row>
    <row r="2239" spans="78:113">
      <c r="BZ2239" s="72"/>
      <c r="CA2239" s="73"/>
      <c r="CB2239" s="72"/>
      <c r="CC2239" s="72"/>
      <c r="CD2239" s="74"/>
      <c r="CJ2239"/>
      <c r="CW2239" s="76"/>
      <c r="DC2239" s="69"/>
      <c r="DI2239" s="69"/>
    </row>
    <row r="2240" spans="78:113">
      <c r="BZ2240" s="72"/>
      <c r="CA2240" s="73"/>
      <c r="CB2240" s="72"/>
      <c r="CC2240" s="72"/>
      <c r="CD2240" s="74"/>
      <c r="CJ2240"/>
      <c r="CW2240" s="76"/>
      <c r="DC2240" s="69"/>
      <c r="DI2240" s="69"/>
    </row>
    <row r="2241" spans="78:113">
      <c r="BZ2241" s="72"/>
      <c r="CA2241" s="73"/>
      <c r="CB2241" s="72"/>
      <c r="CC2241" s="72"/>
      <c r="CD2241" s="74"/>
      <c r="CJ2241"/>
      <c r="CW2241" s="76"/>
      <c r="DC2241" s="69"/>
      <c r="DI2241" s="69"/>
    </row>
    <row r="2242" spans="78:113">
      <c r="BZ2242" s="72"/>
      <c r="CA2242" s="73"/>
      <c r="CB2242" s="72"/>
      <c r="CC2242" s="72"/>
      <c r="CD2242" s="74"/>
      <c r="CJ2242"/>
      <c r="CW2242" s="76"/>
      <c r="DC2242" s="69"/>
      <c r="DI2242" s="69"/>
    </row>
    <row r="2243" spans="78:113">
      <c r="BZ2243" s="72"/>
      <c r="CA2243" s="73"/>
      <c r="CB2243" s="72"/>
      <c r="CC2243" s="72"/>
      <c r="CD2243" s="74"/>
      <c r="CJ2243"/>
      <c r="CW2243" s="76"/>
      <c r="DC2243" s="69"/>
      <c r="DI2243" s="69"/>
    </row>
    <row r="2244" spans="78:113">
      <c r="BZ2244" s="72"/>
      <c r="CA2244" s="73"/>
      <c r="CB2244" s="72"/>
      <c r="CC2244" s="72"/>
      <c r="CD2244" s="74"/>
      <c r="CJ2244"/>
      <c r="CW2244" s="76"/>
      <c r="DC2244" s="69"/>
      <c r="DI2244" s="69"/>
    </row>
    <row r="2245" spans="78:113">
      <c r="BZ2245" s="72"/>
      <c r="CA2245" s="73"/>
      <c r="CB2245" s="72"/>
      <c r="CC2245" s="72"/>
      <c r="CD2245" s="74"/>
      <c r="CJ2245"/>
      <c r="CW2245" s="76"/>
      <c r="DC2245" s="69"/>
      <c r="DI2245" s="69"/>
    </row>
    <row r="2246" spans="78:113">
      <c r="BZ2246" s="72"/>
      <c r="CA2246" s="73"/>
      <c r="CB2246" s="72"/>
      <c r="CC2246" s="72"/>
      <c r="CD2246" s="74"/>
      <c r="CJ2246"/>
      <c r="CW2246" s="76"/>
      <c r="DC2246" s="69"/>
      <c r="DI2246" s="69"/>
    </row>
    <row r="2247" spans="78:113">
      <c r="BZ2247" s="72"/>
      <c r="CA2247" s="73"/>
      <c r="CB2247" s="72"/>
      <c r="CC2247" s="72"/>
      <c r="CD2247" s="74"/>
      <c r="CJ2247"/>
      <c r="CW2247" s="76"/>
      <c r="DC2247" s="69"/>
      <c r="DI2247" s="69"/>
    </row>
    <row r="2248" spans="78:113">
      <c r="BZ2248" s="72"/>
      <c r="CA2248" s="73"/>
      <c r="CB2248" s="72"/>
      <c r="CC2248" s="72"/>
      <c r="CD2248" s="74"/>
      <c r="CJ2248"/>
      <c r="CW2248" s="76"/>
      <c r="DC2248" s="69"/>
      <c r="DI2248" s="69"/>
    </row>
    <row r="2249" spans="78:113">
      <c r="BZ2249" s="72"/>
      <c r="CA2249" s="73"/>
      <c r="CB2249" s="72"/>
      <c r="CC2249" s="72"/>
      <c r="CD2249" s="74"/>
      <c r="CJ2249"/>
      <c r="CW2249" s="76"/>
      <c r="DC2249" s="69"/>
      <c r="DI2249" s="69"/>
    </row>
    <row r="2250" spans="78:113">
      <c r="BZ2250" s="72"/>
      <c r="CA2250" s="73"/>
      <c r="CB2250" s="72"/>
      <c r="CC2250" s="72"/>
      <c r="CD2250" s="74"/>
      <c r="CJ2250"/>
      <c r="CW2250" s="76"/>
      <c r="DC2250" s="69"/>
      <c r="DI2250" s="69"/>
    </row>
    <row r="2251" spans="78:113">
      <c r="BZ2251" s="72"/>
      <c r="CA2251" s="73"/>
      <c r="CB2251" s="72"/>
      <c r="CC2251" s="72"/>
      <c r="CD2251" s="74"/>
      <c r="CJ2251"/>
      <c r="CW2251" s="76"/>
      <c r="DC2251" s="69"/>
      <c r="DI2251" s="69"/>
    </row>
    <row r="2252" spans="78:113">
      <c r="BZ2252" s="72"/>
      <c r="CA2252" s="73"/>
      <c r="CB2252" s="72"/>
      <c r="CC2252" s="72"/>
      <c r="CD2252" s="74"/>
      <c r="CJ2252"/>
      <c r="CW2252" s="76"/>
      <c r="DC2252" s="69"/>
      <c r="DI2252" s="69"/>
    </row>
    <row r="2253" spans="78:113">
      <c r="BZ2253" s="72"/>
      <c r="CA2253" s="73"/>
      <c r="CB2253" s="72"/>
      <c r="CC2253" s="72"/>
      <c r="CD2253" s="74"/>
      <c r="CJ2253"/>
      <c r="CW2253" s="76"/>
      <c r="DC2253" s="69"/>
      <c r="DI2253" s="69"/>
    </row>
    <row r="2254" spans="78:113">
      <c r="BZ2254" s="72"/>
      <c r="CA2254" s="73"/>
      <c r="CB2254" s="72"/>
      <c r="CC2254" s="72"/>
      <c r="CD2254" s="74"/>
      <c r="CJ2254"/>
      <c r="CW2254" s="76"/>
      <c r="DC2254" s="69"/>
      <c r="DI2254" s="69"/>
    </row>
    <row r="2255" spans="78:113">
      <c r="BZ2255" s="72"/>
      <c r="CA2255" s="73"/>
      <c r="CB2255" s="72"/>
      <c r="CC2255" s="72"/>
      <c r="CD2255" s="74"/>
      <c r="CJ2255"/>
      <c r="CW2255" s="76"/>
      <c r="DC2255" s="69"/>
      <c r="DI2255" s="69"/>
    </row>
    <row r="2256" spans="78:113">
      <c r="BZ2256" s="72"/>
      <c r="CA2256" s="73"/>
      <c r="CB2256" s="72"/>
      <c r="CC2256" s="72"/>
      <c r="CD2256" s="74"/>
      <c r="CJ2256"/>
      <c r="CW2256" s="76"/>
      <c r="DC2256" s="69"/>
      <c r="DI2256" s="69"/>
    </row>
    <row r="2257" spans="78:113">
      <c r="BZ2257" s="72"/>
      <c r="CA2257" s="73"/>
      <c r="CB2257" s="72"/>
      <c r="CC2257" s="72"/>
      <c r="CD2257" s="74"/>
      <c r="CJ2257"/>
      <c r="CW2257" s="76"/>
      <c r="DC2257" s="69"/>
      <c r="DI2257" s="69"/>
    </row>
    <row r="2258" spans="78:113">
      <c r="BZ2258" s="72"/>
      <c r="CA2258" s="73"/>
      <c r="CB2258" s="72"/>
      <c r="CC2258" s="72"/>
      <c r="CD2258" s="74"/>
      <c r="CJ2258"/>
      <c r="CW2258" s="76"/>
      <c r="DC2258" s="69"/>
      <c r="DI2258" s="69"/>
    </row>
    <row r="2259" spans="78:113">
      <c r="BZ2259" s="72"/>
      <c r="CA2259" s="73"/>
      <c r="CB2259" s="72"/>
      <c r="CC2259" s="72"/>
      <c r="CD2259" s="74"/>
      <c r="CJ2259"/>
      <c r="CW2259" s="76"/>
      <c r="DC2259" s="69"/>
      <c r="DI2259" s="69"/>
    </row>
    <row r="2260" spans="78:113">
      <c r="BZ2260" s="72"/>
      <c r="CA2260" s="73"/>
      <c r="CB2260" s="72"/>
      <c r="CC2260" s="72"/>
      <c r="CD2260" s="74"/>
      <c r="CJ2260"/>
      <c r="CW2260" s="76"/>
      <c r="DC2260" s="69"/>
      <c r="DI2260" s="69"/>
    </row>
    <row r="2261" spans="78:113">
      <c r="BZ2261" s="72"/>
      <c r="CA2261" s="73"/>
      <c r="CB2261" s="72"/>
      <c r="CC2261" s="72"/>
      <c r="CD2261" s="74"/>
      <c r="CJ2261"/>
      <c r="CW2261" s="76"/>
      <c r="DC2261" s="69"/>
      <c r="DI2261" s="69"/>
    </row>
    <row r="2262" spans="78:113">
      <c r="BZ2262" s="72"/>
      <c r="CA2262" s="73"/>
      <c r="CB2262" s="72"/>
      <c r="CC2262" s="72"/>
      <c r="CD2262" s="74"/>
      <c r="CJ2262"/>
      <c r="CW2262" s="76"/>
      <c r="DC2262" s="69"/>
      <c r="DI2262" s="69"/>
    </row>
    <row r="2263" spans="78:113">
      <c r="BZ2263" s="72"/>
      <c r="CA2263" s="73"/>
      <c r="CB2263" s="72"/>
      <c r="CC2263" s="72"/>
      <c r="CD2263" s="74"/>
      <c r="CJ2263"/>
      <c r="CW2263" s="76"/>
      <c r="DC2263" s="69"/>
      <c r="DI2263" s="69"/>
    </row>
    <row r="2264" spans="78:113">
      <c r="BZ2264" s="72"/>
      <c r="CA2264" s="73"/>
      <c r="CB2264" s="72"/>
      <c r="CC2264" s="72"/>
      <c r="CD2264" s="74"/>
      <c r="CJ2264"/>
      <c r="CW2264" s="76"/>
      <c r="DC2264" s="69"/>
      <c r="DI2264" s="69"/>
    </row>
    <row r="2265" spans="78:113">
      <c r="BZ2265" s="72"/>
      <c r="CA2265" s="73"/>
      <c r="CB2265" s="72"/>
      <c r="CC2265" s="72"/>
      <c r="CD2265" s="74"/>
      <c r="CJ2265"/>
      <c r="CW2265" s="76"/>
      <c r="DC2265" s="69"/>
      <c r="DI2265" s="69"/>
    </row>
    <row r="2266" spans="78:113">
      <c r="BZ2266" s="72"/>
      <c r="CA2266" s="73"/>
      <c r="CB2266" s="72"/>
      <c r="CC2266" s="72"/>
      <c r="CD2266" s="74"/>
      <c r="CJ2266"/>
      <c r="CW2266" s="76"/>
      <c r="DC2266" s="69"/>
      <c r="DI2266" s="69"/>
    </row>
    <row r="2267" spans="78:113">
      <c r="BZ2267" s="72"/>
      <c r="CA2267" s="73"/>
      <c r="CB2267" s="72"/>
      <c r="CC2267" s="72"/>
      <c r="CD2267" s="74"/>
      <c r="CJ2267"/>
      <c r="CW2267" s="76"/>
      <c r="DC2267" s="69"/>
      <c r="DI2267" s="69"/>
    </row>
    <row r="2268" spans="78:113">
      <c r="BZ2268" s="72"/>
      <c r="CA2268" s="73"/>
      <c r="CB2268" s="72"/>
      <c r="CC2268" s="72"/>
      <c r="CD2268" s="74"/>
      <c r="CJ2268"/>
      <c r="CW2268" s="76"/>
      <c r="DC2268" s="69"/>
      <c r="DI2268" s="69"/>
    </row>
    <row r="2269" spans="78:113">
      <c r="BZ2269" s="72"/>
      <c r="CA2269" s="73"/>
      <c r="CB2269" s="72"/>
      <c r="CC2269" s="72"/>
      <c r="CD2269" s="74"/>
      <c r="CJ2269"/>
      <c r="CW2269" s="76"/>
      <c r="DC2269" s="69"/>
      <c r="DI2269" s="69"/>
    </row>
    <row r="2270" spans="78:113">
      <c r="BZ2270" s="72"/>
      <c r="CA2270" s="73"/>
      <c r="CB2270" s="72"/>
      <c r="CC2270" s="72"/>
      <c r="CD2270" s="74"/>
      <c r="CJ2270"/>
      <c r="CW2270" s="76"/>
      <c r="DC2270" s="69"/>
      <c r="DI2270" s="69"/>
    </row>
    <row r="2271" spans="78:113">
      <c r="BZ2271" s="72"/>
      <c r="CA2271" s="73"/>
      <c r="CB2271" s="72"/>
      <c r="CC2271" s="72"/>
      <c r="CD2271" s="74"/>
      <c r="CJ2271"/>
      <c r="CW2271" s="76"/>
      <c r="DC2271" s="69"/>
      <c r="DI2271" s="69"/>
    </row>
    <row r="2272" spans="78:113">
      <c r="BZ2272" s="72"/>
      <c r="CA2272" s="73"/>
      <c r="CB2272" s="72"/>
      <c r="CC2272" s="72"/>
      <c r="CD2272" s="74"/>
      <c r="CJ2272"/>
      <c r="CW2272" s="76"/>
      <c r="DC2272" s="69"/>
      <c r="DI2272" s="69"/>
    </row>
    <row r="2273" spans="78:113">
      <c r="BZ2273" s="72"/>
      <c r="CA2273" s="73"/>
      <c r="CB2273" s="72"/>
      <c r="CC2273" s="72"/>
      <c r="CD2273" s="74"/>
      <c r="CJ2273"/>
      <c r="CW2273" s="76"/>
      <c r="DC2273" s="69"/>
      <c r="DI2273" s="69"/>
    </row>
    <row r="2274" spans="78:113">
      <c r="BZ2274" s="72"/>
      <c r="CA2274" s="73"/>
      <c r="CB2274" s="72"/>
      <c r="CC2274" s="72"/>
      <c r="CD2274" s="74"/>
      <c r="CJ2274"/>
      <c r="CW2274" s="76"/>
      <c r="DC2274" s="69"/>
      <c r="DI2274" s="69"/>
    </row>
    <row r="2275" spans="78:113">
      <c r="BZ2275" s="72"/>
      <c r="CA2275" s="73"/>
      <c r="CB2275" s="72"/>
      <c r="CC2275" s="72"/>
      <c r="CD2275" s="74"/>
      <c r="CJ2275"/>
      <c r="CW2275" s="76"/>
      <c r="DC2275" s="69"/>
      <c r="DI2275" s="69"/>
    </row>
    <row r="2276" spans="78:113">
      <c r="BZ2276" s="72"/>
      <c r="CA2276" s="73"/>
      <c r="CB2276" s="72"/>
      <c r="CC2276" s="72"/>
      <c r="CD2276" s="74"/>
      <c r="CJ2276"/>
      <c r="CW2276" s="76"/>
      <c r="DC2276" s="69"/>
      <c r="DI2276" s="69"/>
    </row>
    <row r="2277" spans="78:113">
      <c r="BZ2277" s="72"/>
      <c r="CA2277" s="73"/>
      <c r="CB2277" s="72"/>
      <c r="CC2277" s="72"/>
      <c r="CD2277" s="74"/>
      <c r="CJ2277"/>
      <c r="CW2277" s="76"/>
      <c r="DC2277" s="69"/>
      <c r="DI2277" s="69"/>
    </row>
    <row r="2278" spans="78:113">
      <c r="BZ2278" s="72"/>
      <c r="CA2278" s="73"/>
      <c r="CB2278" s="72"/>
      <c r="CC2278" s="72"/>
      <c r="CD2278" s="74"/>
      <c r="CJ2278"/>
      <c r="CW2278" s="76"/>
      <c r="DC2278" s="69"/>
      <c r="DI2278" s="69"/>
    </row>
    <row r="2279" spans="78:113">
      <c r="BZ2279" s="72"/>
      <c r="CA2279" s="73"/>
      <c r="CB2279" s="72"/>
      <c r="CC2279" s="72"/>
      <c r="CD2279" s="74"/>
      <c r="CJ2279"/>
      <c r="CW2279" s="76"/>
      <c r="DC2279" s="69"/>
      <c r="DI2279" s="69"/>
    </row>
    <row r="2280" spans="78:113">
      <c r="BZ2280" s="72"/>
      <c r="CA2280" s="73"/>
      <c r="CB2280" s="72"/>
      <c r="CC2280" s="72"/>
      <c r="CD2280" s="74"/>
      <c r="CJ2280"/>
      <c r="CW2280" s="76"/>
      <c r="DC2280" s="69"/>
      <c r="DI2280" s="69"/>
    </row>
    <row r="2281" spans="78:113">
      <c r="BZ2281" s="72"/>
      <c r="CA2281" s="73"/>
      <c r="CB2281" s="72"/>
      <c r="CC2281" s="72"/>
      <c r="CD2281" s="74"/>
      <c r="CJ2281"/>
      <c r="CW2281" s="76"/>
      <c r="DC2281" s="69"/>
      <c r="DI2281" s="69"/>
    </row>
    <row r="2282" spans="78:113">
      <c r="BZ2282" s="72"/>
      <c r="CA2282" s="73"/>
      <c r="CB2282" s="72"/>
      <c r="CC2282" s="72"/>
      <c r="CD2282" s="74"/>
      <c r="CJ2282"/>
      <c r="CW2282" s="76"/>
      <c r="DC2282" s="69"/>
      <c r="DI2282" s="69"/>
    </row>
    <row r="2283" spans="78:113">
      <c r="BZ2283" s="72"/>
      <c r="CA2283" s="73"/>
      <c r="CB2283" s="72"/>
      <c r="CC2283" s="72"/>
      <c r="CD2283" s="74"/>
      <c r="CJ2283"/>
      <c r="CW2283" s="76"/>
      <c r="DC2283" s="69"/>
      <c r="DI2283" s="69"/>
    </row>
    <row r="2284" spans="78:113">
      <c r="BZ2284" s="72"/>
      <c r="CA2284" s="73"/>
      <c r="CB2284" s="72"/>
      <c r="CC2284" s="72"/>
      <c r="CD2284" s="74"/>
      <c r="CJ2284"/>
      <c r="CW2284" s="76"/>
      <c r="DC2284" s="69"/>
      <c r="DI2284" s="69"/>
    </row>
    <row r="2285" spans="78:113">
      <c r="BZ2285" s="72"/>
      <c r="CA2285" s="73"/>
      <c r="CB2285" s="72"/>
      <c r="CC2285" s="72"/>
      <c r="CD2285" s="74"/>
      <c r="CJ2285"/>
      <c r="CW2285" s="76"/>
      <c r="DC2285" s="69"/>
      <c r="DI2285" s="69"/>
    </row>
    <row r="2286" spans="78:113">
      <c r="BZ2286" s="72"/>
      <c r="CA2286" s="73"/>
      <c r="CB2286" s="72"/>
      <c r="CC2286" s="72"/>
      <c r="CD2286" s="74"/>
      <c r="CJ2286"/>
      <c r="CW2286" s="76"/>
      <c r="DC2286" s="69"/>
      <c r="DI2286" s="69"/>
    </row>
    <row r="2287" spans="78:113">
      <c r="BZ2287" s="72"/>
      <c r="CA2287" s="73"/>
      <c r="CB2287" s="72"/>
      <c r="CC2287" s="72"/>
      <c r="CD2287" s="74"/>
      <c r="CJ2287"/>
      <c r="CW2287" s="76"/>
      <c r="DC2287" s="69"/>
      <c r="DI2287" s="69"/>
    </row>
    <row r="2288" spans="78:113">
      <c r="BZ2288" s="72"/>
      <c r="CA2288" s="73"/>
      <c r="CB2288" s="72"/>
      <c r="CC2288" s="72"/>
      <c r="CD2288" s="74"/>
      <c r="CJ2288"/>
      <c r="CW2288" s="76"/>
      <c r="DC2288" s="69"/>
      <c r="DI2288" s="69"/>
    </row>
    <row r="2289" spans="78:113">
      <c r="BZ2289" s="72"/>
      <c r="CA2289" s="73"/>
      <c r="CB2289" s="72"/>
      <c r="CC2289" s="72"/>
      <c r="CD2289" s="74"/>
      <c r="CJ2289"/>
      <c r="CW2289" s="76"/>
      <c r="DC2289" s="69"/>
      <c r="DI2289" s="69"/>
    </row>
    <row r="2290" spans="78:113">
      <c r="BZ2290" s="72"/>
      <c r="CA2290" s="73"/>
      <c r="CB2290" s="72"/>
      <c r="CC2290" s="72"/>
      <c r="CD2290" s="74"/>
      <c r="CJ2290"/>
      <c r="CW2290" s="76"/>
      <c r="DC2290" s="69"/>
      <c r="DI2290" s="69"/>
    </row>
    <row r="2291" spans="78:113">
      <c r="BZ2291" s="72"/>
      <c r="CA2291" s="73"/>
      <c r="CB2291" s="72"/>
      <c r="CC2291" s="72"/>
      <c r="CD2291" s="74"/>
      <c r="CJ2291"/>
      <c r="CW2291" s="76"/>
      <c r="DC2291" s="69"/>
      <c r="DI2291" s="69"/>
    </row>
    <row r="2292" spans="78:113">
      <c r="BZ2292" s="72"/>
      <c r="CA2292" s="73"/>
      <c r="CB2292" s="72"/>
      <c r="CC2292" s="72"/>
      <c r="CD2292" s="74"/>
      <c r="CJ2292"/>
      <c r="CW2292" s="76"/>
      <c r="DC2292" s="69"/>
      <c r="DI2292" s="69"/>
    </row>
    <row r="2293" spans="78:113">
      <c r="BZ2293" s="72"/>
      <c r="CA2293" s="73"/>
      <c r="CB2293" s="72"/>
      <c r="CC2293" s="72"/>
      <c r="CD2293" s="74"/>
      <c r="CJ2293"/>
      <c r="CW2293" s="76"/>
      <c r="DC2293" s="69"/>
      <c r="DI2293" s="69"/>
    </row>
    <row r="2294" spans="78:113">
      <c r="BZ2294" s="72"/>
      <c r="CA2294" s="73"/>
      <c r="CB2294" s="72"/>
      <c r="CC2294" s="72"/>
      <c r="CD2294" s="74"/>
      <c r="CJ2294"/>
      <c r="CW2294" s="76"/>
      <c r="DC2294" s="69"/>
      <c r="DI2294" s="69"/>
    </row>
    <row r="2295" spans="78:113">
      <c r="BZ2295" s="72"/>
      <c r="CA2295" s="73"/>
      <c r="CB2295" s="72"/>
      <c r="CC2295" s="72"/>
      <c r="CD2295" s="74"/>
      <c r="CJ2295"/>
      <c r="CW2295" s="76"/>
      <c r="DC2295" s="69"/>
      <c r="DI2295" s="69"/>
    </row>
    <row r="2296" spans="78:113">
      <c r="BZ2296" s="72"/>
      <c r="CA2296" s="73"/>
      <c r="CB2296" s="72"/>
      <c r="CC2296" s="72"/>
      <c r="CD2296" s="74"/>
      <c r="CJ2296"/>
      <c r="CW2296" s="76"/>
      <c r="DC2296" s="69"/>
      <c r="DI2296" s="69"/>
    </row>
    <row r="2297" spans="78:113">
      <c r="BZ2297" s="72"/>
      <c r="CA2297" s="73"/>
      <c r="CB2297" s="72"/>
      <c r="CC2297" s="72"/>
      <c r="CD2297" s="74"/>
      <c r="CJ2297"/>
      <c r="CW2297" s="76"/>
      <c r="DC2297" s="69"/>
      <c r="DI2297" s="69"/>
    </row>
    <row r="2298" spans="78:113">
      <c r="BZ2298" s="72"/>
      <c r="CA2298" s="73"/>
      <c r="CB2298" s="72"/>
      <c r="CC2298" s="72"/>
      <c r="CD2298" s="74"/>
      <c r="CJ2298"/>
      <c r="CW2298" s="76"/>
      <c r="DC2298" s="69"/>
      <c r="DI2298" s="69"/>
    </row>
    <row r="2299" spans="78:113">
      <c r="BZ2299" s="72"/>
      <c r="CA2299" s="73"/>
      <c r="CB2299" s="72"/>
      <c r="CC2299" s="72"/>
      <c r="CD2299" s="74"/>
      <c r="CJ2299"/>
      <c r="CW2299" s="76"/>
      <c r="DC2299" s="69"/>
      <c r="DI2299" s="69"/>
    </row>
    <row r="2300" spans="78:113">
      <c r="BZ2300" s="72"/>
      <c r="CA2300" s="73"/>
      <c r="CB2300" s="72"/>
      <c r="CC2300" s="72"/>
      <c r="CD2300" s="74"/>
      <c r="CJ2300"/>
      <c r="CW2300" s="76"/>
      <c r="DC2300" s="69"/>
      <c r="DI2300" s="69"/>
    </row>
    <row r="2301" spans="78:113">
      <c r="BZ2301" s="72"/>
      <c r="CA2301" s="73"/>
      <c r="CB2301" s="72"/>
      <c r="CC2301" s="72"/>
      <c r="CD2301" s="74"/>
      <c r="CJ2301"/>
      <c r="CW2301" s="76"/>
      <c r="DC2301" s="69"/>
      <c r="DI2301" s="69"/>
    </row>
    <row r="2302" spans="78:113">
      <c r="BZ2302" s="72"/>
      <c r="CA2302" s="73"/>
      <c r="CB2302" s="72"/>
      <c r="CC2302" s="72"/>
      <c r="CD2302" s="74"/>
      <c r="CJ2302"/>
      <c r="CW2302" s="76"/>
      <c r="DC2302" s="69"/>
      <c r="DI2302" s="69"/>
    </row>
    <row r="2303" spans="78:113">
      <c r="BZ2303" s="72"/>
      <c r="CA2303" s="73"/>
      <c r="CB2303" s="72"/>
      <c r="CC2303" s="72"/>
      <c r="CD2303" s="74"/>
      <c r="CJ2303"/>
      <c r="CW2303" s="76"/>
      <c r="DC2303" s="69"/>
      <c r="DI2303" s="69"/>
    </row>
    <row r="2304" spans="78:113">
      <c r="BZ2304" s="72"/>
      <c r="CA2304" s="73"/>
      <c r="CB2304" s="72"/>
      <c r="CC2304" s="72"/>
      <c r="CD2304" s="74"/>
      <c r="CJ2304"/>
      <c r="CW2304" s="76"/>
      <c r="DC2304" s="69"/>
      <c r="DI2304" s="69"/>
    </row>
    <row r="2305" spans="78:113">
      <c r="BZ2305" s="72"/>
      <c r="CA2305" s="73"/>
      <c r="CB2305" s="72"/>
      <c r="CC2305" s="72"/>
      <c r="CD2305" s="74"/>
      <c r="CJ2305"/>
      <c r="CW2305" s="76"/>
      <c r="DC2305" s="69"/>
      <c r="DI2305" s="69"/>
    </row>
    <row r="2306" spans="78:113">
      <c r="BZ2306" s="72"/>
      <c r="CA2306" s="73"/>
      <c r="CB2306" s="72"/>
      <c r="CC2306" s="72"/>
      <c r="CD2306" s="74"/>
      <c r="CJ2306"/>
      <c r="CW2306" s="76"/>
      <c r="DC2306" s="69"/>
      <c r="DI2306" s="69"/>
    </row>
    <row r="2307" spans="78:113">
      <c r="BZ2307" s="72"/>
      <c r="CA2307" s="73"/>
      <c r="CB2307" s="72"/>
      <c r="CC2307" s="72"/>
      <c r="CD2307" s="74"/>
      <c r="CJ2307"/>
      <c r="CW2307" s="76"/>
      <c r="DC2307" s="69"/>
      <c r="DI2307" s="69"/>
    </row>
    <row r="2308" spans="78:113">
      <c r="BZ2308" s="72"/>
      <c r="CA2308" s="73"/>
      <c r="CB2308" s="72"/>
      <c r="CC2308" s="72"/>
      <c r="CD2308" s="74"/>
      <c r="CJ2308"/>
      <c r="CW2308" s="76"/>
      <c r="DC2308" s="69"/>
      <c r="DI2308" s="69"/>
    </row>
    <row r="2309" spans="78:113">
      <c r="BZ2309" s="72"/>
      <c r="CA2309" s="73"/>
      <c r="CB2309" s="72"/>
      <c r="CC2309" s="72"/>
      <c r="CD2309" s="74"/>
      <c r="CJ2309"/>
      <c r="CW2309" s="76"/>
      <c r="DC2309" s="69"/>
      <c r="DI2309" s="69"/>
    </row>
    <row r="2310" spans="78:113">
      <c r="BZ2310" s="72"/>
      <c r="CA2310" s="73"/>
      <c r="CB2310" s="72"/>
      <c r="CC2310" s="72"/>
      <c r="CD2310" s="74"/>
      <c r="CJ2310"/>
      <c r="CW2310" s="76"/>
      <c r="DC2310" s="69"/>
      <c r="DI2310" s="69"/>
    </row>
    <row r="2311" spans="78:113">
      <c r="BZ2311" s="72"/>
      <c r="CA2311" s="73"/>
      <c r="CB2311" s="72"/>
      <c r="CC2311" s="72"/>
      <c r="CD2311" s="74"/>
      <c r="CJ2311"/>
      <c r="CW2311" s="76"/>
      <c r="DC2311" s="69"/>
      <c r="DI2311" s="69"/>
    </row>
    <row r="2312" spans="78:113">
      <c r="BZ2312" s="72"/>
      <c r="CA2312" s="73"/>
      <c r="CB2312" s="72"/>
      <c r="CC2312" s="72"/>
      <c r="CD2312" s="74"/>
      <c r="CJ2312"/>
      <c r="CW2312" s="76"/>
      <c r="DC2312" s="69"/>
      <c r="DI2312" s="69"/>
    </row>
    <row r="2313" spans="78:113">
      <c r="BZ2313" s="72"/>
      <c r="CA2313" s="73"/>
      <c r="CB2313" s="72"/>
      <c r="CC2313" s="72"/>
      <c r="CD2313" s="74"/>
      <c r="CJ2313"/>
      <c r="CW2313" s="76"/>
      <c r="DC2313" s="69"/>
      <c r="DI2313" s="69"/>
    </row>
    <row r="2314" spans="78:113">
      <c r="BZ2314" s="72"/>
      <c r="CA2314" s="73"/>
      <c r="CB2314" s="72"/>
      <c r="CC2314" s="72"/>
      <c r="CD2314" s="74"/>
      <c r="CJ2314"/>
      <c r="CW2314" s="76"/>
      <c r="DC2314" s="69"/>
      <c r="DI2314" s="69"/>
    </row>
    <row r="2315" spans="78:113">
      <c r="BZ2315" s="72"/>
      <c r="CA2315" s="73"/>
      <c r="CB2315" s="72"/>
      <c r="CC2315" s="72"/>
      <c r="CD2315" s="74"/>
      <c r="CJ2315"/>
      <c r="CW2315" s="76"/>
      <c r="DC2315" s="69"/>
      <c r="DI2315" s="69"/>
    </row>
    <row r="2316" spans="78:113">
      <c r="BZ2316" s="72"/>
      <c r="CA2316" s="73"/>
      <c r="CB2316" s="72"/>
      <c r="CC2316" s="72"/>
      <c r="CD2316" s="74"/>
      <c r="CJ2316"/>
      <c r="CW2316" s="76"/>
      <c r="DC2316" s="69"/>
      <c r="DI2316" s="69"/>
    </row>
    <row r="2317" spans="78:113">
      <c r="BZ2317" s="72"/>
      <c r="CA2317" s="73"/>
      <c r="CB2317" s="72"/>
      <c r="CC2317" s="72"/>
      <c r="CD2317" s="74"/>
      <c r="CJ2317"/>
      <c r="CW2317" s="76"/>
      <c r="DC2317" s="69"/>
      <c r="DI2317" s="69"/>
    </row>
    <row r="2318" spans="78:113">
      <c r="BZ2318" s="72"/>
      <c r="CA2318" s="73"/>
      <c r="CB2318" s="72"/>
      <c r="CC2318" s="72"/>
      <c r="CD2318" s="74"/>
      <c r="CJ2318"/>
      <c r="CW2318" s="76"/>
      <c r="DC2318" s="69"/>
      <c r="DI2318" s="69"/>
    </row>
    <row r="2319" spans="78:113">
      <c r="BZ2319" s="72"/>
      <c r="CA2319" s="73"/>
      <c r="CB2319" s="72"/>
      <c r="CC2319" s="72"/>
      <c r="CD2319" s="74"/>
      <c r="CJ2319"/>
      <c r="CW2319" s="76"/>
      <c r="DC2319" s="69"/>
      <c r="DI2319" s="69"/>
    </row>
    <row r="2320" spans="78:113">
      <c r="BZ2320" s="72"/>
      <c r="CA2320" s="73"/>
      <c r="CB2320" s="72"/>
      <c r="CC2320" s="72"/>
      <c r="CD2320" s="74"/>
      <c r="CJ2320"/>
      <c r="CW2320" s="76"/>
      <c r="DC2320" s="69"/>
      <c r="DI2320" s="69"/>
    </row>
    <row r="2321" spans="78:113">
      <c r="BZ2321" s="72"/>
      <c r="CA2321" s="73"/>
      <c r="CB2321" s="72"/>
      <c r="CC2321" s="72"/>
      <c r="CD2321" s="74"/>
      <c r="CJ2321"/>
      <c r="CW2321" s="76"/>
      <c r="DC2321" s="69"/>
      <c r="DI2321" s="69"/>
    </row>
    <row r="2322" spans="78:113">
      <c r="BZ2322" s="72"/>
      <c r="CA2322" s="73"/>
      <c r="CB2322" s="72"/>
      <c r="CC2322" s="72"/>
      <c r="CD2322" s="74"/>
      <c r="CJ2322"/>
      <c r="CW2322" s="76"/>
      <c r="DC2322" s="69"/>
      <c r="DI2322" s="69"/>
    </row>
    <row r="2323" spans="78:113">
      <c r="BZ2323" s="72"/>
      <c r="CA2323" s="73"/>
      <c r="CB2323" s="72"/>
      <c r="CC2323" s="72"/>
      <c r="CD2323" s="74"/>
      <c r="CJ2323"/>
      <c r="CW2323" s="76"/>
      <c r="DC2323" s="69"/>
      <c r="DI2323" s="69"/>
    </row>
    <row r="2324" spans="78:113">
      <c r="BZ2324" s="72"/>
      <c r="CA2324" s="73"/>
      <c r="CB2324" s="72"/>
      <c r="CC2324" s="72"/>
      <c r="CD2324" s="74"/>
      <c r="CJ2324"/>
      <c r="CW2324" s="76"/>
      <c r="DC2324" s="69"/>
      <c r="DI2324" s="69"/>
    </row>
    <row r="2325" spans="78:113">
      <c r="BZ2325" s="72"/>
      <c r="CA2325" s="73"/>
      <c r="CB2325" s="72"/>
      <c r="CC2325" s="72"/>
      <c r="CD2325" s="74"/>
      <c r="CJ2325"/>
      <c r="CW2325" s="76"/>
      <c r="DC2325" s="69"/>
      <c r="DI2325" s="69"/>
    </row>
    <row r="2326" spans="78:113">
      <c r="BZ2326" s="72"/>
      <c r="CA2326" s="73"/>
      <c r="CB2326" s="72"/>
      <c r="CC2326" s="72"/>
      <c r="CD2326" s="74"/>
      <c r="CJ2326"/>
      <c r="CW2326" s="76"/>
      <c r="DC2326" s="69"/>
      <c r="DI2326" s="69"/>
    </row>
    <row r="2327" spans="78:113">
      <c r="BZ2327" s="72"/>
      <c r="CA2327" s="73"/>
      <c r="CB2327" s="72"/>
      <c r="CC2327" s="72"/>
      <c r="CD2327" s="74"/>
      <c r="CJ2327"/>
      <c r="CW2327" s="76"/>
      <c r="DC2327" s="69"/>
      <c r="DI2327" s="69"/>
    </row>
    <row r="2328" spans="78:113">
      <c r="BZ2328" s="72"/>
      <c r="CA2328" s="73"/>
      <c r="CB2328" s="72"/>
      <c r="CC2328" s="72"/>
      <c r="CD2328" s="74"/>
      <c r="CJ2328"/>
      <c r="CW2328" s="76"/>
      <c r="DC2328" s="69"/>
      <c r="DI2328" s="69"/>
    </row>
    <row r="2329" spans="78:113">
      <c r="BZ2329" s="72"/>
      <c r="CA2329" s="73"/>
      <c r="CB2329" s="72"/>
      <c r="CC2329" s="72"/>
      <c r="CD2329" s="74"/>
      <c r="CJ2329"/>
      <c r="CW2329" s="76"/>
      <c r="DC2329" s="69"/>
      <c r="DI2329" s="69"/>
    </row>
    <row r="2330" spans="78:113">
      <c r="BZ2330" s="72"/>
      <c r="CA2330" s="73"/>
      <c r="CB2330" s="72"/>
      <c r="CC2330" s="72"/>
      <c r="CD2330" s="74"/>
      <c r="CJ2330"/>
      <c r="CW2330" s="76"/>
      <c r="DC2330" s="69"/>
      <c r="DI2330" s="69"/>
    </row>
    <row r="2331" spans="78:113">
      <c r="BZ2331" s="72"/>
      <c r="CA2331" s="73"/>
      <c r="CB2331" s="72"/>
      <c r="CC2331" s="72"/>
      <c r="CD2331" s="74"/>
      <c r="CJ2331"/>
      <c r="CW2331" s="76"/>
      <c r="DC2331" s="69"/>
      <c r="DI2331" s="69"/>
    </row>
    <row r="2332" spans="78:113">
      <c r="BZ2332" s="72"/>
      <c r="CA2332" s="73"/>
      <c r="CB2332" s="72"/>
      <c r="CC2332" s="72"/>
      <c r="CD2332" s="74"/>
      <c r="CJ2332"/>
      <c r="CW2332" s="76"/>
      <c r="DC2332" s="69"/>
      <c r="DI2332" s="69"/>
    </row>
    <row r="2333" spans="78:113">
      <c r="BZ2333" s="72"/>
      <c r="CA2333" s="73"/>
      <c r="CB2333" s="72"/>
      <c r="CC2333" s="72"/>
      <c r="CD2333" s="74"/>
      <c r="CJ2333"/>
      <c r="CW2333" s="76"/>
      <c r="DC2333" s="69"/>
      <c r="DI2333" s="69"/>
    </row>
    <row r="2334" spans="78:113">
      <c r="BZ2334" s="72"/>
      <c r="CA2334" s="73"/>
      <c r="CB2334" s="72"/>
      <c r="CC2334" s="72"/>
      <c r="CD2334" s="74"/>
      <c r="CJ2334"/>
      <c r="CW2334" s="76"/>
      <c r="DC2334" s="69"/>
      <c r="DI2334" s="69"/>
    </row>
    <row r="2335" spans="78:113">
      <c r="BZ2335" s="72"/>
      <c r="CA2335" s="73"/>
      <c r="CB2335" s="72"/>
      <c r="CC2335" s="72"/>
      <c r="CD2335" s="74"/>
      <c r="CJ2335"/>
      <c r="CW2335" s="76"/>
      <c r="DC2335" s="69"/>
      <c r="DI2335" s="69"/>
    </row>
    <row r="2336" spans="78:113">
      <c r="BZ2336" s="72"/>
      <c r="CA2336" s="73"/>
      <c r="CB2336" s="72"/>
      <c r="CC2336" s="72"/>
      <c r="CD2336" s="74"/>
      <c r="CJ2336"/>
      <c r="CW2336" s="76"/>
      <c r="DC2336" s="69"/>
      <c r="DI2336" s="69"/>
    </row>
    <row r="2337" spans="78:113">
      <c r="BZ2337" s="72"/>
      <c r="CA2337" s="73"/>
      <c r="CB2337" s="72"/>
      <c r="CC2337" s="72"/>
      <c r="CD2337" s="74"/>
      <c r="CJ2337"/>
      <c r="CW2337" s="76"/>
      <c r="DC2337" s="69"/>
      <c r="DI2337" s="69"/>
    </row>
    <row r="2338" spans="78:113">
      <c r="BZ2338" s="72"/>
      <c r="CA2338" s="73"/>
      <c r="CB2338" s="72"/>
      <c r="CC2338" s="72"/>
      <c r="CD2338" s="74"/>
      <c r="CJ2338"/>
      <c r="CW2338" s="76"/>
      <c r="DC2338" s="69"/>
      <c r="DI2338" s="69"/>
    </row>
    <row r="2339" spans="78:113">
      <c r="BZ2339" s="72"/>
      <c r="CA2339" s="73"/>
      <c r="CB2339" s="72"/>
      <c r="CC2339" s="72"/>
      <c r="CD2339" s="74"/>
      <c r="CJ2339"/>
      <c r="CW2339" s="76"/>
      <c r="DC2339" s="69"/>
      <c r="DI2339" s="69"/>
    </row>
    <row r="2340" spans="78:113">
      <c r="BZ2340" s="72"/>
      <c r="CA2340" s="73"/>
      <c r="CB2340" s="72"/>
      <c r="CC2340" s="72"/>
      <c r="CD2340" s="74"/>
      <c r="CJ2340"/>
      <c r="CW2340" s="76"/>
      <c r="DC2340" s="69"/>
      <c r="DI2340" s="69"/>
    </row>
    <row r="2341" spans="78:113">
      <c r="BZ2341" s="72"/>
      <c r="CA2341" s="73"/>
      <c r="CB2341" s="72"/>
      <c r="CC2341" s="72"/>
      <c r="CD2341" s="74"/>
      <c r="CJ2341"/>
      <c r="CW2341" s="76"/>
      <c r="DC2341" s="69"/>
      <c r="DI2341" s="69"/>
    </row>
    <row r="2342" spans="78:113">
      <c r="BZ2342" s="72"/>
      <c r="CA2342" s="73"/>
      <c r="CB2342" s="72"/>
      <c r="CC2342" s="72"/>
      <c r="CD2342" s="74"/>
      <c r="CJ2342"/>
      <c r="CW2342" s="76"/>
      <c r="DC2342" s="69"/>
      <c r="DI2342" s="69"/>
    </row>
    <row r="2343" spans="78:113">
      <c r="BZ2343" s="72"/>
      <c r="CA2343" s="73"/>
      <c r="CB2343" s="72"/>
      <c r="CC2343" s="72"/>
      <c r="CD2343" s="74"/>
      <c r="CJ2343"/>
      <c r="CW2343" s="76"/>
      <c r="DC2343" s="69"/>
      <c r="DI2343" s="69"/>
    </row>
    <row r="2344" spans="78:113">
      <c r="BZ2344" s="72"/>
      <c r="CA2344" s="73"/>
      <c r="CB2344" s="72"/>
      <c r="CC2344" s="72"/>
      <c r="CD2344" s="74"/>
      <c r="CJ2344"/>
      <c r="CW2344" s="76"/>
      <c r="DC2344" s="69"/>
      <c r="DI2344" s="69"/>
    </row>
    <row r="2345" spans="78:113">
      <c r="BZ2345" s="72"/>
      <c r="CA2345" s="73"/>
      <c r="CB2345" s="72"/>
      <c r="CC2345" s="72"/>
      <c r="CD2345" s="74"/>
      <c r="CJ2345"/>
      <c r="CW2345" s="76"/>
      <c r="DC2345" s="69"/>
      <c r="DI2345" s="69"/>
    </row>
    <row r="2346" spans="78:113">
      <c r="BZ2346" s="72"/>
      <c r="CA2346" s="73"/>
      <c r="CB2346" s="72"/>
      <c r="CC2346" s="72"/>
      <c r="CD2346" s="74"/>
      <c r="CJ2346"/>
      <c r="CW2346" s="76"/>
      <c r="DC2346" s="69"/>
      <c r="DI2346" s="69"/>
    </row>
    <row r="2347" spans="78:113">
      <c r="BZ2347" s="72"/>
      <c r="CA2347" s="73"/>
      <c r="CB2347" s="72"/>
      <c r="CC2347" s="72"/>
      <c r="CD2347" s="74"/>
      <c r="CJ2347"/>
      <c r="CW2347" s="76"/>
      <c r="DC2347" s="69"/>
      <c r="DI2347" s="69"/>
    </row>
    <row r="2348" spans="78:113">
      <c r="BZ2348" s="72"/>
      <c r="CA2348" s="73"/>
      <c r="CB2348" s="72"/>
      <c r="CC2348" s="72"/>
      <c r="CD2348" s="74"/>
      <c r="CJ2348"/>
      <c r="CW2348" s="76"/>
      <c r="DC2348" s="69"/>
      <c r="DI2348" s="69"/>
    </row>
    <row r="2349" spans="78:113">
      <c r="BZ2349" s="72"/>
      <c r="CA2349" s="73"/>
      <c r="CB2349" s="72"/>
      <c r="CC2349" s="72"/>
      <c r="CD2349" s="74"/>
      <c r="CJ2349"/>
      <c r="CW2349" s="76"/>
      <c r="DC2349" s="69"/>
      <c r="DI2349" s="69"/>
    </row>
    <row r="2350" spans="78:113">
      <c r="BZ2350" s="72"/>
      <c r="CA2350" s="73"/>
      <c r="CB2350" s="72"/>
      <c r="CC2350" s="72"/>
      <c r="CD2350" s="74"/>
      <c r="CJ2350"/>
      <c r="CW2350" s="76"/>
      <c r="DC2350" s="69"/>
      <c r="DI2350" s="69"/>
    </row>
    <row r="2351" spans="78:113">
      <c r="BZ2351" s="72"/>
      <c r="CA2351" s="73"/>
      <c r="CB2351" s="72"/>
      <c r="CC2351" s="72"/>
      <c r="CD2351" s="74"/>
      <c r="CJ2351"/>
      <c r="CW2351" s="76"/>
      <c r="DC2351" s="69"/>
      <c r="DI2351" s="69"/>
    </row>
    <row r="2352" spans="78:113">
      <c r="BZ2352" s="72"/>
      <c r="CA2352" s="73"/>
      <c r="CB2352" s="72"/>
      <c r="CC2352" s="72"/>
      <c r="CD2352" s="74"/>
      <c r="CJ2352"/>
      <c r="CW2352" s="76"/>
      <c r="DC2352" s="69"/>
      <c r="DI2352" s="69"/>
    </row>
    <row r="2353" spans="78:113">
      <c r="BZ2353" s="72"/>
      <c r="CA2353" s="73"/>
      <c r="CB2353" s="72"/>
      <c r="CC2353" s="72"/>
      <c r="CD2353" s="74"/>
      <c r="CJ2353"/>
      <c r="CW2353" s="76"/>
      <c r="DC2353" s="69"/>
      <c r="DI2353" s="69"/>
    </row>
    <row r="2354" spans="78:113">
      <c r="BZ2354" s="72"/>
      <c r="CA2354" s="73"/>
      <c r="CB2354" s="72"/>
      <c r="CC2354" s="72"/>
      <c r="CD2354" s="74"/>
      <c r="CJ2354"/>
      <c r="CW2354" s="76"/>
      <c r="DC2354" s="69"/>
      <c r="DI2354" s="69"/>
    </row>
    <row r="2355" spans="78:113">
      <c r="BZ2355" s="72"/>
      <c r="CA2355" s="73"/>
      <c r="CB2355" s="72"/>
      <c r="CC2355" s="72"/>
      <c r="CD2355" s="74"/>
      <c r="CJ2355"/>
      <c r="CW2355" s="76"/>
      <c r="DC2355" s="69"/>
      <c r="DI2355" s="69"/>
    </row>
    <row r="2356" spans="78:113">
      <c r="BZ2356" s="72"/>
      <c r="CA2356" s="73"/>
      <c r="CB2356" s="72"/>
      <c r="CC2356" s="72"/>
      <c r="CD2356" s="74"/>
      <c r="CJ2356"/>
      <c r="CW2356" s="76"/>
      <c r="DC2356" s="69"/>
      <c r="DI2356" s="69"/>
    </row>
    <row r="2357" spans="78:113">
      <c r="BZ2357" s="72"/>
      <c r="CA2357" s="73"/>
      <c r="CB2357" s="72"/>
      <c r="CC2357" s="72"/>
      <c r="CD2357" s="74"/>
      <c r="CJ2357"/>
      <c r="CW2357" s="76"/>
      <c r="DC2357" s="69"/>
      <c r="DI2357" s="69"/>
    </row>
    <row r="2358" spans="78:113">
      <c r="BZ2358" s="72"/>
      <c r="CA2358" s="73"/>
      <c r="CB2358" s="72"/>
      <c r="CC2358" s="72"/>
      <c r="CD2358" s="74"/>
      <c r="CJ2358"/>
      <c r="CW2358" s="76"/>
      <c r="DC2358" s="69"/>
      <c r="DI2358" s="69"/>
    </row>
    <row r="2359" spans="78:113">
      <c r="BZ2359" s="72"/>
      <c r="CA2359" s="73"/>
      <c r="CB2359" s="72"/>
      <c r="CC2359" s="72"/>
      <c r="CD2359" s="74"/>
      <c r="CJ2359"/>
      <c r="CW2359" s="76"/>
      <c r="DC2359" s="69"/>
      <c r="DI2359" s="69"/>
    </row>
    <row r="2360" spans="78:113">
      <c r="BZ2360" s="72"/>
      <c r="CA2360" s="73"/>
      <c r="CB2360" s="72"/>
      <c r="CC2360" s="72"/>
      <c r="CD2360" s="74"/>
      <c r="CJ2360"/>
      <c r="CW2360" s="76"/>
      <c r="DC2360" s="69"/>
      <c r="DI2360" s="69"/>
    </row>
    <row r="2361" spans="78:113">
      <c r="BZ2361" s="72"/>
      <c r="CA2361" s="73"/>
      <c r="CB2361" s="72"/>
      <c r="CC2361" s="72"/>
      <c r="CD2361" s="74"/>
      <c r="CJ2361"/>
      <c r="CW2361" s="76"/>
      <c r="DC2361" s="69"/>
      <c r="DI2361" s="69"/>
    </row>
    <row r="2362" spans="78:113">
      <c r="BZ2362" s="72"/>
      <c r="CA2362" s="73"/>
      <c r="CB2362" s="72"/>
      <c r="CC2362" s="72"/>
      <c r="CD2362" s="74"/>
      <c r="CJ2362"/>
      <c r="CW2362" s="76"/>
      <c r="DC2362" s="69"/>
      <c r="DI2362" s="69"/>
    </row>
    <row r="2363" spans="78:113">
      <c r="BZ2363" s="72"/>
      <c r="CA2363" s="73"/>
      <c r="CB2363" s="72"/>
      <c r="CC2363" s="72"/>
      <c r="CD2363" s="74"/>
      <c r="CJ2363"/>
      <c r="CW2363" s="76"/>
      <c r="DC2363" s="69"/>
      <c r="DI2363" s="69"/>
    </row>
    <row r="2364" spans="78:113">
      <c r="BZ2364" s="72"/>
      <c r="CA2364" s="73"/>
      <c r="CB2364" s="72"/>
      <c r="CC2364" s="72"/>
      <c r="CD2364" s="74"/>
      <c r="CJ2364"/>
      <c r="CW2364" s="76"/>
      <c r="DC2364" s="69"/>
      <c r="DI2364" s="69"/>
    </row>
    <row r="2365" spans="78:113">
      <c r="BZ2365" s="72"/>
      <c r="CA2365" s="73"/>
      <c r="CB2365" s="72"/>
      <c r="CC2365" s="72"/>
      <c r="CD2365" s="74"/>
      <c r="CJ2365"/>
      <c r="CW2365" s="76"/>
      <c r="DC2365" s="69"/>
      <c r="DI2365" s="69"/>
    </row>
    <row r="2366" spans="78:113">
      <c r="BZ2366" s="72"/>
      <c r="CA2366" s="73"/>
      <c r="CB2366" s="72"/>
      <c r="CC2366" s="72"/>
      <c r="CD2366" s="74"/>
      <c r="CJ2366"/>
      <c r="CW2366" s="76"/>
      <c r="DC2366" s="69"/>
      <c r="DI2366" s="69"/>
    </row>
    <row r="2367" spans="78:113">
      <c r="BZ2367" s="72"/>
      <c r="CA2367" s="73"/>
      <c r="CB2367" s="72"/>
      <c r="CC2367" s="72"/>
      <c r="CD2367" s="74"/>
      <c r="CJ2367"/>
      <c r="CW2367" s="76"/>
      <c r="DC2367" s="69"/>
      <c r="DI2367" s="69"/>
    </row>
    <row r="2368" spans="78:113">
      <c r="BZ2368" s="72"/>
      <c r="CA2368" s="73"/>
      <c r="CB2368" s="72"/>
      <c r="CC2368" s="72"/>
      <c r="CD2368" s="74"/>
      <c r="CJ2368"/>
      <c r="CW2368" s="76"/>
      <c r="DC2368" s="69"/>
      <c r="DI2368" s="69"/>
    </row>
    <row r="2369" spans="78:113">
      <c r="BZ2369" s="72"/>
      <c r="CA2369" s="73"/>
      <c r="CB2369" s="72"/>
      <c r="CC2369" s="72"/>
      <c r="CD2369" s="74"/>
      <c r="CJ2369"/>
      <c r="CW2369" s="76"/>
      <c r="DC2369" s="69"/>
      <c r="DI2369" s="69"/>
    </row>
    <row r="2370" spans="78:113">
      <c r="BZ2370" s="72"/>
      <c r="CA2370" s="73"/>
      <c r="CB2370" s="72"/>
      <c r="CC2370" s="72"/>
      <c r="CD2370" s="74"/>
      <c r="CJ2370"/>
      <c r="CW2370" s="76"/>
      <c r="DC2370" s="69"/>
      <c r="DI2370" s="69"/>
    </row>
    <row r="2371" spans="78:113">
      <c r="BZ2371" s="72"/>
      <c r="CA2371" s="73"/>
      <c r="CB2371" s="72"/>
      <c r="CC2371" s="72"/>
      <c r="CD2371" s="74"/>
      <c r="CJ2371"/>
      <c r="CW2371" s="76"/>
      <c r="DC2371" s="69"/>
      <c r="DI2371" s="69"/>
    </row>
    <row r="2372" spans="78:113">
      <c r="BZ2372" s="72"/>
      <c r="CA2372" s="73"/>
      <c r="CB2372" s="72"/>
      <c r="CC2372" s="72"/>
      <c r="CD2372" s="74"/>
      <c r="CJ2372"/>
      <c r="CW2372" s="76"/>
      <c r="DC2372" s="69"/>
      <c r="DI2372" s="69"/>
    </row>
    <row r="2373" spans="78:113">
      <c r="BZ2373" s="72"/>
      <c r="CA2373" s="73"/>
      <c r="CB2373" s="72"/>
      <c r="CC2373" s="72"/>
      <c r="CD2373" s="74"/>
      <c r="CJ2373"/>
      <c r="CW2373" s="76"/>
      <c r="DC2373" s="69"/>
      <c r="DI2373" s="69"/>
    </row>
    <row r="2374" spans="78:113">
      <c r="BZ2374" s="72"/>
      <c r="CA2374" s="73"/>
      <c r="CB2374" s="72"/>
      <c r="CC2374" s="72"/>
      <c r="CD2374" s="74"/>
      <c r="CJ2374"/>
      <c r="CW2374" s="76"/>
      <c r="DC2374" s="69"/>
      <c r="DI2374" s="69"/>
    </row>
    <row r="2375" spans="78:113">
      <c r="BZ2375" s="72"/>
      <c r="CA2375" s="73"/>
      <c r="CB2375" s="72"/>
      <c r="CC2375" s="72"/>
      <c r="CD2375" s="74"/>
      <c r="CJ2375"/>
      <c r="CW2375" s="76"/>
      <c r="DC2375" s="69"/>
      <c r="DI2375" s="69"/>
    </row>
    <row r="2376" spans="78:113">
      <c r="BZ2376" s="72"/>
      <c r="CA2376" s="73"/>
      <c r="CB2376" s="72"/>
      <c r="CC2376" s="72"/>
      <c r="CD2376" s="74"/>
      <c r="CJ2376"/>
      <c r="CW2376" s="76"/>
      <c r="DC2376" s="69"/>
      <c r="DI2376" s="69"/>
    </row>
    <row r="2377" spans="78:113">
      <c r="BZ2377" s="72"/>
      <c r="CA2377" s="73"/>
      <c r="CB2377" s="72"/>
      <c r="CC2377" s="72"/>
      <c r="CD2377" s="74"/>
      <c r="CJ2377"/>
      <c r="CW2377" s="76"/>
      <c r="DC2377" s="69"/>
      <c r="DI2377" s="69"/>
    </row>
    <row r="2378" spans="78:113">
      <c r="BZ2378" s="72"/>
      <c r="CA2378" s="73"/>
      <c r="CB2378" s="72"/>
      <c r="CC2378" s="72"/>
      <c r="CD2378" s="74"/>
      <c r="CJ2378"/>
      <c r="CW2378" s="76"/>
      <c r="DC2378" s="69"/>
      <c r="DI2378" s="69"/>
    </row>
    <row r="2379" spans="78:113">
      <c r="BZ2379" s="72"/>
      <c r="CA2379" s="73"/>
      <c r="CB2379" s="72"/>
      <c r="CC2379" s="72"/>
      <c r="CD2379" s="74"/>
      <c r="CJ2379"/>
      <c r="CW2379" s="76"/>
      <c r="DC2379" s="69"/>
      <c r="DI2379" s="69"/>
    </row>
    <row r="2380" spans="78:113">
      <c r="BZ2380" s="72"/>
      <c r="CA2380" s="73"/>
      <c r="CB2380" s="72"/>
      <c r="CC2380" s="72"/>
      <c r="CD2380" s="74"/>
      <c r="CJ2380"/>
      <c r="CW2380" s="76"/>
      <c r="DC2380" s="69"/>
      <c r="DI2380" s="69"/>
    </row>
    <row r="2381" spans="78:113">
      <c r="BZ2381" s="72"/>
      <c r="CA2381" s="73"/>
      <c r="CB2381" s="72"/>
      <c r="CC2381" s="72"/>
      <c r="CD2381" s="74"/>
      <c r="CJ2381"/>
      <c r="CW2381" s="76"/>
      <c r="DC2381" s="69"/>
      <c r="DI2381" s="69"/>
    </row>
    <row r="2382" spans="78:113">
      <c r="BZ2382" s="72"/>
      <c r="CA2382" s="73"/>
      <c r="CB2382" s="72"/>
      <c r="CC2382" s="72"/>
      <c r="CD2382" s="74"/>
      <c r="CJ2382"/>
      <c r="CW2382" s="76"/>
      <c r="DC2382" s="69"/>
      <c r="DI2382" s="69"/>
    </row>
    <row r="2383" spans="78:113">
      <c r="BZ2383" s="72"/>
      <c r="CA2383" s="73"/>
      <c r="CB2383" s="72"/>
      <c r="CC2383" s="72"/>
      <c r="CD2383" s="74"/>
      <c r="CJ2383"/>
      <c r="CW2383" s="76"/>
      <c r="DC2383" s="69"/>
      <c r="DI2383" s="69"/>
    </row>
    <row r="2384" spans="78:113">
      <c r="BZ2384" s="72"/>
      <c r="CA2384" s="73"/>
      <c r="CB2384" s="72"/>
      <c r="CC2384" s="72"/>
      <c r="CD2384" s="74"/>
      <c r="CJ2384"/>
      <c r="CW2384" s="76"/>
      <c r="DC2384" s="69"/>
      <c r="DI2384" s="69"/>
    </row>
    <row r="2385" spans="78:113">
      <c r="BZ2385" s="72"/>
      <c r="CA2385" s="73"/>
      <c r="CB2385" s="72"/>
      <c r="CC2385" s="72"/>
      <c r="CD2385" s="74"/>
      <c r="CJ2385"/>
      <c r="CW2385" s="76"/>
      <c r="DC2385" s="69"/>
      <c r="DI2385" s="69"/>
    </row>
    <row r="2386" spans="78:113">
      <c r="BZ2386" s="72"/>
      <c r="CA2386" s="73"/>
      <c r="CB2386" s="72"/>
      <c r="CC2386" s="72"/>
      <c r="CD2386" s="74"/>
      <c r="CJ2386"/>
      <c r="CW2386" s="76"/>
      <c r="DC2386" s="69"/>
      <c r="DI2386" s="69"/>
    </row>
    <row r="2387" spans="78:113">
      <c r="BZ2387" s="72"/>
      <c r="CA2387" s="73"/>
      <c r="CB2387" s="72"/>
      <c r="CC2387" s="72"/>
      <c r="CD2387" s="74"/>
      <c r="CJ2387"/>
      <c r="CW2387" s="76"/>
      <c r="DC2387" s="69"/>
      <c r="DI2387" s="69"/>
    </row>
    <row r="2388" spans="78:113">
      <c r="BZ2388" s="72"/>
      <c r="CA2388" s="73"/>
      <c r="CB2388" s="72"/>
      <c r="CC2388" s="72"/>
      <c r="CD2388" s="74"/>
      <c r="CJ2388"/>
      <c r="CW2388" s="76"/>
      <c r="DC2388" s="69"/>
      <c r="DI2388" s="69"/>
    </row>
    <row r="2389" spans="78:113">
      <c r="BZ2389" s="72"/>
      <c r="CA2389" s="73"/>
      <c r="CB2389" s="72"/>
      <c r="CC2389" s="72"/>
      <c r="CD2389" s="74"/>
      <c r="CJ2389"/>
      <c r="CW2389" s="76"/>
      <c r="DC2389" s="69"/>
      <c r="DI2389" s="69"/>
    </row>
    <row r="2390" spans="78:113">
      <c r="BZ2390" s="72"/>
      <c r="CA2390" s="73"/>
      <c r="CB2390" s="72"/>
      <c r="CC2390" s="72"/>
      <c r="CD2390" s="74"/>
      <c r="CJ2390"/>
      <c r="CW2390" s="76"/>
      <c r="DC2390" s="69"/>
      <c r="DI2390" s="69"/>
    </row>
    <row r="2391" spans="78:113">
      <c r="BZ2391" s="72"/>
      <c r="CA2391" s="73"/>
      <c r="CB2391" s="72"/>
      <c r="CC2391" s="72"/>
      <c r="CD2391" s="74"/>
      <c r="CJ2391"/>
      <c r="CW2391" s="76"/>
      <c r="DC2391" s="69"/>
      <c r="DI2391" s="69"/>
    </row>
    <row r="2392" spans="78:113">
      <c r="BZ2392" s="72"/>
      <c r="CA2392" s="73"/>
      <c r="CB2392" s="72"/>
      <c r="CC2392" s="72"/>
      <c r="CD2392" s="74"/>
      <c r="CJ2392"/>
      <c r="CW2392" s="76"/>
      <c r="DC2392" s="69"/>
      <c r="DI2392" s="69"/>
    </row>
    <row r="2393" spans="78:113">
      <c r="BZ2393" s="72"/>
      <c r="CA2393" s="73"/>
      <c r="CB2393" s="72"/>
      <c r="CC2393" s="72"/>
      <c r="CD2393" s="74"/>
      <c r="CJ2393"/>
      <c r="CW2393" s="76"/>
      <c r="DC2393" s="69"/>
      <c r="DI2393" s="69"/>
    </row>
    <row r="2394" spans="78:113">
      <c r="BZ2394" s="72"/>
      <c r="CA2394" s="73"/>
      <c r="CB2394" s="72"/>
      <c r="CC2394" s="72"/>
      <c r="CD2394" s="74"/>
      <c r="CJ2394"/>
      <c r="CW2394" s="76"/>
      <c r="DC2394" s="69"/>
      <c r="DI2394" s="69"/>
    </row>
    <row r="2395" spans="78:113">
      <c r="BZ2395" s="72"/>
      <c r="CA2395" s="73"/>
      <c r="CB2395" s="72"/>
      <c r="CC2395" s="72"/>
      <c r="CD2395" s="74"/>
      <c r="CJ2395"/>
      <c r="CW2395" s="76"/>
      <c r="DC2395" s="69"/>
      <c r="DI2395" s="69"/>
    </row>
    <row r="2396" spans="78:113">
      <c r="BZ2396" s="72"/>
      <c r="CA2396" s="73"/>
      <c r="CB2396" s="72"/>
      <c r="CC2396" s="72"/>
      <c r="CD2396" s="74"/>
      <c r="CJ2396"/>
      <c r="CW2396" s="76"/>
      <c r="DC2396" s="69"/>
      <c r="DI2396" s="69"/>
    </row>
    <row r="2397" spans="78:113">
      <c r="BZ2397" s="72"/>
      <c r="CA2397" s="73"/>
      <c r="CB2397" s="72"/>
      <c r="CC2397" s="72"/>
      <c r="CD2397" s="74"/>
      <c r="CJ2397"/>
      <c r="CW2397" s="76"/>
      <c r="DC2397" s="69"/>
      <c r="DI2397" s="69"/>
    </row>
    <row r="2398" spans="78:113">
      <c r="BZ2398" s="72"/>
      <c r="CA2398" s="73"/>
      <c r="CB2398" s="72"/>
      <c r="CC2398" s="72"/>
      <c r="CD2398" s="74"/>
      <c r="CJ2398"/>
      <c r="CW2398" s="76"/>
      <c r="DC2398" s="69"/>
      <c r="DI2398" s="69"/>
    </row>
    <row r="2399" spans="78:113">
      <c r="BZ2399" s="72"/>
      <c r="CA2399" s="73"/>
      <c r="CB2399" s="72"/>
      <c r="CC2399" s="72"/>
      <c r="CD2399" s="74"/>
      <c r="CJ2399"/>
      <c r="CW2399" s="76"/>
      <c r="DC2399" s="69"/>
      <c r="DI2399" s="69"/>
    </row>
    <row r="2400" spans="78:113">
      <c r="BZ2400" s="72"/>
      <c r="CA2400" s="73"/>
      <c r="CB2400" s="72"/>
      <c r="CC2400" s="72"/>
      <c r="CD2400" s="74"/>
      <c r="CJ2400"/>
      <c r="CW2400" s="76"/>
      <c r="DC2400" s="69"/>
      <c r="DI2400" s="69"/>
    </row>
    <row r="2401" spans="78:113">
      <c r="BZ2401" s="72"/>
      <c r="CA2401" s="73"/>
      <c r="CB2401" s="72"/>
      <c r="CC2401" s="72"/>
      <c r="CD2401" s="74"/>
      <c r="CJ2401"/>
      <c r="CW2401" s="76"/>
      <c r="DC2401" s="69"/>
      <c r="DI2401" s="69"/>
    </row>
    <row r="2402" spans="78:113">
      <c r="BZ2402" s="72"/>
      <c r="CA2402" s="73"/>
      <c r="CB2402" s="72"/>
      <c r="CC2402" s="72"/>
      <c r="CD2402" s="74"/>
      <c r="CJ2402"/>
      <c r="CW2402" s="76"/>
      <c r="DC2402" s="69"/>
      <c r="DI2402" s="69"/>
    </row>
    <row r="2403" spans="78:113">
      <c r="BZ2403" s="72"/>
      <c r="CA2403" s="73"/>
      <c r="CB2403" s="72"/>
      <c r="CC2403" s="72"/>
      <c r="CD2403" s="74"/>
      <c r="CJ2403"/>
      <c r="CW2403" s="76"/>
      <c r="DC2403" s="69"/>
      <c r="DI2403" s="69"/>
    </row>
    <row r="2404" spans="78:113">
      <c r="BZ2404" s="72"/>
      <c r="CA2404" s="73"/>
      <c r="CB2404" s="72"/>
      <c r="CC2404" s="72"/>
      <c r="CD2404" s="74"/>
      <c r="CJ2404"/>
      <c r="CW2404" s="76"/>
      <c r="DC2404" s="69"/>
      <c r="DI2404" s="69"/>
    </row>
    <row r="2405" spans="78:113">
      <c r="BZ2405" s="72"/>
      <c r="CA2405" s="73"/>
      <c r="CB2405" s="72"/>
      <c r="CC2405" s="72"/>
      <c r="CD2405" s="74"/>
      <c r="CJ2405"/>
      <c r="CW2405" s="76"/>
      <c r="DC2405" s="69"/>
      <c r="DI2405" s="69"/>
    </row>
    <row r="2406" spans="78:113">
      <c r="BZ2406" s="72"/>
      <c r="CA2406" s="73"/>
      <c r="CB2406" s="72"/>
      <c r="CC2406" s="72"/>
      <c r="CD2406" s="74"/>
      <c r="CJ2406"/>
      <c r="CW2406" s="76"/>
      <c r="DC2406" s="69"/>
      <c r="DI2406" s="69"/>
    </row>
    <row r="2407" spans="78:113">
      <c r="BZ2407" s="72"/>
      <c r="CA2407" s="73"/>
      <c r="CB2407" s="72"/>
      <c r="CC2407" s="72"/>
      <c r="CD2407" s="74"/>
      <c r="CJ2407"/>
      <c r="CW2407" s="76"/>
      <c r="DC2407" s="69"/>
      <c r="DI2407" s="69"/>
    </row>
    <row r="2408" spans="78:113">
      <c r="BZ2408" s="72"/>
      <c r="CA2408" s="73"/>
      <c r="CB2408" s="72"/>
      <c r="CC2408" s="72"/>
      <c r="CD2408" s="74"/>
      <c r="CJ2408"/>
      <c r="CW2408" s="76"/>
      <c r="DC2408" s="69"/>
      <c r="DI2408" s="69"/>
    </row>
    <row r="2409" spans="78:113">
      <c r="BZ2409" s="72"/>
      <c r="CA2409" s="73"/>
      <c r="CB2409" s="72"/>
      <c r="CC2409" s="72"/>
      <c r="CD2409" s="74"/>
      <c r="CJ2409"/>
      <c r="CW2409" s="76"/>
      <c r="DC2409" s="69"/>
      <c r="DI2409" s="69"/>
    </row>
    <row r="2410" spans="78:113">
      <c r="BZ2410" s="72"/>
      <c r="CA2410" s="73"/>
      <c r="CB2410" s="72"/>
      <c r="CC2410" s="72"/>
      <c r="CD2410" s="74"/>
      <c r="CJ2410"/>
      <c r="CW2410" s="76"/>
      <c r="DC2410" s="69"/>
      <c r="DI2410" s="69"/>
    </row>
    <row r="2411" spans="78:113">
      <c r="BZ2411" s="72"/>
      <c r="CA2411" s="73"/>
      <c r="CB2411" s="72"/>
      <c r="CC2411" s="72"/>
      <c r="CD2411" s="74"/>
      <c r="CJ2411"/>
      <c r="CW2411" s="76"/>
      <c r="DC2411" s="69"/>
      <c r="DI2411" s="69"/>
    </row>
    <row r="2412" spans="78:113">
      <c r="BZ2412" s="72"/>
      <c r="CA2412" s="73"/>
      <c r="CB2412" s="72"/>
      <c r="CC2412" s="72"/>
      <c r="CD2412" s="74"/>
      <c r="CJ2412"/>
      <c r="CW2412" s="76"/>
      <c r="DC2412" s="69"/>
      <c r="DI2412" s="69"/>
    </row>
    <row r="2413" spans="78:113">
      <c r="BZ2413" s="72"/>
      <c r="CA2413" s="73"/>
      <c r="CB2413" s="72"/>
      <c r="CC2413" s="72"/>
      <c r="CD2413" s="74"/>
      <c r="CJ2413"/>
      <c r="CW2413" s="76"/>
      <c r="DC2413" s="69"/>
      <c r="DI2413" s="69"/>
    </row>
    <row r="2414" spans="78:113">
      <c r="BZ2414" s="72"/>
      <c r="CA2414" s="73"/>
      <c r="CB2414" s="72"/>
      <c r="CC2414" s="72"/>
      <c r="CD2414" s="74"/>
      <c r="CJ2414"/>
      <c r="CW2414" s="76"/>
      <c r="DC2414" s="69"/>
      <c r="DI2414" s="69"/>
    </row>
    <row r="2415" spans="78:113">
      <c r="BZ2415" s="72"/>
      <c r="CA2415" s="73"/>
      <c r="CB2415" s="72"/>
      <c r="CC2415" s="72"/>
      <c r="CD2415" s="74"/>
      <c r="CJ2415"/>
      <c r="CW2415" s="76"/>
      <c r="DC2415" s="69"/>
      <c r="DI2415" s="69"/>
    </row>
    <row r="2416" spans="78:113">
      <c r="BZ2416" s="72"/>
      <c r="CA2416" s="73"/>
      <c r="CB2416" s="72"/>
      <c r="CC2416" s="72"/>
      <c r="CD2416" s="74"/>
      <c r="CJ2416"/>
      <c r="CW2416" s="76"/>
      <c r="DC2416" s="69"/>
      <c r="DI2416" s="69"/>
    </row>
    <row r="2417" spans="78:113">
      <c r="BZ2417" s="72"/>
      <c r="CA2417" s="73"/>
      <c r="CB2417" s="72"/>
      <c r="CC2417" s="72"/>
      <c r="CD2417" s="74"/>
      <c r="CJ2417"/>
      <c r="CW2417" s="76"/>
      <c r="DC2417" s="69"/>
      <c r="DI2417" s="69"/>
    </row>
    <row r="2418" spans="78:113">
      <c r="BZ2418" s="72"/>
      <c r="CA2418" s="73"/>
      <c r="CB2418" s="72"/>
      <c r="CC2418" s="72"/>
      <c r="CD2418" s="74"/>
      <c r="CJ2418"/>
      <c r="CW2418" s="76"/>
      <c r="DC2418" s="69"/>
      <c r="DI2418" s="69"/>
    </row>
    <row r="2419" spans="78:113">
      <c r="BZ2419" s="72"/>
      <c r="CA2419" s="73"/>
      <c r="CB2419" s="72"/>
      <c r="CC2419" s="72"/>
      <c r="CD2419" s="74"/>
      <c r="CJ2419"/>
      <c r="CW2419" s="76"/>
      <c r="DC2419" s="69"/>
      <c r="DI2419" s="69"/>
    </row>
    <row r="2420" spans="78:113">
      <c r="BZ2420" s="72"/>
      <c r="CA2420" s="73"/>
      <c r="CB2420" s="72"/>
      <c r="CC2420" s="72"/>
      <c r="CD2420" s="74"/>
      <c r="CJ2420"/>
      <c r="CW2420" s="76"/>
      <c r="DC2420" s="69"/>
      <c r="DI2420" s="69"/>
    </row>
    <row r="2421" spans="78:113">
      <c r="BZ2421" s="72"/>
      <c r="CA2421" s="73"/>
      <c r="CB2421" s="72"/>
      <c r="CC2421" s="72"/>
      <c r="CD2421" s="74"/>
      <c r="CJ2421"/>
      <c r="CW2421" s="76"/>
      <c r="DC2421" s="69"/>
      <c r="DI2421" s="69"/>
    </row>
    <row r="2422" spans="78:113">
      <c r="BZ2422" s="72"/>
      <c r="CA2422" s="73"/>
      <c r="CB2422" s="72"/>
      <c r="CC2422" s="72"/>
      <c r="CD2422" s="74"/>
      <c r="CJ2422"/>
      <c r="CW2422" s="76"/>
      <c r="DC2422" s="69"/>
      <c r="DI2422" s="69"/>
    </row>
    <row r="2423" spans="78:113">
      <c r="BZ2423" s="72"/>
      <c r="CA2423" s="73"/>
      <c r="CB2423" s="72"/>
      <c r="CC2423" s="72"/>
      <c r="CD2423" s="74"/>
      <c r="CJ2423"/>
      <c r="CW2423" s="76"/>
      <c r="DC2423" s="69"/>
      <c r="DI2423" s="69"/>
    </row>
    <row r="2424" spans="78:113">
      <c r="BZ2424" s="72"/>
      <c r="CA2424" s="73"/>
      <c r="CB2424" s="72"/>
      <c r="CC2424" s="72"/>
      <c r="CD2424" s="74"/>
      <c r="CJ2424"/>
      <c r="CW2424" s="76"/>
      <c r="DC2424" s="69"/>
      <c r="DI2424" s="69"/>
    </row>
    <row r="2425" spans="78:113">
      <c r="BZ2425" s="72"/>
      <c r="CA2425" s="73"/>
      <c r="CB2425" s="72"/>
      <c r="CC2425" s="72"/>
      <c r="CD2425" s="74"/>
      <c r="CJ2425"/>
      <c r="CW2425" s="76"/>
      <c r="DC2425" s="69"/>
      <c r="DI2425" s="69"/>
    </row>
    <row r="2426" spans="78:113">
      <c r="BZ2426" s="72"/>
      <c r="CA2426" s="73"/>
      <c r="CB2426" s="72"/>
      <c r="CC2426" s="72"/>
      <c r="CD2426" s="74"/>
      <c r="CJ2426"/>
      <c r="CW2426" s="76"/>
      <c r="DC2426" s="69"/>
      <c r="DI2426" s="69"/>
    </row>
    <row r="2427" spans="78:113">
      <c r="BZ2427" s="72"/>
      <c r="CA2427" s="73"/>
      <c r="CB2427" s="72"/>
      <c r="CC2427" s="72"/>
      <c r="CD2427" s="74"/>
      <c r="CJ2427"/>
      <c r="CW2427" s="76"/>
      <c r="DC2427" s="69"/>
      <c r="DI2427" s="69"/>
    </row>
    <row r="2428" spans="78:113">
      <c r="BZ2428" s="72"/>
      <c r="CA2428" s="73"/>
      <c r="CB2428" s="72"/>
      <c r="CC2428" s="72"/>
      <c r="CD2428" s="74"/>
      <c r="CJ2428"/>
      <c r="CW2428" s="76"/>
      <c r="DC2428" s="69"/>
      <c r="DI2428" s="69"/>
    </row>
    <row r="2429" spans="78:113">
      <c r="BZ2429" s="72"/>
      <c r="CA2429" s="73"/>
      <c r="CB2429" s="72"/>
      <c r="CC2429" s="72"/>
      <c r="CD2429" s="74"/>
      <c r="CJ2429"/>
      <c r="CW2429" s="76"/>
      <c r="DC2429" s="69"/>
      <c r="DI2429" s="69"/>
    </row>
    <row r="2430" spans="78:113">
      <c r="BZ2430" s="72"/>
      <c r="CA2430" s="73"/>
      <c r="CB2430" s="72"/>
      <c r="CC2430" s="72"/>
      <c r="CD2430" s="74"/>
      <c r="CJ2430"/>
      <c r="CW2430" s="76"/>
      <c r="DC2430" s="69"/>
      <c r="DI2430" s="69"/>
    </row>
    <row r="2431" spans="78:113">
      <c r="BZ2431" s="72"/>
      <c r="CA2431" s="73"/>
      <c r="CB2431" s="72"/>
      <c r="CC2431" s="72"/>
      <c r="CD2431" s="74"/>
      <c r="CJ2431"/>
      <c r="CW2431" s="76"/>
      <c r="DC2431" s="69"/>
      <c r="DI2431" s="69"/>
    </row>
    <row r="2432" spans="78:113">
      <c r="BZ2432" s="72"/>
      <c r="CA2432" s="73"/>
      <c r="CB2432" s="72"/>
      <c r="CC2432" s="72"/>
      <c r="CD2432" s="74"/>
      <c r="CJ2432"/>
      <c r="CW2432" s="76"/>
      <c r="DC2432" s="69"/>
      <c r="DI2432" s="69"/>
    </row>
    <row r="2433" spans="78:113">
      <c r="BZ2433" s="72"/>
      <c r="CA2433" s="73"/>
      <c r="CB2433" s="72"/>
      <c r="CC2433" s="72"/>
      <c r="CD2433" s="74"/>
      <c r="CJ2433"/>
      <c r="CW2433" s="76"/>
      <c r="DC2433" s="69"/>
      <c r="DI2433" s="69"/>
    </row>
    <row r="2434" spans="78:113">
      <c r="BZ2434" s="72"/>
      <c r="CA2434" s="73"/>
      <c r="CB2434" s="72"/>
      <c r="CC2434" s="72"/>
      <c r="CD2434" s="74"/>
      <c r="CJ2434"/>
      <c r="CW2434" s="76"/>
      <c r="DC2434" s="69"/>
      <c r="DI2434" s="69"/>
    </row>
    <row r="2435" spans="78:113">
      <c r="BZ2435" s="72"/>
      <c r="CA2435" s="73"/>
      <c r="CB2435" s="72"/>
      <c r="CC2435" s="72"/>
      <c r="CD2435" s="74"/>
      <c r="CJ2435"/>
      <c r="CW2435" s="76"/>
      <c r="DC2435" s="69"/>
      <c r="DI2435" s="69"/>
    </row>
    <row r="2436" spans="78:113">
      <c r="BZ2436" s="72"/>
      <c r="CA2436" s="73"/>
      <c r="CB2436" s="72"/>
      <c r="CC2436" s="72"/>
      <c r="CD2436" s="74"/>
      <c r="CJ2436"/>
      <c r="CW2436" s="76"/>
      <c r="DC2436" s="69"/>
      <c r="DI2436" s="69"/>
    </row>
    <row r="2437" spans="78:113">
      <c r="BZ2437" s="72"/>
      <c r="CA2437" s="73"/>
      <c r="CB2437" s="72"/>
      <c r="CC2437" s="72"/>
      <c r="CD2437" s="74"/>
      <c r="CJ2437"/>
      <c r="CW2437" s="76"/>
      <c r="DC2437" s="69"/>
      <c r="DI2437" s="69"/>
    </row>
    <row r="2438" spans="78:113">
      <c r="BZ2438" s="72"/>
      <c r="CA2438" s="73"/>
      <c r="CB2438" s="72"/>
      <c r="CC2438" s="72"/>
      <c r="CD2438" s="74"/>
      <c r="CJ2438"/>
      <c r="CW2438" s="76"/>
      <c r="DC2438" s="69"/>
      <c r="DI2438" s="69"/>
    </row>
    <row r="2439" spans="78:113">
      <c r="BZ2439" s="72"/>
      <c r="CA2439" s="73"/>
      <c r="CB2439" s="72"/>
      <c r="CC2439" s="72"/>
      <c r="CD2439" s="74"/>
      <c r="CJ2439"/>
      <c r="CW2439" s="76"/>
      <c r="DC2439" s="69"/>
      <c r="DI2439" s="69"/>
    </row>
    <row r="2440" spans="78:113">
      <c r="BZ2440" s="72"/>
      <c r="CA2440" s="73"/>
      <c r="CB2440" s="72"/>
      <c r="CC2440" s="72"/>
      <c r="CD2440" s="74"/>
      <c r="CJ2440"/>
      <c r="CW2440" s="76"/>
      <c r="DC2440" s="69"/>
      <c r="DI2440" s="69"/>
    </row>
    <row r="2441" spans="78:113">
      <c r="BZ2441" s="72"/>
      <c r="CA2441" s="73"/>
      <c r="CB2441" s="72"/>
      <c r="CC2441" s="72"/>
      <c r="CD2441" s="74"/>
      <c r="CJ2441"/>
      <c r="CW2441" s="76"/>
      <c r="DC2441" s="69"/>
      <c r="DI2441" s="69"/>
    </row>
    <row r="2442" spans="78:113">
      <c r="BZ2442" s="72"/>
      <c r="CA2442" s="73"/>
      <c r="CB2442" s="72"/>
      <c r="CC2442" s="72"/>
      <c r="CD2442" s="74"/>
      <c r="CJ2442"/>
      <c r="CW2442" s="76"/>
      <c r="DC2442" s="69"/>
      <c r="DI2442" s="69"/>
    </row>
    <row r="2443" spans="78:113">
      <c r="BZ2443" s="72"/>
      <c r="CA2443" s="73"/>
      <c r="CB2443" s="72"/>
      <c r="CC2443" s="72"/>
      <c r="CD2443" s="74"/>
      <c r="CJ2443"/>
      <c r="CW2443" s="76"/>
      <c r="DC2443" s="69"/>
      <c r="DI2443" s="69"/>
    </row>
    <row r="2444" spans="78:113">
      <c r="BZ2444" s="72"/>
      <c r="CA2444" s="73"/>
      <c r="CB2444" s="72"/>
      <c r="CC2444" s="72"/>
      <c r="CD2444" s="74"/>
      <c r="CJ2444"/>
      <c r="CW2444" s="76"/>
      <c r="DC2444" s="69"/>
      <c r="DI2444" s="69"/>
    </row>
    <row r="2445" spans="78:113">
      <c r="BZ2445" s="72"/>
      <c r="CA2445" s="73"/>
      <c r="CB2445" s="72"/>
      <c r="CC2445" s="72"/>
      <c r="CD2445" s="74"/>
      <c r="CJ2445"/>
      <c r="CW2445" s="76"/>
      <c r="DC2445" s="69"/>
      <c r="DI2445" s="69"/>
    </row>
    <row r="2446" spans="78:113">
      <c r="BZ2446" s="72"/>
      <c r="CA2446" s="73"/>
      <c r="CB2446" s="72"/>
      <c r="CC2446" s="72"/>
      <c r="CD2446" s="74"/>
      <c r="CJ2446"/>
      <c r="CW2446" s="76"/>
      <c r="DC2446" s="69"/>
      <c r="DI2446" s="69"/>
    </row>
    <row r="2447" spans="78:113">
      <c r="BZ2447" s="72"/>
      <c r="CA2447" s="73"/>
      <c r="CB2447" s="72"/>
      <c r="CC2447" s="72"/>
      <c r="CD2447" s="74"/>
      <c r="CJ2447"/>
      <c r="CW2447" s="76"/>
      <c r="DC2447" s="69"/>
      <c r="DI2447" s="69"/>
    </row>
    <row r="2448" spans="78:113">
      <c r="BZ2448" s="72"/>
      <c r="CA2448" s="73"/>
      <c r="CB2448" s="72"/>
      <c r="CC2448" s="72"/>
      <c r="CD2448" s="74"/>
      <c r="CJ2448"/>
      <c r="CW2448" s="76"/>
      <c r="DC2448" s="69"/>
      <c r="DI2448" s="69"/>
    </row>
    <row r="2449" spans="78:113">
      <c r="BZ2449" s="72"/>
      <c r="CA2449" s="73"/>
      <c r="CB2449" s="72"/>
      <c r="CC2449" s="72"/>
      <c r="CD2449" s="74"/>
      <c r="CJ2449"/>
      <c r="CW2449" s="76"/>
      <c r="DC2449" s="69"/>
      <c r="DI2449" s="69"/>
    </row>
    <row r="2450" spans="78:113">
      <c r="BZ2450" s="72"/>
      <c r="CA2450" s="73"/>
      <c r="CB2450" s="72"/>
      <c r="CC2450" s="72"/>
      <c r="CD2450" s="74"/>
      <c r="CJ2450"/>
      <c r="CW2450" s="76"/>
      <c r="DC2450" s="69"/>
      <c r="DI2450" s="69"/>
    </row>
    <row r="2451" spans="78:113">
      <c r="BZ2451" s="72"/>
      <c r="CA2451" s="73"/>
      <c r="CB2451" s="72"/>
      <c r="CC2451" s="72"/>
      <c r="CD2451" s="74"/>
      <c r="CJ2451"/>
      <c r="CW2451" s="76"/>
      <c r="DC2451" s="69"/>
      <c r="DI2451" s="69"/>
    </row>
    <row r="2452" spans="78:113">
      <c r="BZ2452" s="72"/>
      <c r="CA2452" s="73"/>
      <c r="CB2452" s="72"/>
      <c r="CC2452" s="72"/>
      <c r="CD2452" s="74"/>
      <c r="CJ2452"/>
      <c r="CW2452" s="76"/>
      <c r="DC2452" s="69"/>
      <c r="DI2452" s="69"/>
    </row>
    <row r="2453" spans="78:113">
      <c r="BZ2453" s="72"/>
      <c r="CA2453" s="73"/>
      <c r="CB2453" s="72"/>
      <c r="CC2453" s="72"/>
      <c r="CD2453" s="74"/>
      <c r="CJ2453"/>
      <c r="CW2453" s="76"/>
      <c r="DC2453" s="69"/>
      <c r="DI2453" s="69"/>
    </row>
    <row r="2454" spans="78:113">
      <c r="BZ2454" s="72"/>
      <c r="CA2454" s="73"/>
      <c r="CB2454" s="72"/>
      <c r="CC2454" s="72"/>
      <c r="CD2454" s="74"/>
      <c r="CJ2454"/>
      <c r="CW2454" s="76"/>
      <c r="DC2454" s="69"/>
      <c r="DI2454" s="69"/>
    </row>
    <row r="2455" spans="78:113">
      <c r="BZ2455" s="72"/>
      <c r="CA2455" s="73"/>
      <c r="CB2455" s="72"/>
      <c r="CC2455" s="72"/>
      <c r="CD2455" s="74"/>
      <c r="CJ2455"/>
      <c r="CW2455" s="76"/>
      <c r="DC2455" s="69"/>
      <c r="DI2455" s="69"/>
    </row>
    <row r="2456" spans="78:113">
      <c r="BZ2456" s="72"/>
      <c r="CA2456" s="73"/>
      <c r="CB2456" s="72"/>
      <c r="CC2456" s="72"/>
      <c r="CD2456" s="74"/>
      <c r="CJ2456"/>
      <c r="CW2456" s="76"/>
      <c r="DC2456" s="69"/>
      <c r="DI2456" s="69"/>
    </row>
    <row r="2457" spans="78:113">
      <c r="BZ2457" s="72"/>
      <c r="CA2457" s="73"/>
      <c r="CB2457" s="72"/>
      <c r="CC2457" s="72"/>
      <c r="CD2457" s="74"/>
      <c r="CJ2457"/>
      <c r="CW2457" s="76"/>
      <c r="DC2457" s="69"/>
      <c r="DI2457" s="69"/>
    </row>
    <row r="2458" spans="78:113">
      <c r="BZ2458" s="72"/>
      <c r="CA2458" s="73"/>
      <c r="CB2458" s="72"/>
      <c r="CC2458" s="72"/>
      <c r="CD2458" s="74"/>
      <c r="CJ2458"/>
      <c r="CW2458" s="76"/>
      <c r="DC2458" s="69"/>
      <c r="DI2458" s="69"/>
    </row>
    <row r="2459" spans="78:113">
      <c r="BZ2459" s="72"/>
      <c r="CA2459" s="73"/>
      <c r="CB2459" s="72"/>
      <c r="CC2459" s="72"/>
      <c r="CD2459" s="74"/>
      <c r="CJ2459"/>
      <c r="CW2459" s="76"/>
      <c r="DC2459" s="69"/>
      <c r="DI2459" s="69"/>
    </row>
    <row r="2460" spans="78:113">
      <c r="BZ2460" s="72"/>
      <c r="CA2460" s="73"/>
      <c r="CB2460" s="72"/>
      <c r="CC2460" s="72"/>
      <c r="CD2460" s="74"/>
      <c r="CJ2460"/>
      <c r="CW2460" s="76"/>
      <c r="DC2460" s="69"/>
      <c r="DI2460" s="69"/>
    </row>
    <row r="2461" spans="78:113">
      <c r="BZ2461" s="72"/>
      <c r="CA2461" s="73"/>
      <c r="CB2461" s="72"/>
      <c r="CC2461" s="72"/>
      <c r="CD2461" s="74"/>
      <c r="CJ2461"/>
      <c r="CW2461" s="76"/>
      <c r="DC2461" s="69"/>
      <c r="DI2461" s="69"/>
    </row>
    <row r="2462" spans="78:113">
      <c r="BZ2462" s="72"/>
      <c r="CA2462" s="73"/>
      <c r="CB2462" s="72"/>
      <c r="CC2462" s="72"/>
      <c r="CD2462" s="74"/>
      <c r="CJ2462"/>
      <c r="CW2462" s="76"/>
      <c r="DC2462" s="69"/>
      <c r="DI2462" s="69"/>
    </row>
    <row r="2463" spans="78:113">
      <c r="BZ2463" s="72"/>
      <c r="CA2463" s="73"/>
      <c r="CB2463" s="72"/>
      <c r="CC2463" s="72"/>
      <c r="CD2463" s="74"/>
      <c r="CJ2463"/>
      <c r="CW2463" s="76"/>
      <c r="DC2463" s="69"/>
      <c r="DI2463" s="69"/>
    </row>
    <row r="2464" spans="78:113">
      <c r="BZ2464" s="72"/>
      <c r="CA2464" s="73"/>
      <c r="CB2464" s="72"/>
      <c r="CC2464" s="72"/>
      <c r="CD2464" s="74"/>
      <c r="CJ2464"/>
      <c r="CW2464" s="76"/>
      <c r="DC2464" s="69"/>
      <c r="DI2464" s="69"/>
    </row>
    <row r="2465" spans="78:113">
      <c r="BZ2465" s="72"/>
      <c r="CA2465" s="73"/>
      <c r="CB2465" s="72"/>
      <c r="CC2465" s="72"/>
      <c r="CD2465" s="74"/>
      <c r="CJ2465"/>
      <c r="CW2465" s="76"/>
      <c r="DC2465" s="69"/>
      <c r="DI2465" s="69"/>
    </row>
    <row r="2466" spans="78:113">
      <c r="BZ2466" s="72"/>
      <c r="CA2466" s="73"/>
      <c r="CB2466" s="72"/>
      <c r="CC2466" s="72"/>
      <c r="CD2466" s="74"/>
      <c r="CJ2466"/>
      <c r="CW2466" s="76"/>
      <c r="DC2466" s="69"/>
      <c r="DI2466" s="69"/>
    </row>
    <row r="2467" spans="78:113">
      <c r="BZ2467" s="72"/>
      <c r="CA2467" s="73"/>
      <c r="CB2467" s="72"/>
      <c r="CC2467" s="72"/>
      <c r="CD2467" s="74"/>
      <c r="CJ2467"/>
      <c r="CW2467" s="76"/>
      <c r="DC2467" s="69"/>
      <c r="DI2467" s="69"/>
    </row>
    <row r="2468" spans="78:113">
      <c r="BZ2468" s="72"/>
      <c r="CA2468" s="73"/>
      <c r="CB2468" s="72"/>
      <c r="CC2468" s="72"/>
      <c r="CD2468" s="74"/>
      <c r="CJ2468"/>
      <c r="CW2468" s="76"/>
      <c r="DC2468" s="69"/>
      <c r="DI2468" s="69"/>
    </row>
    <row r="2469" spans="78:113">
      <c r="BZ2469" s="72"/>
      <c r="CA2469" s="73"/>
      <c r="CB2469" s="72"/>
      <c r="CC2469" s="72"/>
      <c r="CD2469" s="74"/>
      <c r="CJ2469"/>
      <c r="CW2469" s="76"/>
      <c r="DC2469" s="69"/>
      <c r="DI2469" s="69"/>
    </row>
    <row r="2470" spans="78:113">
      <c r="BZ2470" s="72"/>
      <c r="CA2470" s="73"/>
      <c r="CB2470" s="72"/>
      <c r="CC2470" s="72"/>
      <c r="CD2470" s="74"/>
      <c r="CJ2470"/>
      <c r="CW2470" s="76"/>
      <c r="DC2470" s="69"/>
      <c r="DI2470" s="69"/>
    </row>
    <row r="2471" spans="78:113">
      <c r="BZ2471" s="72"/>
      <c r="CA2471" s="73"/>
      <c r="CB2471" s="72"/>
      <c r="CC2471" s="72"/>
      <c r="CD2471" s="74"/>
      <c r="CJ2471"/>
      <c r="CW2471" s="76"/>
      <c r="DC2471" s="69"/>
      <c r="DI2471" s="69"/>
    </row>
    <row r="2472" spans="78:113">
      <c r="BZ2472" s="72"/>
      <c r="CA2472" s="73"/>
      <c r="CB2472" s="72"/>
      <c r="CC2472" s="72"/>
      <c r="CD2472" s="74"/>
      <c r="CJ2472"/>
      <c r="CW2472" s="76"/>
      <c r="DC2472" s="69"/>
      <c r="DI2472" s="69"/>
    </row>
    <row r="2473" spans="78:113">
      <c r="BZ2473" s="72"/>
      <c r="CA2473" s="73"/>
      <c r="CB2473" s="72"/>
      <c r="CC2473" s="72"/>
      <c r="CD2473" s="74"/>
      <c r="CJ2473"/>
      <c r="CW2473" s="76"/>
      <c r="DC2473" s="69"/>
      <c r="DI2473" s="69"/>
    </row>
    <row r="2474" spans="78:113">
      <c r="BZ2474" s="72"/>
      <c r="CA2474" s="73"/>
      <c r="CB2474" s="72"/>
      <c r="CC2474" s="72"/>
      <c r="CD2474" s="74"/>
      <c r="CJ2474"/>
      <c r="CW2474" s="76"/>
      <c r="DC2474" s="69"/>
      <c r="DI2474" s="69"/>
    </row>
    <row r="2475" spans="78:113">
      <c r="BZ2475" s="72"/>
      <c r="CA2475" s="73"/>
      <c r="CB2475" s="72"/>
      <c r="CC2475" s="72"/>
      <c r="CD2475" s="74"/>
      <c r="CJ2475"/>
      <c r="CW2475" s="76"/>
      <c r="DC2475" s="69"/>
      <c r="DI2475" s="69"/>
    </row>
    <row r="2476" spans="78:113">
      <c r="BZ2476" s="72"/>
      <c r="CA2476" s="73"/>
      <c r="CB2476" s="72"/>
      <c r="CC2476" s="72"/>
      <c r="CD2476" s="74"/>
      <c r="CJ2476"/>
      <c r="CW2476" s="76"/>
      <c r="DC2476" s="69"/>
      <c r="DI2476" s="69"/>
    </row>
    <row r="2477" spans="78:113">
      <c r="BZ2477" s="72"/>
      <c r="CA2477" s="73"/>
      <c r="CB2477" s="72"/>
      <c r="CC2477" s="72"/>
      <c r="CD2477" s="74"/>
      <c r="CJ2477"/>
      <c r="CW2477" s="76"/>
      <c r="DC2477" s="69"/>
      <c r="DI2477" s="69"/>
    </row>
    <row r="2478" spans="78:113">
      <c r="BZ2478" s="72"/>
      <c r="CA2478" s="73"/>
      <c r="CB2478" s="72"/>
      <c r="CC2478" s="72"/>
      <c r="CD2478" s="74"/>
      <c r="CJ2478"/>
      <c r="CW2478" s="76"/>
      <c r="DC2478" s="69"/>
      <c r="DI2478" s="69"/>
    </row>
    <row r="2479" spans="78:113">
      <c r="BZ2479" s="72"/>
      <c r="CA2479" s="73"/>
      <c r="CB2479" s="72"/>
      <c r="CC2479" s="72"/>
      <c r="CD2479" s="74"/>
      <c r="CJ2479"/>
      <c r="CW2479" s="76"/>
      <c r="DC2479" s="69"/>
      <c r="DI2479" s="69"/>
    </row>
    <row r="2480" spans="78:113">
      <c r="BZ2480" s="72"/>
      <c r="CA2480" s="73"/>
      <c r="CB2480" s="72"/>
      <c r="CC2480" s="72"/>
      <c r="CD2480" s="74"/>
      <c r="CJ2480"/>
      <c r="CW2480" s="76"/>
      <c r="DC2480" s="69"/>
      <c r="DI2480" s="69"/>
    </row>
    <row r="2481" spans="78:113">
      <c r="BZ2481" s="72"/>
      <c r="CA2481" s="73"/>
      <c r="CB2481" s="72"/>
      <c r="CC2481" s="72"/>
      <c r="CD2481" s="74"/>
      <c r="CJ2481"/>
      <c r="CW2481" s="76"/>
      <c r="DC2481" s="69"/>
      <c r="DI2481" s="69"/>
    </row>
    <row r="2482" spans="78:113">
      <c r="BZ2482" s="72"/>
      <c r="CA2482" s="73"/>
      <c r="CB2482" s="72"/>
      <c r="CC2482" s="72"/>
      <c r="CD2482" s="74"/>
      <c r="CJ2482"/>
      <c r="CW2482" s="76"/>
      <c r="DC2482" s="69"/>
      <c r="DI2482" s="69"/>
    </row>
    <row r="2483" spans="78:113">
      <c r="BZ2483" s="72"/>
      <c r="CA2483" s="73"/>
      <c r="CB2483" s="72"/>
      <c r="CC2483" s="72"/>
      <c r="CD2483" s="74"/>
      <c r="CJ2483"/>
      <c r="CW2483" s="76"/>
      <c r="DC2483" s="69"/>
      <c r="DI2483" s="69"/>
    </row>
    <row r="2484" spans="78:113">
      <c r="BZ2484" s="72"/>
      <c r="CA2484" s="73"/>
      <c r="CB2484" s="72"/>
      <c r="CC2484" s="72"/>
      <c r="CD2484" s="74"/>
      <c r="CJ2484"/>
      <c r="CW2484" s="76"/>
      <c r="DC2484" s="69"/>
      <c r="DI2484" s="69"/>
    </row>
    <row r="2485" spans="78:113">
      <c r="BZ2485" s="72"/>
      <c r="CA2485" s="73"/>
      <c r="CB2485" s="72"/>
      <c r="CC2485" s="72"/>
      <c r="CD2485" s="74"/>
      <c r="CJ2485"/>
      <c r="CW2485" s="76"/>
      <c r="DC2485" s="69"/>
      <c r="DI2485" s="69"/>
    </row>
    <row r="2486" spans="78:113">
      <c r="BZ2486" s="72"/>
      <c r="CA2486" s="73"/>
      <c r="CB2486" s="72"/>
      <c r="CC2486" s="72"/>
      <c r="CD2486" s="74"/>
      <c r="CJ2486"/>
      <c r="CW2486" s="76"/>
      <c r="DC2486" s="69"/>
      <c r="DI2486" s="69"/>
    </row>
    <row r="2487" spans="78:113">
      <c r="BZ2487" s="72"/>
      <c r="CA2487" s="73"/>
      <c r="CB2487" s="72"/>
      <c r="CC2487" s="72"/>
      <c r="CD2487" s="74"/>
      <c r="CJ2487"/>
      <c r="CW2487" s="76"/>
      <c r="DC2487" s="69"/>
      <c r="DI2487" s="69"/>
    </row>
    <row r="2488" spans="78:113">
      <c r="BZ2488" s="72"/>
      <c r="CA2488" s="73"/>
      <c r="CB2488" s="72"/>
      <c r="CC2488" s="72"/>
      <c r="CD2488" s="74"/>
      <c r="CJ2488"/>
      <c r="CW2488" s="76"/>
      <c r="DC2488" s="69"/>
      <c r="DI2488" s="69"/>
    </row>
    <row r="2489" spans="78:113">
      <c r="BZ2489" s="72"/>
      <c r="CA2489" s="73"/>
      <c r="CB2489" s="72"/>
      <c r="CC2489" s="72"/>
      <c r="CD2489" s="74"/>
      <c r="CJ2489"/>
      <c r="CW2489" s="76"/>
      <c r="DC2489" s="69"/>
      <c r="DI2489" s="69"/>
    </row>
    <row r="2490" spans="78:113">
      <c r="BZ2490" s="72"/>
      <c r="CA2490" s="73"/>
      <c r="CB2490" s="72"/>
      <c r="CC2490" s="72"/>
      <c r="CD2490" s="74"/>
      <c r="CJ2490"/>
      <c r="CW2490" s="76"/>
      <c r="DC2490" s="69"/>
      <c r="DI2490" s="69"/>
    </row>
    <row r="2491" spans="78:113">
      <c r="BZ2491" s="72"/>
      <c r="CA2491" s="73"/>
      <c r="CB2491" s="72"/>
      <c r="CC2491" s="72"/>
      <c r="CD2491" s="74"/>
      <c r="CJ2491"/>
      <c r="CW2491" s="76"/>
      <c r="DC2491" s="69"/>
      <c r="DI2491" s="69"/>
    </row>
    <row r="2492" spans="78:113">
      <c r="BZ2492" s="72"/>
      <c r="CA2492" s="73"/>
      <c r="CB2492" s="72"/>
      <c r="CC2492" s="72"/>
      <c r="CD2492" s="74"/>
      <c r="CJ2492"/>
      <c r="CW2492" s="76"/>
      <c r="DC2492" s="69"/>
      <c r="DI2492" s="69"/>
    </row>
    <row r="2493" spans="78:113">
      <c r="BZ2493" s="72"/>
      <c r="CA2493" s="73"/>
      <c r="CB2493" s="72"/>
      <c r="CC2493" s="72"/>
      <c r="CD2493" s="74"/>
      <c r="CJ2493"/>
      <c r="CW2493" s="76"/>
      <c r="DC2493" s="69"/>
      <c r="DI2493" s="69"/>
    </row>
    <row r="2494" spans="78:113">
      <c r="BZ2494" s="72"/>
      <c r="CA2494" s="73"/>
      <c r="CB2494" s="72"/>
      <c r="CC2494" s="72"/>
      <c r="CD2494" s="74"/>
      <c r="CJ2494"/>
      <c r="CW2494" s="76"/>
      <c r="DC2494" s="69"/>
      <c r="DI2494" s="69"/>
    </row>
    <row r="2495" spans="78:113">
      <c r="BZ2495" s="72"/>
      <c r="CA2495" s="73"/>
      <c r="CB2495" s="72"/>
      <c r="CC2495" s="72"/>
      <c r="CD2495" s="74"/>
      <c r="CJ2495"/>
      <c r="CW2495" s="76"/>
      <c r="DC2495" s="69"/>
      <c r="DI2495" s="69"/>
    </row>
    <row r="2496" spans="78:113">
      <c r="BZ2496" s="72"/>
      <c r="CA2496" s="73"/>
      <c r="CB2496" s="72"/>
      <c r="CC2496" s="72"/>
      <c r="CD2496" s="74"/>
      <c r="CJ2496"/>
      <c r="CW2496" s="76"/>
      <c r="DC2496" s="69"/>
      <c r="DI2496" s="69"/>
    </row>
    <row r="2497" spans="78:113">
      <c r="BZ2497" s="72"/>
      <c r="CA2497" s="73"/>
      <c r="CB2497" s="72"/>
      <c r="CC2497" s="72"/>
      <c r="CD2497" s="74"/>
      <c r="CJ2497"/>
      <c r="CW2497" s="76"/>
      <c r="DC2497" s="69"/>
      <c r="DI2497" s="69"/>
    </row>
    <row r="2498" spans="78:113">
      <c r="BZ2498" s="72"/>
      <c r="CA2498" s="73"/>
      <c r="CB2498" s="72"/>
      <c r="CC2498" s="72"/>
      <c r="CD2498" s="74"/>
      <c r="CJ2498"/>
      <c r="CW2498" s="76"/>
      <c r="DC2498" s="69"/>
      <c r="DI2498" s="69"/>
    </row>
    <row r="2499" spans="78:113">
      <c r="BZ2499" s="72"/>
      <c r="CA2499" s="73"/>
      <c r="CB2499" s="72"/>
      <c r="CC2499" s="72"/>
      <c r="CD2499" s="74"/>
      <c r="CJ2499"/>
      <c r="CW2499" s="76"/>
      <c r="DC2499" s="69"/>
      <c r="DI2499" s="69"/>
    </row>
    <row r="2500" spans="78:113">
      <c r="BZ2500" s="72"/>
      <c r="CA2500" s="73"/>
      <c r="CB2500" s="72"/>
      <c r="CC2500" s="72"/>
      <c r="CD2500" s="74"/>
      <c r="CJ2500"/>
      <c r="CW2500" s="76"/>
      <c r="DC2500" s="69"/>
      <c r="DI2500" s="69"/>
    </row>
    <row r="2501" spans="78:113">
      <c r="BZ2501" s="72"/>
      <c r="CA2501" s="73"/>
      <c r="CB2501" s="72"/>
      <c r="CC2501" s="72"/>
      <c r="CD2501" s="74"/>
      <c r="CJ2501"/>
      <c r="CW2501" s="76"/>
      <c r="DC2501" s="69"/>
      <c r="DI2501" s="69"/>
    </row>
    <row r="2502" spans="78:113">
      <c r="BZ2502" s="72"/>
      <c r="CA2502" s="73"/>
      <c r="CB2502" s="72"/>
      <c r="CC2502" s="72"/>
      <c r="CD2502" s="74"/>
      <c r="CJ2502"/>
      <c r="CW2502" s="76"/>
      <c r="DC2502" s="69"/>
      <c r="DI2502" s="69"/>
    </row>
    <row r="2503" spans="78:113">
      <c r="BZ2503" s="72"/>
      <c r="CA2503" s="73"/>
      <c r="CB2503" s="72"/>
      <c r="CC2503" s="72"/>
      <c r="CD2503" s="74"/>
      <c r="CJ2503"/>
      <c r="CW2503" s="76"/>
      <c r="DC2503" s="69"/>
      <c r="DI2503" s="69"/>
    </row>
    <row r="2504" spans="78:113">
      <c r="BZ2504" s="72"/>
      <c r="CA2504" s="73"/>
      <c r="CB2504" s="72"/>
      <c r="CC2504" s="72"/>
      <c r="CD2504" s="74"/>
      <c r="CJ2504"/>
      <c r="CW2504" s="76"/>
      <c r="DC2504" s="69"/>
      <c r="DI2504" s="69"/>
    </row>
    <row r="2505" spans="78:113">
      <c r="BZ2505" s="72"/>
      <c r="CA2505" s="73"/>
      <c r="CB2505" s="72"/>
      <c r="CC2505" s="72"/>
      <c r="CD2505" s="74"/>
      <c r="CJ2505"/>
      <c r="CW2505" s="76"/>
      <c r="DC2505" s="69"/>
      <c r="DI2505" s="69"/>
    </row>
    <row r="2506" spans="78:113">
      <c r="BZ2506" s="72"/>
      <c r="CA2506" s="73"/>
      <c r="CB2506" s="72"/>
      <c r="CC2506" s="72"/>
      <c r="CD2506" s="74"/>
      <c r="CJ2506"/>
      <c r="CW2506" s="76"/>
      <c r="DC2506" s="69"/>
      <c r="DI2506" s="69"/>
    </row>
    <row r="2507" spans="78:113">
      <c r="BZ2507" s="72"/>
      <c r="CA2507" s="73"/>
      <c r="CB2507" s="72"/>
      <c r="CC2507" s="72"/>
      <c r="CD2507" s="74"/>
      <c r="CJ2507"/>
      <c r="CW2507" s="76"/>
      <c r="DC2507" s="69"/>
      <c r="DI2507" s="69"/>
    </row>
    <row r="2508" spans="78:113">
      <c r="BZ2508" s="72"/>
      <c r="CA2508" s="73"/>
      <c r="CB2508" s="72"/>
      <c r="CC2508" s="72"/>
      <c r="CD2508" s="74"/>
      <c r="CJ2508"/>
      <c r="CW2508" s="76"/>
      <c r="DC2508" s="69"/>
      <c r="DI2508" s="69"/>
    </row>
    <row r="2509" spans="78:113">
      <c r="BZ2509" s="72"/>
      <c r="CA2509" s="73"/>
      <c r="CB2509" s="72"/>
      <c r="CC2509" s="72"/>
      <c r="CD2509" s="74"/>
      <c r="CJ2509"/>
      <c r="CW2509" s="76"/>
      <c r="DC2509" s="69"/>
      <c r="DI2509" s="69"/>
    </row>
    <row r="2510" spans="78:113">
      <c r="BZ2510" s="72"/>
      <c r="CA2510" s="73"/>
      <c r="CB2510" s="72"/>
      <c r="CC2510" s="72"/>
      <c r="CD2510" s="74"/>
      <c r="CJ2510"/>
      <c r="CW2510" s="76"/>
      <c r="DC2510" s="69"/>
      <c r="DI2510" s="69"/>
    </row>
    <row r="2511" spans="78:113">
      <c r="BZ2511" s="72"/>
      <c r="CA2511" s="73"/>
      <c r="CB2511" s="72"/>
      <c r="CC2511" s="72"/>
      <c r="CD2511" s="74"/>
      <c r="CJ2511"/>
      <c r="CW2511" s="76"/>
      <c r="DC2511" s="69"/>
      <c r="DI2511" s="69"/>
    </row>
    <row r="2512" spans="78:113">
      <c r="BZ2512" s="72"/>
      <c r="CA2512" s="73"/>
      <c r="CB2512" s="72"/>
      <c r="CC2512" s="72"/>
      <c r="CD2512" s="74"/>
      <c r="CJ2512"/>
      <c r="CW2512" s="76"/>
      <c r="DC2512" s="69"/>
      <c r="DI2512" s="69"/>
    </row>
    <row r="2513" spans="78:113">
      <c r="BZ2513" s="72"/>
      <c r="CA2513" s="73"/>
      <c r="CB2513" s="72"/>
      <c r="CC2513" s="72"/>
      <c r="CD2513" s="74"/>
      <c r="CJ2513"/>
      <c r="CW2513" s="76"/>
      <c r="DC2513" s="69"/>
      <c r="DI2513" s="69"/>
    </row>
    <row r="2514" spans="78:113">
      <c r="BZ2514" s="72"/>
      <c r="CA2514" s="73"/>
      <c r="CB2514" s="72"/>
      <c r="CC2514" s="72"/>
      <c r="CD2514" s="74"/>
      <c r="CJ2514"/>
      <c r="CW2514" s="76"/>
      <c r="DC2514" s="69"/>
      <c r="DI2514" s="69"/>
    </row>
    <row r="2515" spans="78:113">
      <c r="BZ2515" s="72"/>
      <c r="CA2515" s="73"/>
      <c r="CB2515" s="72"/>
      <c r="CC2515" s="72"/>
      <c r="CD2515" s="74"/>
      <c r="CJ2515"/>
      <c r="CW2515" s="76"/>
      <c r="DC2515" s="69"/>
      <c r="DI2515" s="69"/>
    </row>
    <row r="2516" spans="78:113">
      <c r="BZ2516" s="72"/>
      <c r="CA2516" s="73"/>
      <c r="CB2516" s="72"/>
      <c r="CC2516" s="72"/>
      <c r="CD2516" s="74"/>
      <c r="CJ2516"/>
      <c r="CW2516" s="76"/>
      <c r="DC2516" s="69"/>
      <c r="DI2516" s="69"/>
    </row>
    <row r="2517" spans="78:113">
      <c r="BZ2517" s="72"/>
      <c r="CA2517" s="73"/>
      <c r="CB2517" s="72"/>
      <c r="CC2517" s="72"/>
      <c r="CD2517" s="74"/>
      <c r="CJ2517"/>
      <c r="CW2517" s="76"/>
      <c r="DC2517" s="69"/>
      <c r="DI2517" s="69"/>
    </row>
    <row r="2518" spans="78:113">
      <c r="BZ2518" s="72"/>
      <c r="CA2518" s="73"/>
      <c r="CB2518" s="72"/>
      <c r="CC2518" s="72"/>
      <c r="CD2518" s="74"/>
      <c r="CJ2518"/>
      <c r="CW2518" s="76"/>
      <c r="DC2518" s="69"/>
      <c r="DI2518" s="69"/>
    </row>
    <row r="2519" spans="78:113">
      <c r="BZ2519" s="72"/>
      <c r="CA2519" s="73"/>
      <c r="CB2519" s="72"/>
      <c r="CC2519" s="72"/>
      <c r="CD2519" s="74"/>
      <c r="CJ2519"/>
      <c r="CW2519" s="76"/>
      <c r="DC2519" s="69"/>
      <c r="DI2519" s="69"/>
    </row>
    <row r="2520" spans="78:113">
      <c r="BZ2520" s="72"/>
      <c r="CA2520" s="73"/>
      <c r="CB2520" s="72"/>
      <c r="CC2520" s="72"/>
      <c r="CD2520" s="74"/>
      <c r="CJ2520"/>
      <c r="CW2520" s="76"/>
      <c r="DC2520" s="69"/>
      <c r="DI2520" s="69"/>
    </row>
    <row r="2521" spans="78:113">
      <c r="BZ2521" s="72"/>
      <c r="CA2521" s="73"/>
      <c r="CB2521" s="72"/>
      <c r="CC2521" s="72"/>
      <c r="CD2521" s="74"/>
      <c r="CJ2521"/>
      <c r="CW2521" s="76"/>
      <c r="DC2521" s="69"/>
      <c r="DI2521" s="69"/>
    </row>
    <row r="2522" spans="78:113">
      <c r="BZ2522" s="72"/>
      <c r="CA2522" s="73"/>
      <c r="CB2522" s="72"/>
      <c r="CC2522" s="72"/>
      <c r="CD2522" s="74"/>
      <c r="CJ2522"/>
      <c r="CW2522" s="76"/>
      <c r="DC2522" s="69"/>
      <c r="DI2522" s="69"/>
    </row>
    <row r="2523" spans="78:113">
      <c r="BZ2523" s="72"/>
      <c r="CA2523" s="73"/>
      <c r="CB2523" s="72"/>
      <c r="CC2523" s="72"/>
      <c r="CD2523" s="74"/>
      <c r="CJ2523"/>
      <c r="CW2523" s="76"/>
      <c r="DC2523" s="69"/>
      <c r="DI2523" s="69"/>
    </row>
    <row r="2524" spans="78:113">
      <c r="BZ2524" s="72"/>
      <c r="CA2524" s="73"/>
      <c r="CB2524" s="72"/>
      <c r="CC2524" s="72"/>
      <c r="CD2524" s="74"/>
      <c r="CJ2524"/>
      <c r="CW2524" s="76"/>
      <c r="DC2524" s="69"/>
      <c r="DI2524" s="69"/>
    </row>
    <row r="2525" spans="78:113">
      <c r="BZ2525" s="72"/>
      <c r="CA2525" s="73"/>
      <c r="CB2525" s="72"/>
      <c r="CC2525" s="72"/>
      <c r="CD2525" s="74"/>
      <c r="CJ2525"/>
      <c r="CW2525" s="76"/>
      <c r="DC2525" s="69"/>
      <c r="DI2525" s="69"/>
    </row>
    <row r="2526" spans="78:113">
      <c r="BZ2526" s="72"/>
      <c r="CA2526" s="73"/>
      <c r="CB2526" s="72"/>
      <c r="CC2526" s="72"/>
      <c r="CD2526" s="74"/>
      <c r="CJ2526"/>
      <c r="CW2526" s="76"/>
      <c r="DC2526" s="69"/>
      <c r="DI2526" s="69"/>
    </row>
    <row r="2527" spans="78:113">
      <c r="BZ2527" s="72"/>
      <c r="CA2527" s="73"/>
      <c r="CB2527" s="72"/>
      <c r="CC2527" s="72"/>
      <c r="CD2527" s="74"/>
      <c r="CJ2527"/>
      <c r="CW2527" s="76"/>
      <c r="DC2527" s="69"/>
      <c r="DI2527" s="69"/>
    </row>
    <row r="2528" spans="78:113">
      <c r="BZ2528" s="72"/>
      <c r="CA2528" s="73"/>
      <c r="CB2528" s="72"/>
      <c r="CC2528" s="72"/>
      <c r="CD2528" s="74"/>
      <c r="CJ2528"/>
      <c r="CW2528" s="76"/>
      <c r="DC2528" s="69"/>
      <c r="DI2528" s="69"/>
    </row>
    <row r="2529" spans="78:113">
      <c r="BZ2529" s="72"/>
      <c r="CA2529" s="73"/>
      <c r="CB2529" s="72"/>
      <c r="CC2529" s="72"/>
      <c r="CD2529" s="74"/>
      <c r="CJ2529"/>
      <c r="CW2529" s="76"/>
      <c r="DC2529" s="69"/>
      <c r="DI2529" s="69"/>
    </row>
    <row r="2530" spans="78:113">
      <c r="BZ2530" s="72"/>
      <c r="CA2530" s="73"/>
      <c r="CB2530" s="72"/>
      <c r="CC2530" s="72"/>
      <c r="CD2530" s="74"/>
      <c r="CJ2530"/>
      <c r="CW2530" s="76"/>
      <c r="DC2530" s="69"/>
      <c r="DI2530" s="69"/>
    </row>
    <row r="2531" spans="78:113">
      <c r="BZ2531" s="72"/>
      <c r="CA2531" s="73"/>
      <c r="CB2531" s="72"/>
      <c r="CC2531" s="72"/>
      <c r="CD2531" s="74"/>
      <c r="CJ2531"/>
      <c r="CW2531" s="76"/>
      <c r="DC2531" s="69"/>
      <c r="DI2531" s="69"/>
    </row>
    <row r="2532" spans="78:113">
      <c r="BZ2532" s="72"/>
      <c r="CA2532" s="73"/>
      <c r="CB2532" s="72"/>
      <c r="CC2532" s="72"/>
      <c r="CD2532" s="74"/>
      <c r="CJ2532"/>
      <c r="CW2532" s="76"/>
      <c r="DC2532" s="69"/>
      <c r="DI2532" s="69"/>
    </row>
    <row r="2533" spans="78:113">
      <c r="BZ2533" s="72"/>
      <c r="CA2533" s="73"/>
      <c r="CB2533" s="72"/>
      <c r="CC2533" s="72"/>
      <c r="CD2533" s="74"/>
      <c r="CJ2533"/>
      <c r="CW2533" s="76"/>
      <c r="DC2533" s="69"/>
      <c r="DI2533" s="69"/>
    </row>
    <row r="2534" spans="78:113">
      <c r="BZ2534" s="72"/>
      <c r="CA2534" s="73"/>
      <c r="CB2534" s="72"/>
      <c r="CC2534" s="72"/>
      <c r="CD2534" s="74"/>
      <c r="CJ2534"/>
      <c r="CW2534" s="76"/>
      <c r="DC2534" s="69"/>
      <c r="DI2534" s="69"/>
    </row>
    <row r="2535" spans="78:113">
      <c r="BZ2535" s="72"/>
      <c r="CA2535" s="73"/>
      <c r="CB2535" s="72"/>
      <c r="CC2535" s="72"/>
      <c r="CD2535" s="74"/>
      <c r="CJ2535"/>
      <c r="CW2535" s="76"/>
      <c r="DC2535" s="69"/>
      <c r="DI2535" s="69"/>
    </row>
    <row r="2536" spans="78:113">
      <c r="BZ2536" s="72"/>
      <c r="CA2536" s="73"/>
      <c r="CB2536" s="72"/>
      <c r="CC2536" s="72"/>
      <c r="CD2536" s="74"/>
      <c r="CJ2536"/>
      <c r="CW2536" s="76"/>
      <c r="DC2536" s="69"/>
      <c r="DI2536" s="69"/>
    </row>
    <row r="2537" spans="78:113">
      <c r="BZ2537" s="72"/>
      <c r="CA2537" s="73"/>
      <c r="CB2537" s="72"/>
      <c r="CC2537" s="72"/>
      <c r="CD2537" s="74"/>
      <c r="CJ2537"/>
      <c r="CW2537" s="76"/>
      <c r="DC2537" s="69"/>
      <c r="DI2537" s="69"/>
    </row>
    <row r="2538" spans="78:113">
      <c r="BZ2538" s="72"/>
      <c r="CA2538" s="73"/>
      <c r="CB2538" s="72"/>
      <c r="CC2538" s="72"/>
      <c r="CD2538" s="74"/>
      <c r="CJ2538"/>
      <c r="CW2538" s="76"/>
      <c r="DC2538" s="69"/>
      <c r="DI2538" s="69"/>
    </row>
    <row r="2539" spans="78:113">
      <c r="BZ2539" s="72"/>
      <c r="CA2539" s="73"/>
      <c r="CB2539" s="72"/>
      <c r="CC2539" s="72"/>
      <c r="CD2539" s="74"/>
      <c r="CJ2539"/>
      <c r="CW2539" s="76"/>
      <c r="DC2539" s="69"/>
      <c r="DI2539" s="69"/>
    </row>
    <row r="2540" spans="78:113">
      <c r="BZ2540" s="72"/>
      <c r="CA2540" s="73"/>
      <c r="CB2540" s="72"/>
      <c r="CC2540" s="72"/>
      <c r="CD2540" s="74"/>
      <c r="CJ2540"/>
      <c r="CW2540" s="76"/>
      <c r="DC2540" s="69"/>
      <c r="DI2540" s="69"/>
    </row>
    <row r="2541" spans="78:113">
      <c r="BZ2541" s="72"/>
      <c r="CA2541" s="73"/>
      <c r="CB2541" s="72"/>
      <c r="CC2541" s="72"/>
      <c r="CD2541" s="74"/>
      <c r="CJ2541"/>
      <c r="CW2541" s="76"/>
      <c r="DC2541" s="69"/>
      <c r="DI2541" s="69"/>
    </row>
    <row r="2542" spans="78:113">
      <c r="BZ2542" s="72"/>
      <c r="CA2542" s="73"/>
      <c r="CB2542" s="72"/>
      <c r="CC2542" s="72"/>
      <c r="CD2542" s="74"/>
      <c r="CJ2542"/>
      <c r="CW2542" s="76"/>
      <c r="DC2542" s="69"/>
      <c r="DI2542" s="69"/>
    </row>
    <row r="2543" spans="78:113">
      <c r="BZ2543" s="72"/>
      <c r="CA2543" s="73"/>
      <c r="CB2543" s="72"/>
      <c r="CC2543" s="72"/>
      <c r="CD2543" s="74"/>
      <c r="CJ2543"/>
      <c r="CW2543" s="76"/>
      <c r="DC2543" s="69"/>
      <c r="DI2543" s="69"/>
    </row>
    <row r="2544" spans="78:113">
      <c r="BZ2544" s="72"/>
      <c r="CA2544" s="73"/>
      <c r="CB2544" s="72"/>
      <c r="CC2544" s="72"/>
      <c r="CD2544" s="74"/>
      <c r="CJ2544"/>
      <c r="CW2544" s="76"/>
      <c r="DC2544" s="69"/>
      <c r="DI2544" s="69"/>
    </row>
    <row r="2545" spans="78:113">
      <c r="BZ2545" s="72"/>
      <c r="CA2545" s="73"/>
      <c r="CB2545" s="72"/>
      <c r="CC2545" s="72"/>
      <c r="CD2545" s="74"/>
      <c r="CJ2545"/>
      <c r="CW2545" s="76"/>
      <c r="DC2545" s="69"/>
      <c r="DI2545" s="69"/>
    </row>
    <row r="2546" spans="78:113">
      <c r="BZ2546" s="72"/>
      <c r="CA2546" s="73"/>
      <c r="CB2546" s="72"/>
      <c r="CC2546" s="72"/>
      <c r="CD2546" s="74"/>
      <c r="CJ2546"/>
      <c r="CW2546" s="76"/>
      <c r="DC2546" s="69"/>
      <c r="DI2546" s="69"/>
    </row>
    <row r="2547" spans="78:113">
      <c r="BZ2547" s="72"/>
      <c r="CA2547" s="73"/>
      <c r="CB2547" s="72"/>
      <c r="CC2547" s="72"/>
      <c r="CD2547" s="74"/>
      <c r="CJ2547"/>
      <c r="CW2547" s="76"/>
      <c r="DC2547" s="69"/>
      <c r="DI2547" s="69"/>
    </row>
    <row r="2548" spans="78:113">
      <c r="BZ2548" s="72"/>
      <c r="CA2548" s="73"/>
      <c r="CB2548" s="72"/>
      <c r="CC2548" s="72"/>
      <c r="CD2548" s="74"/>
      <c r="CJ2548"/>
      <c r="CW2548" s="76"/>
      <c r="DC2548" s="69"/>
      <c r="DI2548" s="69"/>
    </row>
    <row r="2549" spans="78:113">
      <c r="BZ2549" s="72"/>
      <c r="CA2549" s="73"/>
      <c r="CB2549" s="72"/>
      <c r="CC2549" s="72"/>
      <c r="CD2549" s="74"/>
      <c r="CJ2549"/>
      <c r="CW2549" s="76"/>
      <c r="DC2549" s="69"/>
      <c r="DI2549" s="69"/>
    </row>
    <row r="2550" spans="78:113">
      <c r="BZ2550" s="72"/>
      <c r="CA2550" s="73"/>
      <c r="CB2550" s="72"/>
      <c r="CC2550" s="72"/>
      <c r="CD2550" s="74"/>
      <c r="CJ2550"/>
      <c r="CW2550" s="76"/>
      <c r="DC2550" s="69"/>
      <c r="DI2550" s="69"/>
    </row>
    <row r="2551" spans="78:113">
      <c r="BZ2551" s="72"/>
      <c r="CA2551" s="73"/>
      <c r="CB2551" s="72"/>
      <c r="CC2551" s="72"/>
      <c r="CD2551" s="74"/>
      <c r="CJ2551"/>
      <c r="CW2551" s="76"/>
      <c r="DC2551" s="69"/>
      <c r="DI2551" s="69"/>
    </row>
    <row r="2552" spans="78:113">
      <c r="BZ2552" s="72"/>
      <c r="CA2552" s="73"/>
      <c r="CB2552" s="72"/>
      <c r="CC2552" s="72"/>
      <c r="CD2552" s="74"/>
      <c r="CJ2552"/>
      <c r="CW2552" s="76"/>
      <c r="DC2552" s="69"/>
      <c r="DI2552" s="69"/>
    </row>
    <row r="2553" spans="78:113">
      <c r="BZ2553" s="72"/>
      <c r="CA2553" s="73"/>
      <c r="CB2553" s="72"/>
      <c r="CC2553" s="72"/>
      <c r="CD2553" s="74"/>
      <c r="CJ2553"/>
      <c r="CW2553" s="76"/>
      <c r="DC2553" s="69"/>
      <c r="DI2553" s="69"/>
    </row>
    <row r="2554" spans="78:113">
      <c r="BZ2554" s="72"/>
      <c r="CA2554" s="73"/>
      <c r="CB2554" s="72"/>
      <c r="CC2554" s="72"/>
      <c r="CD2554" s="74"/>
      <c r="CJ2554"/>
      <c r="CW2554" s="76"/>
      <c r="DC2554" s="69"/>
      <c r="DI2554" s="69"/>
    </row>
    <row r="2555" spans="78:113">
      <c r="BZ2555" s="72"/>
      <c r="CA2555" s="73"/>
      <c r="CB2555" s="72"/>
      <c r="CC2555" s="72"/>
      <c r="CD2555" s="74"/>
      <c r="CJ2555"/>
      <c r="CW2555" s="76"/>
      <c r="DC2555" s="69"/>
      <c r="DI2555" s="69"/>
    </row>
    <row r="2556" spans="78:113">
      <c r="BZ2556" s="72"/>
      <c r="CA2556" s="73"/>
      <c r="CB2556" s="72"/>
      <c r="CC2556" s="72"/>
      <c r="CD2556" s="74"/>
      <c r="CJ2556"/>
      <c r="CW2556" s="76"/>
      <c r="DC2556" s="69"/>
      <c r="DI2556" s="69"/>
    </row>
    <row r="2557" spans="78:113">
      <c r="BZ2557" s="72"/>
      <c r="CA2557" s="73"/>
      <c r="CB2557" s="72"/>
      <c r="CC2557" s="72"/>
      <c r="CD2557" s="74"/>
      <c r="CJ2557"/>
      <c r="CW2557" s="76"/>
      <c r="DC2557" s="69"/>
      <c r="DI2557" s="69"/>
    </row>
    <row r="2558" spans="78:113">
      <c r="BZ2558" s="72"/>
      <c r="CA2558" s="73"/>
      <c r="CB2558" s="72"/>
      <c r="CC2558" s="72"/>
      <c r="CD2558" s="74"/>
      <c r="CJ2558"/>
      <c r="CW2558" s="76"/>
      <c r="DC2558" s="69"/>
      <c r="DI2558" s="69"/>
    </row>
    <row r="2559" spans="78:113">
      <c r="BZ2559" s="72"/>
      <c r="CA2559" s="73"/>
      <c r="CB2559" s="72"/>
      <c r="CC2559" s="72"/>
      <c r="CD2559" s="74"/>
      <c r="CJ2559"/>
      <c r="CW2559" s="76"/>
      <c r="DC2559" s="69"/>
      <c r="DI2559" s="69"/>
    </row>
    <row r="2560" spans="78:113">
      <c r="BZ2560" s="72"/>
      <c r="CA2560" s="73"/>
      <c r="CB2560" s="72"/>
      <c r="CC2560" s="72"/>
      <c r="CD2560" s="74"/>
      <c r="CJ2560"/>
      <c r="CW2560" s="76"/>
      <c r="DC2560" s="69"/>
      <c r="DI2560" s="69"/>
    </row>
    <row r="2561" spans="78:113">
      <c r="BZ2561" s="72"/>
      <c r="CA2561" s="73"/>
      <c r="CB2561" s="72"/>
      <c r="CC2561" s="72"/>
      <c r="CD2561" s="74"/>
      <c r="CJ2561"/>
      <c r="CW2561" s="76"/>
      <c r="DC2561" s="69"/>
      <c r="DI2561" s="69"/>
    </row>
    <row r="2562" spans="78:113">
      <c r="BZ2562" s="72"/>
      <c r="CA2562" s="73"/>
      <c r="CB2562" s="72"/>
      <c r="CC2562" s="72"/>
      <c r="CD2562" s="74"/>
      <c r="CJ2562"/>
      <c r="CW2562" s="76"/>
      <c r="DC2562" s="69"/>
      <c r="DI2562" s="69"/>
    </row>
    <row r="2563" spans="78:113">
      <c r="BZ2563" s="72"/>
      <c r="CA2563" s="73"/>
      <c r="CB2563" s="72"/>
      <c r="CC2563" s="72"/>
      <c r="CD2563" s="74"/>
      <c r="CJ2563"/>
      <c r="CW2563" s="76"/>
      <c r="DC2563" s="69"/>
      <c r="DI2563" s="69"/>
    </row>
    <row r="2564" spans="78:113">
      <c r="BZ2564" s="72"/>
      <c r="CA2564" s="73"/>
      <c r="CB2564" s="72"/>
      <c r="CC2564" s="72"/>
      <c r="CD2564" s="74"/>
      <c r="CJ2564"/>
      <c r="CW2564" s="76"/>
      <c r="DC2564" s="69"/>
      <c r="DI2564" s="69"/>
    </row>
    <row r="2565" spans="78:113">
      <c r="BZ2565" s="72"/>
      <c r="CA2565" s="73"/>
      <c r="CB2565" s="72"/>
      <c r="CC2565" s="72"/>
      <c r="CD2565" s="74"/>
      <c r="CJ2565"/>
      <c r="CW2565" s="76"/>
      <c r="DC2565" s="69"/>
      <c r="DI2565" s="69"/>
    </row>
    <row r="2566" spans="78:113">
      <c r="BZ2566" s="72"/>
      <c r="CA2566" s="73"/>
      <c r="CB2566" s="72"/>
      <c r="CC2566" s="72"/>
      <c r="CD2566" s="74"/>
      <c r="CJ2566"/>
      <c r="CW2566" s="76"/>
      <c r="DC2566" s="69"/>
      <c r="DI2566" s="69"/>
    </row>
    <row r="2567" spans="78:113">
      <c r="BZ2567" s="72"/>
      <c r="CA2567" s="73"/>
      <c r="CB2567" s="72"/>
      <c r="CC2567" s="72"/>
      <c r="CD2567" s="74"/>
      <c r="CJ2567"/>
      <c r="CW2567" s="76"/>
      <c r="DC2567" s="69"/>
      <c r="DI2567" s="69"/>
    </row>
    <row r="2568" spans="78:113">
      <c r="BZ2568" s="72"/>
      <c r="CA2568" s="73"/>
      <c r="CB2568" s="72"/>
      <c r="CC2568" s="72"/>
      <c r="CD2568" s="74"/>
      <c r="CJ2568"/>
      <c r="CW2568" s="76"/>
      <c r="DC2568" s="69"/>
      <c r="DI2568" s="69"/>
    </row>
    <row r="2569" spans="78:113">
      <c r="BZ2569" s="72"/>
      <c r="CA2569" s="73"/>
      <c r="CB2569" s="72"/>
      <c r="CC2569" s="72"/>
      <c r="CD2569" s="74"/>
      <c r="CJ2569"/>
      <c r="CW2569" s="76"/>
      <c r="DC2569" s="69"/>
      <c r="DI2569" s="69"/>
    </row>
    <row r="2570" spans="78:113">
      <c r="BZ2570" s="72"/>
      <c r="CA2570" s="73"/>
      <c r="CB2570" s="72"/>
      <c r="CC2570" s="72"/>
      <c r="CD2570" s="74"/>
      <c r="CJ2570"/>
      <c r="CW2570" s="76"/>
      <c r="DC2570" s="69"/>
      <c r="DI2570" s="69"/>
    </row>
    <row r="2571" spans="78:113">
      <c r="BZ2571" s="72"/>
      <c r="CA2571" s="73"/>
      <c r="CB2571" s="72"/>
      <c r="CC2571" s="72"/>
      <c r="CD2571" s="74"/>
      <c r="CJ2571"/>
      <c r="CW2571" s="76"/>
      <c r="DC2571" s="69"/>
      <c r="DI2571" s="69"/>
    </row>
    <row r="2572" spans="78:113">
      <c r="BZ2572" s="72"/>
      <c r="CA2572" s="73"/>
      <c r="CB2572" s="72"/>
      <c r="CC2572" s="72"/>
      <c r="CD2572" s="74"/>
      <c r="CJ2572"/>
      <c r="CW2572" s="76"/>
      <c r="DC2572" s="69"/>
      <c r="DI2572" s="69"/>
    </row>
    <row r="2573" spans="78:113">
      <c r="BZ2573" s="72"/>
      <c r="CA2573" s="73"/>
      <c r="CB2573" s="72"/>
      <c r="CC2573" s="72"/>
      <c r="CD2573" s="74"/>
      <c r="CJ2573"/>
      <c r="CW2573" s="76"/>
      <c r="DC2573" s="69"/>
      <c r="DI2573" s="69"/>
    </row>
    <row r="2574" spans="78:113">
      <c r="BZ2574" s="72"/>
      <c r="CA2574" s="73"/>
      <c r="CB2574" s="72"/>
      <c r="CC2574" s="72"/>
      <c r="CD2574" s="74"/>
      <c r="CJ2574"/>
      <c r="CW2574" s="76"/>
      <c r="DC2574" s="69"/>
      <c r="DI2574" s="69"/>
    </row>
    <row r="2575" spans="78:113">
      <c r="BZ2575" s="72"/>
      <c r="CA2575" s="73"/>
      <c r="CB2575" s="72"/>
      <c r="CC2575" s="72"/>
      <c r="CD2575" s="74"/>
      <c r="CJ2575"/>
      <c r="CW2575" s="76"/>
      <c r="DC2575" s="69"/>
      <c r="DI2575" s="69"/>
    </row>
    <row r="2576" spans="78:113">
      <c r="BZ2576" s="72"/>
      <c r="CA2576" s="73"/>
      <c r="CB2576" s="72"/>
      <c r="CC2576" s="72"/>
      <c r="CD2576" s="74"/>
      <c r="CJ2576"/>
      <c r="CW2576" s="76"/>
      <c r="DC2576" s="69"/>
      <c r="DI2576" s="69"/>
    </row>
    <row r="2577" spans="78:113">
      <c r="BZ2577" s="72"/>
      <c r="CA2577" s="73"/>
      <c r="CB2577" s="72"/>
      <c r="CC2577" s="72"/>
      <c r="CD2577" s="74"/>
      <c r="CJ2577"/>
      <c r="CW2577" s="76"/>
      <c r="DC2577" s="69"/>
      <c r="DI2577" s="69"/>
    </row>
    <row r="2578" spans="78:113">
      <c r="BZ2578" s="72"/>
      <c r="CA2578" s="73"/>
      <c r="CB2578" s="72"/>
      <c r="CC2578" s="72"/>
      <c r="CD2578" s="74"/>
      <c r="CJ2578"/>
      <c r="CW2578" s="76"/>
      <c r="DC2578" s="69"/>
      <c r="DI2578" s="69"/>
    </row>
    <row r="2579" spans="78:113">
      <c r="BZ2579" s="72"/>
      <c r="CA2579" s="73"/>
      <c r="CB2579" s="72"/>
      <c r="CC2579" s="72"/>
      <c r="CD2579" s="74"/>
      <c r="CJ2579"/>
      <c r="CW2579" s="76"/>
      <c r="DC2579" s="69"/>
      <c r="DI2579" s="69"/>
    </row>
    <row r="2580" spans="78:113">
      <c r="BZ2580" s="72"/>
      <c r="CA2580" s="73"/>
      <c r="CB2580" s="72"/>
      <c r="CC2580" s="72"/>
      <c r="CD2580" s="74"/>
      <c r="CJ2580"/>
      <c r="CW2580" s="76"/>
      <c r="DC2580" s="69"/>
      <c r="DI2580" s="69"/>
    </row>
    <row r="2581" spans="78:113">
      <c r="BZ2581" s="72"/>
      <c r="CA2581" s="73"/>
      <c r="CB2581" s="72"/>
      <c r="CC2581" s="72"/>
      <c r="CD2581" s="74"/>
      <c r="CJ2581"/>
      <c r="CW2581" s="76"/>
      <c r="DC2581" s="69"/>
      <c r="DI2581" s="69"/>
    </row>
    <row r="2582" spans="78:113">
      <c r="BZ2582" s="72"/>
      <c r="CA2582" s="73"/>
      <c r="CB2582" s="72"/>
      <c r="CC2582" s="72"/>
      <c r="CD2582" s="74"/>
      <c r="CJ2582"/>
      <c r="CW2582" s="76"/>
      <c r="DC2582" s="69"/>
      <c r="DI2582" s="69"/>
    </row>
    <row r="2583" spans="78:113">
      <c r="BZ2583" s="72"/>
      <c r="CA2583" s="73"/>
      <c r="CB2583" s="72"/>
      <c r="CC2583" s="72"/>
      <c r="CD2583" s="74"/>
      <c r="CJ2583"/>
      <c r="CW2583" s="76"/>
      <c r="DC2583" s="69"/>
      <c r="DI2583" s="69"/>
    </row>
    <row r="2584" spans="78:113">
      <c r="BZ2584" s="72"/>
      <c r="CA2584" s="73"/>
      <c r="CB2584" s="72"/>
      <c r="CC2584" s="72"/>
      <c r="CD2584" s="74"/>
      <c r="CJ2584"/>
      <c r="CW2584" s="76"/>
      <c r="DC2584" s="69"/>
      <c r="DI2584" s="69"/>
    </row>
    <row r="2585" spans="78:113">
      <c r="BZ2585" s="72"/>
      <c r="CA2585" s="73"/>
      <c r="CB2585" s="72"/>
      <c r="CC2585" s="72"/>
      <c r="CD2585" s="74"/>
      <c r="CJ2585"/>
      <c r="CW2585" s="76"/>
      <c r="DC2585" s="69"/>
      <c r="DI2585" s="69"/>
    </row>
    <row r="2586" spans="78:113">
      <c r="BZ2586" s="72"/>
      <c r="CA2586" s="73"/>
      <c r="CB2586" s="72"/>
      <c r="CC2586" s="72"/>
      <c r="CD2586" s="74"/>
      <c r="CJ2586"/>
      <c r="CW2586" s="76"/>
      <c r="DC2586" s="69"/>
      <c r="DI2586" s="69"/>
    </row>
    <row r="2587" spans="78:113">
      <c r="BZ2587" s="72"/>
      <c r="CA2587" s="73"/>
      <c r="CB2587" s="72"/>
      <c r="CC2587" s="72"/>
      <c r="CD2587" s="74"/>
      <c r="CJ2587"/>
      <c r="CW2587" s="76"/>
      <c r="DC2587" s="69"/>
      <c r="DI2587" s="69"/>
    </row>
    <row r="2588" spans="78:113">
      <c r="BZ2588" s="72"/>
      <c r="CA2588" s="73"/>
      <c r="CB2588" s="72"/>
      <c r="CC2588" s="72"/>
      <c r="CD2588" s="74"/>
      <c r="CJ2588"/>
      <c r="CW2588" s="76"/>
      <c r="DC2588" s="69"/>
      <c r="DI2588" s="69"/>
    </row>
    <row r="2589" spans="78:113">
      <c r="BZ2589" s="72"/>
      <c r="CA2589" s="73"/>
      <c r="CB2589" s="72"/>
      <c r="CC2589" s="72"/>
      <c r="CD2589" s="74"/>
      <c r="CJ2589"/>
      <c r="CW2589" s="76"/>
      <c r="DC2589" s="69"/>
      <c r="DI2589" s="69"/>
    </row>
    <row r="2590" spans="78:113">
      <c r="BZ2590" s="72"/>
      <c r="CA2590" s="73"/>
      <c r="CB2590" s="72"/>
      <c r="CC2590" s="72"/>
      <c r="CD2590" s="74"/>
      <c r="CJ2590"/>
      <c r="CW2590" s="76"/>
      <c r="DC2590" s="69"/>
      <c r="DI2590" s="69"/>
    </row>
    <row r="2591" spans="78:113">
      <c r="BZ2591" s="72"/>
      <c r="CA2591" s="73"/>
      <c r="CB2591" s="72"/>
      <c r="CC2591" s="72"/>
      <c r="CD2591" s="74"/>
      <c r="CJ2591"/>
      <c r="CW2591" s="76"/>
      <c r="DC2591" s="69"/>
      <c r="DI2591" s="69"/>
    </row>
    <row r="2592" spans="78:113">
      <c r="BZ2592" s="72"/>
      <c r="CA2592" s="73"/>
      <c r="CB2592" s="72"/>
      <c r="CC2592" s="72"/>
      <c r="CD2592" s="74"/>
      <c r="CJ2592"/>
      <c r="CW2592" s="76"/>
      <c r="DC2592" s="69"/>
      <c r="DI2592" s="69"/>
    </row>
    <row r="2593" spans="78:113">
      <c r="BZ2593" s="72"/>
      <c r="CA2593" s="73"/>
      <c r="CB2593" s="72"/>
      <c r="CC2593" s="72"/>
      <c r="CD2593" s="74"/>
      <c r="CJ2593"/>
      <c r="CW2593" s="76"/>
      <c r="DC2593" s="69"/>
      <c r="DI2593" s="69"/>
    </row>
    <row r="2594" spans="78:113">
      <c r="BZ2594" s="72"/>
      <c r="CA2594" s="73"/>
      <c r="CB2594" s="72"/>
      <c r="CC2594" s="72"/>
      <c r="CD2594" s="74"/>
      <c r="CJ2594"/>
      <c r="CW2594" s="76"/>
      <c r="DC2594" s="69"/>
      <c r="DI2594" s="69"/>
    </row>
    <row r="2595" spans="78:113">
      <c r="BZ2595" s="72"/>
      <c r="CA2595" s="73"/>
      <c r="CB2595" s="72"/>
      <c r="CC2595" s="72"/>
      <c r="CD2595" s="74"/>
      <c r="CJ2595"/>
      <c r="CW2595" s="76"/>
      <c r="DC2595" s="69"/>
      <c r="DI2595" s="69"/>
    </row>
    <row r="2596" spans="78:113">
      <c r="BZ2596" s="72"/>
      <c r="CA2596" s="73"/>
      <c r="CB2596" s="72"/>
      <c r="CC2596" s="72"/>
      <c r="CD2596" s="74"/>
      <c r="CJ2596"/>
      <c r="CW2596" s="76"/>
      <c r="DC2596" s="69"/>
      <c r="DI2596" s="69"/>
    </row>
    <row r="2597" spans="78:113">
      <c r="BZ2597" s="72"/>
      <c r="CA2597" s="73"/>
      <c r="CB2597" s="72"/>
      <c r="CC2597" s="72"/>
      <c r="CD2597" s="74"/>
      <c r="CJ2597"/>
      <c r="CW2597" s="76"/>
      <c r="DC2597" s="69"/>
      <c r="DI2597" s="69"/>
    </row>
    <row r="2598" spans="78:113">
      <c r="BZ2598" s="72"/>
      <c r="CA2598" s="73"/>
      <c r="CB2598" s="72"/>
      <c r="CC2598" s="72"/>
      <c r="CD2598" s="74"/>
      <c r="CJ2598"/>
      <c r="CW2598" s="76"/>
      <c r="DC2598" s="69"/>
      <c r="DI2598" s="69"/>
    </row>
    <row r="2599" spans="78:113">
      <c r="BZ2599" s="72"/>
      <c r="CA2599" s="73"/>
      <c r="CB2599" s="72"/>
      <c r="CC2599" s="72"/>
      <c r="CD2599" s="74"/>
      <c r="CJ2599"/>
      <c r="CW2599" s="76"/>
      <c r="DC2599" s="69"/>
      <c r="DI2599" s="69"/>
    </row>
    <row r="2600" spans="78:113">
      <c r="BZ2600" s="72"/>
      <c r="CA2600" s="73"/>
      <c r="CB2600" s="72"/>
      <c r="CC2600" s="72"/>
      <c r="CD2600" s="74"/>
      <c r="CJ2600"/>
      <c r="CW2600" s="76"/>
      <c r="DC2600" s="69"/>
      <c r="DI2600" s="69"/>
    </row>
    <row r="2601" spans="78:113">
      <c r="BZ2601" s="72"/>
      <c r="CA2601" s="73"/>
      <c r="CB2601" s="72"/>
      <c r="CC2601" s="72"/>
      <c r="CD2601" s="74"/>
      <c r="CJ2601"/>
      <c r="CW2601" s="76"/>
      <c r="DC2601" s="69"/>
      <c r="DI2601" s="69"/>
    </row>
    <row r="2602" spans="78:113">
      <c r="BZ2602" s="72"/>
      <c r="CA2602" s="73"/>
      <c r="CB2602" s="72"/>
      <c r="CC2602" s="72"/>
      <c r="CD2602" s="74"/>
      <c r="CJ2602"/>
      <c r="CW2602" s="76"/>
      <c r="DC2602" s="69"/>
      <c r="DI2602" s="69"/>
    </row>
    <row r="2603" spans="78:113">
      <c r="BZ2603" s="72"/>
      <c r="CA2603" s="73"/>
      <c r="CB2603" s="72"/>
      <c r="CC2603" s="72"/>
      <c r="CD2603" s="74"/>
      <c r="CJ2603"/>
      <c r="CW2603" s="76"/>
      <c r="DC2603" s="69"/>
      <c r="DI2603" s="69"/>
    </row>
    <row r="2604" spans="78:113">
      <c r="BZ2604" s="72"/>
      <c r="CA2604" s="73"/>
      <c r="CB2604" s="72"/>
      <c r="CC2604" s="72"/>
      <c r="CD2604" s="74"/>
      <c r="CJ2604"/>
      <c r="CW2604" s="76"/>
      <c r="DC2604" s="69"/>
      <c r="DI2604" s="69"/>
    </row>
    <row r="2605" spans="78:113">
      <c r="BZ2605" s="72"/>
      <c r="CA2605" s="73"/>
      <c r="CB2605" s="72"/>
      <c r="CC2605" s="72"/>
      <c r="CD2605" s="74"/>
      <c r="CJ2605"/>
      <c r="CW2605" s="76"/>
      <c r="DC2605" s="69"/>
      <c r="DI2605" s="69"/>
    </row>
    <row r="2606" spans="78:113">
      <c r="BZ2606" s="72"/>
      <c r="CA2606" s="73"/>
      <c r="CB2606" s="72"/>
      <c r="CC2606" s="72"/>
      <c r="CD2606" s="74"/>
      <c r="CJ2606"/>
      <c r="CW2606" s="76"/>
      <c r="DC2606" s="69"/>
      <c r="DI2606" s="69"/>
    </row>
    <row r="2607" spans="78:113">
      <c r="BZ2607" s="72"/>
      <c r="CA2607" s="73"/>
      <c r="CB2607" s="72"/>
      <c r="CC2607" s="72"/>
      <c r="CD2607" s="74"/>
      <c r="CJ2607"/>
      <c r="CW2607" s="76"/>
      <c r="DC2607" s="69"/>
      <c r="DI2607" s="69"/>
    </row>
    <row r="2608" spans="78:113">
      <c r="BZ2608" s="72"/>
      <c r="CA2608" s="73"/>
      <c r="CB2608" s="72"/>
      <c r="CC2608" s="72"/>
      <c r="CD2608" s="74"/>
      <c r="CJ2608"/>
      <c r="CW2608" s="76"/>
      <c r="DC2608" s="69"/>
      <c r="DI2608" s="69"/>
    </row>
    <row r="2609" spans="78:113">
      <c r="BZ2609" s="72"/>
      <c r="CA2609" s="73"/>
      <c r="CB2609" s="72"/>
      <c r="CC2609" s="72"/>
      <c r="CD2609" s="74"/>
      <c r="CJ2609"/>
      <c r="CW2609" s="76"/>
      <c r="DC2609" s="69"/>
      <c r="DI2609" s="69"/>
    </row>
    <row r="2610" spans="78:113">
      <c r="BZ2610" s="72"/>
      <c r="CA2610" s="73"/>
      <c r="CB2610" s="72"/>
      <c r="CC2610" s="72"/>
      <c r="CD2610" s="74"/>
      <c r="CJ2610"/>
      <c r="CW2610" s="76"/>
      <c r="DC2610" s="69"/>
      <c r="DI2610" s="69"/>
    </row>
    <row r="2611" spans="78:113">
      <c r="BZ2611" s="72"/>
      <c r="CA2611" s="73"/>
      <c r="CB2611" s="72"/>
      <c r="CC2611" s="72"/>
      <c r="CD2611" s="74"/>
      <c r="CJ2611"/>
      <c r="CW2611" s="76"/>
      <c r="DC2611" s="69"/>
      <c r="DI2611" s="69"/>
    </row>
    <row r="2612" spans="78:113">
      <c r="BZ2612" s="72"/>
      <c r="CA2612" s="73"/>
      <c r="CB2612" s="72"/>
      <c r="CC2612" s="72"/>
      <c r="CD2612" s="74"/>
      <c r="CJ2612"/>
      <c r="CW2612" s="76"/>
      <c r="DC2612" s="69"/>
      <c r="DI2612" s="69"/>
    </row>
    <row r="2613" spans="78:113">
      <c r="BZ2613" s="72"/>
      <c r="CA2613" s="73"/>
      <c r="CB2613" s="72"/>
      <c r="CC2613" s="72"/>
      <c r="CD2613" s="74"/>
      <c r="CJ2613"/>
      <c r="CW2613" s="76"/>
      <c r="DC2613" s="69"/>
      <c r="DI2613" s="69"/>
    </row>
    <row r="2614" spans="78:113">
      <c r="BZ2614" s="72"/>
      <c r="CA2614" s="73"/>
      <c r="CB2614" s="72"/>
      <c r="CC2614" s="72"/>
      <c r="CD2614" s="74"/>
      <c r="CJ2614"/>
      <c r="CW2614" s="76"/>
      <c r="DC2614" s="69"/>
      <c r="DI2614" s="69"/>
    </row>
    <row r="2615" spans="78:113">
      <c r="BZ2615" s="72"/>
      <c r="CA2615" s="73"/>
      <c r="CB2615" s="72"/>
      <c r="CC2615" s="72"/>
      <c r="CD2615" s="74"/>
      <c r="CJ2615"/>
      <c r="CW2615" s="76"/>
      <c r="DC2615" s="69"/>
      <c r="DI2615" s="69"/>
    </row>
    <row r="2616" spans="78:113">
      <c r="BZ2616" s="72"/>
      <c r="CA2616" s="73"/>
      <c r="CB2616" s="72"/>
      <c r="CC2616" s="72"/>
      <c r="CD2616" s="74"/>
      <c r="CJ2616"/>
      <c r="CW2616" s="76"/>
      <c r="DC2616" s="69"/>
      <c r="DI2616" s="69"/>
    </row>
    <row r="2617" spans="78:113">
      <c r="BZ2617" s="72"/>
      <c r="CA2617" s="73"/>
      <c r="CB2617" s="72"/>
      <c r="CC2617" s="72"/>
      <c r="CD2617" s="74"/>
      <c r="CJ2617"/>
      <c r="CW2617" s="76"/>
      <c r="DC2617" s="69"/>
      <c r="DI2617" s="69"/>
    </row>
    <row r="2618" spans="78:113">
      <c r="BZ2618" s="72"/>
      <c r="CA2618" s="73"/>
      <c r="CB2618" s="72"/>
      <c r="CC2618" s="72"/>
      <c r="CD2618" s="74"/>
      <c r="CJ2618"/>
      <c r="CW2618" s="76"/>
      <c r="DC2618" s="69"/>
      <c r="DI2618" s="69"/>
    </row>
    <row r="2619" spans="78:113">
      <c r="BZ2619" s="72"/>
      <c r="CA2619" s="73"/>
      <c r="CB2619" s="72"/>
      <c r="CC2619" s="72"/>
      <c r="CD2619" s="74"/>
      <c r="CJ2619"/>
      <c r="CW2619" s="76"/>
      <c r="DC2619" s="69"/>
      <c r="DI2619" s="69"/>
    </row>
    <row r="2620" spans="78:113">
      <c r="BZ2620" s="72"/>
      <c r="CA2620" s="73"/>
      <c r="CB2620" s="72"/>
      <c r="CC2620" s="72"/>
      <c r="CD2620" s="74"/>
      <c r="CJ2620"/>
      <c r="CW2620" s="76"/>
      <c r="DC2620" s="69"/>
      <c r="DI2620" s="69"/>
    </row>
    <row r="2621" spans="78:113">
      <c r="BZ2621" s="72"/>
      <c r="CA2621" s="73"/>
      <c r="CB2621" s="72"/>
      <c r="CC2621" s="72"/>
      <c r="CD2621" s="74"/>
      <c r="CJ2621"/>
      <c r="CW2621" s="76"/>
      <c r="DC2621" s="69"/>
      <c r="DI2621" s="69"/>
    </row>
    <row r="2622" spans="78:113">
      <c r="BZ2622" s="72"/>
      <c r="CA2622" s="73"/>
      <c r="CB2622" s="72"/>
      <c r="CC2622" s="72"/>
      <c r="CD2622" s="74"/>
      <c r="CJ2622"/>
      <c r="CW2622" s="76"/>
      <c r="DC2622" s="69"/>
      <c r="DI2622" s="69"/>
    </row>
    <row r="2623" spans="78:113">
      <c r="BZ2623" s="72"/>
      <c r="CA2623" s="73"/>
      <c r="CB2623" s="72"/>
      <c r="CC2623" s="72"/>
      <c r="CD2623" s="74"/>
      <c r="CJ2623"/>
      <c r="CW2623" s="76"/>
      <c r="DC2623" s="69"/>
      <c r="DI2623" s="69"/>
    </row>
    <row r="2624" spans="78:113">
      <c r="BZ2624" s="72"/>
      <c r="CA2624" s="73"/>
      <c r="CB2624" s="72"/>
      <c r="CC2624" s="72"/>
      <c r="CD2624" s="74"/>
      <c r="CJ2624"/>
      <c r="CW2624" s="76"/>
      <c r="DC2624" s="69"/>
      <c r="DI2624" s="69"/>
    </row>
    <row r="2625" spans="78:113">
      <c r="BZ2625" s="72"/>
      <c r="CA2625" s="73"/>
      <c r="CB2625" s="72"/>
      <c r="CC2625" s="72"/>
      <c r="CD2625" s="74"/>
      <c r="CJ2625"/>
      <c r="CW2625" s="76"/>
      <c r="DC2625" s="69"/>
      <c r="DI2625" s="69"/>
    </row>
    <row r="2626" spans="78:113">
      <c r="BZ2626" s="72"/>
      <c r="CA2626" s="73"/>
      <c r="CB2626" s="72"/>
      <c r="CC2626" s="72"/>
      <c r="CD2626" s="74"/>
      <c r="CJ2626"/>
      <c r="CW2626" s="76"/>
      <c r="DC2626" s="69"/>
      <c r="DI2626" s="69"/>
    </row>
    <row r="2627" spans="78:113">
      <c r="BZ2627" s="72"/>
      <c r="CA2627" s="73"/>
      <c r="CB2627" s="72"/>
      <c r="CC2627" s="72"/>
      <c r="CD2627" s="74"/>
      <c r="CJ2627"/>
      <c r="CW2627" s="76"/>
      <c r="DC2627" s="69"/>
      <c r="DI2627" s="69"/>
    </row>
    <row r="2628" spans="78:113">
      <c r="BZ2628" s="72"/>
      <c r="CA2628" s="73"/>
      <c r="CB2628" s="72"/>
      <c r="CC2628" s="72"/>
      <c r="CD2628" s="74"/>
      <c r="CJ2628"/>
      <c r="CW2628" s="76"/>
      <c r="DC2628" s="69"/>
      <c r="DI2628" s="69"/>
    </row>
    <row r="2629" spans="78:113">
      <c r="BZ2629" s="72"/>
      <c r="CA2629" s="73"/>
      <c r="CB2629" s="72"/>
      <c r="CC2629" s="72"/>
      <c r="CD2629" s="74"/>
      <c r="CJ2629"/>
      <c r="CW2629" s="76"/>
      <c r="DC2629" s="69"/>
      <c r="DI2629" s="69"/>
    </row>
    <row r="2630" spans="78:113">
      <c r="BZ2630" s="72"/>
      <c r="CA2630" s="73"/>
      <c r="CB2630" s="72"/>
      <c r="CC2630" s="72"/>
      <c r="CD2630" s="74"/>
      <c r="CJ2630"/>
      <c r="CW2630" s="76"/>
      <c r="DC2630" s="69"/>
      <c r="DI2630" s="69"/>
    </row>
    <row r="2631" spans="78:113">
      <c r="BZ2631" s="72"/>
      <c r="CA2631" s="73"/>
      <c r="CB2631" s="72"/>
      <c r="CC2631" s="72"/>
      <c r="CD2631" s="74"/>
      <c r="CJ2631"/>
      <c r="CW2631" s="76"/>
      <c r="DC2631" s="69"/>
      <c r="DI2631" s="69"/>
    </row>
    <row r="2632" spans="78:113">
      <c r="BZ2632" s="72"/>
      <c r="CA2632" s="73"/>
      <c r="CB2632" s="72"/>
      <c r="CC2632" s="72"/>
      <c r="CD2632" s="74"/>
      <c r="CJ2632"/>
      <c r="CW2632" s="76"/>
      <c r="DC2632" s="69"/>
      <c r="DI2632" s="69"/>
    </row>
    <row r="2633" spans="78:113">
      <c r="BZ2633" s="72"/>
      <c r="CA2633" s="73"/>
      <c r="CB2633" s="72"/>
      <c r="CC2633" s="72"/>
      <c r="CD2633" s="74"/>
      <c r="CJ2633"/>
      <c r="CW2633" s="76"/>
      <c r="DC2633" s="69"/>
      <c r="DI2633" s="69"/>
    </row>
    <row r="2634" spans="78:113">
      <c r="BZ2634" s="72"/>
      <c r="CA2634" s="73"/>
      <c r="CB2634" s="72"/>
      <c r="CC2634" s="72"/>
      <c r="CD2634" s="74"/>
      <c r="CJ2634"/>
      <c r="CW2634" s="76"/>
      <c r="DC2634" s="69"/>
      <c r="DI2634" s="69"/>
    </row>
    <row r="2635" spans="78:113">
      <c r="BZ2635" s="72"/>
      <c r="CA2635" s="73"/>
      <c r="CB2635" s="72"/>
      <c r="CC2635" s="72"/>
      <c r="CD2635" s="74"/>
      <c r="CJ2635"/>
      <c r="CW2635" s="76"/>
      <c r="DC2635" s="69"/>
      <c r="DI2635" s="69"/>
    </row>
    <row r="2636" spans="78:113">
      <c r="BZ2636" s="72"/>
      <c r="CA2636" s="73"/>
      <c r="CB2636" s="72"/>
      <c r="CC2636" s="72"/>
      <c r="CD2636" s="74"/>
      <c r="CJ2636"/>
      <c r="CW2636" s="76"/>
      <c r="DC2636" s="69"/>
      <c r="DI2636" s="69"/>
    </row>
    <row r="2637" spans="78:113">
      <c r="BZ2637" s="72"/>
      <c r="CA2637" s="73"/>
      <c r="CB2637" s="72"/>
      <c r="CC2637" s="72"/>
      <c r="CD2637" s="74"/>
      <c r="CJ2637"/>
      <c r="CW2637" s="76"/>
      <c r="DC2637" s="69"/>
      <c r="DI2637" s="69"/>
    </row>
    <row r="2638" spans="78:113">
      <c r="BZ2638" s="72"/>
      <c r="CA2638" s="73"/>
      <c r="CB2638" s="72"/>
      <c r="CC2638" s="72"/>
      <c r="CD2638" s="74"/>
      <c r="CJ2638"/>
      <c r="CW2638" s="76"/>
      <c r="DC2638" s="69"/>
      <c r="DI2638" s="69"/>
    </row>
    <row r="2639" spans="78:113">
      <c r="BZ2639" s="72"/>
      <c r="CA2639" s="73"/>
      <c r="CB2639" s="72"/>
      <c r="CC2639" s="72"/>
      <c r="CD2639" s="74"/>
      <c r="CJ2639"/>
      <c r="CW2639" s="76"/>
      <c r="DC2639" s="69"/>
      <c r="DI2639" s="69"/>
    </row>
    <row r="2640" spans="78:113">
      <c r="BZ2640" s="72"/>
      <c r="CA2640" s="73"/>
      <c r="CB2640" s="72"/>
      <c r="CC2640" s="72"/>
      <c r="CD2640" s="74"/>
      <c r="CJ2640"/>
      <c r="CW2640" s="76"/>
      <c r="DC2640" s="69"/>
      <c r="DI2640" s="69"/>
    </row>
    <row r="2641" spans="78:113">
      <c r="BZ2641" s="72"/>
      <c r="CA2641" s="73"/>
      <c r="CB2641" s="72"/>
      <c r="CC2641" s="72"/>
      <c r="CD2641" s="74"/>
      <c r="CJ2641"/>
      <c r="CW2641" s="76"/>
      <c r="DC2641" s="69"/>
      <c r="DI2641" s="69"/>
    </row>
    <row r="2642" spans="78:113">
      <c r="BZ2642" s="72"/>
      <c r="CA2642" s="73"/>
      <c r="CB2642" s="72"/>
      <c r="CC2642" s="72"/>
      <c r="CD2642" s="74"/>
      <c r="CJ2642"/>
      <c r="CW2642" s="76"/>
      <c r="DC2642" s="69"/>
      <c r="DI2642" s="69"/>
    </row>
    <row r="2643" spans="78:113">
      <c r="BZ2643" s="72"/>
      <c r="CA2643" s="73"/>
      <c r="CB2643" s="72"/>
      <c r="CC2643" s="72"/>
      <c r="CD2643" s="74"/>
      <c r="CJ2643"/>
      <c r="CW2643" s="76"/>
      <c r="DC2643" s="69"/>
      <c r="DI2643" s="69"/>
    </row>
    <row r="2644" spans="78:113">
      <c r="BZ2644" s="72"/>
      <c r="CA2644" s="73"/>
      <c r="CB2644" s="72"/>
      <c r="CC2644" s="72"/>
      <c r="CD2644" s="74"/>
      <c r="CJ2644"/>
      <c r="CW2644" s="76"/>
      <c r="DC2644" s="69"/>
      <c r="DI2644" s="69"/>
    </row>
    <row r="2645" spans="78:113">
      <c r="BZ2645" s="72"/>
      <c r="CA2645" s="73"/>
      <c r="CB2645" s="72"/>
      <c r="CC2645" s="72"/>
      <c r="CD2645" s="74"/>
      <c r="CJ2645"/>
      <c r="CW2645" s="76"/>
      <c r="DC2645" s="69"/>
      <c r="DI2645" s="69"/>
    </row>
    <row r="2646" spans="78:113">
      <c r="BZ2646" s="72"/>
      <c r="CA2646" s="73"/>
      <c r="CB2646" s="72"/>
      <c r="CC2646" s="72"/>
      <c r="CD2646" s="74"/>
      <c r="CJ2646"/>
      <c r="CW2646" s="76"/>
      <c r="DC2646" s="69"/>
      <c r="DI2646" s="69"/>
    </row>
    <row r="2647" spans="78:113">
      <c r="BZ2647" s="72"/>
      <c r="CA2647" s="73"/>
      <c r="CB2647" s="72"/>
      <c r="CC2647" s="72"/>
      <c r="CD2647" s="74"/>
      <c r="CJ2647"/>
      <c r="CW2647" s="76"/>
      <c r="DC2647" s="69"/>
      <c r="DI2647" s="69"/>
    </row>
    <row r="2648" spans="78:113">
      <c r="BZ2648" s="72"/>
      <c r="CA2648" s="73"/>
      <c r="CB2648" s="72"/>
      <c r="CC2648" s="72"/>
      <c r="CD2648" s="74"/>
      <c r="CJ2648"/>
      <c r="CW2648" s="76"/>
      <c r="DC2648" s="69"/>
      <c r="DI2648" s="69"/>
    </row>
    <row r="2649" spans="78:113">
      <c r="BZ2649" s="72"/>
      <c r="CA2649" s="73"/>
      <c r="CB2649" s="72"/>
      <c r="CC2649" s="72"/>
      <c r="CD2649" s="74"/>
      <c r="CJ2649"/>
      <c r="CW2649" s="76"/>
      <c r="DC2649" s="69"/>
      <c r="DI2649" s="69"/>
    </row>
    <row r="2650" spans="78:113">
      <c r="BZ2650" s="72"/>
      <c r="CA2650" s="73"/>
      <c r="CB2650" s="72"/>
      <c r="CC2650" s="72"/>
      <c r="CD2650" s="74"/>
      <c r="CJ2650"/>
      <c r="CW2650" s="76"/>
      <c r="DC2650" s="69"/>
      <c r="DI2650" s="69"/>
    </row>
    <row r="2651" spans="78:113">
      <c r="BZ2651" s="72"/>
      <c r="CA2651" s="73"/>
      <c r="CB2651" s="72"/>
      <c r="CC2651" s="72"/>
      <c r="CD2651" s="74"/>
      <c r="CJ2651"/>
      <c r="CW2651" s="76"/>
      <c r="DC2651" s="69"/>
      <c r="DI2651" s="69"/>
    </row>
    <row r="2652" spans="78:113">
      <c r="BZ2652" s="72"/>
      <c r="CA2652" s="73"/>
      <c r="CB2652" s="72"/>
      <c r="CC2652" s="72"/>
      <c r="CD2652" s="74"/>
      <c r="CJ2652"/>
      <c r="CW2652" s="76"/>
      <c r="DC2652" s="69"/>
      <c r="DI2652" s="69"/>
    </row>
    <row r="2653" spans="78:113">
      <c r="BZ2653" s="72"/>
      <c r="CA2653" s="73"/>
      <c r="CB2653" s="72"/>
      <c r="CC2653" s="72"/>
      <c r="CD2653" s="74"/>
      <c r="CJ2653"/>
      <c r="CW2653" s="76"/>
      <c r="DC2653" s="69"/>
      <c r="DI2653" s="69"/>
    </row>
    <row r="2654" spans="78:113">
      <c r="BZ2654" s="72"/>
      <c r="CA2654" s="73"/>
      <c r="CB2654" s="72"/>
      <c r="CC2654" s="72"/>
      <c r="CD2654" s="74"/>
      <c r="CJ2654"/>
      <c r="CW2654" s="76"/>
      <c r="DC2654" s="69"/>
      <c r="DI2654" s="69"/>
    </row>
    <row r="2655" spans="78:113">
      <c r="BZ2655" s="72"/>
      <c r="CA2655" s="73"/>
      <c r="CB2655" s="72"/>
      <c r="CC2655" s="72"/>
      <c r="CD2655" s="74"/>
      <c r="CJ2655"/>
      <c r="CW2655" s="76"/>
      <c r="DC2655" s="69"/>
      <c r="DI2655" s="69"/>
    </row>
    <row r="2656" spans="78:113">
      <c r="BZ2656" s="72"/>
      <c r="CA2656" s="73"/>
      <c r="CB2656" s="72"/>
      <c r="CC2656" s="72"/>
      <c r="CD2656" s="74"/>
      <c r="CJ2656"/>
      <c r="CW2656" s="76"/>
      <c r="DC2656" s="69"/>
      <c r="DI2656" s="69"/>
    </row>
    <row r="2657" spans="78:113">
      <c r="BZ2657" s="72"/>
      <c r="CA2657" s="73"/>
      <c r="CB2657" s="72"/>
      <c r="CC2657" s="72"/>
      <c r="CD2657" s="74"/>
      <c r="CJ2657"/>
      <c r="CW2657" s="76"/>
      <c r="DC2657" s="69"/>
      <c r="DI2657" s="69"/>
    </row>
    <row r="2658" spans="78:113">
      <c r="BZ2658" s="72"/>
      <c r="CA2658" s="73"/>
      <c r="CB2658" s="72"/>
      <c r="CC2658" s="72"/>
      <c r="CD2658" s="74"/>
      <c r="CJ2658"/>
      <c r="CW2658" s="76"/>
      <c r="DC2658" s="69"/>
      <c r="DI2658" s="69"/>
    </row>
    <row r="2659" spans="78:113">
      <c r="BZ2659" s="72"/>
      <c r="CA2659" s="73"/>
      <c r="CB2659" s="72"/>
      <c r="CC2659" s="72"/>
      <c r="CD2659" s="74"/>
      <c r="CJ2659"/>
      <c r="CW2659" s="76"/>
      <c r="DC2659" s="69"/>
      <c r="DI2659" s="69"/>
    </row>
    <row r="2660" spans="78:113">
      <c r="BZ2660" s="72"/>
      <c r="CA2660" s="73"/>
      <c r="CB2660" s="72"/>
      <c r="CC2660" s="72"/>
      <c r="CD2660" s="74"/>
      <c r="CJ2660"/>
      <c r="CW2660" s="76"/>
      <c r="DC2660" s="69"/>
      <c r="DI2660" s="69"/>
    </row>
    <row r="2661" spans="78:113">
      <c r="BZ2661" s="72"/>
      <c r="CA2661" s="73"/>
      <c r="CB2661" s="72"/>
      <c r="CC2661" s="72"/>
      <c r="CD2661" s="74"/>
      <c r="CJ2661"/>
      <c r="CW2661" s="76"/>
      <c r="DC2661" s="69"/>
      <c r="DI2661" s="69"/>
    </row>
    <row r="2662" spans="78:113">
      <c r="BZ2662" s="72"/>
      <c r="CA2662" s="73"/>
      <c r="CB2662" s="72"/>
      <c r="CC2662" s="72"/>
      <c r="CD2662" s="74"/>
      <c r="CJ2662"/>
      <c r="CW2662" s="76"/>
      <c r="DC2662" s="69"/>
      <c r="DI2662" s="69"/>
    </row>
    <row r="2663" spans="78:113">
      <c r="BZ2663" s="72"/>
      <c r="CA2663" s="73"/>
      <c r="CB2663" s="72"/>
      <c r="CC2663" s="72"/>
      <c r="CD2663" s="74"/>
      <c r="CJ2663"/>
      <c r="CW2663" s="76"/>
      <c r="DC2663" s="69"/>
      <c r="DI2663" s="69"/>
    </row>
    <row r="2664" spans="78:113">
      <c r="BZ2664" s="72"/>
      <c r="CA2664" s="73"/>
      <c r="CB2664" s="72"/>
      <c r="CC2664" s="72"/>
      <c r="CD2664" s="74"/>
      <c r="CJ2664"/>
      <c r="CW2664" s="76"/>
      <c r="DC2664" s="69"/>
      <c r="DI2664" s="69"/>
    </row>
    <row r="2665" spans="78:113">
      <c r="BZ2665" s="72"/>
      <c r="CA2665" s="73"/>
      <c r="CB2665" s="72"/>
      <c r="CC2665" s="72"/>
      <c r="CD2665" s="74"/>
      <c r="CJ2665"/>
      <c r="CW2665" s="76"/>
      <c r="DC2665" s="69"/>
      <c r="DI2665" s="69"/>
    </row>
    <row r="2666" spans="78:113">
      <c r="BZ2666" s="72"/>
      <c r="CA2666" s="73"/>
      <c r="CB2666" s="72"/>
      <c r="CC2666" s="72"/>
      <c r="CD2666" s="74"/>
      <c r="CJ2666"/>
      <c r="CW2666" s="76"/>
      <c r="DC2666" s="69"/>
      <c r="DI2666" s="69"/>
    </row>
    <row r="2667" spans="78:113">
      <c r="BZ2667" s="72"/>
      <c r="CA2667" s="73"/>
      <c r="CB2667" s="72"/>
      <c r="CC2667" s="72"/>
      <c r="CD2667" s="74"/>
      <c r="CJ2667"/>
      <c r="CW2667" s="76"/>
      <c r="DC2667" s="69"/>
      <c r="DI2667" s="69"/>
    </row>
    <row r="2668" spans="78:113">
      <c r="BZ2668" s="72"/>
      <c r="CA2668" s="73"/>
      <c r="CB2668" s="72"/>
      <c r="CC2668" s="72"/>
      <c r="CD2668" s="74"/>
      <c r="CJ2668"/>
      <c r="CW2668" s="76"/>
      <c r="DC2668" s="69"/>
      <c r="DI2668" s="69"/>
    </row>
    <row r="2669" spans="78:113">
      <c r="BZ2669" s="72"/>
      <c r="CA2669" s="73"/>
      <c r="CB2669" s="72"/>
      <c r="CC2669" s="72"/>
      <c r="CD2669" s="74"/>
      <c r="CJ2669"/>
      <c r="CW2669" s="76"/>
      <c r="DC2669" s="69"/>
      <c r="DI2669" s="69"/>
    </row>
    <row r="2670" spans="78:113">
      <c r="BZ2670" s="72"/>
      <c r="CA2670" s="73"/>
      <c r="CB2670" s="72"/>
      <c r="CC2670" s="72"/>
      <c r="CD2670" s="74"/>
      <c r="CJ2670"/>
      <c r="CW2670" s="76"/>
      <c r="DC2670" s="69"/>
      <c r="DI2670" s="69"/>
    </row>
    <row r="2671" spans="78:113">
      <c r="BZ2671" s="72"/>
      <c r="CA2671" s="73"/>
      <c r="CB2671" s="72"/>
      <c r="CC2671" s="72"/>
      <c r="CD2671" s="74"/>
      <c r="CJ2671"/>
      <c r="CW2671" s="76"/>
      <c r="DC2671" s="69"/>
      <c r="DI2671" s="69"/>
    </row>
    <row r="2672" spans="78:113">
      <c r="BZ2672" s="72"/>
      <c r="CA2672" s="73"/>
      <c r="CB2672" s="72"/>
      <c r="CC2672" s="72"/>
      <c r="CD2672" s="74"/>
      <c r="CJ2672"/>
      <c r="CW2672" s="76"/>
      <c r="DC2672" s="69"/>
      <c r="DI2672" s="69"/>
    </row>
    <row r="2673" spans="78:113">
      <c r="BZ2673" s="72"/>
      <c r="CA2673" s="73"/>
      <c r="CB2673" s="72"/>
      <c r="CC2673" s="72"/>
      <c r="CD2673" s="74"/>
      <c r="CJ2673"/>
      <c r="CW2673" s="76"/>
      <c r="DC2673" s="69"/>
      <c r="DI2673" s="69"/>
    </row>
    <row r="2674" spans="78:113">
      <c r="BZ2674" s="72"/>
      <c r="CA2674" s="73"/>
      <c r="CB2674" s="72"/>
      <c r="CC2674" s="72"/>
      <c r="CD2674" s="74"/>
      <c r="CJ2674"/>
      <c r="CW2674" s="76"/>
      <c r="DC2674" s="69"/>
      <c r="DI2674" s="69"/>
    </row>
    <row r="2675" spans="78:113">
      <c r="BZ2675" s="72"/>
      <c r="CA2675" s="73"/>
      <c r="CB2675" s="72"/>
      <c r="CC2675" s="72"/>
      <c r="CD2675" s="74"/>
      <c r="CJ2675"/>
      <c r="CW2675" s="76"/>
      <c r="DC2675" s="69"/>
      <c r="DI2675" s="69"/>
    </row>
    <row r="2676" spans="78:113">
      <c r="BZ2676" s="72"/>
      <c r="CA2676" s="73"/>
      <c r="CB2676" s="72"/>
      <c r="CC2676" s="72"/>
      <c r="CD2676" s="74"/>
      <c r="CJ2676"/>
      <c r="CW2676" s="76"/>
      <c r="DC2676" s="69"/>
      <c r="DI2676" s="69"/>
    </row>
    <row r="2677" spans="78:113">
      <c r="BZ2677" s="72"/>
      <c r="CA2677" s="73"/>
      <c r="CB2677" s="72"/>
      <c r="CC2677" s="72"/>
      <c r="CD2677" s="74"/>
      <c r="CJ2677"/>
      <c r="CW2677" s="76"/>
      <c r="DC2677" s="69"/>
      <c r="DI2677" s="69"/>
    </row>
    <row r="2678" spans="78:113">
      <c r="BZ2678" s="72"/>
      <c r="CA2678" s="73"/>
      <c r="CB2678" s="72"/>
      <c r="CC2678" s="72"/>
      <c r="CD2678" s="74"/>
      <c r="CJ2678"/>
      <c r="CW2678" s="76"/>
      <c r="DC2678" s="69"/>
      <c r="DI2678" s="69"/>
    </row>
    <row r="2679" spans="78:113">
      <c r="BZ2679" s="72"/>
      <c r="CA2679" s="73"/>
      <c r="CB2679" s="72"/>
      <c r="CC2679" s="72"/>
      <c r="CD2679" s="74"/>
      <c r="CJ2679"/>
      <c r="CW2679" s="76"/>
      <c r="DC2679" s="69"/>
      <c r="DI2679" s="69"/>
    </row>
    <row r="2680" spans="78:113">
      <c r="BZ2680" s="72"/>
      <c r="CA2680" s="73"/>
      <c r="CB2680" s="72"/>
      <c r="CC2680" s="72"/>
      <c r="CD2680" s="74"/>
      <c r="CJ2680"/>
      <c r="CW2680" s="76"/>
      <c r="DC2680" s="69"/>
      <c r="DI2680" s="69"/>
    </row>
    <row r="2681" spans="78:113">
      <c r="BZ2681" s="72"/>
      <c r="CA2681" s="73"/>
      <c r="CB2681" s="72"/>
      <c r="CC2681" s="72"/>
      <c r="CD2681" s="74"/>
      <c r="CJ2681"/>
      <c r="CW2681" s="76"/>
      <c r="DC2681" s="69"/>
      <c r="DI2681" s="69"/>
    </row>
    <row r="2682" spans="78:113">
      <c r="BZ2682" s="72"/>
      <c r="CA2682" s="73"/>
      <c r="CB2682" s="72"/>
      <c r="CC2682" s="72"/>
      <c r="CD2682" s="74"/>
      <c r="CJ2682"/>
      <c r="CW2682" s="76"/>
      <c r="DC2682" s="69"/>
      <c r="DI2682" s="69"/>
    </row>
    <row r="2683" spans="78:113">
      <c r="BZ2683" s="72"/>
      <c r="CA2683" s="73"/>
      <c r="CB2683" s="72"/>
      <c r="CC2683" s="72"/>
      <c r="CD2683" s="74"/>
      <c r="CJ2683"/>
      <c r="CW2683" s="76"/>
      <c r="DC2683" s="69"/>
      <c r="DI2683" s="69"/>
    </row>
    <row r="2684" spans="78:113">
      <c r="BZ2684" s="72"/>
      <c r="CA2684" s="73"/>
      <c r="CB2684" s="72"/>
      <c r="CC2684" s="72"/>
      <c r="CD2684" s="74"/>
      <c r="CJ2684"/>
      <c r="CW2684" s="76"/>
      <c r="DC2684" s="69"/>
      <c r="DI2684" s="69"/>
    </row>
    <row r="2685" spans="78:113">
      <c r="BZ2685" s="72"/>
      <c r="CA2685" s="73"/>
      <c r="CB2685" s="72"/>
      <c r="CC2685" s="72"/>
      <c r="CD2685" s="74"/>
      <c r="CJ2685"/>
      <c r="CW2685" s="76"/>
      <c r="DC2685" s="69"/>
      <c r="DI2685" s="69"/>
    </row>
    <row r="2686" spans="78:113">
      <c r="BZ2686" s="72"/>
      <c r="CA2686" s="73"/>
      <c r="CB2686" s="72"/>
      <c r="CC2686" s="72"/>
      <c r="CD2686" s="74"/>
      <c r="CJ2686"/>
      <c r="CW2686" s="76"/>
      <c r="DC2686" s="69"/>
      <c r="DI2686" s="69"/>
    </row>
    <row r="2687" spans="78:113">
      <c r="BZ2687" s="72"/>
      <c r="CA2687" s="73"/>
      <c r="CB2687" s="72"/>
      <c r="CC2687" s="72"/>
      <c r="CD2687" s="74"/>
      <c r="CJ2687"/>
      <c r="CW2687" s="76"/>
      <c r="DC2687" s="69"/>
      <c r="DI2687" s="69"/>
    </row>
    <row r="2688" spans="78:113">
      <c r="BZ2688" s="72"/>
      <c r="CA2688" s="73"/>
      <c r="CB2688" s="72"/>
      <c r="CC2688" s="72"/>
      <c r="CD2688" s="74"/>
      <c r="CJ2688"/>
      <c r="CW2688" s="76"/>
      <c r="DC2688" s="69"/>
      <c r="DI2688" s="69"/>
    </row>
    <row r="2689" spans="78:113">
      <c r="BZ2689" s="72"/>
      <c r="CA2689" s="73"/>
      <c r="CB2689" s="72"/>
      <c r="CC2689" s="72"/>
      <c r="CD2689" s="74"/>
      <c r="CJ2689"/>
      <c r="CW2689" s="76"/>
      <c r="DC2689" s="69"/>
      <c r="DI2689" s="69"/>
    </row>
    <row r="2690" spans="78:113">
      <c r="BZ2690" s="72"/>
      <c r="CA2690" s="73"/>
      <c r="CB2690" s="72"/>
      <c r="CC2690" s="72"/>
      <c r="CD2690" s="74"/>
      <c r="CJ2690"/>
      <c r="CW2690" s="76"/>
      <c r="DC2690" s="69"/>
      <c r="DI2690" s="69"/>
    </row>
    <row r="2691" spans="78:113">
      <c r="BZ2691" s="72"/>
      <c r="CA2691" s="73"/>
      <c r="CB2691" s="72"/>
      <c r="CC2691" s="72"/>
      <c r="CD2691" s="74"/>
      <c r="CJ2691"/>
      <c r="CW2691" s="76"/>
      <c r="DC2691" s="69"/>
      <c r="DI2691" s="69"/>
    </row>
    <row r="2692" spans="78:113">
      <c r="BZ2692" s="72"/>
      <c r="CA2692" s="73"/>
      <c r="CB2692" s="72"/>
      <c r="CC2692" s="72"/>
      <c r="CD2692" s="74"/>
      <c r="CJ2692"/>
      <c r="CW2692" s="76"/>
      <c r="DC2692" s="69"/>
      <c r="DI2692" s="69"/>
    </row>
    <row r="2693" spans="78:113">
      <c r="BZ2693" s="72"/>
      <c r="CA2693" s="73"/>
      <c r="CB2693" s="72"/>
      <c r="CC2693" s="72"/>
      <c r="CD2693" s="74"/>
      <c r="CJ2693"/>
      <c r="CW2693" s="76"/>
      <c r="DC2693" s="69"/>
      <c r="DI2693" s="69"/>
    </row>
    <row r="2694" spans="78:113">
      <c r="BZ2694" s="72"/>
      <c r="CA2694" s="73"/>
      <c r="CB2694" s="72"/>
      <c r="CC2694" s="72"/>
      <c r="CD2694" s="74"/>
      <c r="CJ2694"/>
      <c r="CW2694" s="76"/>
      <c r="DC2694" s="69"/>
      <c r="DI2694" s="69"/>
    </row>
    <row r="2695" spans="78:113">
      <c r="BZ2695" s="72"/>
      <c r="CA2695" s="73"/>
      <c r="CB2695" s="72"/>
      <c r="CC2695" s="72"/>
      <c r="CD2695" s="74"/>
      <c r="CJ2695"/>
      <c r="CW2695" s="76"/>
      <c r="DC2695" s="69"/>
      <c r="DI2695" s="69"/>
    </row>
    <row r="2696" spans="78:113">
      <c r="BZ2696" s="72"/>
      <c r="CA2696" s="73"/>
      <c r="CB2696" s="72"/>
      <c r="CC2696" s="72"/>
      <c r="CD2696" s="74"/>
      <c r="CJ2696"/>
      <c r="CW2696" s="76"/>
      <c r="DC2696" s="69"/>
      <c r="DI2696" s="69"/>
    </row>
    <row r="2697" spans="78:113">
      <c r="BZ2697" s="72"/>
      <c r="CA2697" s="73"/>
      <c r="CB2697" s="72"/>
      <c r="CC2697" s="72"/>
      <c r="CD2697" s="74"/>
      <c r="CJ2697"/>
      <c r="CW2697" s="76"/>
      <c r="DC2697" s="69"/>
      <c r="DI2697" s="69"/>
    </row>
    <row r="2698" spans="78:113">
      <c r="BZ2698" s="72"/>
      <c r="CA2698" s="73"/>
      <c r="CB2698" s="72"/>
      <c r="CC2698" s="72"/>
      <c r="CD2698" s="74"/>
      <c r="CJ2698"/>
      <c r="CW2698" s="76"/>
      <c r="DC2698" s="69"/>
      <c r="DI2698" s="69"/>
    </row>
    <row r="2699" spans="78:113">
      <c r="BZ2699" s="72"/>
      <c r="CA2699" s="73"/>
      <c r="CB2699" s="72"/>
      <c r="CC2699" s="72"/>
      <c r="CD2699" s="74"/>
      <c r="CJ2699"/>
      <c r="CW2699" s="76"/>
      <c r="DC2699" s="69"/>
      <c r="DI2699" s="69"/>
    </row>
    <row r="2700" spans="78:113">
      <c r="BZ2700" s="72"/>
      <c r="CA2700" s="73"/>
      <c r="CB2700" s="72"/>
      <c r="CC2700" s="72"/>
      <c r="CD2700" s="74"/>
      <c r="CJ2700"/>
      <c r="CW2700" s="76"/>
      <c r="DC2700" s="69"/>
      <c r="DI2700" s="69"/>
    </row>
    <row r="2701" spans="78:113">
      <c r="BZ2701" s="72"/>
      <c r="CA2701" s="73"/>
      <c r="CB2701" s="72"/>
      <c r="CC2701" s="72"/>
      <c r="CD2701" s="74"/>
      <c r="CJ2701"/>
      <c r="CW2701" s="76"/>
      <c r="DC2701" s="69"/>
      <c r="DI2701" s="69"/>
    </row>
    <row r="2702" spans="78:113">
      <c r="BZ2702" s="72"/>
      <c r="CA2702" s="73"/>
      <c r="CB2702" s="72"/>
      <c r="CC2702" s="72"/>
      <c r="CD2702" s="74"/>
      <c r="CJ2702"/>
      <c r="CW2702" s="76"/>
      <c r="DC2702" s="69"/>
      <c r="DI2702" s="69"/>
    </row>
    <row r="2703" spans="78:113">
      <c r="BZ2703" s="72"/>
      <c r="CA2703" s="73"/>
      <c r="CB2703" s="72"/>
      <c r="CC2703" s="72"/>
      <c r="CD2703" s="74"/>
      <c r="CJ2703"/>
      <c r="CW2703" s="76"/>
      <c r="DC2703" s="69"/>
      <c r="DI2703" s="69"/>
    </row>
    <row r="2704" spans="78:113">
      <c r="BZ2704" s="72"/>
      <c r="CA2704" s="73"/>
      <c r="CB2704" s="72"/>
      <c r="CC2704" s="72"/>
      <c r="CD2704" s="74"/>
      <c r="CJ2704"/>
      <c r="CW2704" s="76"/>
      <c r="DC2704" s="69"/>
      <c r="DI2704" s="69"/>
    </row>
    <row r="2705" spans="78:113">
      <c r="BZ2705" s="72"/>
      <c r="CA2705" s="73"/>
      <c r="CB2705" s="72"/>
      <c r="CC2705" s="72"/>
      <c r="CD2705" s="74"/>
      <c r="CJ2705"/>
      <c r="CW2705" s="76"/>
      <c r="DC2705" s="69"/>
      <c r="DI2705" s="69"/>
    </row>
    <row r="2706" spans="78:113">
      <c r="BZ2706" s="72"/>
      <c r="CA2706" s="73"/>
      <c r="CB2706" s="72"/>
      <c r="CC2706" s="72"/>
      <c r="CD2706" s="74"/>
      <c r="CJ2706"/>
      <c r="CW2706" s="76"/>
      <c r="DC2706" s="69"/>
      <c r="DI2706" s="69"/>
    </row>
    <row r="2707" spans="78:113">
      <c r="BZ2707" s="72"/>
      <c r="CA2707" s="73"/>
      <c r="CB2707" s="72"/>
      <c r="CC2707" s="72"/>
      <c r="CD2707" s="74"/>
      <c r="CJ2707"/>
      <c r="CW2707" s="76"/>
      <c r="DC2707" s="69"/>
      <c r="DI2707" s="69"/>
    </row>
    <row r="2708" spans="78:113">
      <c r="BZ2708" s="72"/>
      <c r="CA2708" s="73"/>
      <c r="CB2708" s="72"/>
      <c r="CC2708" s="72"/>
      <c r="CD2708" s="74"/>
      <c r="CJ2708"/>
      <c r="CW2708" s="76"/>
      <c r="DC2708" s="69"/>
      <c r="DI2708" s="69"/>
    </row>
    <row r="2709" spans="78:113">
      <c r="BZ2709" s="72"/>
      <c r="CA2709" s="73"/>
      <c r="CB2709" s="72"/>
      <c r="CC2709" s="72"/>
      <c r="CD2709" s="74"/>
      <c r="CJ2709"/>
      <c r="CW2709" s="76"/>
      <c r="DC2709" s="69"/>
      <c r="DI2709" s="69"/>
    </row>
    <row r="2710" spans="78:113">
      <c r="BZ2710" s="72"/>
      <c r="CA2710" s="73"/>
      <c r="CB2710" s="72"/>
      <c r="CC2710" s="72"/>
      <c r="CD2710" s="74"/>
      <c r="CJ2710"/>
      <c r="CW2710" s="76"/>
      <c r="DC2710" s="69"/>
      <c r="DI2710" s="69"/>
    </row>
    <row r="2711" spans="78:113">
      <c r="BZ2711" s="72"/>
      <c r="CA2711" s="73"/>
      <c r="CB2711" s="72"/>
      <c r="CC2711" s="72"/>
      <c r="CD2711" s="74"/>
      <c r="CJ2711"/>
      <c r="CW2711" s="76"/>
      <c r="DC2711" s="69"/>
      <c r="DI2711" s="69"/>
    </row>
    <row r="2712" spans="78:113">
      <c r="BZ2712" s="72"/>
      <c r="CA2712" s="73"/>
      <c r="CB2712" s="72"/>
      <c r="CC2712" s="72"/>
      <c r="CD2712" s="74"/>
      <c r="CJ2712"/>
      <c r="CW2712" s="76"/>
      <c r="DC2712" s="69"/>
      <c r="DI2712" s="69"/>
    </row>
    <row r="2713" spans="78:113">
      <c r="BZ2713" s="72"/>
      <c r="CA2713" s="73"/>
      <c r="CB2713" s="72"/>
      <c r="CC2713" s="72"/>
      <c r="CD2713" s="74"/>
      <c r="CJ2713"/>
      <c r="CW2713" s="76"/>
      <c r="DC2713" s="69"/>
      <c r="DI2713" s="69"/>
    </row>
    <row r="2714" spans="78:113">
      <c r="BZ2714" s="72"/>
      <c r="CA2714" s="73"/>
      <c r="CB2714" s="72"/>
      <c r="CC2714" s="72"/>
      <c r="CD2714" s="74"/>
      <c r="CJ2714"/>
      <c r="CW2714" s="76"/>
      <c r="DC2714" s="69"/>
      <c r="DI2714" s="69"/>
    </row>
    <row r="2715" spans="78:113">
      <c r="BZ2715" s="72"/>
      <c r="CA2715" s="73"/>
      <c r="CB2715" s="72"/>
      <c r="CC2715" s="72"/>
      <c r="CD2715" s="74"/>
      <c r="CJ2715"/>
      <c r="CW2715" s="76"/>
      <c r="DC2715" s="69"/>
      <c r="DI2715" s="69"/>
    </row>
    <row r="2716" spans="78:113">
      <c r="BZ2716" s="72"/>
      <c r="CA2716" s="73"/>
      <c r="CB2716" s="72"/>
      <c r="CC2716" s="72"/>
      <c r="CD2716" s="74"/>
      <c r="CJ2716"/>
      <c r="CW2716" s="76"/>
      <c r="DC2716" s="69"/>
      <c r="DI2716" s="69"/>
    </row>
    <row r="2717" spans="78:113">
      <c r="BZ2717" s="72"/>
      <c r="CA2717" s="73"/>
      <c r="CB2717" s="72"/>
      <c r="CC2717" s="72"/>
      <c r="CD2717" s="74"/>
      <c r="CJ2717"/>
      <c r="CW2717" s="76"/>
      <c r="DC2717" s="69"/>
      <c r="DI2717" s="69"/>
    </row>
    <row r="2718" spans="78:113">
      <c r="BZ2718" s="72"/>
      <c r="CA2718" s="73"/>
      <c r="CB2718" s="72"/>
      <c r="CC2718" s="72"/>
      <c r="CD2718" s="74"/>
      <c r="CJ2718"/>
      <c r="CW2718" s="76"/>
      <c r="DC2718" s="69"/>
      <c r="DI2718" s="69"/>
    </row>
    <row r="2719" spans="78:113">
      <c r="BZ2719" s="72"/>
      <c r="CA2719" s="73"/>
      <c r="CB2719" s="72"/>
      <c r="CC2719" s="72"/>
      <c r="CD2719" s="74"/>
      <c r="CJ2719"/>
      <c r="CW2719" s="76"/>
      <c r="DC2719" s="69"/>
      <c r="DI2719" s="69"/>
    </row>
    <row r="2720" spans="78:113">
      <c r="BZ2720" s="72"/>
      <c r="CA2720" s="73"/>
      <c r="CB2720" s="72"/>
      <c r="CC2720" s="72"/>
      <c r="CD2720" s="74"/>
      <c r="CJ2720"/>
      <c r="CW2720" s="76"/>
      <c r="DC2720" s="69"/>
      <c r="DI2720" s="69"/>
    </row>
    <row r="2721" spans="78:113">
      <c r="BZ2721" s="72"/>
      <c r="CA2721" s="73"/>
      <c r="CB2721" s="72"/>
      <c r="CC2721" s="72"/>
      <c r="CD2721" s="74"/>
      <c r="CJ2721"/>
      <c r="CW2721" s="76"/>
      <c r="DC2721" s="69"/>
      <c r="DI2721" s="69"/>
    </row>
    <row r="2722" spans="78:113">
      <c r="BZ2722" s="72"/>
      <c r="CA2722" s="73"/>
      <c r="CB2722" s="72"/>
      <c r="CC2722" s="72"/>
      <c r="CD2722" s="74"/>
      <c r="CJ2722"/>
      <c r="CW2722" s="76"/>
      <c r="DC2722" s="69"/>
      <c r="DI2722" s="69"/>
    </row>
    <row r="2723" spans="78:113">
      <c r="BZ2723" s="72"/>
      <c r="CA2723" s="73"/>
      <c r="CB2723" s="72"/>
      <c r="CC2723" s="72"/>
      <c r="CD2723" s="74"/>
      <c r="CJ2723"/>
      <c r="CW2723" s="76"/>
      <c r="DC2723" s="69"/>
      <c r="DI2723" s="69"/>
    </row>
    <row r="2724" spans="78:113">
      <c r="BZ2724" s="72"/>
      <c r="CA2724" s="73"/>
      <c r="CB2724" s="72"/>
      <c r="CC2724" s="72"/>
      <c r="CD2724" s="74"/>
      <c r="CJ2724"/>
      <c r="CW2724" s="76"/>
      <c r="DC2724" s="69"/>
      <c r="DI2724" s="69"/>
    </row>
    <row r="2725" spans="78:113">
      <c r="BZ2725" s="72"/>
      <c r="CA2725" s="73"/>
      <c r="CB2725" s="72"/>
      <c r="CC2725" s="72"/>
      <c r="CD2725" s="74"/>
      <c r="CJ2725"/>
      <c r="CW2725" s="76"/>
      <c r="DC2725" s="69"/>
      <c r="DI2725" s="69"/>
    </row>
    <row r="2726" spans="78:113">
      <c r="BZ2726" s="72"/>
      <c r="CA2726" s="73"/>
      <c r="CB2726" s="72"/>
      <c r="CC2726" s="72"/>
      <c r="CD2726" s="74"/>
      <c r="CJ2726"/>
      <c r="CW2726" s="76"/>
      <c r="DC2726" s="69"/>
      <c r="DI2726" s="69"/>
    </row>
    <row r="2727" spans="78:113">
      <c r="BZ2727" s="72"/>
      <c r="CA2727" s="73"/>
      <c r="CB2727" s="72"/>
      <c r="CC2727" s="72"/>
      <c r="CD2727" s="74"/>
      <c r="CJ2727"/>
      <c r="CW2727" s="76"/>
      <c r="DC2727" s="69"/>
      <c r="DI2727" s="69"/>
    </row>
    <row r="2728" spans="78:113">
      <c r="BZ2728" s="72"/>
      <c r="CA2728" s="73"/>
      <c r="CB2728" s="72"/>
      <c r="CC2728" s="72"/>
      <c r="CD2728" s="74"/>
      <c r="CJ2728"/>
      <c r="CW2728" s="76"/>
      <c r="DC2728" s="69"/>
      <c r="DI2728" s="69"/>
    </row>
    <row r="2729" spans="78:113">
      <c r="BZ2729" s="72"/>
      <c r="CA2729" s="73"/>
      <c r="CB2729" s="72"/>
      <c r="CC2729" s="72"/>
      <c r="CD2729" s="74"/>
      <c r="CJ2729"/>
      <c r="CW2729" s="76"/>
      <c r="DC2729" s="69"/>
      <c r="DI2729" s="69"/>
    </row>
    <row r="2730" spans="78:113">
      <c r="BZ2730" s="72"/>
      <c r="CA2730" s="73"/>
      <c r="CB2730" s="72"/>
      <c r="CC2730" s="72"/>
      <c r="CD2730" s="74"/>
      <c r="CJ2730"/>
      <c r="CW2730" s="76"/>
      <c r="DC2730" s="69"/>
      <c r="DI2730" s="69"/>
    </row>
    <row r="2731" spans="78:113">
      <c r="BZ2731" s="72"/>
      <c r="CA2731" s="73"/>
      <c r="CB2731" s="72"/>
      <c r="CC2731" s="72"/>
      <c r="CD2731" s="74"/>
      <c r="CJ2731"/>
      <c r="CW2731" s="76"/>
      <c r="DC2731" s="69"/>
      <c r="DI2731" s="69"/>
    </row>
    <row r="2732" spans="78:113">
      <c r="BZ2732" s="72"/>
      <c r="CA2732" s="73"/>
      <c r="CB2732" s="72"/>
      <c r="CC2732" s="72"/>
      <c r="CD2732" s="74"/>
      <c r="CJ2732"/>
      <c r="CW2732" s="76"/>
      <c r="DC2732" s="69"/>
      <c r="DI2732" s="69"/>
    </row>
    <row r="2733" spans="78:113">
      <c r="BZ2733" s="72"/>
      <c r="CA2733" s="73"/>
      <c r="CB2733" s="72"/>
      <c r="CC2733" s="72"/>
      <c r="CD2733" s="74"/>
      <c r="CJ2733"/>
      <c r="CW2733" s="76"/>
      <c r="DC2733" s="69"/>
      <c r="DI2733" s="69"/>
    </row>
    <row r="2734" spans="78:113">
      <c r="BZ2734" s="72"/>
      <c r="CA2734" s="73"/>
      <c r="CB2734" s="72"/>
      <c r="CC2734" s="72"/>
      <c r="CD2734" s="74"/>
      <c r="CJ2734"/>
      <c r="CW2734" s="76"/>
      <c r="DC2734" s="69"/>
      <c r="DI2734" s="69"/>
    </row>
    <row r="2735" spans="78:113">
      <c r="BZ2735" s="72"/>
      <c r="CA2735" s="73"/>
      <c r="CB2735" s="72"/>
      <c r="CC2735" s="72"/>
      <c r="CD2735" s="74"/>
      <c r="CJ2735"/>
      <c r="CW2735" s="76"/>
      <c r="DC2735" s="69"/>
      <c r="DI2735" s="69"/>
    </row>
    <row r="2736" spans="78:113">
      <c r="BZ2736" s="72"/>
      <c r="CA2736" s="73"/>
      <c r="CB2736" s="72"/>
      <c r="CC2736" s="72"/>
      <c r="CD2736" s="74"/>
      <c r="CJ2736"/>
      <c r="CW2736" s="76"/>
      <c r="DC2736" s="69"/>
      <c r="DI2736" s="69"/>
    </row>
    <row r="2737" spans="78:113">
      <c r="BZ2737" s="72"/>
      <c r="CA2737" s="73"/>
      <c r="CB2737" s="72"/>
      <c r="CC2737" s="72"/>
      <c r="CD2737" s="74"/>
      <c r="CJ2737"/>
      <c r="CW2737" s="76"/>
      <c r="DC2737" s="69"/>
      <c r="DI2737" s="69"/>
    </row>
    <row r="2738" spans="78:113">
      <c r="BZ2738" s="72"/>
      <c r="CA2738" s="73"/>
      <c r="CB2738" s="72"/>
      <c r="CC2738" s="72"/>
      <c r="CD2738" s="74"/>
      <c r="CJ2738"/>
      <c r="CW2738" s="76"/>
      <c r="DC2738" s="69"/>
      <c r="DI2738" s="69"/>
    </row>
    <row r="2739" spans="78:113">
      <c r="BZ2739" s="72"/>
      <c r="CA2739" s="73"/>
      <c r="CB2739" s="72"/>
      <c r="CC2739" s="72"/>
      <c r="CD2739" s="74"/>
      <c r="CJ2739"/>
      <c r="CW2739" s="76"/>
      <c r="DC2739" s="69"/>
      <c r="DI2739" s="69"/>
    </row>
    <row r="2740" spans="78:113">
      <c r="BZ2740" s="72"/>
      <c r="CA2740" s="73"/>
      <c r="CB2740" s="72"/>
      <c r="CC2740" s="72"/>
      <c r="CD2740" s="74"/>
      <c r="CJ2740"/>
      <c r="CW2740" s="76"/>
      <c r="DC2740" s="69"/>
      <c r="DI2740" s="69"/>
    </row>
    <row r="2741" spans="78:113">
      <c r="BZ2741" s="72"/>
      <c r="CA2741" s="73"/>
      <c r="CB2741" s="72"/>
      <c r="CC2741" s="72"/>
      <c r="CD2741" s="74"/>
      <c r="CJ2741"/>
      <c r="CW2741" s="76"/>
      <c r="DC2741" s="69"/>
      <c r="DI2741" s="69"/>
    </row>
    <row r="2742" spans="78:113">
      <c r="BZ2742" s="72"/>
      <c r="CA2742" s="73"/>
      <c r="CB2742" s="72"/>
      <c r="CC2742" s="72"/>
      <c r="CD2742" s="74"/>
      <c r="CJ2742"/>
      <c r="CW2742" s="76"/>
      <c r="DC2742" s="69"/>
      <c r="DI2742" s="69"/>
    </row>
    <row r="2743" spans="78:113">
      <c r="BZ2743" s="72"/>
      <c r="CA2743" s="73"/>
      <c r="CB2743" s="72"/>
      <c r="CC2743" s="72"/>
      <c r="CD2743" s="74"/>
      <c r="CJ2743"/>
      <c r="CW2743" s="76"/>
      <c r="DC2743" s="69"/>
      <c r="DI2743" s="69"/>
    </row>
    <row r="2744" spans="78:113">
      <c r="BZ2744" s="72"/>
      <c r="CA2744" s="73"/>
      <c r="CB2744" s="72"/>
      <c r="CC2744" s="72"/>
      <c r="CD2744" s="74"/>
      <c r="CJ2744"/>
      <c r="CW2744" s="76"/>
      <c r="DC2744" s="69"/>
      <c r="DI2744" s="69"/>
    </row>
    <row r="2745" spans="78:113">
      <c r="BZ2745" s="72"/>
      <c r="CA2745" s="73"/>
      <c r="CB2745" s="72"/>
      <c r="CC2745" s="72"/>
      <c r="CD2745" s="74"/>
      <c r="CJ2745"/>
      <c r="CW2745" s="76"/>
      <c r="DC2745" s="69"/>
      <c r="DI2745" s="69"/>
    </row>
    <row r="2746" spans="78:113">
      <c r="BZ2746" s="72"/>
      <c r="CA2746" s="73"/>
      <c r="CB2746" s="72"/>
      <c r="CC2746" s="72"/>
      <c r="CD2746" s="74"/>
      <c r="CJ2746"/>
      <c r="CW2746" s="76"/>
      <c r="DC2746" s="69"/>
      <c r="DI2746" s="69"/>
    </row>
    <row r="2747" spans="78:113">
      <c r="BZ2747" s="72"/>
      <c r="CA2747" s="73"/>
      <c r="CB2747" s="72"/>
      <c r="CC2747" s="72"/>
      <c r="CD2747" s="74"/>
      <c r="CJ2747"/>
      <c r="CW2747" s="76"/>
      <c r="DC2747" s="69"/>
      <c r="DI2747" s="69"/>
    </row>
    <row r="2748" spans="78:113">
      <c r="BZ2748" s="72"/>
      <c r="CA2748" s="73"/>
      <c r="CB2748" s="72"/>
      <c r="CC2748" s="72"/>
      <c r="CD2748" s="74"/>
      <c r="CJ2748"/>
      <c r="CW2748" s="76"/>
      <c r="DC2748" s="69"/>
      <c r="DI2748" s="69"/>
    </row>
    <row r="2749" spans="78:113">
      <c r="BZ2749" s="72"/>
      <c r="CA2749" s="73"/>
      <c r="CB2749" s="72"/>
      <c r="CC2749" s="72"/>
      <c r="CD2749" s="74"/>
      <c r="CJ2749"/>
      <c r="CW2749" s="76"/>
      <c r="DC2749" s="69"/>
      <c r="DI2749" s="69"/>
    </row>
    <row r="2750" spans="78:113">
      <c r="BZ2750" s="72"/>
      <c r="CA2750" s="73"/>
      <c r="CB2750" s="72"/>
      <c r="CC2750" s="72"/>
      <c r="CD2750" s="74"/>
      <c r="CJ2750"/>
      <c r="CW2750" s="76"/>
      <c r="DC2750" s="69"/>
      <c r="DI2750" s="69"/>
    </row>
    <row r="2751" spans="78:113">
      <c r="BZ2751" s="72"/>
      <c r="CA2751" s="73"/>
      <c r="CB2751" s="72"/>
      <c r="CC2751" s="72"/>
      <c r="CD2751" s="74"/>
      <c r="CJ2751"/>
      <c r="CW2751" s="76"/>
      <c r="DC2751" s="69"/>
      <c r="DI2751" s="69"/>
    </row>
    <row r="2752" spans="78:113">
      <c r="BZ2752" s="72"/>
      <c r="CA2752" s="73"/>
      <c r="CB2752" s="72"/>
      <c r="CC2752" s="72"/>
      <c r="CD2752" s="74"/>
      <c r="CJ2752"/>
      <c r="CW2752" s="76"/>
      <c r="DC2752" s="69"/>
      <c r="DI2752" s="69"/>
    </row>
    <row r="2753" spans="78:113">
      <c r="BZ2753" s="72"/>
      <c r="CA2753" s="73"/>
      <c r="CB2753" s="72"/>
      <c r="CC2753" s="72"/>
      <c r="CD2753" s="74"/>
      <c r="CJ2753"/>
      <c r="CW2753" s="76"/>
      <c r="DC2753" s="69"/>
      <c r="DI2753" s="69"/>
    </row>
    <row r="2754" spans="78:113">
      <c r="BZ2754" s="72"/>
      <c r="CA2754" s="73"/>
      <c r="CB2754" s="72"/>
      <c r="CC2754" s="72"/>
      <c r="CD2754" s="74"/>
      <c r="CJ2754"/>
      <c r="CW2754" s="76"/>
      <c r="DC2754" s="69"/>
      <c r="DI2754" s="69"/>
    </row>
    <row r="2755" spans="78:113">
      <c r="BZ2755" s="72"/>
      <c r="CA2755" s="73"/>
      <c r="CB2755" s="72"/>
      <c r="CC2755" s="72"/>
      <c r="CD2755" s="74"/>
      <c r="CJ2755"/>
      <c r="CW2755" s="76"/>
      <c r="DC2755" s="69"/>
      <c r="DI2755" s="69"/>
    </row>
    <row r="2756" spans="78:113">
      <c r="BZ2756" s="72"/>
      <c r="CA2756" s="73"/>
      <c r="CB2756" s="72"/>
      <c r="CC2756" s="72"/>
      <c r="CD2756" s="74"/>
      <c r="CJ2756"/>
      <c r="CW2756" s="76"/>
      <c r="DC2756" s="69"/>
      <c r="DI2756" s="69"/>
    </row>
    <row r="2757" spans="78:113">
      <c r="BZ2757" s="72"/>
      <c r="CA2757" s="73"/>
      <c r="CB2757" s="72"/>
      <c r="CC2757" s="72"/>
      <c r="CD2757" s="74"/>
      <c r="CJ2757"/>
      <c r="CW2757" s="76"/>
      <c r="DC2757" s="69"/>
      <c r="DI2757" s="69"/>
    </row>
    <row r="2758" spans="78:113">
      <c r="BZ2758" s="72"/>
      <c r="CA2758" s="73"/>
      <c r="CB2758" s="72"/>
      <c r="CC2758" s="72"/>
      <c r="CD2758" s="74"/>
      <c r="CJ2758"/>
      <c r="CW2758" s="76"/>
      <c r="DC2758" s="69"/>
      <c r="DI2758" s="69"/>
    </row>
    <row r="2759" spans="78:113">
      <c r="BZ2759" s="72"/>
      <c r="CA2759" s="73"/>
      <c r="CB2759" s="72"/>
      <c r="CC2759" s="72"/>
      <c r="CD2759" s="74"/>
      <c r="CJ2759"/>
      <c r="CW2759" s="76"/>
      <c r="DC2759" s="69"/>
      <c r="DI2759" s="69"/>
    </row>
    <row r="2760" spans="78:113">
      <c r="BZ2760" s="72"/>
      <c r="CA2760" s="73"/>
      <c r="CB2760" s="72"/>
      <c r="CC2760" s="72"/>
      <c r="CD2760" s="74"/>
      <c r="CJ2760"/>
      <c r="CW2760" s="76"/>
      <c r="DC2760" s="69"/>
      <c r="DI2760" s="69"/>
    </row>
    <row r="2761" spans="78:113">
      <c r="BZ2761" s="72"/>
      <c r="CA2761" s="73"/>
      <c r="CB2761" s="72"/>
      <c r="CC2761" s="72"/>
      <c r="CD2761" s="74"/>
      <c r="CJ2761"/>
      <c r="CW2761" s="76"/>
      <c r="DC2761" s="69"/>
      <c r="DI2761" s="69"/>
    </row>
    <row r="2762" spans="78:113">
      <c r="BZ2762" s="72"/>
      <c r="CA2762" s="73"/>
      <c r="CB2762" s="72"/>
      <c r="CC2762" s="72"/>
      <c r="CD2762" s="74"/>
      <c r="CJ2762"/>
      <c r="CW2762" s="76"/>
      <c r="DC2762" s="69"/>
      <c r="DI2762" s="69"/>
    </row>
    <row r="2763" spans="78:113">
      <c r="BZ2763" s="72"/>
      <c r="CA2763" s="73"/>
      <c r="CB2763" s="72"/>
      <c r="CC2763" s="72"/>
      <c r="CD2763" s="74"/>
      <c r="CJ2763"/>
      <c r="CW2763" s="76"/>
      <c r="DC2763" s="69"/>
      <c r="DI2763" s="69"/>
    </row>
    <row r="2764" spans="78:113">
      <c r="BZ2764" s="72"/>
      <c r="CA2764" s="73"/>
      <c r="CB2764" s="72"/>
      <c r="CC2764" s="72"/>
      <c r="CD2764" s="74"/>
      <c r="CJ2764"/>
      <c r="CW2764" s="76"/>
      <c r="DC2764" s="69"/>
      <c r="DI2764" s="69"/>
    </row>
    <row r="2765" spans="78:113">
      <c r="BZ2765" s="72"/>
      <c r="CA2765" s="73"/>
      <c r="CB2765" s="72"/>
      <c r="CC2765" s="72"/>
      <c r="CD2765" s="74"/>
      <c r="CJ2765"/>
      <c r="CW2765" s="76"/>
      <c r="DC2765" s="69"/>
      <c r="DI2765" s="69"/>
    </row>
    <row r="2766" spans="78:113">
      <c r="BZ2766" s="72"/>
      <c r="CA2766" s="73"/>
      <c r="CB2766" s="72"/>
      <c r="CC2766" s="72"/>
      <c r="CD2766" s="74"/>
      <c r="CJ2766"/>
      <c r="CW2766" s="76"/>
      <c r="DC2766" s="69"/>
      <c r="DI2766" s="69"/>
    </row>
    <row r="2767" spans="78:113">
      <c r="BZ2767" s="72"/>
      <c r="CA2767" s="73"/>
      <c r="CB2767" s="72"/>
      <c r="CC2767" s="72"/>
      <c r="CD2767" s="74"/>
      <c r="CJ2767"/>
      <c r="CW2767" s="76"/>
      <c r="DC2767" s="69"/>
      <c r="DI2767" s="69"/>
    </row>
    <row r="2768" spans="78:113">
      <c r="BZ2768" s="72"/>
      <c r="CA2768" s="73"/>
      <c r="CB2768" s="72"/>
      <c r="CC2768" s="72"/>
      <c r="CD2768" s="74"/>
      <c r="CJ2768"/>
      <c r="CW2768" s="76"/>
      <c r="DC2768" s="69"/>
      <c r="DI2768" s="69"/>
    </row>
    <row r="2769" spans="78:113">
      <c r="BZ2769" s="72"/>
      <c r="CA2769" s="73"/>
      <c r="CB2769" s="72"/>
      <c r="CC2769" s="72"/>
      <c r="CD2769" s="74"/>
      <c r="CJ2769"/>
      <c r="CW2769" s="76"/>
      <c r="DC2769" s="69"/>
      <c r="DI2769" s="69"/>
    </row>
    <row r="2770" spans="78:113">
      <c r="BZ2770" s="72"/>
      <c r="CA2770" s="73"/>
      <c r="CB2770" s="72"/>
      <c r="CC2770" s="72"/>
      <c r="CD2770" s="74"/>
      <c r="CJ2770"/>
      <c r="CW2770" s="76"/>
      <c r="DC2770" s="69"/>
      <c r="DI2770" s="69"/>
    </row>
    <row r="2771" spans="78:113">
      <c r="BZ2771" s="72"/>
      <c r="CA2771" s="73"/>
      <c r="CB2771" s="72"/>
      <c r="CC2771" s="72"/>
      <c r="CD2771" s="74"/>
      <c r="CJ2771"/>
      <c r="CW2771" s="76"/>
      <c r="DC2771" s="69"/>
      <c r="DI2771" s="69"/>
    </row>
    <row r="2772" spans="78:113">
      <c r="BZ2772" s="72"/>
      <c r="CA2772" s="73"/>
      <c r="CB2772" s="72"/>
      <c r="CC2772" s="72"/>
      <c r="CD2772" s="74"/>
      <c r="CJ2772"/>
      <c r="CW2772" s="76"/>
      <c r="DC2772" s="69"/>
      <c r="DI2772" s="69"/>
    </row>
    <row r="2773" spans="78:113">
      <c r="BZ2773" s="72"/>
      <c r="CA2773" s="73"/>
      <c r="CB2773" s="72"/>
      <c r="CC2773" s="72"/>
      <c r="CD2773" s="74"/>
      <c r="CJ2773"/>
      <c r="CW2773" s="76"/>
      <c r="DC2773" s="69"/>
      <c r="DI2773" s="69"/>
    </row>
    <row r="2774" spans="78:113">
      <c r="BZ2774" s="72"/>
      <c r="CA2774" s="73"/>
      <c r="CB2774" s="72"/>
      <c r="CC2774" s="72"/>
      <c r="CD2774" s="74"/>
      <c r="CJ2774"/>
      <c r="CW2774" s="76"/>
      <c r="DC2774" s="69"/>
      <c r="DI2774" s="69"/>
    </row>
    <row r="2775" spans="78:113">
      <c r="BZ2775" s="72"/>
      <c r="CA2775" s="73"/>
      <c r="CB2775" s="72"/>
      <c r="CC2775" s="72"/>
      <c r="CD2775" s="74"/>
      <c r="CJ2775"/>
      <c r="CW2775" s="76"/>
      <c r="DC2775" s="69"/>
      <c r="DI2775" s="69"/>
    </row>
    <row r="2776" spans="78:113">
      <c r="BZ2776" s="72"/>
      <c r="CA2776" s="73"/>
      <c r="CB2776" s="72"/>
      <c r="CC2776" s="72"/>
      <c r="CD2776" s="74"/>
      <c r="CJ2776"/>
      <c r="CW2776" s="76"/>
      <c r="DC2776" s="69"/>
      <c r="DI2776" s="69"/>
    </row>
    <row r="2777" spans="78:113">
      <c r="BZ2777" s="72"/>
      <c r="CA2777" s="73"/>
      <c r="CB2777" s="72"/>
      <c r="CC2777" s="72"/>
      <c r="CD2777" s="74"/>
      <c r="CJ2777"/>
      <c r="CW2777" s="76"/>
      <c r="DC2777" s="69"/>
      <c r="DI2777" s="69"/>
    </row>
    <row r="2778" spans="78:113">
      <c r="BZ2778" s="72"/>
      <c r="CA2778" s="73"/>
      <c r="CB2778" s="72"/>
      <c r="CC2778" s="72"/>
      <c r="CD2778" s="74"/>
      <c r="CJ2778"/>
      <c r="CW2778" s="76"/>
      <c r="DC2778" s="69"/>
      <c r="DI2778" s="69"/>
    </row>
    <row r="2779" spans="78:113">
      <c r="BZ2779" s="72"/>
      <c r="CA2779" s="73"/>
      <c r="CB2779" s="72"/>
      <c r="CC2779" s="72"/>
      <c r="CD2779" s="74"/>
      <c r="CJ2779"/>
      <c r="CW2779" s="76"/>
      <c r="DC2779" s="69"/>
      <c r="DI2779" s="69"/>
    </row>
    <row r="2780" spans="78:113">
      <c r="BZ2780" s="72"/>
      <c r="CA2780" s="73"/>
      <c r="CB2780" s="72"/>
      <c r="CC2780" s="72"/>
      <c r="CD2780" s="74"/>
      <c r="CJ2780"/>
      <c r="CW2780" s="76"/>
      <c r="DC2780" s="69"/>
      <c r="DI2780" s="69"/>
    </row>
    <row r="2781" spans="78:113">
      <c r="BZ2781" s="72"/>
      <c r="CA2781" s="73"/>
      <c r="CB2781" s="72"/>
      <c r="CC2781" s="72"/>
      <c r="CD2781" s="74"/>
      <c r="CJ2781"/>
      <c r="CW2781" s="76"/>
      <c r="DC2781" s="69"/>
      <c r="DI2781" s="69"/>
    </row>
    <row r="2782" spans="78:113">
      <c r="BZ2782" s="72"/>
      <c r="CA2782" s="73"/>
      <c r="CB2782" s="72"/>
      <c r="CC2782" s="72"/>
      <c r="CD2782" s="74"/>
      <c r="CJ2782"/>
      <c r="CW2782" s="76"/>
      <c r="DC2782" s="69"/>
      <c r="DI2782" s="69"/>
    </row>
    <row r="2783" spans="78:113">
      <c r="BZ2783" s="72"/>
      <c r="CA2783" s="73"/>
      <c r="CB2783" s="72"/>
      <c r="CC2783" s="72"/>
      <c r="CD2783" s="74"/>
      <c r="CJ2783"/>
      <c r="CW2783" s="76"/>
      <c r="DC2783" s="69"/>
      <c r="DI2783" s="69"/>
    </row>
    <row r="2784" spans="78:113">
      <c r="BZ2784" s="72"/>
      <c r="CA2784" s="73"/>
      <c r="CB2784" s="72"/>
      <c r="CC2784" s="72"/>
      <c r="CD2784" s="74"/>
      <c r="CJ2784"/>
      <c r="CW2784" s="76"/>
      <c r="DC2784" s="69"/>
      <c r="DI2784" s="69"/>
    </row>
    <row r="2785" spans="78:113">
      <c r="BZ2785" s="72"/>
      <c r="CA2785" s="73"/>
      <c r="CB2785" s="72"/>
      <c r="CC2785" s="72"/>
      <c r="CD2785" s="74"/>
      <c r="CJ2785"/>
      <c r="CW2785" s="76"/>
      <c r="DC2785" s="69"/>
      <c r="DI2785" s="69"/>
    </row>
    <row r="2786" spans="78:113">
      <c r="BZ2786" s="72"/>
      <c r="CA2786" s="73"/>
      <c r="CB2786" s="72"/>
      <c r="CC2786" s="72"/>
      <c r="CD2786" s="74"/>
      <c r="CJ2786"/>
      <c r="CW2786" s="76"/>
      <c r="DC2786" s="69"/>
      <c r="DI2786" s="69"/>
    </row>
    <row r="2787" spans="78:113">
      <c r="BZ2787" s="72"/>
      <c r="CA2787" s="73"/>
      <c r="CB2787" s="72"/>
      <c r="CC2787" s="72"/>
      <c r="CD2787" s="74"/>
      <c r="CJ2787"/>
      <c r="CW2787" s="76"/>
      <c r="DC2787" s="69"/>
      <c r="DI2787" s="69"/>
    </row>
    <row r="2788" spans="78:113">
      <c r="BZ2788" s="72"/>
      <c r="CA2788" s="73"/>
      <c r="CB2788" s="72"/>
      <c r="CC2788" s="72"/>
      <c r="CD2788" s="74"/>
      <c r="CJ2788"/>
      <c r="CW2788" s="76"/>
      <c r="DC2788" s="69"/>
      <c r="DI2788" s="69"/>
    </row>
    <row r="2789" spans="78:113">
      <c r="BZ2789" s="72"/>
      <c r="CA2789" s="73"/>
      <c r="CB2789" s="72"/>
      <c r="CC2789" s="72"/>
      <c r="CD2789" s="74"/>
      <c r="CJ2789"/>
      <c r="CW2789" s="76"/>
      <c r="DC2789" s="69"/>
      <c r="DI2789" s="69"/>
    </row>
    <row r="2790" spans="78:113">
      <c r="BZ2790" s="72"/>
      <c r="CA2790" s="73"/>
      <c r="CB2790" s="72"/>
      <c r="CC2790" s="72"/>
      <c r="CD2790" s="74"/>
      <c r="CJ2790"/>
      <c r="CW2790" s="76"/>
      <c r="DC2790" s="69"/>
      <c r="DI2790" s="69"/>
    </row>
    <row r="2791" spans="78:113">
      <c r="BZ2791" s="72"/>
      <c r="CA2791" s="73"/>
      <c r="CB2791" s="72"/>
      <c r="CC2791" s="72"/>
      <c r="CD2791" s="74"/>
      <c r="CJ2791"/>
      <c r="CW2791" s="76"/>
      <c r="DC2791" s="69"/>
      <c r="DI2791" s="69"/>
    </row>
    <row r="2792" spans="78:113">
      <c r="BZ2792" s="72"/>
      <c r="CA2792" s="73"/>
      <c r="CB2792" s="72"/>
      <c r="CC2792" s="72"/>
      <c r="CD2792" s="74"/>
      <c r="CJ2792"/>
      <c r="CW2792" s="76"/>
      <c r="DC2792" s="69"/>
      <c r="DI2792" s="69"/>
    </row>
    <row r="2793" spans="78:113">
      <c r="BZ2793" s="72"/>
      <c r="CA2793" s="73"/>
      <c r="CB2793" s="72"/>
      <c r="CC2793" s="72"/>
      <c r="CD2793" s="74"/>
      <c r="CJ2793"/>
      <c r="CW2793" s="76"/>
      <c r="DC2793" s="69"/>
      <c r="DI2793" s="69"/>
    </row>
    <row r="2794" spans="78:113">
      <c r="BZ2794" s="72"/>
      <c r="CA2794" s="73"/>
      <c r="CB2794" s="72"/>
      <c r="CC2794" s="72"/>
      <c r="CD2794" s="74"/>
      <c r="CJ2794"/>
      <c r="CW2794" s="76"/>
      <c r="DC2794" s="69"/>
      <c r="DI2794" s="69"/>
    </row>
    <row r="2795" spans="78:113">
      <c r="BZ2795" s="72"/>
      <c r="CA2795" s="73"/>
      <c r="CB2795" s="72"/>
      <c r="CC2795" s="72"/>
      <c r="CD2795" s="74"/>
      <c r="CJ2795"/>
      <c r="CW2795" s="76"/>
      <c r="DC2795" s="69"/>
      <c r="DI2795" s="69"/>
    </row>
    <row r="2796" spans="78:113">
      <c r="BZ2796" s="72"/>
      <c r="CA2796" s="73"/>
      <c r="CB2796" s="72"/>
      <c r="CC2796" s="72"/>
      <c r="CD2796" s="74"/>
      <c r="CJ2796"/>
      <c r="CW2796" s="76"/>
      <c r="DC2796" s="69"/>
      <c r="DI2796" s="69"/>
    </row>
    <row r="2797" spans="78:113">
      <c r="BZ2797" s="72"/>
      <c r="CA2797" s="73"/>
      <c r="CB2797" s="72"/>
      <c r="CC2797" s="72"/>
      <c r="CD2797" s="74"/>
      <c r="CJ2797"/>
      <c r="CW2797" s="76"/>
      <c r="DC2797" s="69"/>
      <c r="DI2797" s="69"/>
    </row>
    <row r="2798" spans="78:113">
      <c r="BZ2798" s="72"/>
      <c r="CA2798" s="73"/>
      <c r="CB2798" s="72"/>
      <c r="CC2798" s="72"/>
      <c r="CD2798" s="74"/>
      <c r="CJ2798"/>
      <c r="CW2798" s="76"/>
      <c r="DC2798" s="69"/>
      <c r="DI2798" s="69"/>
    </row>
    <row r="2799" spans="78:113">
      <c r="BZ2799" s="72"/>
      <c r="CA2799" s="73"/>
      <c r="CB2799" s="72"/>
      <c r="CC2799" s="72"/>
      <c r="CD2799" s="74"/>
      <c r="CJ2799"/>
      <c r="CW2799" s="76"/>
      <c r="DC2799" s="69"/>
      <c r="DI2799" s="69"/>
    </row>
    <row r="2800" spans="78:113">
      <c r="BZ2800" s="72"/>
      <c r="CA2800" s="73"/>
      <c r="CB2800" s="72"/>
      <c r="CC2800" s="72"/>
      <c r="CD2800" s="74"/>
      <c r="CJ2800"/>
      <c r="CW2800" s="76"/>
      <c r="DC2800" s="69"/>
      <c r="DI2800" s="69"/>
    </row>
    <row r="2801" spans="78:113">
      <c r="BZ2801" s="72"/>
      <c r="CA2801" s="73"/>
      <c r="CB2801" s="72"/>
      <c r="CC2801" s="72"/>
      <c r="CD2801" s="74"/>
      <c r="CJ2801"/>
      <c r="CW2801" s="76"/>
      <c r="DC2801" s="69"/>
      <c r="DI2801" s="69"/>
    </row>
    <row r="2802" spans="78:113">
      <c r="BZ2802" s="72"/>
      <c r="CA2802" s="73"/>
      <c r="CB2802" s="72"/>
      <c r="CC2802" s="72"/>
      <c r="CD2802" s="74"/>
      <c r="CJ2802"/>
      <c r="CW2802" s="76"/>
      <c r="DC2802" s="69"/>
      <c r="DI2802" s="69"/>
    </row>
    <row r="2803" spans="78:113">
      <c r="BZ2803" s="72"/>
      <c r="CA2803" s="73"/>
      <c r="CB2803" s="72"/>
      <c r="CC2803" s="72"/>
      <c r="CD2803" s="74"/>
      <c r="CJ2803"/>
      <c r="CW2803" s="76"/>
      <c r="DC2803" s="69"/>
      <c r="DI2803" s="69"/>
    </row>
    <row r="2804" spans="78:113">
      <c r="BZ2804" s="72"/>
      <c r="CA2804" s="73"/>
      <c r="CB2804" s="72"/>
      <c r="CC2804" s="72"/>
      <c r="CD2804" s="74"/>
      <c r="CJ2804"/>
      <c r="CW2804" s="76"/>
      <c r="DC2804" s="69"/>
      <c r="DI2804" s="69"/>
    </row>
    <row r="2805" spans="78:113">
      <c r="BZ2805" s="72"/>
      <c r="CA2805" s="73"/>
      <c r="CB2805" s="72"/>
      <c r="CC2805" s="72"/>
      <c r="CD2805" s="74"/>
      <c r="CJ2805"/>
      <c r="CW2805" s="76"/>
      <c r="DC2805" s="69"/>
      <c r="DI2805" s="69"/>
    </row>
    <row r="2806" spans="78:113">
      <c r="BZ2806" s="72"/>
      <c r="CA2806" s="73"/>
      <c r="CB2806" s="72"/>
      <c r="CC2806" s="72"/>
      <c r="CD2806" s="74"/>
      <c r="CJ2806"/>
      <c r="CW2806" s="76"/>
      <c r="DC2806" s="69"/>
      <c r="DI2806" s="69"/>
    </row>
    <row r="2807" spans="78:113">
      <c r="BZ2807" s="72"/>
      <c r="CA2807" s="73"/>
      <c r="CB2807" s="72"/>
      <c r="CC2807" s="72"/>
      <c r="CD2807" s="74"/>
      <c r="CJ2807"/>
      <c r="CW2807" s="76"/>
      <c r="DC2807" s="69"/>
      <c r="DI2807" s="69"/>
    </row>
    <row r="2808" spans="78:113">
      <c r="BZ2808" s="72"/>
      <c r="CA2808" s="73"/>
      <c r="CB2808" s="72"/>
      <c r="CC2808" s="72"/>
      <c r="CD2808" s="74"/>
      <c r="CJ2808"/>
      <c r="CW2808" s="76"/>
      <c r="DC2808" s="69"/>
      <c r="DI2808" s="69"/>
    </row>
    <row r="2809" spans="78:113">
      <c r="BZ2809" s="72"/>
      <c r="CA2809" s="73"/>
      <c r="CB2809" s="72"/>
      <c r="CC2809" s="72"/>
      <c r="CD2809" s="74"/>
      <c r="CJ2809"/>
      <c r="CW2809" s="76"/>
      <c r="DC2809" s="69"/>
      <c r="DI2809" s="69"/>
    </row>
    <row r="2810" spans="78:113">
      <c r="BZ2810" s="72"/>
      <c r="CA2810" s="73"/>
      <c r="CB2810" s="72"/>
      <c r="CC2810" s="72"/>
      <c r="CD2810" s="74"/>
      <c r="CJ2810"/>
      <c r="CW2810" s="76"/>
      <c r="DC2810" s="69"/>
      <c r="DI2810" s="69"/>
    </row>
    <row r="2811" spans="78:113">
      <c r="BZ2811" s="72"/>
      <c r="CA2811" s="73"/>
      <c r="CB2811" s="72"/>
      <c r="CC2811" s="72"/>
      <c r="CD2811" s="74"/>
      <c r="CJ2811"/>
      <c r="CW2811" s="76"/>
      <c r="DC2811" s="69"/>
      <c r="DI2811" s="69"/>
    </row>
    <row r="2812" spans="78:113">
      <c r="BZ2812" s="72"/>
      <c r="CA2812" s="73"/>
      <c r="CB2812" s="72"/>
      <c r="CC2812" s="72"/>
      <c r="CD2812" s="74"/>
      <c r="CJ2812"/>
      <c r="CW2812" s="76"/>
      <c r="DC2812" s="69"/>
      <c r="DI2812" s="69"/>
    </row>
    <row r="2813" spans="78:113">
      <c r="BZ2813" s="72"/>
      <c r="CA2813" s="73"/>
      <c r="CB2813" s="72"/>
      <c r="CC2813" s="72"/>
      <c r="CD2813" s="74"/>
      <c r="CJ2813"/>
      <c r="CW2813" s="76"/>
      <c r="DC2813" s="69"/>
      <c r="DI2813" s="69"/>
    </row>
    <row r="2814" spans="78:113">
      <c r="BZ2814" s="72"/>
      <c r="CA2814" s="73"/>
      <c r="CB2814" s="72"/>
      <c r="CC2814" s="72"/>
      <c r="CD2814" s="74"/>
      <c r="CJ2814"/>
      <c r="CW2814" s="76"/>
      <c r="DC2814" s="69"/>
      <c r="DI2814" s="69"/>
    </row>
    <row r="2815" spans="78:113">
      <c r="BZ2815" s="72"/>
      <c r="CA2815" s="73"/>
      <c r="CB2815" s="72"/>
      <c r="CC2815" s="72"/>
      <c r="CD2815" s="74"/>
      <c r="CJ2815"/>
      <c r="CW2815" s="76"/>
      <c r="DC2815" s="69"/>
      <c r="DI2815" s="69"/>
    </row>
    <row r="2816" spans="78:113">
      <c r="BZ2816" s="72"/>
      <c r="CA2816" s="73"/>
      <c r="CB2816" s="72"/>
      <c r="CC2816" s="72"/>
      <c r="CD2816" s="74"/>
      <c r="CJ2816"/>
      <c r="CW2816" s="76"/>
      <c r="DC2816" s="69"/>
      <c r="DI2816" s="69"/>
    </row>
    <row r="2817" spans="78:113">
      <c r="BZ2817" s="72"/>
      <c r="CA2817" s="73"/>
      <c r="CB2817" s="72"/>
      <c r="CC2817" s="72"/>
      <c r="CD2817" s="74"/>
      <c r="CJ2817"/>
      <c r="CW2817" s="76"/>
      <c r="DC2817" s="69"/>
      <c r="DI2817" s="69"/>
    </row>
    <row r="2818" spans="78:113">
      <c r="BZ2818" s="72"/>
      <c r="CA2818" s="73"/>
      <c r="CB2818" s="72"/>
      <c r="CC2818" s="72"/>
      <c r="CD2818" s="74"/>
      <c r="CJ2818"/>
      <c r="CW2818" s="76"/>
      <c r="DC2818" s="69"/>
      <c r="DI2818" s="69"/>
    </row>
    <row r="2819" spans="78:113">
      <c r="BZ2819" s="72"/>
      <c r="CA2819" s="73"/>
      <c r="CB2819" s="72"/>
      <c r="CC2819" s="72"/>
      <c r="CD2819" s="74"/>
      <c r="CJ2819"/>
      <c r="CW2819" s="76"/>
      <c r="DC2819" s="69"/>
      <c r="DI2819" s="69"/>
    </row>
    <row r="2820" spans="78:113">
      <c r="BZ2820" s="72"/>
      <c r="CA2820" s="73"/>
      <c r="CB2820" s="72"/>
      <c r="CC2820" s="72"/>
      <c r="CD2820" s="74"/>
      <c r="CJ2820"/>
      <c r="CW2820" s="76"/>
      <c r="DC2820" s="69"/>
      <c r="DI2820" s="69"/>
    </row>
    <row r="2821" spans="78:113">
      <c r="BZ2821" s="72"/>
      <c r="CA2821" s="73"/>
      <c r="CB2821" s="72"/>
      <c r="CC2821" s="72"/>
      <c r="CD2821" s="74"/>
      <c r="CJ2821"/>
      <c r="CW2821" s="76"/>
      <c r="DC2821" s="69"/>
      <c r="DI2821" s="69"/>
    </row>
    <row r="2822" spans="78:113">
      <c r="BZ2822" s="72"/>
      <c r="CA2822" s="73"/>
      <c r="CB2822" s="72"/>
      <c r="CC2822" s="72"/>
      <c r="CD2822" s="74"/>
      <c r="CJ2822"/>
      <c r="CW2822" s="76"/>
      <c r="DC2822" s="69"/>
      <c r="DI2822" s="69"/>
    </row>
    <row r="2823" spans="78:113">
      <c r="BZ2823" s="72"/>
      <c r="CA2823" s="73"/>
      <c r="CB2823" s="72"/>
      <c r="CC2823" s="72"/>
      <c r="CD2823" s="74"/>
      <c r="CJ2823"/>
      <c r="CW2823" s="76"/>
      <c r="DC2823" s="69"/>
      <c r="DI2823" s="69"/>
    </row>
    <row r="2824" spans="78:113">
      <c r="BZ2824" s="72"/>
      <c r="CA2824" s="73"/>
      <c r="CB2824" s="72"/>
      <c r="CC2824" s="72"/>
      <c r="CD2824" s="74"/>
      <c r="CJ2824"/>
      <c r="CW2824" s="76"/>
      <c r="DC2824" s="69"/>
      <c r="DI2824" s="69"/>
    </row>
    <row r="2825" spans="78:113">
      <c r="BZ2825" s="72"/>
      <c r="CA2825" s="73"/>
      <c r="CB2825" s="72"/>
      <c r="CC2825" s="72"/>
      <c r="CD2825" s="74"/>
      <c r="CJ2825"/>
      <c r="CW2825" s="76"/>
      <c r="DC2825" s="69"/>
      <c r="DI2825" s="69"/>
    </row>
    <row r="2826" spans="78:113">
      <c r="BZ2826" s="72"/>
      <c r="CA2826" s="73"/>
      <c r="CB2826" s="72"/>
      <c r="CC2826" s="72"/>
      <c r="CD2826" s="74"/>
      <c r="CJ2826"/>
      <c r="CW2826" s="76"/>
      <c r="DC2826" s="69"/>
      <c r="DI2826" s="69"/>
    </row>
    <row r="2827" spans="78:113">
      <c r="BZ2827" s="72"/>
      <c r="CA2827" s="73"/>
      <c r="CB2827" s="72"/>
      <c r="CC2827" s="72"/>
      <c r="CD2827" s="74"/>
      <c r="CJ2827"/>
      <c r="CW2827" s="76"/>
      <c r="DC2827" s="69"/>
      <c r="DI2827" s="69"/>
    </row>
    <row r="2828" spans="78:113">
      <c r="BZ2828" s="72"/>
      <c r="CA2828" s="73"/>
      <c r="CB2828" s="72"/>
      <c r="CC2828" s="72"/>
      <c r="CD2828" s="74"/>
      <c r="CJ2828"/>
      <c r="CW2828" s="76"/>
      <c r="DC2828" s="69"/>
      <c r="DI2828" s="69"/>
    </row>
    <row r="2829" spans="78:113">
      <c r="BZ2829" s="72"/>
      <c r="CA2829" s="73"/>
      <c r="CB2829" s="72"/>
      <c r="CC2829" s="72"/>
      <c r="CD2829" s="74"/>
      <c r="CJ2829"/>
      <c r="CW2829" s="76"/>
      <c r="DC2829" s="69"/>
      <c r="DI2829" s="69"/>
    </row>
    <row r="2830" spans="78:113">
      <c r="BZ2830" s="72"/>
      <c r="CA2830" s="73"/>
      <c r="CB2830" s="72"/>
      <c r="CC2830" s="72"/>
      <c r="CD2830" s="74"/>
      <c r="CJ2830"/>
      <c r="CW2830" s="76"/>
      <c r="DC2830" s="69"/>
      <c r="DI2830" s="69"/>
    </row>
    <row r="2831" spans="78:113">
      <c r="BZ2831" s="72"/>
      <c r="CA2831" s="73"/>
      <c r="CB2831" s="72"/>
      <c r="CC2831" s="72"/>
      <c r="CD2831" s="74"/>
      <c r="CJ2831"/>
      <c r="CW2831" s="76"/>
      <c r="DC2831" s="69"/>
      <c r="DI2831" s="69"/>
    </row>
    <row r="2832" spans="78:113">
      <c r="BZ2832" s="72"/>
      <c r="CA2832" s="73"/>
      <c r="CB2832" s="72"/>
      <c r="CC2832" s="72"/>
      <c r="CD2832" s="74"/>
      <c r="CJ2832"/>
      <c r="CW2832" s="76"/>
      <c r="DC2832" s="69"/>
      <c r="DI2832" s="69"/>
    </row>
    <row r="2833" spans="78:113">
      <c r="BZ2833" s="72"/>
      <c r="CA2833" s="73"/>
      <c r="CB2833" s="72"/>
      <c r="CC2833" s="72"/>
      <c r="CD2833" s="74"/>
      <c r="CJ2833"/>
      <c r="CW2833" s="76"/>
      <c r="DC2833" s="69"/>
      <c r="DI2833" s="69"/>
    </row>
    <row r="2834" spans="78:113">
      <c r="BZ2834" s="72"/>
      <c r="CA2834" s="73"/>
      <c r="CB2834" s="72"/>
      <c r="CC2834" s="72"/>
      <c r="CD2834" s="74"/>
      <c r="CJ2834"/>
      <c r="CW2834" s="76"/>
      <c r="DC2834" s="69"/>
      <c r="DI2834" s="69"/>
    </row>
    <row r="2835" spans="78:113">
      <c r="BZ2835" s="72"/>
      <c r="CA2835" s="73"/>
      <c r="CB2835" s="72"/>
      <c r="CC2835" s="72"/>
      <c r="CD2835" s="74"/>
      <c r="CJ2835"/>
      <c r="CW2835" s="76"/>
      <c r="DC2835" s="69"/>
      <c r="DI2835" s="69"/>
    </row>
    <row r="2836" spans="78:113">
      <c r="BZ2836" s="72"/>
      <c r="CA2836" s="73"/>
      <c r="CB2836" s="72"/>
      <c r="CC2836" s="72"/>
      <c r="CD2836" s="74"/>
      <c r="CJ2836"/>
      <c r="CW2836" s="76"/>
      <c r="DC2836" s="69"/>
      <c r="DI2836" s="69"/>
    </row>
    <row r="2837" spans="78:113">
      <c r="BZ2837" s="72"/>
      <c r="CA2837" s="73"/>
      <c r="CB2837" s="72"/>
      <c r="CC2837" s="72"/>
      <c r="CD2837" s="74"/>
      <c r="CJ2837"/>
      <c r="CW2837" s="76"/>
      <c r="DC2837" s="69"/>
      <c r="DI2837" s="69"/>
    </row>
    <row r="2838" spans="78:113">
      <c r="BZ2838" s="72"/>
      <c r="CA2838" s="73"/>
      <c r="CB2838" s="72"/>
      <c r="CC2838" s="72"/>
      <c r="CD2838" s="74"/>
      <c r="CJ2838"/>
      <c r="CW2838" s="76"/>
      <c r="DC2838" s="69"/>
      <c r="DI2838" s="69"/>
    </row>
    <row r="2839" spans="78:113">
      <c r="BZ2839" s="72"/>
      <c r="CA2839" s="73"/>
      <c r="CB2839" s="72"/>
      <c r="CC2839" s="72"/>
      <c r="CD2839" s="74"/>
      <c r="CJ2839"/>
      <c r="CW2839" s="76"/>
      <c r="DC2839" s="69"/>
      <c r="DI2839" s="69"/>
    </row>
    <row r="2840" spans="78:113">
      <c r="BZ2840" s="72"/>
      <c r="CA2840" s="73"/>
      <c r="CB2840" s="72"/>
      <c r="CC2840" s="72"/>
      <c r="CD2840" s="74"/>
      <c r="CJ2840"/>
      <c r="CW2840" s="76"/>
      <c r="DC2840" s="69"/>
      <c r="DI2840" s="69"/>
    </row>
    <row r="2841" spans="78:113">
      <c r="BZ2841" s="72"/>
      <c r="CA2841" s="73"/>
      <c r="CB2841" s="72"/>
      <c r="CC2841" s="72"/>
      <c r="CD2841" s="74"/>
      <c r="CJ2841"/>
      <c r="CW2841" s="76"/>
      <c r="DC2841" s="69"/>
      <c r="DI2841" s="69"/>
    </row>
    <row r="2842" spans="78:113">
      <c r="BZ2842" s="72"/>
      <c r="CA2842" s="73"/>
      <c r="CB2842" s="72"/>
      <c r="CC2842" s="72"/>
      <c r="CD2842" s="74"/>
      <c r="CJ2842"/>
      <c r="CW2842" s="76"/>
      <c r="DC2842" s="69"/>
      <c r="DI2842" s="69"/>
    </row>
    <row r="2843" spans="78:113">
      <c r="BZ2843" s="72"/>
      <c r="CA2843" s="73"/>
      <c r="CB2843" s="72"/>
      <c r="CC2843" s="72"/>
      <c r="CD2843" s="74"/>
      <c r="CJ2843"/>
      <c r="CW2843" s="76"/>
      <c r="DC2843" s="69"/>
      <c r="DI2843" s="69"/>
    </row>
    <row r="2844" spans="78:113">
      <c r="BZ2844" s="72"/>
      <c r="CA2844" s="73"/>
      <c r="CB2844" s="72"/>
      <c r="CC2844" s="72"/>
      <c r="CD2844" s="74"/>
      <c r="CJ2844"/>
      <c r="CW2844" s="76"/>
      <c r="DC2844" s="69"/>
      <c r="DI2844" s="69"/>
    </row>
    <row r="2845" spans="78:113">
      <c r="BZ2845" s="72"/>
      <c r="CA2845" s="73"/>
      <c r="CB2845" s="72"/>
      <c r="CC2845" s="72"/>
      <c r="CD2845" s="74"/>
      <c r="CJ2845"/>
      <c r="CW2845" s="76"/>
      <c r="DC2845" s="69"/>
      <c r="DI2845" s="69"/>
    </row>
    <row r="2846" spans="78:113">
      <c r="BZ2846" s="72"/>
      <c r="CA2846" s="73"/>
      <c r="CB2846" s="72"/>
      <c r="CC2846" s="72"/>
      <c r="CD2846" s="74"/>
      <c r="CJ2846"/>
      <c r="CW2846" s="76"/>
      <c r="DC2846" s="69"/>
      <c r="DI2846" s="69"/>
    </row>
    <row r="2847" spans="78:113">
      <c r="BZ2847" s="72"/>
      <c r="CA2847" s="73"/>
      <c r="CB2847" s="72"/>
      <c r="CC2847" s="72"/>
      <c r="CD2847" s="74"/>
      <c r="CJ2847"/>
      <c r="CW2847" s="76"/>
      <c r="DC2847" s="69"/>
      <c r="DI2847" s="69"/>
    </row>
    <row r="2848" spans="78:113">
      <c r="BZ2848" s="72"/>
      <c r="CA2848" s="73"/>
      <c r="CB2848" s="72"/>
      <c r="CC2848" s="72"/>
      <c r="CD2848" s="74"/>
      <c r="CJ2848"/>
      <c r="CW2848" s="76"/>
      <c r="DC2848" s="69"/>
      <c r="DI2848" s="69"/>
    </row>
    <row r="2849" spans="78:113">
      <c r="BZ2849" s="72"/>
      <c r="CA2849" s="73"/>
      <c r="CB2849" s="72"/>
      <c r="CC2849" s="72"/>
      <c r="CD2849" s="74"/>
      <c r="CJ2849"/>
      <c r="CW2849" s="76"/>
      <c r="DC2849" s="69"/>
      <c r="DI2849" s="69"/>
    </row>
    <row r="2850" spans="78:113">
      <c r="BZ2850" s="72"/>
      <c r="CA2850" s="73"/>
      <c r="CB2850" s="72"/>
      <c r="CC2850" s="72"/>
      <c r="CD2850" s="74"/>
      <c r="CJ2850"/>
      <c r="CW2850" s="76"/>
      <c r="DC2850" s="69"/>
      <c r="DI2850" s="69"/>
    </row>
    <row r="2851" spans="78:113">
      <c r="BZ2851" s="72"/>
      <c r="CA2851" s="73"/>
      <c r="CB2851" s="72"/>
      <c r="CC2851" s="72"/>
      <c r="CD2851" s="74"/>
      <c r="CJ2851"/>
      <c r="CW2851" s="76"/>
      <c r="DC2851" s="69"/>
      <c r="DI2851" s="69"/>
    </row>
    <row r="2852" spans="78:113">
      <c r="BZ2852" s="72"/>
      <c r="CA2852" s="73"/>
      <c r="CB2852" s="72"/>
      <c r="CC2852" s="72"/>
      <c r="CD2852" s="74"/>
      <c r="CJ2852"/>
      <c r="CW2852" s="76"/>
      <c r="DC2852" s="69"/>
      <c r="DI2852" s="69"/>
    </row>
    <row r="2853" spans="78:113">
      <c r="BZ2853" s="72"/>
      <c r="CA2853" s="73"/>
      <c r="CB2853" s="72"/>
      <c r="CC2853" s="72"/>
      <c r="CD2853" s="74"/>
      <c r="CJ2853"/>
      <c r="CW2853" s="76"/>
      <c r="DC2853" s="69"/>
      <c r="DI2853" s="69"/>
    </row>
    <row r="2854" spans="78:113">
      <c r="BZ2854" s="72"/>
      <c r="CA2854" s="73"/>
      <c r="CB2854" s="72"/>
      <c r="CC2854" s="72"/>
      <c r="CD2854" s="74"/>
      <c r="CJ2854"/>
      <c r="CW2854" s="76"/>
      <c r="DC2854" s="69"/>
      <c r="DI2854" s="69"/>
    </row>
    <row r="2855" spans="78:113">
      <c r="BZ2855" s="72"/>
      <c r="CA2855" s="73"/>
      <c r="CB2855" s="72"/>
      <c r="CC2855" s="72"/>
      <c r="CD2855" s="74"/>
      <c r="CJ2855"/>
      <c r="CW2855" s="76"/>
      <c r="DC2855" s="69"/>
      <c r="DI2855" s="69"/>
    </row>
    <row r="2856" spans="78:113">
      <c r="BZ2856" s="72"/>
      <c r="CA2856" s="73"/>
      <c r="CB2856" s="72"/>
      <c r="CC2856" s="72"/>
      <c r="CD2856" s="74"/>
      <c r="CJ2856"/>
      <c r="CW2856" s="76"/>
      <c r="DC2856" s="69"/>
      <c r="DI2856" s="69"/>
    </row>
    <row r="2857" spans="78:113">
      <c r="BZ2857" s="72"/>
      <c r="CA2857" s="73"/>
      <c r="CB2857" s="72"/>
      <c r="CC2857" s="72"/>
      <c r="CD2857" s="74"/>
      <c r="CJ2857"/>
      <c r="CW2857" s="76"/>
      <c r="DC2857" s="69"/>
      <c r="DI2857" s="69"/>
    </row>
    <row r="2858" spans="78:113">
      <c r="BZ2858" s="72"/>
      <c r="CA2858" s="73"/>
      <c r="CB2858" s="72"/>
      <c r="CC2858" s="72"/>
      <c r="CD2858" s="74"/>
      <c r="CJ2858"/>
      <c r="CW2858" s="76"/>
      <c r="DC2858" s="69"/>
      <c r="DI2858" s="69"/>
    </row>
    <row r="2859" spans="78:113">
      <c r="BZ2859" s="72"/>
      <c r="CA2859" s="73"/>
      <c r="CB2859" s="72"/>
      <c r="CC2859" s="72"/>
      <c r="CD2859" s="74"/>
      <c r="CJ2859"/>
      <c r="CW2859" s="76"/>
      <c r="DC2859" s="69"/>
      <c r="DI2859" s="69"/>
    </row>
    <row r="2860" spans="78:113">
      <c r="BZ2860" s="72"/>
      <c r="CA2860" s="73"/>
      <c r="CB2860" s="72"/>
      <c r="CC2860" s="72"/>
      <c r="CD2860" s="74"/>
      <c r="CJ2860"/>
      <c r="CW2860" s="76"/>
      <c r="DC2860" s="69"/>
      <c r="DI2860" s="69"/>
    </row>
    <row r="2861" spans="78:113">
      <c r="BZ2861" s="72"/>
      <c r="CA2861" s="73"/>
      <c r="CB2861" s="72"/>
      <c r="CC2861" s="72"/>
      <c r="CD2861" s="74"/>
      <c r="CJ2861"/>
      <c r="CW2861" s="76"/>
      <c r="DC2861" s="69"/>
      <c r="DI2861" s="69"/>
    </row>
    <row r="2862" spans="78:113">
      <c r="BZ2862" s="72"/>
      <c r="CA2862" s="73"/>
      <c r="CB2862" s="72"/>
      <c r="CC2862" s="72"/>
      <c r="CD2862" s="74"/>
      <c r="CJ2862"/>
      <c r="CW2862" s="76"/>
      <c r="DC2862" s="69"/>
      <c r="DI2862" s="69"/>
    </row>
    <row r="2863" spans="78:113">
      <c r="BZ2863" s="72"/>
      <c r="CA2863" s="73"/>
      <c r="CB2863" s="72"/>
      <c r="CC2863" s="72"/>
      <c r="CD2863" s="74"/>
      <c r="CJ2863"/>
      <c r="CW2863" s="76"/>
      <c r="DC2863" s="69"/>
      <c r="DI2863" s="69"/>
    </row>
    <row r="2864" spans="78:113">
      <c r="BZ2864" s="72"/>
      <c r="CA2864" s="73"/>
      <c r="CB2864" s="72"/>
      <c r="CC2864" s="72"/>
      <c r="CD2864" s="74"/>
      <c r="CJ2864"/>
      <c r="CW2864" s="76"/>
      <c r="DC2864" s="69"/>
      <c r="DI2864" s="69"/>
    </row>
    <row r="2865" spans="78:113">
      <c r="BZ2865" s="72"/>
      <c r="CA2865" s="73"/>
      <c r="CB2865" s="72"/>
      <c r="CC2865" s="72"/>
      <c r="CD2865" s="74"/>
      <c r="CJ2865"/>
      <c r="CW2865" s="76"/>
      <c r="DC2865" s="69"/>
      <c r="DI2865" s="69"/>
    </row>
    <row r="2866" spans="78:113">
      <c r="BZ2866" s="72"/>
      <c r="CA2866" s="73"/>
      <c r="CB2866" s="72"/>
      <c r="CC2866" s="72"/>
      <c r="CD2866" s="74"/>
      <c r="CJ2866"/>
      <c r="CW2866" s="76"/>
      <c r="DC2866" s="69"/>
      <c r="DI2866" s="69"/>
    </row>
    <row r="2867" spans="78:113">
      <c r="BZ2867" s="72"/>
      <c r="CA2867" s="73"/>
      <c r="CB2867" s="72"/>
      <c r="CC2867" s="72"/>
      <c r="CD2867" s="74"/>
      <c r="CJ2867"/>
      <c r="CW2867" s="76"/>
      <c r="DC2867" s="69"/>
      <c r="DI2867" s="69"/>
    </row>
    <row r="2868" spans="78:113">
      <c r="BZ2868" s="72"/>
      <c r="CA2868" s="73"/>
      <c r="CB2868" s="72"/>
      <c r="CC2868" s="72"/>
      <c r="CD2868" s="74"/>
      <c r="CJ2868"/>
      <c r="CW2868" s="76"/>
      <c r="DC2868" s="69"/>
      <c r="DI2868" s="69"/>
    </row>
    <row r="2869" spans="78:113">
      <c r="BZ2869" s="72"/>
      <c r="CA2869" s="73"/>
      <c r="CB2869" s="72"/>
      <c r="CC2869" s="72"/>
      <c r="CD2869" s="74"/>
      <c r="CJ2869"/>
      <c r="CW2869" s="76"/>
      <c r="DC2869" s="69"/>
      <c r="DI2869" s="69"/>
    </row>
    <row r="2870" spans="78:113">
      <c r="BZ2870" s="72"/>
      <c r="CA2870" s="73"/>
      <c r="CB2870" s="72"/>
      <c r="CC2870" s="72"/>
      <c r="CD2870" s="74"/>
      <c r="CJ2870"/>
      <c r="CW2870" s="76"/>
      <c r="DC2870" s="69"/>
      <c r="DI2870" s="69"/>
    </row>
    <row r="2871" spans="78:113">
      <c r="BZ2871" s="72"/>
      <c r="CA2871" s="73"/>
      <c r="CB2871" s="72"/>
      <c r="CC2871" s="72"/>
      <c r="CD2871" s="74"/>
      <c r="CJ2871"/>
      <c r="CW2871" s="76"/>
      <c r="DC2871" s="69"/>
      <c r="DI2871" s="69"/>
    </row>
    <row r="2872" spans="78:113">
      <c r="BZ2872" s="72"/>
      <c r="CA2872" s="73"/>
      <c r="CB2872" s="72"/>
      <c r="CC2872" s="72"/>
      <c r="CD2872" s="74"/>
      <c r="CJ2872"/>
      <c r="CW2872" s="76"/>
      <c r="DC2872" s="69"/>
      <c r="DI2872" s="69"/>
    </row>
    <row r="2873" spans="78:113">
      <c r="BZ2873" s="72"/>
      <c r="CA2873" s="73"/>
      <c r="CB2873" s="72"/>
      <c r="CC2873" s="72"/>
      <c r="CD2873" s="74"/>
      <c r="CJ2873"/>
      <c r="CW2873" s="76"/>
      <c r="DC2873" s="69"/>
      <c r="DI2873" s="69"/>
    </row>
    <row r="2874" spans="78:113">
      <c r="BZ2874" s="72"/>
      <c r="CA2874" s="73"/>
      <c r="CB2874" s="72"/>
      <c r="CC2874" s="72"/>
      <c r="CD2874" s="74"/>
      <c r="CJ2874"/>
      <c r="CW2874" s="76"/>
      <c r="DC2874" s="69"/>
      <c r="DI2874" s="69"/>
    </row>
    <row r="2875" spans="78:113">
      <c r="BZ2875" s="72"/>
      <c r="CA2875" s="73"/>
      <c r="CB2875" s="72"/>
      <c r="CC2875" s="72"/>
      <c r="CD2875" s="74"/>
      <c r="CJ2875"/>
      <c r="CW2875" s="76"/>
      <c r="DC2875" s="69"/>
      <c r="DI2875" s="69"/>
    </row>
    <row r="2876" spans="78:113">
      <c r="BZ2876" s="72"/>
      <c r="CA2876" s="73"/>
      <c r="CB2876" s="72"/>
      <c r="CC2876" s="72"/>
      <c r="CD2876" s="74"/>
      <c r="CJ2876"/>
      <c r="CW2876" s="76"/>
      <c r="DC2876" s="69"/>
      <c r="DI2876" s="69"/>
    </row>
    <row r="2877" spans="78:113">
      <c r="BZ2877" s="72"/>
      <c r="CA2877" s="73"/>
      <c r="CB2877" s="72"/>
      <c r="CC2877" s="72"/>
      <c r="CD2877" s="74"/>
      <c r="CJ2877"/>
      <c r="CW2877" s="76"/>
      <c r="DC2877" s="69"/>
      <c r="DI2877" s="69"/>
    </row>
    <row r="2878" spans="78:113">
      <c r="BZ2878" s="72"/>
      <c r="CA2878" s="73"/>
      <c r="CB2878" s="72"/>
      <c r="CC2878" s="72"/>
      <c r="CD2878" s="74"/>
      <c r="CJ2878"/>
      <c r="CW2878" s="76"/>
      <c r="DC2878" s="69"/>
      <c r="DI2878" s="69"/>
    </row>
    <row r="2879" spans="78:113">
      <c r="BZ2879" s="72"/>
      <c r="CA2879" s="73"/>
      <c r="CB2879" s="72"/>
      <c r="CC2879" s="72"/>
      <c r="CD2879" s="74"/>
      <c r="CJ2879"/>
      <c r="CW2879" s="76"/>
      <c r="DC2879" s="69"/>
      <c r="DI2879" s="69"/>
    </row>
    <row r="2880" spans="78:113">
      <c r="BZ2880" s="72"/>
      <c r="CA2880" s="73"/>
      <c r="CB2880" s="72"/>
      <c r="CC2880" s="72"/>
      <c r="CD2880" s="74"/>
      <c r="CJ2880"/>
      <c r="CW2880" s="76"/>
      <c r="DC2880" s="69"/>
      <c r="DI2880" s="69"/>
    </row>
    <row r="2881" spans="78:113">
      <c r="BZ2881" s="72"/>
      <c r="CA2881" s="73"/>
      <c r="CB2881" s="72"/>
      <c r="CC2881" s="72"/>
      <c r="CD2881" s="74"/>
      <c r="CJ2881"/>
      <c r="CW2881" s="76"/>
      <c r="DC2881" s="69"/>
      <c r="DI2881" s="69"/>
    </row>
    <row r="2882" spans="78:113">
      <c r="BZ2882" s="72"/>
      <c r="CA2882" s="73"/>
      <c r="CB2882" s="72"/>
      <c r="CC2882" s="72"/>
      <c r="CD2882" s="74"/>
      <c r="CJ2882"/>
      <c r="CW2882" s="76"/>
      <c r="DC2882" s="69"/>
      <c r="DI2882" s="69"/>
    </row>
    <row r="2883" spans="78:113">
      <c r="BZ2883" s="72"/>
      <c r="CA2883" s="73"/>
      <c r="CB2883" s="72"/>
      <c r="CC2883" s="72"/>
      <c r="CD2883" s="74"/>
      <c r="CJ2883"/>
      <c r="CW2883" s="76"/>
      <c r="DC2883" s="69"/>
      <c r="DI2883" s="69"/>
    </row>
    <row r="2884" spans="78:113">
      <c r="BZ2884" s="72"/>
      <c r="CA2884" s="73"/>
      <c r="CB2884" s="72"/>
      <c r="CC2884" s="72"/>
      <c r="CD2884" s="74"/>
      <c r="CJ2884"/>
      <c r="CW2884" s="76"/>
      <c r="DC2884" s="69"/>
      <c r="DI2884" s="69"/>
    </row>
    <row r="2885" spans="78:113">
      <c r="BZ2885" s="72"/>
      <c r="CA2885" s="73"/>
      <c r="CB2885" s="72"/>
      <c r="CC2885" s="72"/>
      <c r="CD2885" s="74"/>
      <c r="CJ2885"/>
      <c r="CW2885" s="76"/>
      <c r="DC2885" s="69"/>
      <c r="DI2885" s="69"/>
    </row>
    <row r="2886" spans="78:113">
      <c r="BZ2886" s="72"/>
      <c r="CA2886" s="73"/>
      <c r="CB2886" s="72"/>
      <c r="CC2886" s="72"/>
      <c r="CD2886" s="74"/>
      <c r="CJ2886"/>
      <c r="CW2886" s="76"/>
      <c r="DC2886" s="69"/>
      <c r="DI2886" s="69"/>
    </row>
    <row r="2887" spans="78:113">
      <c r="BZ2887" s="72"/>
      <c r="CA2887" s="73"/>
      <c r="CB2887" s="72"/>
      <c r="CC2887" s="72"/>
      <c r="CD2887" s="74"/>
      <c r="CJ2887"/>
      <c r="CW2887" s="76"/>
      <c r="DC2887" s="69"/>
      <c r="DI2887" s="69"/>
    </row>
    <row r="2888" spans="78:113">
      <c r="BZ2888" s="72"/>
      <c r="CA2888" s="73"/>
      <c r="CB2888" s="72"/>
      <c r="CC2888" s="72"/>
      <c r="CD2888" s="74"/>
      <c r="CJ2888"/>
      <c r="CW2888" s="76"/>
      <c r="DC2888" s="69"/>
      <c r="DI2888" s="69"/>
    </row>
    <row r="2889" spans="78:113">
      <c r="BZ2889" s="72"/>
      <c r="CA2889" s="73"/>
      <c r="CB2889" s="72"/>
      <c r="CC2889" s="72"/>
      <c r="CD2889" s="74"/>
      <c r="CJ2889"/>
      <c r="CW2889" s="76"/>
      <c r="DC2889" s="69"/>
      <c r="DI2889" s="69"/>
    </row>
    <row r="2890" spans="78:113">
      <c r="BZ2890" s="72"/>
      <c r="CA2890" s="73"/>
      <c r="CB2890" s="72"/>
      <c r="CC2890" s="72"/>
      <c r="CD2890" s="74"/>
      <c r="CJ2890"/>
      <c r="CW2890" s="76"/>
      <c r="DC2890" s="69"/>
      <c r="DI2890" s="69"/>
    </row>
    <row r="2891" spans="78:113">
      <c r="BZ2891" s="72"/>
      <c r="CA2891" s="73"/>
      <c r="CB2891" s="72"/>
      <c r="CC2891" s="72"/>
      <c r="CD2891" s="74"/>
      <c r="CJ2891"/>
      <c r="CW2891" s="76"/>
      <c r="DC2891" s="69"/>
      <c r="DI2891" s="69"/>
    </row>
    <row r="2892" spans="78:113">
      <c r="BZ2892" s="72"/>
      <c r="CA2892" s="73"/>
      <c r="CB2892" s="72"/>
      <c r="CC2892" s="72"/>
      <c r="CD2892" s="74"/>
      <c r="CJ2892"/>
      <c r="CW2892" s="76"/>
      <c r="DC2892" s="69"/>
      <c r="DI2892" s="69"/>
    </row>
    <row r="2893" spans="78:113">
      <c r="BZ2893" s="72"/>
      <c r="CA2893" s="73"/>
      <c r="CB2893" s="72"/>
      <c r="CC2893" s="72"/>
      <c r="CD2893" s="74"/>
      <c r="CJ2893"/>
      <c r="CW2893" s="76"/>
      <c r="DC2893" s="69"/>
      <c r="DI2893" s="69"/>
    </row>
    <row r="2894" spans="78:113">
      <c r="BZ2894" s="72"/>
      <c r="CA2894" s="73"/>
      <c r="CB2894" s="72"/>
      <c r="CC2894" s="72"/>
      <c r="CD2894" s="74"/>
      <c r="CJ2894"/>
      <c r="CW2894" s="76"/>
      <c r="DC2894" s="69"/>
      <c r="DI2894" s="69"/>
    </row>
    <row r="2895" spans="78:113">
      <c r="BZ2895" s="72"/>
      <c r="CA2895" s="73"/>
      <c r="CB2895" s="72"/>
      <c r="CC2895" s="72"/>
      <c r="CD2895" s="74"/>
      <c r="CJ2895"/>
      <c r="CW2895" s="76"/>
      <c r="DC2895" s="69"/>
      <c r="DI2895" s="69"/>
    </row>
    <row r="2896" spans="78:113">
      <c r="BZ2896" s="72"/>
      <c r="CA2896" s="73"/>
      <c r="CB2896" s="72"/>
      <c r="CC2896" s="72"/>
      <c r="CD2896" s="74"/>
      <c r="CJ2896"/>
      <c r="CW2896" s="76"/>
      <c r="DC2896" s="69"/>
      <c r="DI2896" s="69"/>
    </row>
    <row r="2897" spans="78:113">
      <c r="BZ2897" s="72"/>
      <c r="CA2897" s="73"/>
      <c r="CB2897" s="72"/>
      <c r="CC2897" s="72"/>
      <c r="CD2897" s="74"/>
      <c r="CJ2897"/>
      <c r="CW2897" s="76"/>
      <c r="DC2897" s="69"/>
      <c r="DI2897" s="69"/>
    </row>
    <row r="2898" spans="78:113">
      <c r="BZ2898" s="72"/>
      <c r="CA2898" s="73"/>
      <c r="CB2898" s="72"/>
      <c r="CC2898" s="72"/>
      <c r="CD2898" s="74"/>
      <c r="CJ2898"/>
      <c r="CW2898" s="76"/>
      <c r="DC2898" s="69"/>
      <c r="DI2898" s="69"/>
    </row>
    <row r="2899" spans="78:113">
      <c r="BZ2899" s="72"/>
      <c r="CA2899" s="73"/>
      <c r="CB2899" s="72"/>
      <c r="CC2899" s="72"/>
      <c r="CD2899" s="74"/>
      <c r="CJ2899"/>
      <c r="CW2899" s="76"/>
      <c r="DC2899" s="69"/>
      <c r="DI2899" s="69"/>
    </row>
    <row r="2900" spans="78:113">
      <c r="BZ2900" s="72"/>
      <c r="CA2900" s="73"/>
      <c r="CB2900" s="72"/>
      <c r="CC2900" s="72"/>
      <c r="CD2900" s="74"/>
      <c r="CJ2900"/>
      <c r="CW2900" s="76"/>
      <c r="DC2900" s="69"/>
      <c r="DI2900" s="69"/>
    </row>
    <row r="2901" spans="78:113">
      <c r="BZ2901" s="72"/>
      <c r="CA2901" s="73"/>
      <c r="CB2901" s="72"/>
      <c r="CC2901" s="72"/>
      <c r="CD2901" s="74"/>
      <c r="CJ2901"/>
      <c r="CW2901" s="76"/>
      <c r="DC2901" s="69"/>
      <c r="DI2901" s="69"/>
    </row>
    <row r="2902" spans="78:113">
      <c r="BZ2902" s="72"/>
      <c r="CA2902" s="73"/>
      <c r="CB2902" s="72"/>
      <c r="CC2902" s="72"/>
      <c r="CD2902" s="74"/>
      <c r="CJ2902"/>
      <c r="CW2902" s="76"/>
      <c r="DC2902" s="69"/>
      <c r="DI2902" s="69"/>
    </row>
    <row r="2903" spans="78:113">
      <c r="BZ2903" s="72"/>
      <c r="CA2903" s="73"/>
      <c r="CB2903" s="72"/>
      <c r="CC2903" s="72"/>
      <c r="CD2903" s="74"/>
      <c r="CJ2903"/>
      <c r="CW2903" s="76"/>
      <c r="DC2903" s="69"/>
      <c r="DI2903" s="69"/>
    </row>
    <row r="2904" spans="78:113">
      <c r="BZ2904" s="72"/>
      <c r="CA2904" s="73"/>
      <c r="CB2904" s="72"/>
      <c r="CC2904" s="72"/>
      <c r="CD2904" s="74"/>
      <c r="CJ2904"/>
      <c r="CW2904" s="76"/>
      <c r="DC2904" s="69"/>
      <c r="DI2904" s="69"/>
    </row>
    <row r="2905" spans="78:113">
      <c r="BZ2905" s="72"/>
      <c r="CA2905" s="73"/>
      <c r="CB2905" s="72"/>
      <c r="CC2905" s="72"/>
      <c r="CD2905" s="74"/>
      <c r="CJ2905"/>
      <c r="CW2905" s="76"/>
      <c r="DC2905" s="69"/>
      <c r="DI2905" s="69"/>
    </row>
    <row r="2906" spans="78:113">
      <c r="BZ2906" s="72"/>
      <c r="CA2906" s="73"/>
      <c r="CB2906" s="72"/>
      <c r="CC2906" s="72"/>
      <c r="CD2906" s="74"/>
      <c r="CJ2906"/>
      <c r="CW2906" s="76"/>
      <c r="DC2906" s="69"/>
      <c r="DI2906" s="69"/>
    </row>
    <row r="2907" spans="78:113">
      <c r="BZ2907" s="72"/>
      <c r="CA2907" s="73"/>
      <c r="CB2907" s="72"/>
      <c r="CC2907" s="72"/>
      <c r="CD2907" s="74"/>
      <c r="CJ2907"/>
      <c r="CW2907" s="76"/>
      <c r="DC2907" s="69"/>
      <c r="DI2907" s="69"/>
    </row>
    <row r="2908" spans="78:113">
      <c r="BZ2908" s="72"/>
      <c r="CA2908" s="73"/>
      <c r="CB2908" s="72"/>
      <c r="CC2908" s="72"/>
      <c r="CD2908" s="74"/>
      <c r="CJ2908"/>
      <c r="CW2908" s="76"/>
      <c r="DC2908" s="69"/>
      <c r="DI2908" s="69"/>
    </row>
    <row r="2909" spans="78:113">
      <c r="BZ2909" s="72"/>
      <c r="CA2909" s="73"/>
      <c r="CB2909" s="72"/>
      <c r="CC2909" s="72"/>
      <c r="CD2909" s="74"/>
      <c r="CJ2909"/>
      <c r="CW2909" s="76"/>
      <c r="DC2909" s="69"/>
      <c r="DI2909" s="69"/>
    </row>
    <row r="2910" spans="78:113">
      <c r="BZ2910" s="72"/>
      <c r="CA2910" s="73"/>
      <c r="CB2910" s="72"/>
      <c r="CC2910" s="72"/>
      <c r="CD2910" s="74"/>
      <c r="CJ2910"/>
      <c r="CW2910" s="76"/>
      <c r="DC2910" s="69"/>
      <c r="DI2910" s="69"/>
    </row>
    <row r="2911" spans="78:113">
      <c r="BZ2911" s="72"/>
      <c r="CA2911" s="73"/>
      <c r="CB2911" s="72"/>
      <c r="CC2911" s="72"/>
      <c r="CD2911" s="74"/>
      <c r="CJ2911"/>
      <c r="CW2911" s="76"/>
      <c r="DC2911" s="69"/>
      <c r="DI2911" s="69"/>
    </row>
    <row r="2912" spans="78:113">
      <c r="BZ2912" s="72"/>
      <c r="CA2912" s="73"/>
      <c r="CB2912" s="72"/>
      <c r="CC2912" s="72"/>
      <c r="CD2912" s="74"/>
      <c r="CJ2912"/>
      <c r="CW2912" s="76"/>
      <c r="DC2912" s="69"/>
      <c r="DI2912" s="69"/>
    </row>
    <row r="2913" spans="78:113">
      <c r="BZ2913" s="72"/>
      <c r="CA2913" s="73"/>
      <c r="CB2913" s="72"/>
      <c r="CC2913" s="72"/>
      <c r="CD2913" s="74"/>
      <c r="CJ2913"/>
      <c r="CW2913" s="76"/>
      <c r="DC2913" s="69"/>
      <c r="DI2913" s="69"/>
    </row>
    <row r="2914" spans="78:113">
      <c r="BZ2914" s="72"/>
      <c r="CA2914" s="73"/>
      <c r="CB2914" s="72"/>
      <c r="CC2914" s="72"/>
      <c r="CD2914" s="74"/>
      <c r="CJ2914"/>
      <c r="CW2914" s="76"/>
      <c r="DC2914" s="69"/>
      <c r="DI2914" s="69"/>
    </row>
    <row r="2915" spans="78:113">
      <c r="BZ2915" s="72"/>
      <c r="CA2915" s="73"/>
      <c r="CB2915" s="72"/>
      <c r="CC2915" s="72"/>
      <c r="CD2915" s="74"/>
      <c r="CJ2915"/>
      <c r="CW2915" s="76"/>
      <c r="DC2915" s="69"/>
      <c r="DI2915" s="69"/>
    </row>
    <row r="2916" spans="78:113">
      <c r="BZ2916" s="72"/>
      <c r="CA2916" s="73"/>
      <c r="CB2916" s="72"/>
      <c r="CC2916" s="72"/>
      <c r="CD2916" s="74"/>
      <c r="CJ2916"/>
      <c r="CW2916" s="76"/>
      <c r="DC2916" s="69"/>
      <c r="DI2916" s="69"/>
    </row>
    <row r="2917" spans="78:113">
      <c r="BZ2917" s="72"/>
      <c r="CA2917" s="73"/>
      <c r="CB2917" s="72"/>
      <c r="CC2917" s="72"/>
      <c r="CD2917" s="74"/>
      <c r="CJ2917"/>
      <c r="CW2917" s="76"/>
      <c r="DC2917" s="69"/>
      <c r="DI2917" s="69"/>
    </row>
    <row r="2918" spans="78:113">
      <c r="BZ2918" s="72"/>
      <c r="CA2918" s="73"/>
      <c r="CB2918" s="72"/>
      <c r="CC2918" s="72"/>
      <c r="CD2918" s="74"/>
      <c r="CJ2918"/>
      <c r="CW2918" s="76"/>
      <c r="DC2918" s="69"/>
      <c r="DI2918" s="69"/>
    </row>
    <row r="2919" spans="78:113">
      <c r="BZ2919" s="72"/>
      <c r="CA2919" s="73"/>
      <c r="CB2919" s="72"/>
      <c r="CC2919" s="72"/>
      <c r="CD2919" s="74"/>
      <c r="CJ2919"/>
      <c r="CW2919" s="76"/>
      <c r="DC2919" s="69"/>
      <c r="DI2919" s="69"/>
    </row>
    <row r="2920" spans="78:113">
      <c r="BZ2920" s="72"/>
      <c r="CA2920" s="73"/>
      <c r="CB2920" s="72"/>
      <c r="CC2920" s="72"/>
      <c r="CD2920" s="74"/>
      <c r="CJ2920"/>
      <c r="CW2920" s="76"/>
      <c r="DC2920" s="69"/>
      <c r="DI2920" s="69"/>
    </row>
    <row r="2921" spans="78:113">
      <c r="BZ2921" s="72"/>
      <c r="CA2921" s="73"/>
      <c r="CB2921" s="72"/>
      <c r="CC2921" s="72"/>
      <c r="CD2921" s="74"/>
      <c r="CJ2921"/>
      <c r="CW2921" s="76"/>
      <c r="DC2921" s="69"/>
      <c r="DI2921" s="69"/>
    </row>
    <row r="2922" spans="78:113">
      <c r="BZ2922" s="72"/>
      <c r="CA2922" s="73"/>
      <c r="CB2922" s="72"/>
      <c r="CC2922" s="72"/>
      <c r="CD2922" s="74"/>
      <c r="CJ2922"/>
      <c r="CW2922" s="76"/>
      <c r="DC2922" s="69"/>
      <c r="DI2922" s="69"/>
    </row>
    <row r="2923" spans="78:113">
      <c r="BZ2923" s="72"/>
      <c r="CA2923" s="73"/>
      <c r="CB2923" s="72"/>
      <c r="CC2923" s="72"/>
      <c r="CD2923" s="74"/>
      <c r="CJ2923"/>
      <c r="CW2923" s="76"/>
      <c r="DC2923" s="69"/>
      <c r="DI2923" s="69"/>
    </row>
    <row r="2924" spans="78:113">
      <c r="BZ2924" s="72"/>
      <c r="CA2924" s="73"/>
      <c r="CB2924" s="72"/>
      <c r="CC2924" s="72"/>
      <c r="CD2924" s="74"/>
      <c r="CJ2924"/>
      <c r="CW2924" s="76"/>
      <c r="DC2924" s="69"/>
      <c r="DI2924" s="69"/>
    </row>
    <row r="2925" spans="78:113">
      <c r="BZ2925" s="72"/>
      <c r="CA2925" s="73"/>
      <c r="CB2925" s="72"/>
      <c r="CC2925" s="72"/>
      <c r="CD2925" s="74"/>
      <c r="CJ2925"/>
      <c r="CW2925" s="76"/>
      <c r="DC2925" s="69"/>
      <c r="DI2925" s="69"/>
    </row>
    <row r="2926" spans="78:113">
      <c r="BZ2926" s="72"/>
      <c r="CA2926" s="73"/>
      <c r="CB2926" s="72"/>
      <c r="CC2926" s="72"/>
      <c r="CD2926" s="74"/>
      <c r="CJ2926"/>
      <c r="CW2926" s="76"/>
      <c r="DC2926" s="69"/>
      <c r="DI2926" s="69"/>
    </row>
    <row r="2927" spans="78:113">
      <c r="BZ2927" s="72"/>
      <c r="CA2927" s="73"/>
      <c r="CB2927" s="72"/>
      <c r="CC2927" s="72"/>
      <c r="CD2927" s="74"/>
      <c r="CJ2927"/>
      <c r="CW2927" s="76"/>
      <c r="DC2927" s="69"/>
      <c r="DI2927" s="69"/>
    </row>
    <row r="2928" spans="78:113">
      <c r="BZ2928" s="72"/>
      <c r="CA2928" s="73"/>
      <c r="CB2928" s="72"/>
      <c r="CC2928" s="72"/>
      <c r="CD2928" s="74"/>
      <c r="CJ2928"/>
      <c r="CW2928" s="76"/>
      <c r="DC2928" s="69"/>
      <c r="DI2928" s="69"/>
    </row>
    <row r="2929" spans="78:113">
      <c r="BZ2929" s="72"/>
      <c r="CA2929" s="73"/>
      <c r="CB2929" s="72"/>
      <c r="CC2929" s="72"/>
      <c r="CD2929" s="74"/>
      <c r="CJ2929"/>
      <c r="CW2929" s="76"/>
      <c r="DC2929" s="69"/>
      <c r="DI2929" s="69"/>
    </row>
    <row r="2930" spans="78:113">
      <c r="BZ2930" s="72"/>
      <c r="CA2930" s="73"/>
      <c r="CB2930" s="72"/>
      <c r="CC2930" s="72"/>
      <c r="CD2930" s="74"/>
      <c r="CJ2930"/>
      <c r="CW2930" s="76"/>
      <c r="DC2930" s="69"/>
      <c r="DI2930" s="69"/>
    </row>
    <row r="2931" spans="78:113">
      <c r="BZ2931" s="72"/>
      <c r="CA2931" s="73"/>
      <c r="CB2931" s="72"/>
      <c r="CC2931" s="72"/>
      <c r="CD2931" s="74"/>
      <c r="CJ2931"/>
      <c r="CW2931" s="76"/>
      <c r="DC2931" s="69"/>
      <c r="DI2931" s="69"/>
    </row>
    <row r="2932" spans="78:113">
      <c r="BZ2932" s="72"/>
      <c r="CA2932" s="73"/>
      <c r="CB2932" s="72"/>
      <c r="CC2932" s="72"/>
      <c r="CD2932" s="74"/>
      <c r="CJ2932"/>
      <c r="CW2932" s="76"/>
      <c r="DC2932" s="69"/>
      <c r="DI2932" s="69"/>
    </row>
    <row r="2933" spans="78:113">
      <c r="BZ2933" s="72"/>
      <c r="CA2933" s="73"/>
      <c r="CB2933" s="72"/>
      <c r="CC2933" s="72"/>
      <c r="CD2933" s="74"/>
      <c r="CJ2933"/>
      <c r="CW2933" s="76"/>
      <c r="DC2933" s="69"/>
      <c r="DI2933" s="69"/>
    </row>
    <row r="2934" spans="78:113">
      <c r="BZ2934" s="72"/>
      <c r="CA2934" s="73"/>
      <c r="CB2934" s="72"/>
      <c r="CC2934" s="72"/>
      <c r="CD2934" s="74"/>
      <c r="CJ2934"/>
      <c r="CW2934" s="76"/>
      <c r="DC2934" s="69"/>
      <c r="DI2934" s="69"/>
    </row>
    <row r="2935" spans="78:113">
      <c r="BZ2935" s="72"/>
      <c r="CA2935" s="73"/>
      <c r="CB2935" s="72"/>
      <c r="CC2935" s="72"/>
      <c r="CD2935" s="74"/>
      <c r="CJ2935"/>
      <c r="CW2935" s="76"/>
      <c r="DC2935" s="69"/>
      <c r="DI2935" s="69"/>
    </row>
    <row r="2936" spans="78:113">
      <c r="BZ2936" s="72"/>
      <c r="CA2936" s="73"/>
      <c r="CB2936" s="72"/>
      <c r="CC2936" s="72"/>
      <c r="CD2936" s="74"/>
      <c r="CJ2936"/>
      <c r="CW2936" s="76"/>
      <c r="DC2936" s="69"/>
      <c r="DI2936" s="69"/>
    </row>
    <row r="2937" spans="78:113">
      <c r="BZ2937" s="72"/>
      <c r="CA2937" s="73"/>
      <c r="CB2937" s="72"/>
      <c r="CC2937" s="72"/>
      <c r="CD2937" s="74"/>
      <c r="CJ2937"/>
      <c r="CW2937" s="76"/>
      <c r="DC2937" s="69"/>
      <c r="DI2937" s="69"/>
    </row>
    <row r="2938" spans="78:113">
      <c r="BZ2938" s="72"/>
      <c r="CA2938" s="73"/>
      <c r="CB2938" s="72"/>
      <c r="CC2938" s="72"/>
      <c r="CD2938" s="74"/>
      <c r="CJ2938"/>
      <c r="CW2938" s="76"/>
      <c r="DC2938" s="69"/>
      <c r="DI2938" s="69"/>
    </row>
    <row r="2939" spans="78:113">
      <c r="BZ2939" s="72"/>
      <c r="CA2939" s="73"/>
      <c r="CB2939" s="72"/>
      <c r="CC2939" s="72"/>
      <c r="CD2939" s="74"/>
      <c r="CJ2939"/>
      <c r="CW2939" s="76"/>
      <c r="DC2939" s="69"/>
      <c r="DI2939" s="69"/>
    </row>
    <row r="2940" spans="78:113">
      <c r="BZ2940" s="72"/>
      <c r="CA2940" s="73"/>
      <c r="CB2940" s="72"/>
      <c r="CC2940" s="72"/>
      <c r="CD2940" s="74"/>
      <c r="CJ2940"/>
      <c r="CW2940" s="76"/>
      <c r="DC2940" s="69"/>
      <c r="DI2940" s="69"/>
    </row>
    <row r="2941" spans="78:113">
      <c r="BZ2941" s="72"/>
      <c r="CA2941" s="73"/>
      <c r="CB2941" s="72"/>
      <c r="CC2941" s="72"/>
      <c r="CD2941" s="74"/>
      <c r="CJ2941"/>
      <c r="CW2941" s="76"/>
      <c r="DC2941" s="69"/>
      <c r="DI2941" s="69"/>
    </row>
    <row r="2942" spans="78:113">
      <c r="BZ2942" s="72"/>
      <c r="CA2942" s="73"/>
      <c r="CB2942" s="72"/>
      <c r="CC2942" s="72"/>
      <c r="CD2942" s="74"/>
      <c r="CJ2942"/>
      <c r="CW2942" s="76"/>
      <c r="DC2942" s="69"/>
      <c r="DI2942" s="69"/>
    </row>
    <row r="2943" spans="78:113">
      <c r="BZ2943" s="72"/>
      <c r="CA2943" s="73"/>
      <c r="CB2943" s="72"/>
      <c r="CC2943" s="72"/>
      <c r="CD2943" s="74"/>
      <c r="CJ2943"/>
      <c r="CW2943" s="76"/>
      <c r="DC2943" s="69"/>
      <c r="DI2943" s="69"/>
    </row>
    <row r="2944" spans="78:113">
      <c r="BZ2944" s="72"/>
      <c r="CA2944" s="73"/>
      <c r="CB2944" s="72"/>
      <c r="CC2944" s="72"/>
      <c r="CD2944" s="74"/>
      <c r="CJ2944"/>
      <c r="CW2944" s="76"/>
      <c r="DC2944" s="69"/>
      <c r="DI2944" s="69"/>
    </row>
    <row r="2945" spans="78:113">
      <c r="BZ2945" s="72"/>
      <c r="CA2945" s="73"/>
      <c r="CB2945" s="72"/>
      <c r="CC2945" s="72"/>
      <c r="CD2945" s="74"/>
      <c r="CJ2945"/>
      <c r="CW2945" s="76"/>
      <c r="DC2945" s="69"/>
      <c r="DI2945" s="69"/>
    </row>
    <row r="2946" spans="78:113">
      <c r="BZ2946" s="72"/>
      <c r="CA2946" s="73"/>
      <c r="CB2946" s="72"/>
      <c r="CC2946" s="72"/>
      <c r="CD2946" s="74"/>
      <c r="CJ2946"/>
      <c r="CW2946" s="76"/>
      <c r="DC2946" s="69"/>
      <c r="DI2946" s="69"/>
    </row>
    <row r="2947" spans="78:113">
      <c r="BZ2947" s="72"/>
      <c r="CA2947" s="73"/>
      <c r="CB2947" s="72"/>
      <c r="CC2947" s="72"/>
      <c r="CD2947" s="74"/>
      <c r="CJ2947"/>
      <c r="CW2947" s="76"/>
      <c r="DC2947" s="69"/>
      <c r="DI2947" s="69"/>
    </row>
    <row r="2948" spans="78:113">
      <c r="BZ2948" s="72"/>
      <c r="CA2948" s="73"/>
      <c r="CB2948" s="72"/>
      <c r="CC2948" s="72"/>
      <c r="CD2948" s="74"/>
      <c r="CJ2948"/>
      <c r="CW2948" s="76"/>
      <c r="DC2948" s="69"/>
      <c r="DI2948" s="69"/>
    </row>
    <row r="2949" spans="78:113">
      <c r="BZ2949" s="72"/>
      <c r="CA2949" s="73"/>
      <c r="CB2949" s="72"/>
      <c r="CC2949" s="72"/>
      <c r="CD2949" s="74"/>
      <c r="CJ2949"/>
      <c r="CW2949" s="76"/>
      <c r="DC2949" s="69"/>
      <c r="DI2949" s="69"/>
    </row>
    <row r="2950" spans="78:113">
      <c r="BZ2950" s="72"/>
      <c r="CA2950" s="73"/>
      <c r="CB2950" s="72"/>
      <c r="CC2950" s="72"/>
      <c r="CD2950" s="74"/>
      <c r="CJ2950"/>
      <c r="CW2950" s="76"/>
      <c r="DC2950" s="69"/>
      <c r="DI2950" s="69"/>
    </row>
    <row r="2951" spans="78:113">
      <c r="BZ2951" s="72"/>
      <c r="CA2951" s="73"/>
      <c r="CB2951" s="72"/>
      <c r="CC2951" s="72"/>
      <c r="CD2951" s="74"/>
      <c r="CJ2951"/>
      <c r="CW2951" s="76"/>
      <c r="DC2951" s="69"/>
      <c r="DI2951" s="69"/>
    </row>
    <row r="2952" spans="78:113">
      <c r="BZ2952" s="72"/>
      <c r="CA2952" s="73"/>
      <c r="CB2952" s="72"/>
      <c r="CC2952" s="72"/>
      <c r="CD2952" s="74"/>
      <c r="CJ2952"/>
      <c r="CW2952" s="76"/>
      <c r="DC2952" s="69"/>
      <c r="DI2952" s="69"/>
    </row>
    <row r="2953" spans="78:113">
      <c r="BZ2953" s="72"/>
      <c r="CA2953" s="73"/>
      <c r="CB2953" s="72"/>
      <c r="CC2953" s="72"/>
      <c r="CD2953" s="74"/>
      <c r="CJ2953"/>
      <c r="CW2953" s="76"/>
      <c r="DC2953" s="69"/>
      <c r="DI2953" s="69"/>
    </row>
    <row r="2954" spans="78:113">
      <c r="BZ2954" s="72"/>
      <c r="CA2954" s="73"/>
      <c r="CB2954" s="72"/>
      <c r="CC2954" s="72"/>
      <c r="CD2954" s="74"/>
      <c r="CJ2954"/>
      <c r="CW2954" s="76"/>
      <c r="DC2954" s="69"/>
      <c r="DI2954" s="69"/>
    </row>
    <row r="2955" spans="78:113">
      <c r="BZ2955" s="72"/>
      <c r="CA2955" s="73"/>
      <c r="CB2955" s="72"/>
      <c r="CC2955" s="72"/>
      <c r="CD2955" s="74"/>
      <c r="CJ2955"/>
      <c r="CW2955" s="76"/>
      <c r="DC2955" s="69"/>
      <c r="DI2955" s="69"/>
    </row>
    <row r="2956" spans="78:113">
      <c r="BZ2956" s="72"/>
      <c r="CA2956" s="73"/>
      <c r="CB2956" s="72"/>
      <c r="CC2956" s="72"/>
      <c r="CD2956" s="74"/>
      <c r="CJ2956"/>
      <c r="CW2956" s="76"/>
      <c r="DC2956" s="69"/>
      <c r="DI2956" s="69"/>
    </row>
    <row r="2957" spans="78:113">
      <c r="BZ2957" s="72"/>
      <c r="CA2957" s="73"/>
      <c r="CB2957" s="72"/>
      <c r="CC2957" s="72"/>
      <c r="CD2957" s="74"/>
      <c r="CJ2957"/>
      <c r="CW2957" s="76"/>
      <c r="DC2957" s="69"/>
      <c r="DI2957" s="69"/>
    </row>
    <row r="2958" spans="78:113">
      <c r="BZ2958" s="72"/>
      <c r="CA2958" s="73"/>
      <c r="CB2958" s="72"/>
      <c r="CC2958" s="72"/>
      <c r="CD2958" s="74"/>
      <c r="CJ2958"/>
      <c r="CW2958" s="76"/>
      <c r="DC2958" s="69"/>
      <c r="DI2958" s="69"/>
    </row>
    <row r="2959" spans="78:113">
      <c r="BZ2959" s="72"/>
      <c r="CA2959" s="73"/>
      <c r="CB2959" s="72"/>
      <c r="CC2959" s="72"/>
      <c r="CD2959" s="74"/>
      <c r="CJ2959"/>
      <c r="CW2959" s="76"/>
      <c r="DC2959" s="69"/>
      <c r="DI2959" s="69"/>
    </row>
    <row r="2960" spans="78:113">
      <c r="BZ2960" s="72"/>
      <c r="CA2960" s="73"/>
      <c r="CB2960" s="72"/>
      <c r="CC2960" s="72"/>
      <c r="CD2960" s="74"/>
      <c r="CJ2960"/>
      <c r="CW2960" s="76"/>
      <c r="DC2960" s="69"/>
      <c r="DI2960" s="69"/>
    </row>
    <row r="2961" spans="78:113">
      <c r="BZ2961" s="72"/>
      <c r="CA2961" s="73"/>
      <c r="CB2961" s="72"/>
      <c r="CC2961" s="72"/>
      <c r="CD2961" s="74"/>
      <c r="CJ2961"/>
      <c r="CW2961" s="76"/>
      <c r="DC2961" s="69"/>
      <c r="DI2961" s="69"/>
    </row>
    <row r="2962" spans="78:113">
      <c r="BZ2962" s="72"/>
      <c r="CA2962" s="73"/>
      <c r="CB2962" s="72"/>
      <c r="CC2962" s="72"/>
      <c r="CD2962" s="74"/>
      <c r="CJ2962"/>
      <c r="CW2962" s="76"/>
      <c r="DC2962" s="69"/>
      <c r="DI2962" s="69"/>
    </row>
    <row r="2963" spans="78:113">
      <c r="BZ2963" s="72"/>
      <c r="CA2963" s="73"/>
      <c r="CB2963" s="72"/>
      <c r="CC2963" s="72"/>
      <c r="CD2963" s="74"/>
      <c r="CJ2963"/>
      <c r="CW2963" s="76"/>
      <c r="DC2963" s="69"/>
      <c r="DI2963" s="69"/>
    </row>
    <row r="2964" spans="78:113">
      <c r="BZ2964" s="72"/>
      <c r="CA2964" s="73"/>
      <c r="CB2964" s="72"/>
      <c r="CC2964" s="72"/>
      <c r="CD2964" s="74"/>
      <c r="CJ2964"/>
      <c r="CW2964" s="76"/>
      <c r="DC2964" s="69"/>
      <c r="DI2964" s="69"/>
    </row>
    <row r="2965" spans="78:113">
      <c r="BZ2965" s="72"/>
      <c r="CA2965" s="73"/>
      <c r="CB2965" s="72"/>
      <c r="CC2965" s="72"/>
      <c r="CD2965" s="74"/>
      <c r="CJ2965"/>
      <c r="CW2965" s="76"/>
      <c r="DC2965" s="69"/>
      <c r="DI2965" s="69"/>
    </row>
    <row r="2966" spans="78:113">
      <c r="BZ2966" s="72"/>
      <c r="CA2966" s="73"/>
      <c r="CB2966" s="72"/>
      <c r="CC2966" s="72"/>
      <c r="CD2966" s="74"/>
      <c r="CJ2966"/>
      <c r="CW2966" s="76"/>
      <c r="DC2966" s="69"/>
      <c r="DI2966" s="69"/>
    </row>
    <row r="2967" spans="78:113">
      <c r="BZ2967" s="72"/>
      <c r="CA2967" s="73"/>
      <c r="CB2967" s="72"/>
      <c r="CC2967" s="72"/>
      <c r="CD2967" s="74"/>
      <c r="CJ2967"/>
      <c r="CW2967" s="76"/>
      <c r="DC2967" s="69"/>
      <c r="DI2967" s="69"/>
    </row>
    <row r="2968" spans="78:113">
      <c r="BZ2968" s="72"/>
      <c r="CA2968" s="73"/>
      <c r="CB2968" s="72"/>
      <c r="CC2968" s="72"/>
      <c r="CD2968" s="74"/>
      <c r="CJ2968"/>
      <c r="CW2968" s="76"/>
      <c r="DC2968" s="69"/>
      <c r="DI2968" s="69"/>
    </row>
    <row r="2969" spans="78:113">
      <c r="BZ2969" s="72"/>
      <c r="CA2969" s="73"/>
      <c r="CB2969" s="72"/>
      <c r="CC2969" s="72"/>
      <c r="CD2969" s="74"/>
      <c r="CJ2969"/>
      <c r="CW2969" s="76"/>
      <c r="DC2969" s="69"/>
      <c r="DI2969" s="69"/>
    </row>
    <row r="2970" spans="78:113">
      <c r="BZ2970" s="72"/>
      <c r="CA2970" s="73"/>
      <c r="CB2970" s="72"/>
      <c r="CC2970" s="72"/>
      <c r="CD2970" s="74"/>
      <c r="CJ2970"/>
      <c r="CW2970" s="76"/>
      <c r="DC2970" s="69"/>
      <c r="DI2970" s="69"/>
    </row>
    <row r="2971" spans="78:113">
      <c r="BZ2971" s="72"/>
      <c r="CA2971" s="73"/>
      <c r="CB2971" s="72"/>
      <c r="CC2971" s="72"/>
      <c r="CD2971" s="74"/>
      <c r="CJ2971"/>
      <c r="CW2971" s="76"/>
      <c r="DC2971" s="69"/>
      <c r="DI2971" s="69"/>
    </row>
    <row r="2972" spans="78:113">
      <c r="BZ2972" s="72"/>
      <c r="CA2972" s="73"/>
      <c r="CB2972" s="72"/>
      <c r="CC2972" s="72"/>
      <c r="CD2972" s="74"/>
      <c r="CJ2972"/>
      <c r="CW2972" s="76"/>
      <c r="DC2972" s="69"/>
      <c r="DI2972" s="69"/>
    </row>
    <row r="2973" spans="78:113">
      <c r="BZ2973" s="72"/>
      <c r="CA2973" s="73"/>
      <c r="CB2973" s="72"/>
      <c r="CC2973" s="72"/>
      <c r="CD2973" s="74"/>
      <c r="CJ2973"/>
      <c r="CW2973" s="76"/>
      <c r="DC2973" s="69"/>
      <c r="DI2973" s="69"/>
    </row>
    <row r="2974" spans="78:113">
      <c r="BZ2974" s="72"/>
      <c r="CA2974" s="73"/>
      <c r="CB2974" s="72"/>
      <c r="CC2974" s="72"/>
      <c r="CD2974" s="74"/>
      <c r="CJ2974"/>
      <c r="CW2974" s="76"/>
      <c r="DC2974" s="69"/>
      <c r="DI2974" s="69"/>
    </row>
    <row r="2975" spans="78:113">
      <c r="BZ2975" s="72"/>
      <c r="CA2975" s="73"/>
      <c r="CB2975" s="72"/>
      <c r="CC2975" s="72"/>
      <c r="CD2975" s="74"/>
      <c r="CJ2975"/>
      <c r="CW2975" s="76"/>
      <c r="DC2975" s="69"/>
      <c r="DI2975" s="69"/>
    </row>
    <row r="2976" spans="78:113">
      <c r="BZ2976" s="72"/>
      <c r="CA2976" s="73"/>
      <c r="CB2976" s="72"/>
      <c r="CC2976" s="72"/>
      <c r="CD2976" s="74"/>
      <c r="CJ2976"/>
      <c r="CW2976" s="76"/>
      <c r="DC2976" s="69"/>
      <c r="DI2976" s="69"/>
    </row>
    <row r="2977" spans="78:113">
      <c r="BZ2977" s="72"/>
      <c r="CA2977" s="73"/>
      <c r="CB2977" s="72"/>
      <c r="CC2977" s="72"/>
      <c r="CD2977" s="74"/>
      <c r="CJ2977"/>
      <c r="CW2977" s="76"/>
      <c r="DC2977" s="69"/>
      <c r="DI2977" s="69"/>
    </row>
    <row r="2978" spans="78:113">
      <c r="BZ2978" s="72"/>
      <c r="CA2978" s="73"/>
      <c r="CB2978" s="72"/>
      <c r="CC2978" s="72"/>
      <c r="CD2978" s="74"/>
      <c r="CJ2978"/>
      <c r="CW2978" s="76"/>
      <c r="DC2978" s="69"/>
      <c r="DI2978" s="69"/>
    </row>
    <row r="2979" spans="78:113">
      <c r="BZ2979" s="72"/>
      <c r="CA2979" s="73"/>
      <c r="CB2979" s="72"/>
      <c r="CC2979" s="72"/>
      <c r="CD2979" s="74"/>
      <c r="CJ2979"/>
      <c r="CW2979" s="76"/>
      <c r="DC2979" s="69"/>
      <c r="DI2979" s="69"/>
    </row>
    <row r="2980" spans="78:113">
      <c r="BZ2980" s="72"/>
      <c r="CA2980" s="73"/>
      <c r="CB2980" s="72"/>
      <c r="CC2980" s="72"/>
      <c r="CD2980" s="74"/>
      <c r="CJ2980"/>
      <c r="CW2980" s="76"/>
      <c r="DC2980" s="69"/>
      <c r="DI2980" s="69"/>
    </row>
    <row r="2981" spans="78:113">
      <c r="BZ2981" s="72"/>
      <c r="CA2981" s="73"/>
      <c r="CB2981" s="72"/>
      <c r="CC2981" s="72"/>
      <c r="CD2981" s="74"/>
      <c r="CJ2981"/>
      <c r="CW2981" s="76"/>
      <c r="DC2981" s="69"/>
      <c r="DI2981" s="69"/>
    </row>
    <row r="2982" spans="78:113">
      <c r="BZ2982" s="72"/>
      <c r="CA2982" s="73"/>
      <c r="CB2982" s="72"/>
      <c r="CC2982" s="72"/>
      <c r="CD2982" s="74"/>
      <c r="CJ2982"/>
      <c r="CW2982" s="76"/>
      <c r="DC2982" s="69"/>
      <c r="DI2982" s="69"/>
    </row>
    <row r="2983" spans="78:113">
      <c r="BZ2983" s="72"/>
      <c r="CA2983" s="73"/>
      <c r="CB2983" s="72"/>
      <c r="CC2983" s="72"/>
      <c r="CD2983" s="74"/>
      <c r="CJ2983"/>
      <c r="CW2983" s="76"/>
      <c r="DC2983" s="69"/>
      <c r="DI2983" s="69"/>
    </row>
    <row r="2984" spans="78:113">
      <c r="BZ2984" s="72"/>
      <c r="CA2984" s="73"/>
      <c r="CB2984" s="72"/>
      <c r="CC2984" s="72"/>
      <c r="CD2984" s="74"/>
      <c r="CJ2984"/>
      <c r="CW2984" s="76"/>
      <c r="DC2984" s="69"/>
      <c r="DI2984" s="69"/>
    </row>
    <row r="2985" spans="78:113">
      <c r="BZ2985" s="72"/>
      <c r="CA2985" s="73"/>
      <c r="CB2985" s="72"/>
      <c r="CC2985" s="72"/>
      <c r="CD2985" s="74"/>
      <c r="CJ2985"/>
      <c r="CW2985" s="76"/>
      <c r="DC2985" s="69"/>
      <c r="DI2985" s="69"/>
    </row>
    <row r="2986" spans="78:113">
      <c r="BZ2986" s="72"/>
      <c r="CA2986" s="73"/>
      <c r="CB2986" s="72"/>
      <c r="CC2986" s="72"/>
      <c r="CD2986" s="74"/>
      <c r="CJ2986"/>
      <c r="CW2986" s="76"/>
      <c r="DC2986" s="69"/>
      <c r="DI2986" s="69"/>
    </row>
    <row r="2987" spans="78:113">
      <c r="BZ2987" s="72"/>
      <c r="CA2987" s="73"/>
      <c r="CB2987" s="72"/>
      <c r="CC2987" s="72"/>
      <c r="CD2987" s="74"/>
      <c r="CJ2987"/>
      <c r="CW2987" s="76"/>
      <c r="DC2987" s="69"/>
      <c r="DI2987" s="69"/>
    </row>
    <row r="2988" spans="78:113">
      <c r="BZ2988" s="72"/>
      <c r="CA2988" s="73"/>
      <c r="CB2988" s="72"/>
      <c r="CC2988" s="72"/>
      <c r="CD2988" s="74"/>
      <c r="CJ2988"/>
      <c r="CW2988" s="76"/>
      <c r="DC2988" s="69"/>
      <c r="DI2988" s="69"/>
    </row>
    <row r="2989" spans="78:113">
      <c r="BZ2989" s="72"/>
      <c r="CA2989" s="73"/>
      <c r="CB2989" s="72"/>
      <c r="CC2989" s="72"/>
      <c r="CD2989" s="74"/>
      <c r="CJ2989"/>
      <c r="CW2989" s="76"/>
      <c r="DC2989" s="69"/>
      <c r="DI2989" s="69"/>
    </row>
    <row r="2990" spans="78:113">
      <c r="BZ2990" s="72"/>
      <c r="CA2990" s="73"/>
      <c r="CB2990" s="72"/>
      <c r="CC2990" s="72"/>
      <c r="CD2990" s="74"/>
      <c r="CJ2990"/>
      <c r="CW2990" s="76"/>
      <c r="DC2990" s="69"/>
      <c r="DI2990" s="69"/>
    </row>
    <row r="2991" spans="78:113">
      <c r="BZ2991" s="72"/>
      <c r="CA2991" s="73"/>
      <c r="CB2991" s="72"/>
      <c r="CC2991" s="72"/>
      <c r="CD2991" s="74"/>
      <c r="CJ2991"/>
      <c r="CW2991" s="76"/>
      <c r="DC2991" s="69"/>
      <c r="DI2991" s="69"/>
    </row>
    <row r="2992" spans="78:113">
      <c r="BZ2992" s="72"/>
      <c r="CA2992" s="73"/>
      <c r="CB2992" s="72"/>
      <c r="CC2992" s="72"/>
      <c r="CD2992" s="74"/>
      <c r="CJ2992"/>
      <c r="CW2992" s="76"/>
      <c r="DC2992" s="69"/>
      <c r="DI2992" s="69"/>
    </row>
    <row r="2993" spans="78:113">
      <c r="BZ2993" s="72"/>
      <c r="CA2993" s="73"/>
      <c r="CB2993" s="72"/>
      <c r="CC2993" s="72"/>
      <c r="CD2993" s="74"/>
      <c r="CJ2993"/>
      <c r="CW2993" s="76"/>
      <c r="DC2993" s="69"/>
      <c r="DI2993" s="69"/>
    </row>
    <row r="2994" spans="78:113">
      <c r="BZ2994" s="72"/>
      <c r="CA2994" s="73"/>
      <c r="CB2994" s="72"/>
      <c r="CC2994" s="72"/>
      <c r="CD2994" s="74"/>
      <c r="CJ2994"/>
      <c r="CW2994" s="76"/>
      <c r="DC2994" s="69"/>
      <c r="DI2994" s="69"/>
    </row>
    <row r="2995" spans="78:113">
      <c r="BZ2995" s="72"/>
      <c r="CA2995" s="73"/>
      <c r="CB2995" s="72"/>
      <c r="CC2995" s="72"/>
      <c r="CD2995" s="74"/>
      <c r="CJ2995"/>
      <c r="CW2995" s="76"/>
      <c r="DC2995" s="69"/>
      <c r="DI2995" s="69"/>
    </row>
    <row r="2996" spans="78:113">
      <c r="BZ2996" s="72"/>
      <c r="CA2996" s="73"/>
      <c r="CB2996" s="72"/>
      <c r="CC2996" s="72"/>
      <c r="CD2996" s="74"/>
      <c r="CJ2996"/>
      <c r="CW2996" s="76"/>
      <c r="DC2996" s="69"/>
      <c r="DI2996" s="69"/>
    </row>
    <row r="2997" spans="78:113">
      <c r="BZ2997" s="72"/>
      <c r="CA2997" s="73"/>
      <c r="CB2997" s="72"/>
      <c r="CC2997" s="72"/>
      <c r="CD2997" s="74"/>
      <c r="CJ2997"/>
      <c r="CW2997" s="76"/>
      <c r="DC2997" s="69"/>
      <c r="DI2997" s="69"/>
    </row>
    <row r="2998" spans="78:113">
      <c r="BZ2998" s="72"/>
      <c r="CA2998" s="73"/>
      <c r="CB2998" s="72"/>
      <c r="CC2998" s="72"/>
      <c r="CD2998" s="74"/>
      <c r="CJ2998"/>
      <c r="CW2998" s="76"/>
      <c r="DC2998" s="69"/>
      <c r="DI2998" s="69"/>
    </row>
  </sheetData>
  <conditionalFormatting sqref="A2:A530">
    <cfRule type="duplicateValues" dxfId="30" priority="1"/>
  </conditionalFormatting>
  <conditionalFormatting sqref="A531">
    <cfRule type="duplicateValues" dxfId="29" priority="4"/>
  </conditionalFormatting>
  <conditionalFormatting sqref="A533:A538">
    <cfRule type="duplicateValues" dxfId="28" priority="3"/>
  </conditionalFormatting>
  <conditionalFormatting sqref="A539:A543">
    <cfRule type="duplicateValues" dxfId="27" priority="2"/>
  </conditionalFormatting>
  <conditionalFormatting sqref="A544:A1321">
    <cfRule type="duplicateValues" dxfId="26" priority="6"/>
  </conditionalFormatting>
  <conditionalFormatting sqref="A1322:A2093">
    <cfRule type="duplicateValues" dxfId="25" priority="1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2"/>
  <sheetViews>
    <sheetView tabSelected="1" topLeftCell="D2" zoomScale="70" zoomScaleNormal="70" workbookViewId="0">
      <selection activeCell="Y8" sqref="Y8:AF18"/>
    </sheetView>
  </sheetViews>
  <sheetFormatPr defaultColWidth="9" defaultRowHeight="13.5"/>
  <cols>
    <col min="4" max="4" width="10.06640625" customWidth="1"/>
    <col min="5" max="5" width="13" customWidth="1"/>
    <col min="6" max="16" width="7" customWidth="1"/>
    <col min="17" max="20" width="8.19921875" customWidth="1"/>
    <col min="21" max="21" width="10.73046875" customWidth="1"/>
    <col min="25" max="32" width="10.46484375" customWidth="1"/>
    <col min="37" max="37" width="7.53125" style="2" customWidth="1"/>
    <col min="38" max="38" width="11.59765625"/>
    <col min="41" max="46" width="11" customWidth="1"/>
    <col min="51" max="51" width="11.59765625"/>
    <col min="54" max="60" width="10.9296875" customWidth="1"/>
  </cols>
  <sheetData>
    <row r="1" spans="4:65">
      <c r="D1" s="1"/>
      <c r="T1" t="s">
        <v>177</v>
      </c>
      <c r="U1">
        <v>0.94789999999999996</v>
      </c>
      <c r="Y1" cm="1">
        <f t="array" ref="Y1:AF1">TRANSPOSE(Konstanta!A5:A12)</f>
        <v>1</v>
      </c>
      <c r="Z1">
        <v>2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K1" s="2" t="s">
        <v>177</v>
      </c>
      <c r="AL1">
        <v>0.99039999999999995</v>
      </c>
      <c r="AP1">
        <v>1</v>
      </c>
      <c r="AQ1">
        <v>2</v>
      </c>
      <c r="AR1">
        <v>3</v>
      </c>
      <c r="AS1">
        <v>4</v>
      </c>
      <c r="AX1" t="s">
        <v>177</v>
      </c>
      <c r="AY1">
        <v>0.82240000000000002</v>
      </c>
      <c r="BC1">
        <v>1</v>
      </c>
      <c r="BD1">
        <v>2</v>
      </c>
      <c r="BE1">
        <v>3</v>
      </c>
      <c r="BF1">
        <v>4</v>
      </c>
      <c r="BG1">
        <v>5</v>
      </c>
      <c r="BL1" t="s">
        <v>177</v>
      </c>
      <c r="BM1">
        <v>0.90580000000000005</v>
      </c>
    </row>
    <row r="2" spans="4:65"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R2" s="2"/>
      <c r="S2" s="2"/>
      <c r="Y2">
        <v>8</v>
      </c>
      <c r="Z2">
        <v>9</v>
      </c>
      <c r="AA2">
        <v>10</v>
      </c>
      <c r="AB2">
        <v>11</v>
      </c>
      <c r="AC2">
        <v>12</v>
      </c>
    </row>
    <row r="3" spans="4:65">
      <c r="F3" t="str">
        <f t="shared" ref="F3:O3" si="0">TEXT(F2,"00")</f>
        <v>08</v>
      </c>
      <c r="G3" t="str">
        <f t="shared" si="0"/>
        <v>09</v>
      </c>
      <c r="H3" t="str">
        <f t="shared" si="0"/>
        <v>10</v>
      </c>
      <c r="I3" t="str">
        <f t="shared" si="0"/>
        <v>11</v>
      </c>
      <c r="J3" t="str">
        <f t="shared" si="0"/>
        <v>12</v>
      </c>
      <c r="K3" t="str">
        <f t="shared" si="0"/>
        <v>13</v>
      </c>
      <c r="L3" t="str">
        <f t="shared" si="0"/>
        <v>14</v>
      </c>
      <c r="M3" t="str">
        <f t="shared" si="0"/>
        <v>15</v>
      </c>
      <c r="N3" t="str">
        <f t="shared" si="0"/>
        <v>16</v>
      </c>
      <c r="O3" t="str">
        <f t="shared" si="0"/>
        <v>17</v>
      </c>
      <c r="T3" s="2"/>
      <c r="Y3" t="str">
        <f t="shared" ref="Y3:AC3" si="1">TEXT(Y2,"00")</f>
        <v>08</v>
      </c>
      <c r="Z3" t="str">
        <f t="shared" si="1"/>
        <v>09</v>
      </c>
      <c r="AA3" t="str">
        <f t="shared" si="1"/>
        <v>10</v>
      </c>
      <c r="AB3" t="str">
        <f t="shared" si="1"/>
        <v>11</v>
      </c>
      <c r="AC3" t="str">
        <f t="shared" si="1"/>
        <v>12</v>
      </c>
    </row>
    <row r="4" spans="4:65">
      <c r="U4" s="14"/>
    </row>
    <row r="5" spans="4:65" ht="18">
      <c r="E5" s="109" t="s">
        <v>178</v>
      </c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1"/>
      <c r="X5" s="112" t="s">
        <v>179</v>
      </c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4"/>
      <c r="AO5" s="88" t="s">
        <v>180</v>
      </c>
      <c r="AP5" s="89"/>
      <c r="AQ5" s="89"/>
      <c r="AR5" s="89"/>
      <c r="AS5" s="89"/>
      <c r="AT5" s="89"/>
      <c r="AU5" s="89"/>
      <c r="AV5" s="89"/>
      <c r="AW5" s="89"/>
      <c r="AX5" s="89"/>
      <c r="AY5" s="90"/>
      <c r="BB5" s="94" t="s">
        <v>181</v>
      </c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6"/>
    </row>
    <row r="6" spans="4:65" ht="15">
      <c r="E6" s="118" t="s">
        <v>8</v>
      </c>
      <c r="F6" s="115" t="s">
        <v>79</v>
      </c>
      <c r="G6" s="115"/>
      <c r="H6" s="115"/>
      <c r="I6" s="115"/>
      <c r="J6" s="115"/>
      <c r="K6" s="115"/>
      <c r="L6" s="115"/>
      <c r="M6" s="115"/>
      <c r="N6" s="115"/>
      <c r="O6" s="115"/>
      <c r="P6" s="120" t="s">
        <v>182</v>
      </c>
      <c r="Q6" s="116" t="s">
        <v>183</v>
      </c>
      <c r="R6" s="116"/>
      <c r="S6" s="116"/>
      <c r="T6" s="116"/>
      <c r="U6" s="116"/>
      <c r="X6" s="105" t="s">
        <v>184</v>
      </c>
      <c r="Y6" s="105" t="s">
        <v>80</v>
      </c>
      <c r="Z6" s="105"/>
      <c r="AA6" s="105"/>
      <c r="AB6" s="105"/>
      <c r="AC6" s="105"/>
      <c r="AD6" s="105"/>
      <c r="AE6" s="105"/>
      <c r="AF6" s="105"/>
      <c r="AG6" s="104" t="s">
        <v>182</v>
      </c>
      <c r="AH6" s="117" t="s">
        <v>183</v>
      </c>
      <c r="AI6" s="117"/>
      <c r="AJ6" s="117"/>
      <c r="AK6" s="117"/>
      <c r="AL6" s="117"/>
      <c r="AO6" s="91"/>
      <c r="AP6" s="92"/>
      <c r="AQ6" s="92"/>
      <c r="AR6" s="92"/>
      <c r="AS6" s="92"/>
      <c r="AT6" s="92"/>
      <c r="AU6" s="92"/>
      <c r="AV6" s="92"/>
      <c r="AW6" s="92"/>
      <c r="AX6" s="92"/>
      <c r="AY6" s="93"/>
      <c r="BB6" s="97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99"/>
    </row>
    <row r="7" spans="4:65" ht="15">
      <c r="E7" s="119"/>
      <c r="F7" s="3" t="str">
        <f t="shared" ref="F7:O7" si="2">F3&amp;":00"</f>
        <v>08:00</v>
      </c>
      <c r="G7" s="3" t="str">
        <f t="shared" si="2"/>
        <v>09:00</v>
      </c>
      <c r="H7" s="3" t="str">
        <f t="shared" si="2"/>
        <v>10:00</v>
      </c>
      <c r="I7" s="3" t="str">
        <f t="shared" si="2"/>
        <v>11:00</v>
      </c>
      <c r="J7" s="3" t="str">
        <f t="shared" si="2"/>
        <v>12:00</v>
      </c>
      <c r="K7" s="3" t="str">
        <f t="shared" si="2"/>
        <v>13:00</v>
      </c>
      <c r="L7" s="3" t="str">
        <f t="shared" si="2"/>
        <v>14:00</v>
      </c>
      <c r="M7" s="3" t="str">
        <f t="shared" si="2"/>
        <v>15:00</v>
      </c>
      <c r="N7" s="3" t="str">
        <f t="shared" si="2"/>
        <v>16:00</v>
      </c>
      <c r="O7" s="3" t="str">
        <f t="shared" si="2"/>
        <v>17:00</v>
      </c>
      <c r="P7" s="121"/>
      <c r="Q7" s="15" t="s">
        <v>185</v>
      </c>
      <c r="R7" s="15" t="s">
        <v>186</v>
      </c>
      <c r="S7" s="15" t="s">
        <v>182</v>
      </c>
      <c r="T7" s="16" t="s">
        <v>187</v>
      </c>
      <c r="U7" s="16" t="s">
        <v>188</v>
      </c>
      <c r="X7" s="122"/>
      <c r="Y7" s="17" t="str" cm="1">
        <f t="array" ref="Y7:AF7">TRANSPOSE(Konstanta!C5:C12)</f>
        <v>&lt;= 3 JAM</v>
      </c>
      <c r="Z7" s="17" t="str">
        <v>3-6 JAM</v>
      </c>
      <c r="AA7" s="17" t="str">
        <v>6-12 JAM</v>
      </c>
      <c r="AB7" s="17" t="str">
        <v>12-24 JAM</v>
      </c>
      <c r="AC7" s="28" t="str">
        <v>24-36 JAM</v>
      </c>
      <c r="AD7" s="29" t="str">
        <v>36-48 JAM</v>
      </c>
      <c r="AE7" s="29" t="str">
        <v>48-72 JAM</v>
      </c>
      <c r="AF7" s="29" t="str">
        <v>&gt;= 72 JAM</v>
      </c>
      <c r="AG7" s="105"/>
      <c r="AH7" s="36" t="s">
        <v>185</v>
      </c>
      <c r="AI7" s="36" t="s">
        <v>186</v>
      </c>
      <c r="AJ7" s="36" t="s">
        <v>182</v>
      </c>
      <c r="AK7" s="37" t="s">
        <v>187</v>
      </c>
      <c r="AL7" s="38" t="s">
        <v>188</v>
      </c>
      <c r="AO7" s="106" t="s">
        <v>189</v>
      </c>
      <c r="AP7" s="106" t="s">
        <v>190</v>
      </c>
      <c r="AQ7" s="106"/>
      <c r="AR7" s="106"/>
      <c r="AS7" s="106"/>
      <c r="AT7" s="106" t="s">
        <v>182</v>
      </c>
      <c r="AU7" s="107" t="s">
        <v>183</v>
      </c>
      <c r="AV7" s="107"/>
      <c r="AW7" s="107"/>
      <c r="AX7" s="107"/>
      <c r="AY7" s="107"/>
      <c r="BB7" s="84" t="s">
        <v>189</v>
      </c>
      <c r="BC7" s="84" t="s">
        <v>190</v>
      </c>
      <c r="BD7" s="84"/>
      <c r="BE7" s="84"/>
      <c r="BF7" s="84"/>
      <c r="BG7" s="84"/>
      <c r="BH7" s="84" t="s">
        <v>182</v>
      </c>
      <c r="BI7" s="108" t="s">
        <v>183</v>
      </c>
      <c r="BJ7" s="108"/>
      <c r="BK7" s="108"/>
      <c r="BL7" s="108"/>
      <c r="BM7" s="108"/>
    </row>
    <row r="8" spans="4:65" ht="14.65">
      <c r="E8" s="4" t="s">
        <v>155</v>
      </c>
      <c r="F8" s="5" cm="1">
        <f t="array" aca="1" ref="F8" ca="1">SUMPRODUCT(
  (--(LOWER(Data!$CP:$CP) = "true")),
  (--(LOWER(Data!$CO:$CO) = "false")),
  (--(LOWER(Data!$CB:$CB) = "true")),
  (--(Data!$I:$I = 'Dashboard TOTAL'!$E8)),
  (--(TEXT(Data!$CC:$CC, "000000") = TEXT('Dashboard TOTAL'!F$3, "000000")))
)</f>
        <v>0</v>
      </c>
      <c r="G8" s="5" cm="1">
        <f t="array" aca="1" ref="G8" ca="1">SUMPRODUCT(
  (--(LOWER(Data!$CP:$CP) = "true")),
  (--(LOWER(Data!$CO:$CO) = "false")),
  (--(LOWER(Data!$CB:$CB) = "true")),
  (--(Data!$I:$I = 'Dashboard TOTAL'!$E8)),
  (--(TEXT(Data!$CC:$CC, "000000") = TEXT('Dashboard TOTAL'!G$3, "000000")))
)</f>
        <v>0</v>
      </c>
      <c r="H8" s="5" cm="1">
        <f t="array" aca="1" ref="H8" ca="1">SUMPRODUCT(
  (--(LOWER(Data!$CP:$CP) = "true")),
  (--(LOWER(Data!$CO:$CO) = "false")),
  (--(LOWER(Data!$CB:$CB) = "true")),
  (--(Data!$I:$I = 'Dashboard TOTAL'!$E8)),
  (--(TEXT(Data!$CC:$CC, "000000") = TEXT('Dashboard TOTAL'!H$3, "000000")))
)</f>
        <v>0</v>
      </c>
      <c r="I8" s="5" cm="1">
        <f t="array" aca="1" ref="I8" ca="1">SUMPRODUCT(
  (--(LOWER(Data!$CP:$CP) = "true")),
  (--(LOWER(Data!$CO:$CO) = "false")),
  (--(LOWER(Data!$CB:$CB) = "true")),
  (--(Data!$I:$I = 'Dashboard TOTAL'!$E8)),
  (--(TEXT(Data!$CC:$CC, "000000") = TEXT('Dashboard TOTAL'!I$3, "000000")))
)</f>
        <v>0</v>
      </c>
      <c r="J8" s="5" cm="1">
        <f t="array" aca="1" ref="J8" ca="1">SUMPRODUCT(
  (--(LOWER(Data!$CP:$CP) = "true")),
  (--(LOWER(Data!$CO:$CO) = "false")),
  (--(LOWER(Data!$CB:$CB) = "true")),
  (--(Data!$I:$I = 'Dashboard TOTAL'!$E8)),
  (--(TEXT(Data!$CC:$CC, "000000") = TEXT('Dashboard TOTAL'!J$3, "000000")))
)</f>
        <v>0</v>
      </c>
      <c r="K8" s="5" cm="1">
        <f t="array" aca="1" ref="K8" ca="1">SUMPRODUCT(
  (--(LOWER(Data!$CP:$CP) = "true")),
  (--(LOWER(Data!$CO:$CO) = "false")),
  (--(LOWER(Data!$CB:$CB) = "true")),
  (--(Data!$I:$I = 'Dashboard TOTAL'!$E8)),
  (--(TEXT(Data!$CC:$CC, "000000") = TEXT('Dashboard TOTAL'!K$3, "000000")))
)</f>
        <v>0</v>
      </c>
      <c r="L8" s="5" cm="1">
        <f t="array" aca="1" ref="L8" ca="1">SUMPRODUCT(
  (--(LOWER(Data!$CP:$CP) = "true")),
  (--(LOWER(Data!$CO:$CO) = "false")),
  (--(LOWER(Data!$CB:$CB) = "true")),
  (--(Data!$I:$I = 'Dashboard TOTAL'!$E8)),
  (--(TEXT(Data!$CC:$CC, "000000") = TEXT('Dashboard TOTAL'!L$3, "000000")))
)</f>
        <v>0</v>
      </c>
      <c r="M8" s="5" cm="1">
        <f t="array" aca="1" ref="M8" ca="1">SUMPRODUCT(
  (--(LOWER(Data!$CP:$CP) = "true")),
  (--(LOWER(Data!$CO:$CO) = "false")),
  (--(LOWER(Data!$CB:$CB) = "true")),
  (--(Data!$I:$I = 'Dashboard TOTAL'!$E8)),
  (--(TEXT(Data!$CC:$CC, "000000") = TEXT('Dashboard TOTAL'!M$3, "000000")))
)</f>
        <v>0</v>
      </c>
      <c r="N8" s="5" cm="1">
        <f t="array" aca="1" ref="N8" ca="1">SUMPRODUCT(
  (--(LOWER(Data!$CP:$CP) = "true")),
  (--(LOWER(Data!$CO:$CO) = "false")),
  (--(LOWER(Data!$CB:$CB) = "true")),
  (--(Data!$I:$I = 'Dashboard TOTAL'!$E8)),
  (--(TEXT(Data!$CC:$CC, "000000") = TEXT('Dashboard TOTAL'!N$3, "000000")))
)</f>
        <v>0</v>
      </c>
      <c r="O8" s="5" cm="1">
        <f t="array" aca="1" ref="O8" ca="1">SUMPRODUCT(
  (--(LOWER(Data!$CP:$CP) = "true")),
  (--(LOWER(Data!$CO:$CO) = "false")),
  (--(LOWER(Data!$CB:$CB) = "true")),
  (--(Data!$I:$I = 'Dashboard TOTAL'!$E8)),
  (--(TEXT(Data!$CC:$CC, "000000") = TEXT('Dashboard TOTAL'!O$3, "000000")))
)</f>
        <v>0</v>
      </c>
      <c r="P8" s="5">
        <f t="shared" ref="P8:P19" ca="1" si="3">SUM(F8:O8)</f>
        <v>0</v>
      </c>
      <c r="Q8" s="18">
        <f>COUNTIFS(Data!$DH:$DH,TRUE,Data!$DB:$DB,TRUE,Data!$I:$I,'Dashboard TOTAL'!$E8,Data!$DC:$DC,TRUE)</f>
        <v>0</v>
      </c>
      <c r="R8" s="18">
        <f>COUNTIFS(Data!$DH:$DH,TRUE,Data!$DB:$DB,TRUE,Data!$I:$I,'Dashboard TOTAL'!$E8,Data!$DC:$DC,FALSE)</f>
        <v>0</v>
      </c>
      <c r="S8" s="18">
        <f>SUM(Q8:R8)</f>
        <v>0</v>
      </c>
      <c r="T8" s="19">
        <f>IF(S8=0,1,Q8/S8)</f>
        <v>1</v>
      </c>
      <c r="U8" s="19">
        <f>T8/$U$1</f>
        <v>1.0549636037556704</v>
      </c>
      <c r="X8" s="20" t="s">
        <v>155</v>
      </c>
      <c r="Y8" s="30" cm="1">
        <f t="array" aca="1" ref="Y8" ca="1">SUMPRODUCT(
  (--(LOWER(Data!$CP:$CP) = "true")),
  (--(LOWER(Data!$CO:$CO) = "false")),
  (--(Data!$I:$I = $X8)),
  (--(LOWER(Data!$CV:$CV) = "true")),
  (--(Data!$CW:$CW = Y$1))
)</f>
        <v>0</v>
      </c>
      <c r="Z8" s="30" cm="1">
        <f t="array" aca="1" ref="Z8" ca="1">SUMPRODUCT(
  (--(LOWER(Data!$CP:$CP) = "true")),
  (--(LOWER(Data!$CO:$CO) = "false")),
  (--(Data!$I:$I = $X8)),
  (--(LOWER(Data!$CV:$CV) = "true")),
  (--(Data!$CW:$CW = Z$1))
)</f>
        <v>0</v>
      </c>
      <c r="AA8" s="30" cm="1">
        <f t="array" aca="1" ref="AA8" ca="1">SUMPRODUCT(
  (--(LOWER(Data!$CP:$CP) = "true")),
  (--(LOWER(Data!$CO:$CO) = "false")),
  (--(Data!$I:$I = $X8)),
  (--(LOWER(Data!$CV:$CV) = "true")),
  (--(Data!$CW:$CW = AA$1))
)</f>
        <v>0</v>
      </c>
      <c r="AB8" s="30" cm="1">
        <f t="array" aca="1" ref="AB8" ca="1">SUMPRODUCT(
  (--(LOWER(Data!$CP:$CP) = "true")),
  (--(LOWER(Data!$CO:$CO) = "false")),
  (--(Data!$I:$I = $X8)),
  (--(LOWER(Data!$CV:$CV) = "true")),
  (--(Data!$CW:$CW = AB$1))
)</f>
        <v>0</v>
      </c>
      <c r="AC8" s="30" cm="1">
        <f t="array" aca="1" ref="AC8" ca="1">SUMPRODUCT(
  (--(LOWER(Data!$CP:$CP) = "true")),
  (--(LOWER(Data!$CO:$CO) = "false")),
  (--(Data!$I:$I = $X8)),
  (--(LOWER(Data!$CV:$CV) = "true")),
  (--(Data!$CW:$CW = AC$1))
)</f>
        <v>0</v>
      </c>
      <c r="AD8" s="30" cm="1">
        <f t="array" aca="1" ref="AD8" ca="1">SUMPRODUCT(
  (--(LOWER(Data!$CP:$CP) = "true")),
  (--(LOWER(Data!$CO:$CO) = "false")),
  (--(Data!$I:$I = $X8)),
  (--(LOWER(Data!$CV:$CV) = "true")),
  (--(Data!$CW:$CW = AD$1))
)</f>
        <v>0</v>
      </c>
      <c r="AE8" s="30" cm="1">
        <f t="array" aca="1" ref="AE8" ca="1">SUMPRODUCT(
  (--(LOWER(Data!$CP:$CP) = "true")),
  (--(LOWER(Data!$CO:$CO) = "false")),
  (--(Data!$I:$I = $X8)),
  (--(LOWER(Data!$CV:$CV) = "true")),
  (--(Data!$CW:$CW = AE$1))
)</f>
        <v>0</v>
      </c>
      <c r="AF8" s="30" cm="1">
        <f t="array" aca="1" ref="AF8" ca="1">SUMPRODUCT(
  (--(LOWER(Data!$CP:$CP) = "true")),
  (--(LOWER(Data!$CO:$CO) = "false")),
  (--(Data!$I:$I = $X8)),
  (--(LOWER(Data!$CV:$CV) = "true")),
  (--(Data!$CW:$CW = AF$1))
)</f>
        <v>0</v>
      </c>
      <c r="AG8" s="30">
        <f t="shared" ref="AG8:AG19" ca="1" si="4">SUM(Y8:AF8)</f>
        <v>0</v>
      </c>
      <c r="AH8" s="18">
        <f ca="1">COUNTIFS(Data!$DB:$DB,TRUE,Data!$CV:$CV,TRUE,Data!$I:$I,'Dashboard TOTAL'!$X8,Data!$DF:$DF,TRUE)</f>
        <v>0</v>
      </c>
      <c r="AI8" s="18">
        <f ca="1">COUNTIFS(Data!$DB:$DB,TRUE,Data!$CV:$CV,TRUE,Data!$I:$I,'Dashboard TOTAL'!$X8,Data!$DF:$DF,FALSE)</f>
        <v>0</v>
      </c>
      <c r="AJ8" s="18">
        <f ca="1">SUM(AH8:AI8)</f>
        <v>0</v>
      </c>
      <c r="AK8" s="39">
        <f ca="1">IF(AJ8=0,1,AH8/AJ8)</f>
        <v>1</v>
      </c>
      <c r="AL8" s="40">
        <f ca="1">AK8/$AL$1</f>
        <v>1.0096930533117934</v>
      </c>
      <c r="AO8" s="106"/>
      <c r="AP8" s="51" t="s">
        <v>191</v>
      </c>
      <c r="AQ8" s="51" t="s">
        <v>192</v>
      </c>
      <c r="AR8" s="51" t="s">
        <v>193</v>
      </c>
      <c r="AS8" s="52" t="s">
        <v>194</v>
      </c>
      <c r="AT8" s="106"/>
      <c r="AU8" s="36" t="s">
        <v>185</v>
      </c>
      <c r="AV8" s="36" t="s">
        <v>186</v>
      </c>
      <c r="AW8" s="36" t="s">
        <v>182</v>
      </c>
      <c r="AX8" s="38" t="s">
        <v>187</v>
      </c>
      <c r="AY8" s="38" t="s">
        <v>188</v>
      </c>
      <c r="BB8" s="85"/>
      <c r="BC8" s="59" t="s">
        <v>191</v>
      </c>
      <c r="BD8" s="59" t="s">
        <v>192</v>
      </c>
      <c r="BE8" s="59" t="s">
        <v>193</v>
      </c>
      <c r="BF8" s="59" t="s">
        <v>195</v>
      </c>
      <c r="BG8" s="63" t="s">
        <v>196</v>
      </c>
      <c r="BH8" s="85"/>
      <c r="BI8" s="36" t="s">
        <v>185</v>
      </c>
      <c r="BJ8" s="36" t="s">
        <v>186</v>
      </c>
      <c r="BK8" s="36" t="s">
        <v>182</v>
      </c>
      <c r="BL8" s="38" t="s">
        <v>187</v>
      </c>
      <c r="BM8" s="38" t="s">
        <v>188</v>
      </c>
    </row>
    <row r="9" spans="4:65" ht="14.65">
      <c r="E9" s="4" t="s">
        <v>161</v>
      </c>
      <c r="F9" s="5" cm="1">
        <f t="array" aca="1" ref="F9" ca="1">SUMPRODUCT(
  (--(LOWER(Data!$CP:$CP) = "true")),
  (--(LOWER(Data!$CO:$CO) = "false")),
  (--(LOWER(Data!$CB:$CB) = "true")),
  (--(Data!$I:$I = 'Dashboard TOTAL'!$E9)),
  (--(TEXT(Data!$CC:$CC, "000000") = TEXT('Dashboard TOTAL'!F$3, "000000")))
)</f>
        <v>0</v>
      </c>
      <c r="G9" s="5" cm="1">
        <f t="array" aca="1" ref="G9" ca="1">SUMPRODUCT(
  (--(LOWER(Data!$CP:$CP) = "true")),
  (--(LOWER(Data!$CO:$CO) = "false")),
  (--(LOWER(Data!$CB:$CB) = "true")),
  (--(Data!$I:$I = 'Dashboard TOTAL'!$E9)),
  (--(TEXT(Data!$CC:$CC, "000000") = TEXT('Dashboard TOTAL'!G$3, "000000")))
)</f>
        <v>0</v>
      </c>
      <c r="H9" s="5" cm="1">
        <f t="array" aca="1" ref="H9" ca="1">SUMPRODUCT(
  (--(LOWER(Data!$CP:$CP) = "true")),
  (--(LOWER(Data!$CO:$CO) = "false")),
  (--(LOWER(Data!$CB:$CB) = "true")),
  (--(Data!$I:$I = 'Dashboard TOTAL'!$E9)),
  (--(TEXT(Data!$CC:$CC, "000000") = TEXT('Dashboard TOTAL'!H$3, "000000")))
)</f>
        <v>0</v>
      </c>
      <c r="I9" s="5" cm="1">
        <f t="array" aca="1" ref="I9" ca="1">SUMPRODUCT(
  (--(LOWER(Data!$CP:$CP) = "true")),
  (--(LOWER(Data!$CO:$CO) = "false")),
  (--(LOWER(Data!$CB:$CB) = "true")),
  (--(Data!$I:$I = 'Dashboard TOTAL'!$E9)),
  (--(TEXT(Data!$CC:$CC, "000000") = TEXT('Dashboard TOTAL'!I$3, "000000")))
)</f>
        <v>0</v>
      </c>
      <c r="J9" s="5" cm="1">
        <f t="array" aca="1" ref="J9" ca="1">SUMPRODUCT(
  (--(LOWER(Data!$CP:$CP) = "true")),
  (--(LOWER(Data!$CO:$CO) = "false")),
  (--(LOWER(Data!$CB:$CB) = "true")),
  (--(Data!$I:$I = 'Dashboard TOTAL'!$E9)),
  (--(TEXT(Data!$CC:$CC, "000000") = TEXT('Dashboard TOTAL'!J$3, "000000")))
)</f>
        <v>0</v>
      </c>
      <c r="K9" s="5" cm="1">
        <f t="array" aca="1" ref="K9" ca="1">SUMPRODUCT(
  (--(LOWER(Data!$CP:$CP) = "true")),
  (--(LOWER(Data!$CO:$CO) = "false")),
  (--(LOWER(Data!$CB:$CB) = "true")),
  (--(Data!$I:$I = 'Dashboard TOTAL'!$E9)),
  (--(TEXT(Data!$CC:$CC, "000000") = TEXT('Dashboard TOTAL'!K$3, "000000")))
)</f>
        <v>0</v>
      </c>
      <c r="L9" s="5" cm="1">
        <f t="array" aca="1" ref="L9" ca="1">SUMPRODUCT(
  (--(LOWER(Data!$CP:$CP) = "true")),
  (--(LOWER(Data!$CO:$CO) = "false")),
  (--(LOWER(Data!$CB:$CB) = "true")),
  (--(Data!$I:$I = 'Dashboard TOTAL'!$E9)),
  (--(TEXT(Data!$CC:$CC, "000000") = TEXT('Dashboard TOTAL'!L$3, "000000")))
)</f>
        <v>0</v>
      </c>
      <c r="M9" s="5" cm="1">
        <f t="array" aca="1" ref="M9" ca="1">SUMPRODUCT(
  (--(LOWER(Data!$CP:$CP) = "true")),
  (--(LOWER(Data!$CO:$CO) = "false")),
  (--(LOWER(Data!$CB:$CB) = "true")),
  (--(Data!$I:$I = 'Dashboard TOTAL'!$E9)),
  (--(TEXT(Data!$CC:$CC, "000000") = TEXT('Dashboard TOTAL'!M$3, "000000")))
)</f>
        <v>0</v>
      </c>
      <c r="N9" s="5" cm="1">
        <f t="array" aca="1" ref="N9" ca="1">SUMPRODUCT(
  (--(LOWER(Data!$CP:$CP) = "true")),
  (--(LOWER(Data!$CO:$CO) = "false")),
  (--(LOWER(Data!$CB:$CB) = "true")),
  (--(Data!$I:$I = 'Dashboard TOTAL'!$E9)),
  (--(TEXT(Data!$CC:$CC, "000000") = TEXT('Dashboard TOTAL'!N$3, "000000")))
)</f>
        <v>0</v>
      </c>
      <c r="O9" s="5" cm="1">
        <f t="array" aca="1" ref="O9" ca="1">SUMPRODUCT(
  (--(LOWER(Data!$CP:$CP) = "true")),
  (--(LOWER(Data!$CO:$CO) = "false")),
  (--(LOWER(Data!$CB:$CB) = "true")),
  (--(Data!$I:$I = 'Dashboard TOTAL'!$E9)),
  (--(TEXT(Data!$CC:$CC, "000000") = TEXT('Dashboard TOTAL'!O$3, "000000")))
)</f>
        <v>0</v>
      </c>
      <c r="P9" s="5">
        <f t="shared" ca="1" si="3"/>
        <v>0</v>
      </c>
      <c r="Q9" s="18">
        <f>COUNTIFS(Data!$DH:$DH,TRUE,Data!$DB:$DB,TRUE,Data!$I:$I,'Dashboard TOTAL'!$E9,Data!$DC:$DC,TRUE)</f>
        <v>0</v>
      </c>
      <c r="R9" s="18">
        <f>COUNTIFS(Data!$DH:$DH,TRUE,Data!$DB:$DB,TRUE,Data!$I:$I,'Dashboard TOTAL'!$E9,Data!$DC:$DC,FALSE)</f>
        <v>0</v>
      </c>
      <c r="S9" s="18">
        <f t="shared" ref="S9:S18" si="5">SUM(Q9:R9)</f>
        <v>0</v>
      </c>
      <c r="T9" s="19">
        <f t="shared" ref="T9:T19" si="6">IF(S9=0,1,Q9/S9)</f>
        <v>1</v>
      </c>
      <c r="U9" s="19">
        <f t="shared" ref="U9:U19" si="7">T9/$U$1</f>
        <v>1.0549636037556704</v>
      </c>
      <c r="X9" s="20" t="s">
        <v>161</v>
      </c>
      <c r="Y9" s="30" cm="1">
        <f t="array" aca="1" ref="Y9" ca="1">SUMPRODUCT(
  (--(LOWER(Data!$CP:$CP) = "true")),
  (--(LOWER(Data!$CO:$CO) = "false")),
  (--(Data!$I:$I = $X9)),
  (--(LOWER(Data!$CV:$CV) = "true")),
  (--(Data!$CW:$CW = Y$1))
)</f>
        <v>0</v>
      </c>
      <c r="Z9" s="30" cm="1">
        <f t="array" aca="1" ref="Z9" ca="1">SUMPRODUCT(
  (--(LOWER(Data!$CP:$CP) = "true")),
  (--(LOWER(Data!$CO:$CO) = "false")),
  (--(Data!$I:$I = $X9)),
  (--(LOWER(Data!$CV:$CV) = "true")),
  (--(Data!$CW:$CW = Z$1))
)</f>
        <v>0</v>
      </c>
      <c r="AA9" s="30" cm="1">
        <f t="array" aca="1" ref="AA9" ca="1">SUMPRODUCT(
  (--(LOWER(Data!$CP:$CP) = "true")),
  (--(LOWER(Data!$CO:$CO) = "false")),
  (--(Data!$I:$I = $X9)),
  (--(LOWER(Data!$CV:$CV) = "true")),
  (--(Data!$CW:$CW = AA$1))
)</f>
        <v>0</v>
      </c>
      <c r="AB9" s="30" cm="1">
        <f t="array" aca="1" ref="AB9" ca="1">SUMPRODUCT(
  (--(LOWER(Data!$CP:$CP) = "true")),
  (--(LOWER(Data!$CO:$CO) = "false")),
  (--(Data!$I:$I = $X9)),
  (--(LOWER(Data!$CV:$CV) = "true")),
  (--(Data!$CW:$CW = AB$1))
)</f>
        <v>0</v>
      </c>
      <c r="AC9" s="30" cm="1">
        <f t="array" aca="1" ref="AC9" ca="1">SUMPRODUCT(
  (--(LOWER(Data!$CP:$CP) = "true")),
  (--(LOWER(Data!$CO:$CO) = "false")),
  (--(Data!$I:$I = $X9)),
  (--(LOWER(Data!$CV:$CV) = "true")),
  (--(Data!$CW:$CW = AC$1))
)</f>
        <v>0</v>
      </c>
      <c r="AD9" s="30" cm="1">
        <f t="array" aca="1" ref="AD9" ca="1">SUMPRODUCT(
  (--(LOWER(Data!$CP:$CP) = "true")),
  (--(LOWER(Data!$CO:$CO) = "false")),
  (--(Data!$I:$I = $X9)),
  (--(LOWER(Data!$CV:$CV) = "true")),
  (--(Data!$CW:$CW = AD$1))
)</f>
        <v>0</v>
      </c>
      <c r="AE9" s="30" cm="1">
        <f t="array" aca="1" ref="AE9" ca="1">SUMPRODUCT(
  (--(LOWER(Data!$CP:$CP) = "true")),
  (--(LOWER(Data!$CO:$CO) = "false")),
  (--(Data!$I:$I = $X9)),
  (--(LOWER(Data!$CV:$CV) = "true")),
  (--(Data!$CW:$CW = AE$1))
)</f>
        <v>0</v>
      </c>
      <c r="AF9" s="30" cm="1">
        <f t="array" aca="1" ref="AF9" ca="1">SUMPRODUCT(
  (--(LOWER(Data!$CP:$CP) = "true")),
  (--(LOWER(Data!$CO:$CO) = "false")),
  (--(Data!$I:$I = $X9)),
  (--(LOWER(Data!$CV:$CV) = "true")),
  (--(Data!$CW:$CW = AF$1))
)</f>
        <v>0</v>
      </c>
      <c r="AG9" s="30">
        <f t="shared" ca="1" si="4"/>
        <v>0</v>
      </c>
      <c r="AH9" s="18">
        <f ca="1">COUNTIFS(Data!$DB:$DB,TRUE,Data!$CV:$CV,TRUE,Data!$I:$I,'Dashboard TOTAL'!$X9,Data!$DF:$DF,TRUE)</f>
        <v>0</v>
      </c>
      <c r="AI9" s="18">
        <f ca="1">COUNTIFS(Data!$DB:$DB,TRUE,Data!$CV:$CV,TRUE,Data!$I:$I,'Dashboard TOTAL'!$X9,Data!$DF:$DF,FALSE)</f>
        <v>0</v>
      </c>
      <c r="AJ9" s="18">
        <f t="shared" ref="AJ9:AJ18" ca="1" si="8">SUM(AH9:AI9)</f>
        <v>0</v>
      </c>
      <c r="AK9" s="39">
        <f t="shared" ref="AK9:AK19" ca="1" si="9">IF(AJ9=0,1,AH9/AJ9)</f>
        <v>1</v>
      </c>
      <c r="AL9" s="40">
        <f t="shared" ref="AL9:AL19" ca="1" si="10">AK9/$AL$1</f>
        <v>1.0096930533117934</v>
      </c>
      <c r="AO9" s="53" t="s">
        <v>155</v>
      </c>
      <c r="AP9" s="54">
        <f>COUNTIFS(Data!$CP:$CP,TRUE,Data!$CO:$CO,FALSE,Data!$I:$I,$AO9,Data!$CR:$CR,TRUE,Data!$CS:$CS,AP$1)</f>
        <v>0</v>
      </c>
      <c r="AQ9" s="54">
        <f>COUNTIFS(Data!$CP:$CP,TRUE,Data!$CO:$CO,FALSE,Data!$I:$I,$AO9,Data!$CR:$CR,TRUE,Data!$CS:$CS,AQ$1)</f>
        <v>0</v>
      </c>
      <c r="AR9" s="54">
        <f>COUNTIFS(Data!$CP:$CP,TRUE,Data!$CO:$CO,FALSE,Data!$I:$I,$AO9,Data!$CR:$CR,TRUE,Data!$CS:$CS,AR$1)</f>
        <v>0</v>
      </c>
      <c r="AS9" s="55">
        <f>COUNTIFS(Data!$CP:$CP,TRUE,Data!$CO:$CO,FALSE,Data!$I:$I,$AO9,Data!$CR:$CR,TRUE,Data!$CS:$CS,AS$1)</f>
        <v>0</v>
      </c>
      <c r="AT9" s="56">
        <f t="shared" ref="AT9:AT19" si="11">SUM(AP9:AS9)</f>
        <v>0</v>
      </c>
      <c r="AU9" s="18">
        <f ca="1">COUNTIFS(Data!$DB:$DB,TRUE,Data!$CR:$CR,TRUE,Data!$I:$I,'Dashboard TOTAL'!$AO9,Data!$DD:$DD,TRUE)</f>
        <v>0</v>
      </c>
      <c r="AV9" s="18">
        <f ca="1">COUNTIFS(Data!$DB:$DB,TRUE,Data!$CR:$CR,TRUE,Data!$I:$I,'Dashboard TOTAL'!$AO9,Data!$DD:$DD,FALSE)</f>
        <v>0</v>
      </c>
      <c r="AW9" s="18">
        <f ca="1">SUM(AU9:AV9)</f>
        <v>0</v>
      </c>
      <c r="AX9" s="39">
        <f ca="1">IF(AW9=0,1,AU9/AW9)</f>
        <v>1</v>
      </c>
      <c r="AY9" s="40">
        <f ca="1">AX9/$AY$1</f>
        <v>1.215953307392996</v>
      </c>
      <c r="BB9" s="53" t="s">
        <v>155</v>
      </c>
      <c r="BC9" s="30">
        <f>COUNTIFS(Data!$CP:$CP,TRUE,Data!$CO:$CO,FALSE,Data!$I:$I,$BB9,Data!$CT:$CT,TRUE,Data!$CU:$CU,BC$1)</f>
        <v>0</v>
      </c>
      <c r="BD9" s="30">
        <f>COUNTIFS(Data!$CP:$CP,TRUE,Data!$CO:$CO,FALSE,Data!$I:$I,$BB9,Data!$CT:$CT,TRUE,Data!$CU:$CU,BD$1)</f>
        <v>0</v>
      </c>
      <c r="BE9" s="30">
        <f>COUNTIFS(Data!$CP:$CP,TRUE,Data!$CO:$CO,FALSE,Data!$I:$I,$BB9,Data!$CT:$CT,TRUE,Data!$CU:$CU,BE$1)</f>
        <v>0</v>
      </c>
      <c r="BF9" s="30">
        <f>COUNTIFS(Data!$CP:$CP,TRUE,Data!$CO:$CO,FALSE,Data!$I:$I,$BB9,Data!$CT:$CT,TRUE,Data!$CU:$CU,BF$1)</f>
        <v>0</v>
      </c>
      <c r="BG9" s="64">
        <f>COUNTIFS(Data!$CP:$CP,TRUE,Data!$CO:$CO,FALSE,Data!$I:$I,$BB9,Data!$CT:$CT,TRUE,Data!$CU:$CU,BG$1)</f>
        <v>0</v>
      </c>
      <c r="BH9" s="56">
        <f t="shared" ref="BH9:BH19" si="12">SUM(BC9:BG9)</f>
        <v>0</v>
      </c>
      <c r="BI9" s="18">
        <f>COUNTIFS(Data!$DB:$DB,TRUE,Data!$CT:$CT,TRUE,Data!$I:$I,$BB9,Data!$DE:$DE,TRUE)</f>
        <v>0</v>
      </c>
      <c r="BJ9" s="18">
        <f ca="1">COUNTIFS(Data!$DB:$DB,TRUE,Data!$CT:$CT,TRUE,Data!$I:$I,$BB9,Data!$DE:$DE,FALSE)</f>
        <v>0</v>
      </c>
      <c r="BK9" s="18">
        <f ca="1">SUM(BI9:BJ9)</f>
        <v>0</v>
      </c>
      <c r="BL9" s="39">
        <f ca="1">IF(BK9=0,1,BI9/BK9)</f>
        <v>1</v>
      </c>
      <c r="BM9" s="40">
        <f ca="1">BL9/$BM$1</f>
        <v>1.103996467211305</v>
      </c>
    </row>
    <row r="10" spans="4:65" ht="14.65">
      <c r="E10" s="4" t="s">
        <v>171</v>
      </c>
      <c r="F10" s="5" cm="1">
        <f t="array" aca="1" ref="F10" ca="1">SUMPRODUCT(
  (--(LOWER(Data!$CP:$CP) = "true")),
  (--(LOWER(Data!$CO:$CO) = "false")),
  (--(LOWER(Data!$CB:$CB) = "true")),
  (--(Data!$I:$I = 'Dashboard TOTAL'!$E10)),
  (--(TEXT(Data!$CC:$CC, "000000") = TEXT('Dashboard TOTAL'!F$3, "000000")))
)</f>
        <v>0</v>
      </c>
      <c r="G10" s="5" cm="1">
        <f t="array" aca="1" ref="G10" ca="1">SUMPRODUCT(
  (--(LOWER(Data!$CP:$CP) = "true")),
  (--(LOWER(Data!$CO:$CO) = "false")),
  (--(LOWER(Data!$CB:$CB) = "true")),
  (--(Data!$I:$I = 'Dashboard TOTAL'!$E10)),
  (--(TEXT(Data!$CC:$CC, "000000") = TEXT('Dashboard TOTAL'!G$3, "000000")))
)</f>
        <v>0</v>
      </c>
      <c r="H10" s="5" cm="1">
        <f t="array" aca="1" ref="H10" ca="1">SUMPRODUCT(
  (--(LOWER(Data!$CP:$CP) = "true")),
  (--(LOWER(Data!$CO:$CO) = "false")),
  (--(LOWER(Data!$CB:$CB) = "true")),
  (--(Data!$I:$I = 'Dashboard TOTAL'!$E10)),
  (--(TEXT(Data!$CC:$CC, "000000") = TEXT('Dashboard TOTAL'!H$3, "000000")))
)</f>
        <v>0</v>
      </c>
      <c r="I10" s="5" cm="1">
        <f t="array" aca="1" ref="I10" ca="1">SUMPRODUCT(
  (--(LOWER(Data!$CP:$CP) = "true")),
  (--(LOWER(Data!$CO:$CO) = "false")),
  (--(LOWER(Data!$CB:$CB) = "true")),
  (--(Data!$I:$I = 'Dashboard TOTAL'!$E10)),
  (--(TEXT(Data!$CC:$CC, "000000") = TEXT('Dashboard TOTAL'!I$3, "000000")))
)</f>
        <v>0</v>
      </c>
      <c r="J10" s="5" cm="1">
        <f t="array" aca="1" ref="J10" ca="1">SUMPRODUCT(
  (--(LOWER(Data!$CP:$CP) = "true")),
  (--(LOWER(Data!$CO:$CO) = "false")),
  (--(LOWER(Data!$CB:$CB) = "true")),
  (--(Data!$I:$I = 'Dashboard TOTAL'!$E10)),
  (--(TEXT(Data!$CC:$CC, "000000") = TEXT('Dashboard TOTAL'!J$3, "000000")))
)</f>
        <v>0</v>
      </c>
      <c r="K10" s="5" cm="1">
        <f t="array" aca="1" ref="K10" ca="1">SUMPRODUCT(
  (--(LOWER(Data!$CP:$CP) = "true")),
  (--(LOWER(Data!$CO:$CO) = "false")),
  (--(LOWER(Data!$CB:$CB) = "true")),
  (--(Data!$I:$I = 'Dashboard TOTAL'!$E10)),
  (--(TEXT(Data!$CC:$CC, "000000") = TEXT('Dashboard TOTAL'!K$3, "000000")))
)</f>
        <v>0</v>
      </c>
      <c r="L10" s="5" cm="1">
        <f t="array" aca="1" ref="L10" ca="1">SUMPRODUCT(
  (--(LOWER(Data!$CP:$CP) = "true")),
  (--(LOWER(Data!$CO:$CO) = "false")),
  (--(LOWER(Data!$CB:$CB) = "true")),
  (--(Data!$I:$I = 'Dashboard TOTAL'!$E10)),
  (--(TEXT(Data!$CC:$CC, "000000") = TEXT('Dashboard TOTAL'!L$3, "000000")))
)</f>
        <v>0</v>
      </c>
      <c r="M10" s="5" cm="1">
        <f t="array" aca="1" ref="M10" ca="1">SUMPRODUCT(
  (--(LOWER(Data!$CP:$CP) = "true")),
  (--(LOWER(Data!$CO:$CO) = "false")),
  (--(LOWER(Data!$CB:$CB) = "true")),
  (--(Data!$I:$I = 'Dashboard TOTAL'!$E10)),
  (--(TEXT(Data!$CC:$CC, "000000") = TEXT('Dashboard TOTAL'!M$3, "000000")))
)</f>
        <v>0</v>
      </c>
      <c r="N10" s="5" cm="1">
        <f t="array" aca="1" ref="N10" ca="1">SUMPRODUCT(
  (--(LOWER(Data!$CP:$CP) = "true")),
  (--(LOWER(Data!$CO:$CO) = "false")),
  (--(LOWER(Data!$CB:$CB) = "true")),
  (--(Data!$I:$I = 'Dashboard TOTAL'!$E10)),
  (--(TEXT(Data!$CC:$CC, "000000") = TEXT('Dashboard TOTAL'!N$3, "000000")))
)</f>
        <v>0</v>
      </c>
      <c r="O10" s="5" cm="1">
        <f t="array" aca="1" ref="O10" ca="1">SUMPRODUCT(
  (--(LOWER(Data!$CP:$CP) = "true")),
  (--(LOWER(Data!$CO:$CO) = "false")),
  (--(LOWER(Data!$CB:$CB) = "true")),
  (--(Data!$I:$I = 'Dashboard TOTAL'!$E10)),
  (--(TEXT(Data!$CC:$CC, "000000") = TEXT('Dashboard TOTAL'!O$3, "000000")))
)</f>
        <v>0</v>
      </c>
      <c r="P10" s="5">
        <f t="shared" ca="1" si="3"/>
        <v>0</v>
      </c>
      <c r="Q10" s="18">
        <f>COUNTIFS(Data!$DH:$DH,TRUE,Data!$DB:$DB,TRUE,Data!$I:$I,'Dashboard TOTAL'!$E10,Data!$DC:$DC,TRUE)</f>
        <v>0</v>
      </c>
      <c r="R10" s="18">
        <f>COUNTIFS(Data!$DH:$DH,TRUE,Data!$DB:$DB,TRUE,Data!$I:$I,'Dashboard TOTAL'!$E10,Data!$DC:$DC,FALSE)</f>
        <v>0</v>
      </c>
      <c r="S10" s="18">
        <f t="shared" si="5"/>
        <v>0</v>
      </c>
      <c r="T10" s="19">
        <f t="shared" si="6"/>
        <v>1</v>
      </c>
      <c r="U10" s="19">
        <f t="shared" si="7"/>
        <v>1.0549636037556704</v>
      </c>
      <c r="X10" s="20" t="s">
        <v>171</v>
      </c>
      <c r="Y10" s="30" cm="1">
        <f t="array" aca="1" ref="Y10" ca="1">SUMPRODUCT(
  (--(LOWER(Data!$CP:$CP) = "true")),
  (--(LOWER(Data!$CO:$CO) = "false")),
  (--(Data!$I:$I = $X10)),
  (--(LOWER(Data!$CV:$CV) = "true")),
  (--(Data!$CW:$CW = Y$1))
)</f>
        <v>0</v>
      </c>
      <c r="Z10" s="30" cm="1">
        <f t="array" aca="1" ref="Z10" ca="1">SUMPRODUCT(
  (--(LOWER(Data!$CP:$CP) = "true")),
  (--(LOWER(Data!$CO:$CO) = "false")),
  (--(Data!$I:$I = $X10)),
  (--(LOWER(Data!$CV:$CV) = "true")),
  (--(Data!$CW:$CW = Z$1))
)</f>
        <v>0</v>
      </c>
      <c r="AA10" s="30" cm="1">
        <f t="array" aca="1" ref="AA10" ca="1">SUMPRODUCT(
  (--(LOWER(Data!$CP:$CP) = "true")),
  (--(LOWER(Data!$CO:$CO) = "false")),
  (--(Data!$I:$I = $X10)),
  (--(LOWER(Data!$CV:$CV) = "true")),
  (--(Data!$CW:$CW = AA$1))
)</f>
        <v>0</v>
      </c>
      <c r="AB10" s="30" cm="1">
        <f t="array" aca="1" ref="AB10" ca="1">SUMPRODUCT(
  (--(LOWER(Data!$CP:$CP) = "true")),
  (--(LOWER(Data!$CO:$CO) = "false")),
  (--(Data!$I:$I = $X10)),
  (--(LOWER(Data!$CV:$CV) = "true")),
  (--(Data!$CW:$CW = AB$1))
)</f>
        <v>0</v>
      </c>
      <c r="AC10" s="30" cm="1">
        <f t="array" aca="1" ref="AC10" ca="1">SUMPRODUCT(
  (--(LOWER(Data!$CP:$CP) = "true")),
  (--(LOWER(Data!$CO:$CO) = "false")),
  (--(Data!$I:$I = $X10)),
  (--(LOWER(Data!$CV:$CV) = "true")),
  (--(Data!$CW:$CW = AC$1))
)</f>
        <v>0</v>
      </c>
      <c r="AD10" s="30" cm="1">
        <f t="array" aca="1" ref="AD10" ca="1">SUMPRODUCT(
  (--(LOWER(Data!$CP:$CP) = "true")),
  (--(LOWER(Data!$CO:$CO) = "false")),
  (--(Data!$I:$I = $X10)),
  (--(LOWER(Data!$CV:$CV) = "true")),
  (--(Data!$CW:$CW = AD$1))
)</f>
        <v>0</v>
      </c>
      <c r="AE10" s="30" cm="1">
        <f t="array" aca="1" ref="AE10" ca="1">SUMPRODUCT(
  (--(LOWER(Data!$CP:$CP) = "true")),
  (--(LOWER(Data!$CO:$CO) = "false")),
  (--(Data!$I:$I = $X10)),
  (--(LOWER(Data!$CV:$CV) = "true")),
  (--(Data!$CW:$CW = AE$1))
)</f>
        <v>0</v>
      </c>
      <c r="AF10" s="30" cm="1">
        <f t="array" aca="1" ref="AF10" ca="1">SUMPRODUCT(
  (--(LOWER(Data!$CP:$CP) = "true")),
  (--(LOWER(Data!$CO:$CO) = "false")),
  (--(Data!$I:$I = $X10)),
  (--(LOWER(Data!$CV:$CV) = "true")),
  (--(Data!$CW:$CW = AF$1))
)</f>
        <v>0</v>
      </c>
      <c r="AG10" s="30">
        <f t="shared" ca="1" si="4"/>
        <v>0</v>
      </c>
      <c r="AH10" s="18">
        <f ca="1">COUNTIFS(Data!$DB:$DB,TRUE,Data!$CV:$CV,TRUE,Data!$I:$I,'Dashboard TOTAL'!$X10,Data!$DF:$DF,TRUE)</f>
        <v>0</v>
      </c>
      <c r="AI10" s="18">
        <f ca="1">COUNTIFS(Data!$DB:$DB,TRUE,Data!$CV:$CV,TRUE,Data!$I:$I,'Dashboard TOTAL'!$X10,Data!$DF:$DF,FALSE)</f>
        <v>0</v>
      </c>
      <c r="AJ10" s="18">
        <f t="shared" ca="1" si="8"/>
        <v>0</v>
      </c>
      <c r="AK10" s="39">
        <f t="shared" ca="1" si="9"/>
        <v>1</v>
      </c>
      <c r="AL10" s="40">
        <f t="shared" ca="1" si="10"/>
        <v>1.0096930533117934</v>
      </c>
      <c r="AO10" s="53" t="s">
        <v>161</v>
      </c>
      <c r="AP10" s="54">
        <f>COUNTIFS(Data!$CP:$CP,TRUE,Data!$CO:$CO,FALSE,Data!$I:$I,$AO10,Data!$CR:$CR,TRUE,Data!$CS:$CS,AP$1)</f>
        <v>0</v>
      </c>
      <c r="AQ10" s="54">
        <f>COUNTIFS(Data!$CP:$CP,TRUE,Data!$CO:$CO,FALSE,Data!$I:$I,$AO10,Data!$CR:$CR,TRUE,Data!$CS:$CS,AQ$1)</f>
        <v>0</v>
      </c>
      <c r="AR10" s="54">
        <f>COUNTIFS(Data!$CP:$CP,TRUE,Data!$CO:$CO,FALSE,Data!$I:$I,$AO10,Data!$CR:$CR,TRUE,Data!$CS:$CS,AR$1)</f>
        <v>0</v>
      </c>
      <c r="AS10" s="55">
        <f>COUNTIFS(Data!$CP:$CP,TRUE,Data!$CO:$CO,FALSE,Data!$I:$I,$AO10,Data!$CR:$CR,TRUE,Data!$CS:$CS,AS$1)</f>
        <v>0</v>
      </c>
      <c r="AT10" s="56">
        <f t="shared" si="11"/>
        <v>0</v>
      </c>
      <c r="AU10" s="18">
        <f ca="1">COUNTIFS(Data!$DB:$DB,TRUE,Data!$CR:$CR,TRUE,Data!$I:$I,'Dashboard TOTAL'!$AO10,Data!$DD:$DD,TRUE)</f>
        <v>0</v>
      </c>
      <c r="AV10" s="18">
        <f ca="1">COUNTIFS(Data!$DB:$DB,TRUE,Data!$CR:$CR,TRUE,Data!$I:$I,'Dashboard TOTAL'!$AO10,Data!$DD:$DD,FALSE)</f>
        <v>0</v>
      </c>
      <c r="AW10" s="18">
        <f t="shared" ref="AW10:AW19" ca="1" si="13">SUM(AU10:AV10)</f>
        <v>0</v>
      </c>
      <c r="AX10" s="39">
        <f ca="1">IF(AW10=0,1,AU10/AW10)</f>
        <v>1</v>
      </c>
      <c r="AY10" s="40">
        <f t="shared" ref="AY10:AY19" ca="1" si="14">AX10/$AY$1</f>
        <v>1.215953307392996</v>
      </c>
      <c r="BB10" s="53" t="s">
        <v>161</v>
      </c>
      <c r="BC10" s="30">
        <f>COUNTIFS(Data!$CP:$CP,TRUE,Data!$CO:$CO,FALSE,Data!$I:$I,$BB10,Data!$CT:$CT,TRUE,Data!$CU:$CU,BC$1)</f>
        <v>0</v>
      </c>
      <c r="BD10" s="30">
        <f>COUNTIFS(Data!$CP:$CP,TRUE,Data!$CO:$CO,FALSE,Data!$I:$I,$BB10,Data!$CT:$CT,TRUE,Data!$CU:$CU,BD$1)</f>
        <v>0</v>
      </c>
      <c r="BE10" s="30">
        <f>COUNTIFS(Data!$CP:$CP,TRUE,Data!$CO:$CO,FALSE,Data!$I:$I,$BB10,Data!$CT:$CT,TRUE,Data!$CU:$CU,BE$1)</f>
        <v>0</v>
      </c>
      <c r="BF10" s="30">
        <f>COUNTIFS(Data!$CP:$CP,TRUE,Data!$CO:$CO,FALSE,Data!$I:$I,$BB10,Data!$CT:$CT,TRUE,Data!$CU:$CU,BF$1)</f>
        <v>0</v>
      </c>
      <c r="BG10" s="64">
        <f>COUNTIFS(Data!$CP:$CP,TRUE,Data!$CO:$CO,FALSE,Data!$I:$I,$BB10,Data!$CT:$CT,TRUE,Data!$CU:$CU,BG$1)</f>
        <v>0</v>
      </c>
      <c r="BH10" s="56">
        <f t="shared" si="12"/>
        <v>0</v>
      </c>
      <c r="BI10" s="18">
        <f ca="1">COUNTIFS(Data!$DB:$DB,TRUE,Data!$CT:$CT,TRUE,Data!$I:$I,$BB10,Data!$DE:$DE,TRUE)</f>
        <v>0</v>
      </c>
      <c r="BJ10" s="18">
        <f ca="1">COUNTIFS(Data!$DB:$DB,TRUE,Data!$CT:$CT,TRUE,Data!$I:$I,$BB10,Data!$DE:$DE,FALSE)</f>
        <v>0</v>
      </c>
      <c r="BK10" s="18">
        <f t="shared" ref="BK10:BK19" ca="1" si="15">SUM(BI10:BJ10)</f>
        <v>0</v>
      </c>
      <c r="BL10" s="39">
        <f t="shared" ref="BL10:BL19" ca="1" si="16">IF(BK10=0,1,BI10/BK10)</f>
        <v>1</v>
      </c>
      <c r="BM10" s="40">
        <f t="shared" ref="BM10:BM20" ca="1" si="17">BL10/$BM$1</f>
        <v>1.103996467211305</v>
      </c>
    </row>
    <row r="11" spans="4:65" ht="14.65">
      <c r="E11" s="4" t="s">
        <v>169</v>
      </c>
      <c r="F11" s="5" cm="1">
        <f t="array" aca="1" ref="F11" ca="1">SUMPRODUCT(
  (--(LOWER(Data!$CP:$CP) = "true")),
  (--(LOWER(Data!$CO:$CO) = "false")),
  (--(LOWER(Data!$CB:$CB) = "true")),
  (--(Data!$I:$I = 'Dashboard TOTAL'!$E11)),
  (--(TEXT(Data!$CC:$CC, "000000") = TEXT('Dashboard TOTAL'!F$3, "000000")))
)</f>
        <v>0</v>
      </c>
      <c r="G11" s="5" cm="1">
        <f t="array" aca="1" ref="G11" ca="1">SUMPRODUCT(
  (--(LOWER(Data!$CP:$CP) = "true")),
  (--(LOWER(Data!$CO:$CO) = "false")),
  (--(LOWER(Data!$CB:$CB) = "true")),
  (--(Data!$I:$I = 'Dashboard TOTAL'!$E11)),
  (--(TEXT(Data!$CC:$CC, "000000") = TEXT('Dashboard TOTAL'!G$3, "000000")))
)</f>
        <v>0</v>
      </c>
      <c r="H11" s="5" cm="1">
        <f t="array" aca="1" ref="H11" ca="1">SUMPRODUCT(
  (--(LOWER(Data!$CP:$CP) = "true")),
  (--(LOWER(Data!$CO:$CO) = "false")),
  (--(LOWER(Data!$CB:$CB) = "true")),
  (--(Data!$I:$I = 'Dashboard TOTAL'!$E11)),
  (--(TEXT(Data!$CC:$CC, "000000") = TEXT('Dashboard TOTAL'!H$3, "000000")))
)</f>
        <v>0</v>
      </c>
      <c r="I11" s="5" cm="1">
        <f t="array" aca="1" ref="I11" ca="1">SUMPRODUCT(
  (--(LOWER(Data!$CP:$CP) = "true")),
  (--(LOWER(Data!$CO:$CO) = "false")),
  (--(LOWER(Data!$CB:$CB) = "true")),
  (--(Data!$I:$I = 'Dashboard TOTAL'!$E11)),
  (--(TEXT(Data!$CC:$CC, "000000") = TEXT('Dashboard TOTAL'!I$3, "000000")))
)</f>
        <v>0</v>
      </c>
      <c r="J11" s="5" cm="1">
        <f t="array" aca="1" ref="J11" ca="1">SUMPRODUCT(
  (--(LOWER(Data!$CP:$CP) = "true")),
  (--(LOWER(Data!$CO:$CO) = "false")),
  (--(LOWER(Data!$CB:$CB) = "true")),
  (--(Data!$I:$I = 'Dashboard TOTAL'!$E11)),
  (--(TEXT(Data!$CC:$CC, "000000") = TEXT('Dashboard TOTAL'!J$3, "000000")))
)</f>
        <v>0</v>
      </c>
      <c r="K11" s="5" cm="1">
        <f t="array" aca="1" ref="K11" ca="1">SUMPRODUCT(
  (--(LOWER(Data!$CP:$CP) = "true")),
  (--(LOWER(Data!$CO:$CO) = "false")),
  (--(LOWER(Data!$CB:$CB) = "true")),
  (--(Data!$I:$I = 'Dashboard TOTAL'!$E11)),
  (--(TEXT(Data!$CC:$CC, "000000") = TEXT('Dashboard TOTAL'!K$3, "000000")))
)</f>
        <v>0</v>
      </c>
      <c r="L11" s="5" cm="1">
        <f t="array" aca="1" ref="L11" ca="1">SUMPRODUCT(
  (--(LOWER(Data!$CP:$CP) = "true")),
  (--(LOWER(Data!$CO:$CO) = "false")),
  (--(LOWER(Data!$CB:$CB) = "true")),
  (--(Data!$I:$I = 'Dashboard TOTAL'!$E11)),
  (--(TEXT(Data!$CC:$CC, "000000") = TEXT('Dashboard TOTAL'!L$3, "000000")))
)</f>
        <v>0</v>
      </c>
      <c r="M11" s="5" cm="1">
        <f t="array" aca="1" ref="M11" ca="1">SUMPRODUCT(
  (--(LOWER(Data!$CP:$CP) = "true")),
  (--(LOWER(Data!$CO:$CO) = "false")),
  (--(LOWER(Data!$CB:$CB) = "true")),
  (--(Data!$I:$I = 'Dashboard TOTAL'!$E11)),
  (--(TEXT(Data!$CC:$CC, "000000") = TEXT('Dashboard TOTAL'!M$3, "000000")))
)</f>
        <v>0</v>
      </c>
      <c r="N11" s="5" cm="1">
        <f t="array" aca="1" ref="N11" ca="1">SUMPRODUCT(
  (--(LOWER(Data!$CP:$CP) = "true")),
  (--(LOWER(Data!$CO:$CO) = "false")),
  (--(LOWER(Data!$CB:$CB) = "true")),
  (--(Data!$I:$I = 'Dashboard TOTAL'!$E11)),
  (--(TEXT(Data!$CC:$CC, "000000") = TEXT('Dashboard TOTAL'!N$3, "000000")))
)</f>
        <v>0</v>
      </c>
      <c r="O11" s="5" cm="1">
        <f t="array" aca="1" ref="O11" ca="1">SUMPRODUCT(
  (--(LOWER(Data!$CP:$CP) = "true")),
  (--(LOWER(Data!$CO:$CO) = "false")),
  (--(LOWER(Data!$CB:$CB) = "true")),
  (--(Data!$I:$I = 'Dashboard TOTAL'!$E11)),
  (--(TEXT(Data!$CC:$CC, "000000") = TEXT('Dashboard TOTAL'!O$3, "000000")))
)</f>
        <v>0</v>
      </c>
      <c r="P11" s="5">
        <f t="shared" ca="1" si="3"/>
        <v>0</v>
      </c>
      <c r="Q11" s="18">
        <f>COUNTIFS(Data!$DH:$DH,TRUE,Data!$DB:$DB,TRUE,Data!$I:$I,'Dashboard TOTAL'!$E11,Data!$DC:$DC,TRUE)</f>
        <v>0</v>
      </c>
      <c r="R11" s="18">
        <f>COUNTIFS(Data!$DH:$DH,TRUE,Data!$DB:$DB,TRUE,Data!$I:$I,'Dashboard TOTAL'!$E11,Data!$DC:$DC,FALSE)</f>
        <v>0</v>
      </c>
      <c r="S11" s="18">
        <f t="shared" si="5"/>
        <v>0</v>
      </c>
      <c r="T11" s="19">
        <f t="shared" si="6"/>
        <v>1</v>
      </c>
      <c r="U11" s="19">
        <f t="shared" si="7"/>
        <v>1.0549636037556704</v>
      </c>
      <c r="X11" s="20" t="s">
        <v>169</v>
      </c>
      <c r="Y11" s="30" cm="1">
        <f t="array" aca="1" ref="Y11" ca="1">SUMPRODUCT(
  (--(LOWER(Data!$CP:$CP) = "true")),
  (--(LOWER(Data!$CO:$CO) = "false")),
  (--(Data!$I:$I = $X11)),
  (--(LOWER(Data!$CV:$CV) = "true")),
  (--(Data!$CW:$CW = Y$1))
)</f>
        <v>0</v>
      </c>
      <c r="Z11" s="30" cm="1">
        <f t="array" aca="1" ref="Z11" ca="1">SUMPRODUCT(
  (--(LOWER(Data!$CP:$CP) = "true")),
  (--(LOWER(Data!$CO:$CO) = "false")),
  (--(Data!$I:$I = $X11)),
  (--(LOWER(Data!$CV:$CV) = "true")),
  (--(Data!$CW:$CW = Z$1))
)</f>
        <v>0</v>
      </c>
      <c r="AA11" s="30" cm="1">
        <f t="array" aca="1" ref="AA11" ca="1">SUMPRODUCT(
  (--(LOWER(Data!$CP:$CP) = "true")),
  (--(LOWER(Data!$CO:$CO) = "false")),
  (--(Data!$I:$I = $X11)),
  (--(LOWER(Data!$CV:$CV) = "true")),
  (--(Data!$CW:$CW = AA$1))
)</f>
        <v>0</v>
      </c>
      <c r="AB11" s="30" cm="1">
        <f t="array" aca="1" ref="AB11" ca="1">SUMPRODUCT(
  (--(LOWER(Data!$CP:$CP) = "true")),
  (--(LOWER(Data!$CO:$CO) = "false")),
  (--(Data!$I:$I = $X11)),
  (--(LOWER(Data!$CV:$CV) = "true")),
  (--(Data!$CW:$CW = AB$1))
)</f>
        <v>0</v>
      </c>
      <c r="AC11" s="30" cm="1">
        <f t="array" aca="1" ref="AC11" ca="1">SUMPRODUCT(
  (--(LOWER(Data!$CP:$CP) = "true")),
  (--(LOWER(Data!$CO:$CO) = "false")),
  (--(Data!$I:$I = $X11)),
  (--(LOWER(Data!$CV:$CV) = "true")),
  (--(Data!$CW:$CW = AC$1))
)</f>
        <v>0</v>
      </c>
      <c r="AD11" s="30" cm="1">
        <f t="array" aca="1" ref="AD11" ca="1">SUMPRODUCT(
  (--(LOWER(Data!$CP:$CP) = "true")),
  (--(LOWER(Data!$CO:$CO) = "false")),
  (--(Data!$I:$I = $X11)),
  (--(LOWER(Data!$CV:$CV) = "true")),
  (--(Data!$CW:$CW = AD$1))
)</f>
        <v>0</v>
      </c>
      <c r="AE11" s="30" cm="1">
        <f t="array" aca="1" ref="AE11" ca="1">SUMPRODUCT(
  (--(LOWER(Data!$CP:$CP) = "true")),
  (--(LOWER(Data!$CO:$CO) = "false")),
  (--(Data!$I:$I = $X11)),
  (--(LOWER(Data!$CV:$CV) = "true")),
  (--(Data!$CW:$CW = AE$1))
)</f>
        <v>0</v>
      </c>
      <c r="AF11" s="30" cm="1">
        <f t="array" aca="1" ref="AF11" ca="1">SUMPRODUCT(
  (--(LOWER(Data!$CP:$CP) = "true")),
  (--(LOWER(Data!$CO:$CO) = "false")),
  (--(Data!$I:$I = $X11)),
  (--(LOWER(Data!$CV:$CV) = "true")),
  (--(Data!$CW:$CW = AF$1))
)</f>
        <v>0</v>
      </c>
      <c r="AG11" s="30">
        <f t="shared" ca="1" si="4"/>
        <v>0</v>
      </c>
      <c r="AH11" s="18">
        <f ca="1">COUNTIFS(Data!$DB:$DB,TRUE,Data!$CV:$CV,TRUE,Data!$I:$I,'Dashboard TOTAL'!$X11,Data!$DF:$DF,TRUE)</f>
        <v>0</v>
      </c>
      <c r="AI11" s="18">
        <f ca="1">COUNTIFS(Data!$DB:$DB,TRUE,Data!$CV:$CV,TRUE,Data!$I:$I,'Dashboard TOTAL'!$X11,Data!$DF:$DF,FALSE)</f>
        <v>0</v>
      </c>
      <c r="AJ11" s="18">
        <f t="shared" ca="1" si="8"/>
        <v>0</v>
      </c>
      <c r="AK11" s="39">
        <f t="shared" ca="1" si="9"/>
        <v>1</v>
      </c>
      <c r="AL11" s="40">
        <f t="shared" ca="1" si="10"/>
        <v>1.0096930533117934</v>
      </c>
      <c r="AO11" s="53" t="s">
        <v>171</v>
      </c>
      <c r="AP11" s="54">
        <f>COUNTIFS(Data!$CP:$CP,TRUE,Data!$CO:$CO,FALSE,Data!$I:$I,$AO11,Data!$CR:$CR,TRUE,Data!$CS:$CS,AP$1)</f>
        <v>0</v>
      </c>
      <c r="AQ11" s="54">
        <f>COUNTIFS(Data!$CP:$CP,TRUE,Data!$CO:$CO,FALSE,Data!$I:$I,$AO11,Data!$CR:$CR,TRUE,Data!$CS:$CS,AQ$1)</f>
        <v>0</v>
      </c>
      <c r="AR11" s="54">
        <f>COUNTIFS(Data!$CP:$CP,TRUE,Data!$CO:$CO,FALSE,Data!$I:$I,$AO11,Data!$CR:$CR,TRUE,Data!$CS:$CS,AR$1)</f>
        <v>0</v>
      </c>
      <c r="AS11" s="55">
        <f>COUNTIFS(Data!$CP:$CP,TRUE,Data!$CO:$CO,FALSE,Data!$I:$I,$AO11,Data!$CR:$CR,TRUE,Data!$CS:$CS,AS$1)</f>
        <v>0</v>
      </c>
      <c r="AT11" s="56">
        <f t="shared" si="11"/>
        <v>0</v>
      </c>
      <c r="AU11" s="18">
        <f ca="1">COUNTIFS(Data!$DB:$DB,TRUE,Data!$CR:$CR,TRUE,Data!$I:$I,'Dashboard TOTAL'!$AO11,Data!$DD:$DD,TRUE)</f>
        <v>0</v>
      </c>
      <c r="AV11" s="18">
        <f ca="1">COUNTIFS(Data!$DB:$DB,TRUE,Data!$CR:$CR,TRUE,Data!$I:$I,'Dashboard TOTAL'!$AO11,Data!$DD:$DD,FALSE)</f>
        <v>0</v>
      </c>
      <c r="AW11" s="18">
        <f t="shared" ca="1" si="13"/>
        <v>0</v>
      </c>
      <c r="AX11" s="39">
        <f t="shared" ref="AX11:AX20" ca="1" si="18">IF(AW11=0,1,AU11/AW11)</f>
        <v>1</v>
      </c>
      <c r="AY11" s="40">
        <f t="shared" ca="1" si="14"/>
        <v>1.215953307392996</v>
      </c>
      <c r="BB11" s="53" t="s">
        <v>171</v>
      </c>
      <c r="BC11" s="30">
        <f>COUNTIFS(Data!$CP:$CP,TRUE,Data!$CO:$CO,FALSE,Data!$I:$I,$BB11,Data!$CT:$CT,TRUE,Data!$CU:$CU,BC$1)</f>
        <v>0</v>
      </c>
      <c r="BD11" s="30">
        <f>COUNTIFS(Data!$CP:$CP,TRUE,Data!$CO:$CO,FALSE,Data!$I:$I,$BB11,Data!$CT:$CT,TRUE,Data!$CU:$CU,BD$1)</f>
        <v>0</v>
      </c>
      <c r="BE11" s="30">
        <f>COUNTIFS(Data!$CP:$CP,TRUE,Data!$CO:$CO,FALSE,Data!$I:$I,$BB11,Data!$CT:$CT,TRUE,Data!$CU:$CU,BE$1)</f>
        <v>0</v>
      </c>
      <c r="BF11" s="30">
        <f>COUNTIFS(Data!$CP:$CP,TRUE,Data!$CO:$CO,FALSE,Data!$I:$I,$BB11,Data!$CT:$CT,TRUE,Data!$CU:$CU,BF$1)</f>
        <v>0</v>
      </c>
      <c r="BG11" s="64">
        <f>COUNTIFS(Data!$CP:$CP,TRUE,Data!$CO:$CO,FALSE,Data!$I:$I,$BB11,Data!$CT:$CT,TRUE,Data!$CU:$CU,BG$1)</f>
        <v>0</v>
      </c>
      <c r="BH11" s="56">
        <f t="shared" si="12"/>
        <v>0</v>
      </c>
      <c r="BI11" s="18">
        <f ca="1">COUNTIFS(Data!$DB:$DB,TRUE,Data!$CT:$CT,TRUE,Data!$I:$I,$BB11,Data!$DE:$DE,TRUE)</f>
        <v>0</v>
      </c>
      <c r="BJ11" s="18">
        <f ca="1">COUNTIFS(Data!$DB:$DB,TRUE,Data!$CT:$CT,TRUE,Data!$I:$I,$BB11,Data!$DE:$DE,FALSE)</f>
        <v>0</v>
      </c>
      <c r="BK11" s="18">
        <f t="shared" ca="1" si="15"/>
        <v>0</v>
      </c>
      <c r="BL11" s="39">
        <f t="shared" ca="1" si="16"/>
        <v>1</v>
      </c>
      <c r="BM11" s="40">
        <f t="shared" ca="1" si="17"/>
        <v>1.103996467211305</v>
      </c>
    </row>
    <row r="12" spans="4:65" ht="14.65">
      <c r="E12" s="4" t="s">
        <v>166</v>
      </c>
      <c r="F12" s="5" cm="1">
        <f t="array" aca="1" ref="F12" ca="1">SUMPRODUCT(
  (--(LOWER(Data!$CP:$CP) = "true")),
  (--(LOWER(Data!$CO:$CO) = "false")),
  (--(LOWER(Data!$CB:$CB) = "true")),
  (--(Data!$I:$I = 'Dashboard TOTAL'!$E12)),
  (--(TEXT(Data!$CC:$CC, "000000") = TEXT('Dashboard TOTAL'!F$3, "000000")))
)</f>
        <v>0</v>
      </c>
      <c r="G12" s="5" cm="1">
        <f t="array" aca="1" ref="G12" ca="1">SUMPRODUCT(
  (--(LOWER(Data!$CP:$CP) = "true")),
  (--(LOWER(Data!$CO:$CO) = "false")),
  (--(LOWER(Data!$CB:$CB) = "true")),
  (--(Data!$I:$I = 'Dashboard TOTAL'!$E12)),
  (--(TEXT(Data!$CC:$CC, "000000") = TEXT('Dashboard TOTAL'!G$3, "000000")))
)</f>
        <v>0</v>
      </c>
      <c r="H12" s="5" cm="1">
        <f t="array" aca="1" ref="H12" ca="1">SUMPRODUCT(
  (--(LOWER(Data!$CP:$CP) = "true")),
  (--(LOWER(Data!$CO:$CO) = "false")),
  (--(LOWER(Data!$CB:$CB) = "true")),
  (--(Data!$I:$I = 'Dashboard TOTAL'!$E12)),
  (--(TEXT(Data!$CC:$CC, "000000") = TEXT('Dashboard TOTAL'!H$3, "000000")))
)</f>
        <v>0</v>
      </c>
      <c r="I12" s="5" cm="1">
        <f t="array" aca="1" ref="I12" ca="1">SUMPRODUCT(
  (--(LOWER(Data!$CP:$CP) = "true")),
  (--(LOWER(Data!$CO:$CO) = "false")),
  (--(LOWER(Data!$CB:$CB) = "true")),
  (--(Data!$I:$I = 'Dashboard TOTAL'!$E12)),
  (--(TEXT(Data!$CC:$CC, "000000") = TEXT('Dashboard TOTAL'!I$3, "000000")))
)</f>
        <v>0</v>
      </c>
      <c r="J12" s="5" cm="1">
        <f t="array" aca="1" ref="J12" ca="1">SUMPRODUCT(
  (--(LOWER(Data!$CP:$CP) = "true")),
  (--(LOWER(Data!$CO:$CO) = "false")),
  (--(LOWER(Data!$CB:$CB) = "true")),
  (--(Data!$I:$I = 'Dashboard TOTAL'!$E12)),
  (--(TEXT(Data!$CC:$CC, "000000") = TEXT('Dashboard TOTAL'!J$3, "000000")))
)</f>
        <v>0</v>
      </c>
      <c r="K12" s="5" cm="1">
        <f t="array" aca="1" ref="K12" ca="1">SUMPRODUCT(
  (--(LOWER(Data!$CP:$CP) = "true")),
  (--(LOWER(Data!$CO:$CO) = "false")),
  (--(LOWER(Data!$CB:$CB) = "true")),
  (--(Data!$I:$I = 'Dashboard TOTAL'!$E12)),
  (--(TEXT(Data!$CC:$CC, "000000") = TEXT('Dashboard TOTAL'!K$3, "000000")))
)</f>
        <v>0</v>
      </c>
      <c r="L12" s="5" cm="1">
        <f t="array" aca="1" ref="L12" ca="1">SUMPRODUCT(
  (--(LOWER(Data!$CP:$CP) = "true")),
  (--(LOWER(Data!$CO:$CO) = "false")),
  (--(LOWER(Data!$CB:$CB) = "true")),
  (--(Data!$I:$I = 'Dashboard TOTAL'!$E12)),
  (--(TEXT(Data!$CC:$CC, "000000") = TEXT('Dashboard TOTAL'!L$3, "000000")))
)</f>
        <v>0</v>
      </c>
      <c r="M12" s="5" cm="1">
        <f t="array" aca="1" ref="M12" ca="1">SUMPRODUCT(
  (--(LOWER(Data!$CP:$CP) = "true")),
  (--(LOWER(Data!$CO:$CO) = "false")),
  (--(LOWER(Data!$CB:$CB) = "true")),
  (--(Data!$I:$I = 'Dashboard TOTAL'!$E12)),
  (--(TEXT(Data!$CC:$CC, "000000") = TEXT('Dashboard TOTAL'!M$3, "000000")))
)</f>
        <v>0</v>
      </c>
      <c r="N12" s="5" cm="1">
        <f t="array" aca="1" ref="N12" ca="1">SUMPRODUCT(
  (--(LOWER(Data!$CP:$CP) = "true")),
  (--(LOWER(Data!$CO:$CO) = "false")),
  (--(LOWER(Data!$CB:$CB) = "true")),
  (--(Data!$I:$I = 'Dashboard TOTAL'!$E12)),
  (--(TEXT(Data!$CC:$CC, "000000") = TEXT('Dashboard TOTAL'!N$3, "000000")))
)</f>
        <v>0</v>
      </c>
      <c r="O12" s="5" cm="1">
        <f t="array" aca="1" ref="O12" ca="1">SUMPRODUCT(
  (--(LOWER(Data!$CP:$CP) = "true")),
  (--(LOWER(Data!$CO:$CO) = "false")),
  (--(LOWER(Data!$CB:$CB) = "true")),
  (--(Data!$I:$I = 'Dashboard TOTAL'!$E12)),
  (--(TEXT(Data!$CC:$CC, "000000") = TEXT('Dashboard TOTAL'!O$3, "000000")))
)</f>
        <v>0</v>
      </c>
      <c r="P12" s="5">
        <f t="shared" ca="1" si="3"/>
        <v>0</v>
      </c>
      <c r="Q12" s="18">
        <f>COUNTIFS(Data!$DH:$DH,TRUE,Data!$DB:$DB,TRUE,Data!$I:$I,'Dashboard TOTAL'!$E12,Data!$DC:$DC,TRUE)</f>
        <v>0</v>
      </c>
      <c r="R12" s="18">
        <f>COUNTIFS(Data!$DH:$DH,TRUE,Data!$DB:$DB,TRUE,Data!$I:$I,'Dashboard TOTAL'!$E12,Data!$DC:$DC,FALSE)</f>
        <v>0</v>
      </c>
      <c r="S12" s="18">
        <f t="shared" si="5"/>
        <v>0</v>
      </c>
      <c r="T12" s="19">
        <f t="shared" si="6"/>
        <v>1</v>
      </c>
      <c r="U12" s="19">
        <f t="shared" si="7"/>
        <v>1.0549636037556704</v>
      </c>
      <c r="X12" s="20" t="s">
        <v>166</v>
      </c>
      <c r="Y12" s="30" cm="1">
        <f t="array" aca="1" ref="Y12" ca="1">SUMPRODUCT(
  (--(LOWER(Data!$CP:$CP) = "true")),
  (--(LOWER(Data!$CO:$CO) = "false")),
  (--(Data!$I:$I = $X12)),
  (--(LOWER(Data!$CV:$CV) = "true")),
  (--(Data!$CW:$CW = Y$1))
)</f>
        <v>0</v>
      </c>
      <c r="Z12" s="30" cm="1">
        <f t="array" aca="1" ref="Z12" ca="1">SUMPRODUCT(
  (--(LOWER(Data!$CP:$CP) = "true")),
  (--(LOWER(Data!$CO:$CO) = "false")),
  (--(Data!$I:$I = $X12)),
  (--(LOWER(Data!$CV:$CV) = "true")),
  (--(Data!$CW:$CW = Z$1))
)</f>
        <v>0</v>
      </c>
      <c r="AA12" s="30" cm="1">
        <f t="array" aca="1" ref="AA12" ca="1">SUMPRODUCT(
  (--(LOWER(Data!$CP:$CP) = "true")),
  (--(LOWER(Data!$CO:$CO) = "false")),
  (--(Data!$I:$I = $X12)),
  (--(LOWER(Data!$CV:$CV) = "true")),
  (--(Data!$CW:$CW = AA$1))
)</f>
        <v>0</v>
      </c>
      <c r="AB12" s="30" cm="1">
        <f t="array" aca="1" ref="AB12" ca="1">SUMPRODUCT(
  (--(LOWER(Data!$CP:$CP) = "true")),
  (--(LOWER(Data!$CO:$CO) = "false")),
  (--(Data!$I:$I = $X12)),
  (--(LOWER(Data!$CV:$CV) = "true")),
  (--(Data!$CW:$CW = AB$1))
)</f>
        <v>0</v>
      </c>
      <c r="AC12" s="30" cm="1">
        <f t="array" aca="1" ref="AC12" ca="1">SUMPRODUCT(
  (--(LOWER(Data!$CP:$CP) = "true")),
  (--(LOWER(Data!$CO:$CO) = "false")),
  (--(Data!$I:$I = $X12)),
  (--(LOWER(Data!$CV:$CV) = "true")),
  (--(Data!$CW:$CW = AC$1))
)</f>
        <v>0</v>
      </c>
      <c r="AD12" s="30" cm="1">
        <f t="array" aca="1" ref="AD12" ca="1">SUMPRODUCT(
  (--(LOWER(Data!$CP:$CP) = "true")),
  (--(LOWER(Data!$CO:$CO) = "false")),
  (--(Data!$I:$I = $X12)),
  (--(LOWER(Data!$CV:$CV) = "true")),
  (--(Data!$CW:$CW = AD$1))
)</f>
        <v>0</v>
      </c>
      <c r="AE12" s="30" cm="1">
        <f t="array" aca="1" ref="AE12" ca="1">SUMPRODUCT(
  (--(LOWER(Data!$CP:$CP) = "true")),
  (--(LOWER(Data!$CO:$CO) = "false")),
  (--(Data!$I:$I = $X12)),
  (--(LOWER(Data!$CV:$CV) = "true")),
  (--(Data!$CW:$CW = AE$1))
)</f>
        <v>0</v>
      </c>
      <c r="AF12" s="30" cm="1">
        <f t="array" aca="1" ref="AF12" ca="1">SUMPRODUCT(
  (--(LOWER(Data!$CP:$CP) = "true")),
  (--(LOWER(Data!$CO:$CO) = "false")),
  (--(Data!$I:$I = $X12)),
  (--(LOWER(Data!$CV:$CV) = "true")),
  (--(Data!$CW:$CW = AF$1))
)</f>
        <v>0</v>
      </c>
      <c r="AG12" s="30">
        <f t="shared" ca="1" si="4"/>
        <v>0</v>
      </c>
      <c r="AH12" s="18">
        <f ca="1">COUNTIFS(Data!$DB:$DB,TRUE,Data!$CV:$CV,TRUE,Data!$I:$I,'Dashboard TOTAL'!$X12,Data!$DF:$DF,TRUE)</f>
        <v>0</v>
      </c>
      <c r="AI12" s="18">
        <f ca="1">COUNTIFS(Data!$DB:$DB,TRUE,Data!$CV:$CV,TRUE,Data!$I:$I,'Dashboard TOTAL'!$X12,Data!$DF:$DF,FALSE)</f>
        <v>0</v>
      </c>
      <c r="AJ12" s="18">
        <f t="shared" ca="1" si="8"/>
        <v>0</v>
      </c>
      <c r="AK12" s="39">
        <f t="shared" ca="1" si="9"/>
        <v>1</v>
      </c>
      <c r="AL12" s="40">
        <f t="shared" ca="1" si="10"/>
        <v>1.0096930533117934</v>
      </c>
      <c r="AO12" s="53" t="s">
        <v>169</v>
      </c>
      <c r="AP12" s="54">
        <f>COUNTIFS(Data!$CP:$CP,TRUE,Data!$CO:$CO,FALSE,Data!$I:$I,$AO12,Data!$CR:$CR,TRUE,Data!$CS:$CS,AP$1)</f>
        <v>0</v>
      </c>
      <c r="AQ12" s="54">
        <f>COUNTIFS(Data!$CP:$CP,TRUE,Data!$CO:$CO,FALSE,Data!$I:$I,$AO12,Data!$CR:$CR,TRUE,Data!$CS:$CS,AQ$1)</f>
        <v>0</v>
      </c>
      <c r="AR12" s="54">
        <f>COUNTIFS(Data!$CP:$CP,TRUE,Data!$CO:$CO,FALSE,Data!$I:$I,$AO12,Data!$CR:$CR,TRUE,Data!$CS:$CS,AR$1)</f>
        <v>0</v>
      </c>
      <c r="AS12" s="55">
        <f>COUNTIFS(Data!$CP:$CP,TRUE,Data!$CO:$CO,FALSE,Data!$I:$I,$AO12,Data!$CR:$CR,TRUE,Data!$CS:$CS,AS$1)</f>
        <v>0</v>
      </c>
      <c r="AT12" s="56">
        <f t="shared" si="11"/>
        <v>0</v>
      </c>
      <c r="AU12" s="18">
        <f ca="1">COUNTIFS(Data!$DB:$DB,TRUE,Data!$CR:$CR,TRUE,Data!$I:$I,'Dashboard TOTAL'!$AO12,Data!$DD:$DD,TRUE)</f>
        <v>0</v>
      </c>
      <c r="AV12" s="18">
        <f ca="1">COUNTIFS(Data!$DB:$DB,TRUE,Data!$CR:$CR,TRUE,Data!$I:$I,'Dashboard TOTAL'!$AO12,Data!$DD:$DD,FALSE)</f>
        <v>0</v>
      </c>
      <c r="AW12" s="18">
        <f t="shared" ca="1" si="13"/>
        <v>0</v>
      </c>
      <c r="AX12" s="39">
        <f t="shared" ca="1" si="18"/>
        <v>1</v>
      </c>
      <c r="AY12" s="40">
        <f t="shared" ca="1" si="14"/>
        <v>1.215953307392996</v>
      </c>
      <c r="BB12" s="53" t="s">
        <v>169</v>
      </c>
      <c r="BC12" s="30">
        <f>COUNTIFS(Data!$CP:$CP,TRUE,Data!$CO:$CO,FALSE,Data!$I:$I,$BB12,Data!$CT:$CT,TRUE,Data!$CU:$CU,BC$1)</f>
        <v>0</v>
      </c>
      <c r="BD12" s="30">
        <f>COUNTIFS(Data!$CP:$CP,TRUE,Data!$CO:$CO,FALSE,Data!$I:$I,$BB12,Data!$CT:$CT,TRUE,Data!$CU:$CU,BD$1)</f>
        <v>0</v>
      </c>
      <c r="BE12" s="30">
        <f>COUNTIFS(Data!$CP:$CP,TRUE,Data!$CO:$CO,FALSE,Data!$I:$I,$BB12,Data!$CT:$CT,TRUE,Data!$CU:$CU,BE$1)</f>
        <v>0</v>
      </c>
      <c r="BF12" s="30">
        <f>COUNTIFS(Data!$CP:$CP,TRUE,Data!$CO:$CO,FALSE,Data!$I:$I,$BB12,Data!$CT:$CT,TRUE,Data!$CU:$CU,BF$1)</f>
        <v>0</v>
      </c>
      <c r="BG12" s="64">
        <f>COUNTIFS(Data!$CP:$CP,TRUE,Data!$CO:$CO,FALSE,Data!$I:$I,$BB12,Data!$CT:$CT,TRUE,Data!$CU:$CU,BG$1)</f>
        <v>0</v>
      </c>
      <c r="BH12" s="56">
        <f t="shared" si="12"/>
        <v>0</v>
      </c>
      <c r="BI12" s="18">
        <f ca="1">COUNTIFS(Data!$DB:$DB,TRUE,Data!$CT:$CT,TRUE,Data!$I:$I,$BB12,Data!$DE:$DE,TRUE)</f>
        <v>0</v>
      </c>
      <c r="BJ12" s="18">
        <f>COUNTIFS(Data!$DB:$DB,TRUE,Data!$CT:$CT,TRUE,Data!$I:$I,$BB12,Data!$DE:$DE,FALSE)</f>
        <v>0</v>
      </c>
      <c r="BK12" s="18">
        <f t="shared" ca="1" si="15"/>
        <v>0</v>
      </c>
      <c r="BL12" s="39">
        <f t="shared" ca="1" si="16"/>
        <v>1</v>
      </c>
      <c r="BM12" s="40">
        <f t="shared" ca="1" si="17"/>
        <v>1.103996467211305</v>
      </c>
    </row>
    <row r="13" spans="4:65" ht="14.65">
      <c r="E13" s="4" t="s">
        <v>165</v>
      </c>
      <c r="F13" s="5" cm="1">
        <f t="array" aca="1" ref="F13" ca="1">SUMPRODUCT(
  (--(LOWER(Data!$CP:$CP) = "true")),
  (--(LOWER(Data!$CO:$CO) = "false")),
  (--(LOWER(Data!$CB:$CB) = "true")),
  (--(Data!$I:$I = 'Dashboard TOTAL'!$E13)),
  (--(TEXT(Data!$CC:$CC, "000000") = TEXT('Dashboard TOTAL'!F$3, "000000")))
)</f>
        <v>0</v>
      </c>
      <c r="G13" s="5" cm="1">
        <f t="array" aca="1" ref="G13" ca="1">SUMPRODUCT(
  (--(LOWER(Data!$CP:$CP) = "true")),
  (--(LOWER(Data!$CO:$CO) = "false")),
  (--(LOWER(Data!$CB:$CB) = "true")),
  (--(Data!$I:$I = 'Dashboard TOTAL'!$E13)),
  (--(TEXT(Data!$CC:$CC, "000000") = TEXT('Dashboard TOTAL'!G$3, "000000")))
)</f>
        <v>0</v>
      </c>
      <c r="H13" s="5" cm="1">
        <f t="array" aca="1" ref="H13" ca="1">SUMPRODUCT(
  (--(LOWER(Data!$CP:$CP) = "true")),
  (--(LOWER(Data!$CO:$CO) = "false")),
  (--(LOWER(Data!$CB:$CB) = "true")),
  (--(Data!$I:$I = 'Dashboard TOTAL'!$E13)),
  (--(TEXT(Data!$CC:$CC, "000000") = TEXT('Dashboard TOTAL'!H$3, "000000")))
)</f>
        <v>0</v>
      </c>
      <c r="I13" s="5" cm="1">
        <f t="array" aca="1" ref="I13" ca="1">SUMPRODUCT(
  (--(LOWER(Data!$CP:$CP) = "true")),
  (--(LOWER(Data!$CO:$CO) = "false")),
  (--(LOWER(Data!$CB:$CB) = "true")),
  (--(Data!$I:$I = 'Dashboard TOTAL'!$E13)),
  (--(TEXT(Data!$CC:$CC, "000000") = TEXT('Dashboard TOTAL'!I$3, "000000")))
)</f>
        <v>0</v>
      </c>
      <c r="J13" s="5" cm="1">
        <f t="array" aca="1" ref="J13" ca="1">SUMPRODUCT(
  (--(LOWER(Data!$CP:$CP) = "true")),
  (--(LOWER(Data!$CO:$CO) = "false")),
  (--(LOWER(Data!$CB:$CB) = "true")),
  (--(Data!$I:$I = 'Dashboard TOTAL'!$E13)),
  (--(TEXT(Data!$CC:$CC, "000000") = TEXT('Dashboard TOTAL'!J$3, "000000")))
)</f>
        <v>0</v>
      </c>
      <c r="K13" s="5" cm="1">
        <f t="array" aca="1" ref="K13" ca="1">SUMPRODUCT(
  (--(LOWER(Data!$CP:$CP) = "true")),
  (--(LOWER(Data!$CO:$CO) = "false")),
  (--(LOWER(Data!$CB:$CB) = "true")),
  (--(Data!$I:$I = 'Dashboard TOTAL'!$E13)),
  (--(TEXT(Data!$CC:$CC, "000000") = TEXT('Dashboard TOTAL'!K$3, "000000")))
)</f>
        <v>0</v>
      </c>
      <c r="L13" s="5" cm="1">
        <f t="array" aca="1" ref="L13" ca="1">SUMPRODUCT(
  (--(LOWER(Data!$CP:$CP) = "true")),
  (--(LOWER(Data!$CO:$CO) = "false")),
  (--(LOWER(Data!$CB:$CB) = "true")),
  (--(Data!$I:$I = 'Dashboard TOTAL'!$E13)),
  (--(TEXT(Data!$CC:$CC, "000000") = TEXT('Dashboard TOTAL'!L$3, "000000")))
)</f>
        <v>0</v>
      </c>
      <c r="M13" s="5" cm="1">
        <f t="array" aca="1" ref="M13" ca="1">SUMPRODUCT(
  (--(LOWER(Data!$CP:$CP) = "true")),
  (--(LOWER(Data!$CO:$CO) = "false")),
  (--(LOWER(Data!$CB:$CB) = "true")),
  (--(Data!$I:$I = 'Dashboard TOTAL'!$E13)),
  (--(TEXT(Data!$CC:$CC, "000000") = TEXT('Dashboard TOTAL'!M$3, "000000")))
)</f>
        <v>0</v>
      </c>
      <c r="N13" s="5" cm="1">
        <f t="array" aca="1" ref="N13" ca="1">SUMPRODUCT(
  (--(LOWER(Data!$CP:$CP) = "true")),
  (--(LOWER(Data!$CO:$CO) = "false")),
  (--(LOWER(Data!$CB:$CB) = "true")),
  (--(Data!$I:$I = 'Dashboard TOTAL'!$E13)),
  (--(TEXT(Data!$CC:$CC, "000000") = TEXT('Dashboard TOTAL'!N$3, "000000")))
)</f>
        <v>0</v>
      </c>
      <c r="O13" s="5" cm="1">
        <f t="array" aca="1" ref="O13" ca="1">SUMPRODUCT(
  (--(LOWER(Data!$CP:$CP) = "true")),
  (--(LOWER(Data!$CO:$CO) = "false")),
  (--(LOWER(Data!$CB:$CB) = "true")),
  (--(Data!$I:$I = 'Dashboard TOTAL'!$E13)),
  (--(TEXT(Data!$CC:$CC, "000000") = TEXT('Dashboard TOTAL'!O$3, "000000")))
)</f>
        <v>0</v>
      </c>
      <c r="P13" s="5">
        <f t="shared" ca="1" si="3"/>
        <v>0</v>
      </c>
      <c r="Q13" s="18">
        <f>COUNTIFS(Data!$DH:$DH,TRUE,Data!$DB:$DB,TRUE,Data!$I:$I,'Dashboard TOTAL'!$E13,Data!$DC:$DC,TRUE)</f>
        <v>0</v>
      </c>
      <c r="R13" s="18">
        <f>COUNTIFS(Data!$DH:$DH,TRUE,Data!$DB:$DB,TRUE,Data!$I:$I,'Dashboard TOTAL'!$E13,Data!$DC:$DC,FALSE)</f>
        <v>0</v>
      </c>
      <c r="S13" s="18">
        <f t="shared" si="5"/>
        <v>0</v>
      </c>
      <c r="T13" s="19">
        <f t="shared" si="6"/>
        <v>1</v>
      </c>
      <c r="U13" s="19">
        <f t="shared" si="7"/>
        <v>1.0549636037556704</v>
      </c>
      <c r="X13" s="20" t="s">
        <v>165</v>
      </c>
      <c r="Y13" s="30" cm="1">
        <f t="array" aca="1" ref="Y13" ca="1">SUMPRODUCT(
  (--(LOWER(Data!$CP:$CP) = "true")),
  (--(LOWER(Data!$CO:$CO) = "false")),
  (--(Data!$I:$I = $X13)),
  (--(LOWER(Data!$CV:$CV) = "true")),
  (--(Data!$CW:$CW = Y$1))
)</f>
        <v>0</v>
      </c>
      <c r="Z13" s="30" cm="1">
        <f t="array" aca="1" ref="Z13" ca="1">SUMPRODUCT(
  (--(LOWER(Data!$CP:$CP) = "true")),
  (--(LOWER(Data!$CO:$CO) = "false")),
  (--(Data!$I:$I = $X13)),
  (--(LOWER(Data!$CV:$CV) = "true")),
  (--(Data!$CW:$CW = Z$1))
)</f>
        <v>0</v>
      </c>
      <c r="AA13" s="30" cm="1">
        <f t="array" aca="1" ref="AA13" ca="1">SUMPRODUCT(
  (--(LOWER(Data!$CP:$CP) = "true")),
  (--(LOWER(Data!$CO:$CO) = "false")),
  (--(Data!$I:$I = $X13)),
  (--(LOWER(Data!$CV:$CV) = "true")),
  (--(Data!$CW:$CW = AA$1))
)</f>
        <v>0</v>
      </c>
      <c r="AB13" s="30" cm="1">
        <f t="array" aca="1" ref="AB13" ca="1">SUMPRODUCT(
  (--(LOWER(Data!$CP:$CP) = "true")),
  (--(LOWER(Data!$CO:$CO) = "false")),
  (--(Data!$I:$I = $X13)),
  (--(LOWER(Data!$CV:$CV) = "true")),
  (--(Data!$CW:$CW = AB$1))
)</f>
        <v>0</v>
      </c>
      <c r="AC13" s="30" cm="1">
        <f t="array" aca="1" ref="AC13" ca="1">SUMPRODUCT(
  (--(LOWER(Data!$CP:$CP) = "true")),
  (--(LOWER(Data!$CO:$CO) = "false")),
  (--(Data!$I:$I = $X13)),
  (--(LOWER(Data!$CV:$CV) = "true")),
  (--(Data!$CW:$CW = AC$1))
)</f>
        <v>0</v>
      </c>
      <c r="AD13" s="30" cm="1">
        <f t="array" aca="1" ref="AD13" ca="1">SUMPRODUCT(
  (--(LOWER(Data!$CP:$CP) = "true")),
  (--(LOWER(Data!$CO:$CO) = "false")),
  (--(Data!$I:$I = $X13)),
  (--(LOWER(Data!$CV:$CV) = "true")),
  (--(Data!$CW:$CW = AD$1))
)</f>
        <v>0</v>
      </c>
      <c r="AE13" s="30" cm="1">
        <f t="array" aca="1" ref="AE13" ca="1">SUMPRODUCT(
  (--(LOWER(Data!$CP:$CP) = "true")),
  (--(LOWER(Data!$CO:$CO) = "false")),
  (--(Data!$I:$I = $X13)),
  (--(LOWER(Data!$CV:$CV) = "true")),
  (--(Data!$CW:$CW = AE$1))
)</f>
        <v>0</v>
      </c>
      <c r="AF13" s="30" cm="1">
        <f t="array" aca="1" ref="AF13" ca="1">SUMPRODUCT(
  (--(LOWER(Data!$CP:$CP) = "true")),
  (--(LOWER(Data!$CO:$CO) = "false")),
  (--(Data!$I:$I = $X13)),
  (--(LOWER(Data!$CV:$CV) = "true")),
  (--(Data!$CW:$CW = AF$1))
)</f>
        <v>0</v>
      </c>
      <c r="AG13" s="30">
        <f t="shared" ca="1" si="4"/>
        <v>0</v>
      </c>
      <c r="AH13" s="18">
        <f ca="1">COUNTIFS(Data!$DB:$DB,TRUE,Data!$CV:$CV,TRUE,Data!$I:$I,'Dashboard TOTAL'!$X13,Data!$DF:$DF,TRUE)</f>
        <v>0</v>
      </c>
      <c r="AI13" s="18">
        <f ca="1">COUNTIFS(Data!$DB:$DB,TRUE,Data!$CV:$CV,TRUE,Data!$I:$I,'Dashboard TOTAL'!$X13,Data!$DF:$DF,FALSE)</f>
        <v>0</v>
      </c>
      <c r="AJ13" s="18">
        <f t="shared" ca="1" si="8"/>
        <v>0</v>
      </c>
      <c r="AK13" s="39">
        <f t="shared" ca="1" si="9"/>
        <v>1</v>
      </c>
      <c r="AL13" s="40">
        <f t="shared" ca="1" si="10"/>
        <v>1.0096930533117934</v>
      </c>
      <c r="AO13" s="53" t="s">
        <v>166</v>
      </c>
      <c r="AP13" s="54">
        <f>COUNTIFS(Data!$CP:$CP,TRUE,Data!$CO:$CO,FALSE,Data!$I:$I,$AO13,Data!$CR:$CR,TRUE,Data!$CS:$CS,AP$1)</f>
        <v>0</v>
      </c>
      <c r="AQ13" s="54">
        <f>COUNTIFS(Data!$CP:$CP,TRUE,Data!$CO:$CO,FALSE,Data!$I:$I,$AO13,Data!$CR:$CR,TRUE,Data!$CS:$CS,AQ$1)</f>
        <v>0</v>
      </c>
      <c r="AR13" s="54">
        <f>COUNTIFS(Data!$CP:$CP,TRUE,Data!$CO:$CO,FALSE,Data!$I:$I,$AO13,Data!$CR:$CR,TRUE,Data!$CS:$CS,AR$1)</f>
        <v>0</v>
      </c>
      <c r="AS13" s="55">
        <f>COUNTIFS(Data!$CP:$CP,TRUE,Data!$CO:$CO,FALSE,Data!$I:$I,$AO13,Data!$CR:$CR,TRUE,Data!$CS:$CS,AS$1)</f>
        <v>0</v>
      </c>
      <c r="AT13" s="56">
        <f t="shared" si="11"/>
        <v>0</v>
      </c>
      <c r="AU13" s="18">
        <f ca="1">COUNTIFS(Data!$DB:$DB,TRUE,Data!$CR:$CR,TRUE,Data!$I:$I,'Dashboard TOTAL'!$AO13,Data!$DD:$DD,TRUE)</f>
        <v>0</v>
      </c>
      <c r="AV13" s="18">
        <f ca="1">COUNTIFS(Data!$DB:$DB,TRUE,Data!$CR:$CR,TRUE,Data!$I:$I,'Dashboard TOTAL'!$AO13,Data!$DD:$DD,FALSE)</f>
        <v>0</v>
      </c>
      <c r="AW13" s="18">
        <f t="shared" ca="1" si="13"/>
        <v>0</v>
      </c>
      <c r="AX13" s="39">
        <f t="shared" ca="1" si="18"/>
        <v>1</v>
      </c>
      <c r="AY13" s="40">
        <f t="shared" ca="1" si="14"/>
        <v>1.215953307392996</v>
      </c>
      <c r="BB13" s="53" t="s">
        <v>166</v>
      </c>
      <c r="BC13" s="30">
        <f>COUNTIFS(Data!$CP:$CP,TRUE,Data!$CO:$CO,FALSE,Data!$I:$I,$BB13,Data!$CT:$CT,TRUE,Data!$CU:$CU,BC$1)</f>
        <v>0</v>
      </c>
      <c r="BD13" s="30">
        <f>COUNTIFS(Data!$CP:$CP,TRUE,Data!$CO:$CO,FALSE,Data!$I:$I,$BB13,Data!$CT:$CT,TRUE,Data!$CU:$CU,BD$1)</f>
        <v>0</v>
      </c>
      <c r="BE13" s="30">
        <f>COUNTIFS(Data!$CP:$CP,TRUE,Data!$CO:$CO,FALSE,Data!$I:$I,$BB13,Data!$CT:$CT,TRUE,Data!$CU:$CU,BE$1)</f>
        <v>0</v>
      </c>
      <c r="BF13" s="30">
        <f>COUNTIFS(Data!$CP:$CP,TRUE,Data!$CO:$CO,FALSE,Data!$I:$I,$BB13,Data!$CT:$CT,TRUE,Data!$CU:$CU,BF$1)</f>
        <v>0</v>
      </c>
      <c r="BG13" s="64">
        <f>COUNTIFS(Data!$CP:$CP,TRUE,Data!$CO:$CO,FALSE,Data!$I:$I,$BB13,Data!$CT:$CT,TRUE,Data!$CU:$CU,BG$1)</f>
        <v>0</v>
      </c>
      <c r="BH13" s="56">
        <f t="shared" si="12"/>
        <v>0</v>
      </c>
      <c r="BI13" s="18">
        <f ca="1">COUNTIFS(Data!$DB:$DB,TRUE,Data!$CT:$CT,TRUE,Data!$I:$I,$BB13,Data!$DE:$DE,TRUE)</f>
        <v>0</v>
      </c>
      <c r="BJ13" s="18">
        <f ca="1">COUNTIFS(Data!$DB:$DB,TRUE,Data!$CT:$CT,TRUE,Data!$I:$I,$BB13,Data!$DE:$DE,FALSE)</f>
        <v>0</v>
      </c>
      <c r="BK13" s="18">
        <f t="shared" ca="1" si="15"/>
        <v>0</v>
      </c>
      <c r="BL13" s="39">
        <f t="shared" ca="1" si="16"/>
        <v>1</v>
      </c>
      <c r="BM13" s="40">
        <f t="shared" ca="1" si="17"/>
        <v>1.103996467211305</v>
      </c>
    </row>
    <row r="14" spans="4:65" ht="14.65">
      <c r="E14" s="4" t="s">
        <v>156</v>
      </c>
      <c r="F14" s="5" cm="1">
        <f t="array" aca="1" ref="F14" ca="1">SUMPRODUCT(
  (--(LOWER(Data!$CP:$CP) = "true")),
  (--(LOWER(Data!$CO:$CO) = "false")),
  (--(LOWER(Data!$CB:$CB) = "true")),
  (--(Data!$I:$I = 'Dashboard TOTAL'!$E14)),
  (--(TEXT(Data!$CC:$CC, "000000") = TEXT('Dashboard TOTAL'!F$3, "000000")))
)</f>
        <v>0</v>
      </c>
      <c r="G14" s="5" cm="1">
        <f t="array" aca="1" ref="G14" ca="1">SUMPRODUCT(
  (--(LOWER(Data!$CP:$CP) = "true")),
  (--(LOWER(Data!$CO:$CO) = "false")),
  (--(LOWER(Data!$CB:$CB) = "true")),
  (--(Data!$I:$I = 'Dashboard TOTAL'!$E14)),
  (--(TEXT(Data!$CC:$CC, "000000") = TEXT('Dashboard TOTAL'!G$3, "000000")))
)</f>
        <v>0</v>
      </c>
      <c r="H14" s="5" cm="1">
        <f t="array" aca="1" ref="H14" ca="1">SUMPRODUCT(
  (--(LOWER(Data!$CP:$CP) = "true")),
  (--(LOWER(Data!$CO:$CO) = "false")),
  (--(LOWER(Data!$CB:$CB) = "true")),
  (--(Data!$I:$I = 'Dashboard TOTAL'!$E14)),
  (--(TEXT(Data!$CC:$CC, "000000") = TEXT('Dashboard TOTAL'!H$3, "000000")))
)</f>
        <v>0</v>
      </c>
      <c r="I14" s="5" cm="1">
        <f t="array" aca="1" ref="I14" ca="1">SUMPRODUCT(
  (--(LOWER(Data!$CP:$CP) = "true")),
  (--(LOWER(Data!$CO:$CO) = "false")),
  (--(LOWER(Data!$CB:$CB) = "true")),
  (--(Data!$I:$I = 'Dashboard TOTAL'!$E14)),
  (--(TEXT(Data!$CC:$CC, "000000") = TEXT('Dashboard TOTAL'!I$3, "000000")))
)</f>
        <v>0</v>
      </c>
      <c r="J14" s="5" cm="1">
        <f t="array" aca="1" ref="J14" ca="1">SUMPRODUCT(
  (--(LOWER(Data!$CP:$CP) = "true")),
  (--(LOWER(Data!$CO:$CO) = "false")),
  (--(LOWER(Data!$CB:$CB) = "true")),
  (--(Data!$I:$I = 'Dashboard TOTAL'!$E14)),
  (--(TEXT(Data!$CC:$CC, "000000") = TEXT('Dashboard TOTAL'!J$3, "000000")))
)</f>
        <v>0</v>
      </c>
      <c r="K14" s="5" cm="1">
        <f t="array" aca="1" ref="K14" ca="1">SUMPRODUCT(
  (--(LOWER(Data!$CP:$CP) = "true")),
  (--(LOWER(Data!$CO:$CO) = "false")),
  (--(LOWER(Data!$CB:$CB) = "true")),
  (--(Data!$I:$I = 'Dashboard TOTAL'!$E14)),
  (--(TEXT(Data!$CC:$CC, "000000") = TEXT('Dashboard TOTAL'!K$3, "000000")))
)</f>
        <v>0</v>
      </c>
      <c r="L14" s="5" cm="1">
        <f t="array" aca="1" ref="L14" ca="1">SUMPRODUCT(
  (--(LOWER(Data!$CP:$CP) = "true")),
  (--(LOWER(Data!$CO:$CO) = "false")),
  (--(LOWER(Data!$CB:$CB) = "true")),
  (--(Data!$I:$I = 'Dashboard TOTAL'!$E14)),
  (--(TEXT(Data!$CC:$CC, "000000") = TEXT('Dashboard TOTAL'!L$3, "000000")))
)</f>
        <v>0</v>
      </c>
      <c r="M14" s="5" cm="1">
        <f t="array" aca="1" ref="M14" ca="1">SUMPRODUCT(
  (--(LOWER(Data!$CP:$CP) = "true")),
  (--(LOWER(Data!$CO:$CO) = "false")),
  (--(LOWER(Data!$CB:$CB) = "true")),
  (--(Data!$I:$I = 'Dashboard TOTAL'!$E14)),
  (--(TEXT(Data!$CC:$CC, "000000") = TEXT('Dashboard TOTAL'!M$3, "000000")))
)</f>
        <v>0</v>
      </c>
      <c r="N14" s="5" cm="1">
        <f t="array" aca="1" ref="N14" ca="1">SUMPRODUCT(
  (--(LOWER(Data!$CP:$CP) = "true")),
  (--(LOWER(Data!$CO:$CO) = "false")),
  (--(LOWER(Data!$CB:$CB) = "true")),
  (--(Data!$I:$I = 'Dashboard TOTAL'!$E14)),
  (--(TEXT(Data!$CC:$CC, "000000") = TEXT('Dashboard TOTAL'!N$3, "000000")))
)</f>
        <v>0</v>
      </c>
      <c r="O14" s="5" cm="1">
        <f t="array" aca="1" ref="O14" ca="1">SUMPRODUCT(
  (--(LOWER(Data!$CP:$CP) = "true")),
  (--(LOWER(Data!$CO:$CO) = "false")),
  (--(LOWER(Data!$CB:$CB) = "true")),
  (--(Data!$I:$I = 'Dashboard TOTAL'!$E14)),
  (--(TEXT(Data!$CC:$CC, "000000") = TEXT('Dashboard TOTAL'!O$3, "000000")))
)</f>
        <v>0</v>
      </c>
      <c r="P14" s="5">
        <f t="shared" ca="1" si="3"/>
        <v>0</v>
      </c>
      <c r="Q14" s="18">
        <f>COUNTIFS(Data!$DH:$DH,TRUE,Data!$DB:$DB,TRUE,Data!$I:$I,'Dashboard TOTAL'!$E14,Data!$DC:$DC,TRUE)</f>
        <v>0</v>
      </c>
      <c r="R14" s="18">
        <f>COUNTIFS(Data!$DH:$DH,TRUE,Data!$DB:$DB,TRUE,Data!$I:$I,'Dashboard TOTAL'!$E14,Data!$DC:$DC,FALSE)</f>
        <v>0</v>
      </c>
      <c r="S14" s="18">
        <f t="shared" si="5"/>
        <v>0</v>
      </c>
      <c r="T14" s="19">
        <f t="shared" si="6"/>
        <v>1</v>
      </c>
      <c r="U14" s="19">
        <f t="shared" si="7"/>
        <v>1.0549636037556704</v>
      </c>
      <c r="X14" s="20" t="s">
        <v>156</v>
      </c>
      <c r="Y14" s="30" cm="1">
        <f t="array" aca="1" ref="Y14" ca="1">SUMPRODUCT(
  (--(LOWER(Data!$CP:$CP) = "true")),
  (--(LOWER(Data!$CO:$CO) = "false")),
  (--(Data!$I:$I = $X14)),
  (--(LOWER(Data!$CV:$CV) = "true")),
  (--(Data!$CW:$CW = Y$1))
)</f>
        <v>0</v>
      </c>
      <c r="Z14" s="30" cm="1">
        <f t="array" aca="1" ref="Z14" ca="1">SUMPRODUCT(
  (--(LOWER(Data!$CP:$CP) = "true")),
  (--(LOWER(Data!$CO:$CO) = "false")),
  (--(Data!$I:$I = $X14)),
  (--(LOWER(Data!$CV:$CV) = "true")),
  (--(Data!$CW:$CW = Z$1))
)</f>
        <v>0</v>
      </c>
      <c r="AA14" s="30" cm="1">
        <f t="array" aca="1" ref="AA14" ca="1">SUMPRODUCT(
  (--(LOWER(Data!$CP:$CP) = "true")),
  (--(LOWER(Data!$CO:$CO) = "false")),
  (--(Data!$I:$I = $X14)),
  (--(LOWER(Data!$CV:$CV) = "true")),
  (--(Data!$CW:$CW = AA$1))
)</f>
        <v>0</v>
      </c>
      <c r="AB14" s="30" cm="1">
        <f t="array" aca="1" ref="AB14" ca="1">SUMPRODUCT(
  (--(LOWER(Data!$CP:$CP) = "true")),
  (--(LOWER(Data!$CO:$CO) = "false")),
  (--(Data!$I:$I = $X14)),
  (--(LOWER(Data!$CV:$CV) = "true")),
  (--(Data!$CW:$CW = AB$1))
)</f>
        <v>0</v>
      </c>
      <c r="AC14" s="30" cm="1">
        <f t="array" aca="1" ref="AC14" ca="1">SUMPRODUCT(
  (--(LOWER(Data!$CP:$CP) = "true")),
  (--(LOWER(Data!$CO:$CO) = "false")),
  (--(Data!$I:$I = $X14)),
  (--(LOWER(Data!$CV:$CV) = "true")),
  (--(Data!$CW:$CW = AC$1))
)</f>
        <v>0</v>
      </c>
      <c r="AD14" s="30" cm="1">
        <f t="array" aca="1" ref="AD14" ca="1">SUMPRODUCT(
  (--(LOWER(Data!$CP:$CP) = "true")),
  (--(LOWER(Data!$CO:$CO) = "false")),
  (--(Data!$I:$I = $X14)),
  (--(LOWER(Data!$CV:$CV) = "true")),
  (--(Data!$CW:$CW = AD$1))
)</f>
        <v>0</v>
      </c>
      <c r="AE14" s="30" cm="1">
        <f t="array" aca="1" ref="AE14" ca="1">SUMPRODUCT(
  (--(LOWER(Data!$CP:$CP) = "true")),
  (--(LOWER(Data!$CO:$CO) = "false")),
  (--(Data!$I:$I = $X14)),
  (--(LOWER(Data!$CV:$CV) = "true")),
  (--(Data!$CW:$CW = AE$1))
)</f>
        <v>0</v>
      </c>
      <c r="AF14" s="30" cm="1">
        <f t="array" aca="1" ref="AF14" ca="1">SUMPRODUCT(
  (--(LOWER(Data!$CP:$CP) = "true")),
  (--(LOWER(Data!$CO:$CO) = "false")),
  (--(Data!$I:$I = $X14)),
  (--(LOWER(Data!$CV:$CV) = "true")),
  (--(Data!$CW:$CW = AF$1))
)</f>
        <v>0</v>
      </c>
      <c r="AG14" s="30">
        <f t="shared" ca="1" si="4"/>
        <v>0</v>
      </c>
      <c r="AH14" s="18">
        <f ca="1">COUNTIFS(Data!$DB:$DB,TRUE,Data!$CV:$CV,TRUE,Data!$I:$I,'Dashboard TOTAL'!$X14,Data!$DF:$DF,TRUE)</f>
        <v>0</v>
      </c>
      <c r="AI14" s="18">
        <f ca="1">COUNTIFS(Data!$DB:$DB,TRUE,Data!$CV:$CV,TRUE,Data!$I:$I,'Dashboard TOTAL'!$X14,Data!$DF:$DF,FALSE)</f>
        <v>0</v>
      </c>
      <c r="AJ14" s="18">
        <f t="shared" ca="1" si="8"/>
        <v>0</v>
      </c>
      <c r="AK14" s="39">
        <f t="shared" ca="1" si="9"/>
        <v>1</v>
      </c>
      <c r="AL14" s="40">
        <f t="shared" ca="1" si="10"/>
        <v>1.0096930533117934</v>
      </c>
      <c r="AO14" s="53" t="s">
        <v>165</v>
      </c>
      <c r="AP14" s="54">
        <f>COUNTIFS(Data!$CP:$CP,TRUE,Data!$CO:$CO,FALSE,Data!$I:$I,$AO14,Data!$CR:$CR,TRUE,Data!$CS:$CS,AP$1)</f>
        <v>0</v>
      </c>
      <c r="AQ14" s="54">
        <f>COUNTIFS(Data!$CP:$CP,TRUE,Data!$CO:$CO,FALSE,Data!$I:$I,$AO14,Data!$CR:$CR,TRUE,Data!$CS:$CS,AQ$1)</f>
        <v>0</v>
      </c>
      <c r="AR14" s="54">
        <f>COUNTIFS(Data!$CP:$CP,TRUE,Data!$CO:$CO,FALSE,Data!$I:$I,$AO14,Data!$CR:$CR,TRUE,Data!$CS:$CS,AR$1)</f>
        <v>0</v>
      </c>
      <c r="AS14" s="55">
        <f>COUNTIFS(Data!$CP:$CP,TRUE,Data!$CO:$CO,FALSE,Data!$I:$I,$AO14,Data!$CR:$CR,TRUE,Data!$CS:$CS,AS$1)</f>
        <v>0</v>
      </c>
      <c r="AT14" s="56">
        <f t="shared" si="11"/>
        <v>0</v>
      </c>
      <c r="AU14" s="18">
        <f ca="1">COUNTIFS(Data!$DB:$DB,TRUE,Data!$CR:$CR,TRUE,Data!$I:$I,'Dashboard TOTAL'!$AO14,Data!$DD:$DD,TRUE)</f>
        <v>0</v>
      </c>
      <c r="AV14" s="18">
        <f ca="1">COUNTIFS(Data!$DB:$DB,TRUE,Data!$CR:$CR,TRUE,Data!$I:$I,'Dashboard TOTAL'!$AO14,Data!$DD:$DD,FALSE)</f>
        <v>0</v>
      </c>
      <c r="AW14" s="18">
        <f t="shared" ca="1" si="13"/>
        <v>0</v>
      </c>
      <c r="AX14" s="39">
        <f t="shared" ca="1" si="18"/>
        <v>1</v>
      </c>
      <c r="AY14" s="40">
        <f t="shared" ca="1" si="14"/>
        <v>1.215953307392996</v>
      </c>
      <c r="BB14" s="53" t="s">
        <v>165</v>
      </c>
      <c r="BC14" s="30">
        <f>COUNTIFS(Data!$CP:$CP,TRUE,Data!$CO:$CO,FALSE,Data!$I:$I,$BB14,Data!$CT:$CT,TRUE,Data!$CU:$CU,BC$1)</f>
        <v>0</v>
      </c>
      <c r="BD14" s="30">
        <f>COUNTIFS(Data!$CP:$CP,TRUE,Data!$CO:$CO,FALSE,Data!$I:$I,$BB14,Data!$CT:$CT,TRUE,Data!$CU:$CU,BD$1)</f>
        <v>0</v>
      </c>
      <c r="BE14" s="30">
        <f>COUNTIFS(Data!$CP:$CP,TRUE,Data!$CO:$CO,FALSE,Data!$I:$I,$BB14,Data!$CT:$CT,TRUE,Data!$CU:$CU,BE$1)</f>
        <v>0</v>
      </c>
      <c r="BF14" s="30">
        <f>COUNTIFS(Data!$CP:$CP,TRUE,Data!$CO:$CO,FALSE,Data!$I:$I,$BB14,Data!$CT:$CT,TRUE,Data!$CU:$CU,BF$1)</f>
        <v>0</v>
      </c>
      <c r="BG14" s="64">
        <f>COUNTIFS(Data!$CP:$CP,TRUE,Data!$CO:$CO,FALSE,Data!$I:$I,$BB14,Data!$CT:$CT,TRUE,Data!$CU:$CU,BG$1)</f>
        <v>0</v>
      </c>
      <c r="BH14" s="56">
        <f t="shared" si="12"/>
        <v>0</v>
      </c>
      <c r="BI14" s="18">
        <f ca="1">COUNTIFS(Data!$DB:$DB,TRUE,Data!$CT:$CT,TRUE,Data!$I:$I,$BB14,Data!$DE:$DE,TRUE)</f>
        <v>0</v>
      </c>
      <c r="BJ14" s="18">
        <f ca="1">COUNTIFS(Data!$DB:$DB,TRUE,Data!$CT:$CT,TRUE,Data!$I:$I,$BB14,Data!$DE:$DE,FALSE)</f>
        <v>0</v>
      </c>
      <c r="BK14" s="18">
        <f t="shared" ca="1" si="15"/>
        <v>0</v>
      </c>
      <c r="BL14" s="39">
        <f t="shared" ca="1" si="16"/>
        <v>1</v>
      </c>
      <c r="BM14" s="40">
        <f t="shared" ca="1" si="17"/>
        <v>1.103996467211305</v>
      </c>
    </row>
    <row r="15" spans="4:65" ht="14.65">
      <c r="E15" s="4" t="s">
        <v>163</v>
      </c>
      <c r="F15" s="5" cm="1">
        <f t="array" aca="1" ref="F15" ca="1">SUMPRODUCT(
  (--(LOWER(Data!$CP:$CP) = "true")),
  (--(LOWER(Data!$CO:$CO) = "false")),
  (--(LOWER(Data!$CB:$CB) = "true")),
  (--(Data!$I:$I = 'Dashboard TOTAL'!$E15)),
  (--(TEXT(Data!$CC:$CC, "000000") = TEXT('Dashboard TOTAL'!F$3, "000000")))
)</f>
        <v>0</v>
      </c>
      <c r="G15" s="5" cm="1">
        <f t="array" aca="1" ref="G15" ca="1">SUMPRODUCT(
  (--(LOWER(Data!$CP:$CP) = "true")),
  (--(LOWER(Data!$CO:$CO) = "false")),
  (--(LOWER(Data!$CB:$CB) = "true")),
  (--(Data!$I:$I = 'Dashboard TOTAL'!$E15)),
  (--(TEXT(Data!$CC:$CC, "000000") = TEXT('Dashboard TOTAL'!G$3, "000000")))
)</f>
        <v>0</v>
      </c>
      <c r="H15" s="5" cm="1">
        <f t="array" aca="1" ref="H15" ca="1">SUMPRODUCT(
  (--(LOWER(Data!$CP:$CP) = "true")),
  (--(LOWER(Data!$CO:$CO) = "false")),
  (--(LOWER(Data!$CB:$CB) = "true")),
  (--(Data!$I:$I = 'Dashboard TOTAL'!$E15)),
  (--(TEXT(Data!$CC:$CC, "000000") = TEXT('Dashboard TOTAL'!H$3, "000000")))
)</f>
        <v>0</v>
      </c>
      <c r="I15" s="5" cm="1">
        <f t="array" aca="1" ref="I15" ca="1">SUMPRODUCT(
  (--(LOWER(Data!$CP:$CP) = "true")),
  (--(LOWER(Data!$CO:$CO) = "false")),
  (--(LOWER(Data!$CB:$CB) = "true")),
  (--(Data!$I:$I = 'Dashboard TOTAL'!$E15)),
  (--(TEXT(Data!$CC:$CC, "000000") = TEXT('Dashboard TOTAL'!I$3, "000000")))
)</f>
        <v>0</v>
      </c>
      <c r="J15" s="5" cm="1">
        <f t="array" aca="1" ref="J15" ca="1">SUMPRODUCT(
  (--(LOWER(Data!$CP:$CP) = "true")),
  (--(LOWER(Data!$CO:$CO) = "false")),
  (--(LOWER(Data!$CB:$CB) = "true")),
  (--(Data!$I:$I = 'Dashboard TOTAL'!$E15)),
  (--(TEXT(Data!$CC:$CC, "000000") = TEXT('Dashboard TOTAL'!J$3, "000000")))
)</f>
        <v>0</v>
      </c>
      <c r="K15" s="5" cm="1">
        <f t="array" aca="1" ref="K15" ca="1">SUMPRODUCT(
  (--(LOWER(Data!$CP:$CP) = "true")),
  (--(LOWER(Data!$CO:$CO) = "false")),
  (--(LOWER(Data!$CB:$CB) = "true")),
  (--(Data!$I:$I = 'Dashboard TOTAL'!$E15)),
  (--(TEXT(Data!$CC:$CC, "000000") = TEXT('Dashboard TOTAL'!K$3, "000000")))
)</f>
        <v>0</v>
      </c>
      <c r="L15" s="5" cm="1">
        <f t="array" aca="1" ref="L15" ca="1">SUMPRODUCT(
  (--(LOWER(Data!$CP:$CP) = "true")),
  (--(LOWER(Data!$CO:$CO) = "false")),
  (--(LOWER(Data!$CB:$CB) = "true")),
  (--(Data!$I:$I = 'Dashboard TOTAL'!$E15)),
  (--(TEXT(Data!$CC:$CC, "000000") = TEXT('Dashboard TOTAL'!L$3, "000000")))
)</f>
        <v>0</v>
      </c>
      <c r="M15" s="5" cm="1">
        <f t="array" aca="1" ref="M15" ca="1">SUMPRODUCT(
  (--(LOWER(Data!$CP:$CP) = "true")),
  (--(LOWER(Data!$CO:$CO) = "false")),
  (--(LOWER(Data!$CB:$CB) = "true")),
  (--(Data!$I:$I = 'Dashboard TOTAL'!$E15)),
  (--(TEXT(Data!$CC:$CC, "000000") = TEXT('Dashboard TOTAL'!M$3, "000000")))
)</f>
        <v>0</v>
      </c>
      <c r="N15" s="5" cm="1">
        <f t="array" aca="1" ref="N15" ca="1">SUMPRODUCT(
  (--(LOWER(Data!$CP:$CP) = "true")),
  (--(LOWER(Data!$CO:$CO) = "false")),
  (--(LOWER(Data!$CB:$CB) = "true")),
  (--(Data!$I:$I = 'Dashboard TOTAL'!$E15)),
  (--(TEXT(Data!$CC:$CC, "000000") = TEXT('Dashboard TOTAL'!N$3, "000000")))
)</f>
        <v>0</v>
      </c>
      <c r="O15" s="5" cm="1">
        <f t="array" aca="1" ref="O15" ca="1">SUMPRODUCT(
  (--(LOWER(Data!$CP:$CP) = "true")),
  (--(LOWER(Data!$CO:$CO) = "false")),
  (--(LOWER(Data!$CB:$CB) = "true")),
  (--(Data!$I:$I = 'Dashboard TOTAL'!$E15)),
  (--(TEXT(Data!$CC:$CC, "000000") = TEXT('Dashboard TOTAL'!O$3, "000000")))
)</f>
        <v>0</v>
      </c>
      <c r="P15" s="5">
        <f t="shared" ca="1" si="3"/>
        <v>0</v>
      </c>
      <c r="Q15" s="18">
        <f>COUNTIFS(Data!$DH:$DH,TRUE,Data!$DB:$DB,TRUE,Data!$I:$I,'Dashboard TOTAL'!$E15,Data!$DC:$DC,TRUE)</f>
        <v>0</v>
      </c>
      <c r="R15" s="18">
        <f>COUNTIFS(Data!$DH:$DH,TRUE,Data!$DB:$DB,TRUE,Data!$I:$I,'Dashboard TOTAL'!$E15,Data!$DC:$DC,FALSE)</f>
        <v>0</v>
      </c>
      <c r="S15" s="18">
        <f t="shared" si="5"/>
        <v>0</v>
      </c>
      <c r="T15" s="19">
        <f t="shared" si="6"/>
        <v>1</v>
      </c>
      <c r="U15" s="19">
        <f t="shared" si="7"/>
        <v>1.0549636037556704</v>
      </c>
      <c r="X15" s="20" t="s">
        <v>163</v>
      </c>
      <c r="Y15" s="30" cm="1">
        <f t="array" aca="1" ref="Y15" ca="1">SUMPRODUCT(
  (--(LOWER(Data!$CP:$CP) = "true")),
  (--(LOWER(Data!$CO:$CO) = "false")),
  (--(Data!$I:$I = $X15)),
  (--(LOWER(Data!$CV:$CV) = "true")),
  (--(Data!$CW:$CW = Y$1))
)</f>
        <v>0</v>
      </c>
      <c r="Z15" s="30" cm="1">
        <f t="array" aca="1" ref="Z15" ca="1">SUMPRODUCT(
  (--(LOWER(Data!$CP:$CP) = "true")),
  (--(LOWER(Data!$CO:$CO) = "false")),
  (--(Data!$I:$I = $X15)),
  (--(LOWER(Data!$CV:$CV) = "true")),
  (--(Data!$CW:$CW = Z$1))
)</f>
        <v>0</v>
      </c>
      <c r="AA15" s="30" cm="1">
        <f t="array" aca="1" ref="AA15" ca="1">SUMPRODUCT(
  (--(LOWER(Data!$CP:$CP) = "true")),
  (--(LOWER(Data!$CO:$CO) = "false")),
  (--(Data!$I:$I = $X15)),
  (--(LOWER(Data!$CV:$CV) = "true")),
  (--(Data!$CW:$CW = AA$1))
)</f>
        <v>0</v>
      </c>
      <c r="AB15" s="30" cm="1">
        <f t="array" aca="1" ref="AB15" ca="1">SUMPRODUCT(
  (--(LOWER(Data!$CP:$CP) = "true")),
  (--(LOWER(Data!$CO:$CO) = "false")),
  (--(Data!$I:$I = $X15)),
  (--(LOWER(Data!$CV:$CV) = "true")),
  (--(Data!$CW:$CW = AB$1))
)</f>
        <v>0</v>
      </c>
      <c r="AC15" s="30" cm="1">
        <f t="array" aca="1" ref="AC15" ca="1">SUMPRODUCT(
  (--(LOWER(Data!$CP:$CP) = "true")),
  (--(LOWER(Data!$CO:$CO) = "false")),
  (--(Data!$I:$I = $X15)),
  (--(LOWER(Data!$CV:$CV) = "true")),
  (--(Data!$CW:$CW = AC$1))
)</f>
        <v>0</v>
      </c>
      <c r="AD15" s="30" cm="1">
        <f t="array" aca="1" ref="AD15" ca="1">SUMPRODUCT(
  (--(LOWER(Data!$CP:$CP) = "true")),
  (--(LOWER(Data!$CO:$CO) = "false")),
  (--(Data!$I:$I = $X15)),
  (--(LOWER(Data!$CV:$CV) = "true")),
  (--(Data!$CW:$CW = AD$1))
)</f>
        <v>0</v>
      </c>
      <c r="AE15" s="30" cm="1">
        <f t="array" aca="1" ref="AE15" ca="1">SUMPRODUCT(
  (--(LOWER(Data!$CP:$CP) = "true")),
  (--(LOWER(Data!$CO:$CO) = "false")),
  (--(Data!$I:$I = $X15)),
  (--(LOWER(Data!$CV:$CV) = "true")),
  (--(Data!$CW:$CW = AE$1))
)</f>
        <v>0</v>
      </c>
      <c r="AF15" s="30" cm="1">
        <f t="array" aca="1" ref="AF15" ca="1">SUMPRODUCT(
  (--(LOWER(Data!$CP:$CP) = "true")),
  (--(LOWER(Data!$CO:$CO) = "false")),
  (--(Data!$I:$I = $X15)),
  (--(LOWER(Data!$CV:$CV) = "true")),
  (--(Data!$CW:$CW = AF$1))
)</f>
        <v>0</v>
      </c>
      <c r="AG15" s="30">
        <f t="shared" ca="1" si="4"/>
        <v>0</v>
      </c>
      <c r="AH15" s="18">
        <f ca="1">COUNTIFS(Data!$DB:$DB,TRUE,Data!$CV:$CV,TRUE,Data!$I:$I,'Dashboard TOTAL'!$X15,Data!$DF:$DF,TRUE)</f>
        <v>0</v>
      </c>
      <c r="AI15" s="18">
        <f ca="1">COUNTIFS(Data!$DB:$DB,TRUE,Data!$CV:$CV,TRUE,Data!$I:$I,'Dashboard TOTAL'!$X15,Data!$DF:$DF,FALSE)</f>
        <v>0</v>
      </c>
      <c r="AJ15" s="18">
        <f t="shared" ca="1" si="8"/>
        <v>0</v>
      </c>
      <c r="AK15" s="39">
        <f t="shared" ca="1" si="9"/>
        <v>1</v>
      </c>
      <c r="AL15" s="40">
        <f t="shared" ca="1" si="10"/>
        <v>1.0096930533117934</v>
      </c>
      <c r="AO15" s="53" t="s">
        <v>156</v>
      </c>
      <c r="AP15" s="54">
        <f>COUNTIFS(Data!$CP:$CP,TRUE,Data!$CO:$CO,FALSE,Data!$I:$I,$AO15,Data!$CR:$CR,TRUE,Data!$CS:$CS,AP$1)</f>
        <v>0</v>
      </c>
      <c r="AQ15" s="54">
        <f>COUNTIFS(Data!$CP:$CP,TRUE,Data!$CO:$CO,FALSE,Data!$I:$I,$AO15,Data!$CR:$CR,TRUE,Data!$CS:$CS,AQ$1)</f>
        <v>0</v>
      </c>
      <c r="AR15" s="54">
        <f>COUNTIFS(Data!$CP:$CP,TRUE,Data!$CO:$CO,FALSE,Data!$I:$I,$AO15,Data!$CR:$CR,TRUE,Data!$CS:$CS,AR$1)</f>
        <v>0</v>
      </c>
      <c r="AS15" s="55">
        <f>COUNTIFS(Data!$CP:$CP,TRUE,Data!$CO:$CO,FALSE,Data!$I:$I,$AO15,Data!$CR:$CR,TRUE,Data!$CS:$CS,AS$1)</f>
        <v>0</v>
      </c>
      <c r="AT15" s="56">
        <f t="shared" si="11"/>
        <v>0</v>
      </c>
      <c r="AU15" s="18">
        <f ca="1">COUNTIFS(Data!$DB:$DB,TRUE,Data!$CR:$CR,TRUE,Data!$I:$I,'Dashboard TOTAL'!$AO15,Data!$DD:$DD,TRUE)</f>
        <v>0</v>
      </c>
      <c r="AV15" s="18">
        <f ca="1">COUNTIFS(Data!$DB:$DB,TRUE,Data!$CR:$CR,TRUE,Data!$I:$I,'Dashboard TOTAL'!$AO15,Data!$DD:$DD,FALSE)</f>
        <v>0</v>
      </c>
      <c r="AW15" s="18">
        <f t="shared" ca="1" si="13"/>
        <v>0</v>
      </c>
      <c r="AX15" s="39">
        <f t="shared" ca="1" si="18"/>
        <v>1</v>
      </c>
      <c r="AY15" s="40">
        <f t="shared" ca="1" si="14"/>
        <v>1.215953307392996</v>
      </c>
      <c r="BB15" s="53" t="s">
        <v>156</v>
      </c>
      <c r="BC15" s="30">
        <f>COUNTIFS(Data!$CP:$CP,TRUE,Data!$CO:$CO,FALSE,Data!$I:$I,$BB15,Data!$CT:$CT,TRUE,Data!$CU:$CU,BC$1)</f>
        <v>0</v>
      </c>
      <c r="BD15" s="30">
        <f>COUNTIFS(Data!$CP:$CP,TRUE,Data!$CO:$CO,FALSE,Data!$I:$I,$BB15,Data!$CT:$CT,TRUE,Data!$CU:$CU,BD$1)</f>
        <v>0</v>
      </c>
      <c r="BE15" s="30">
        <f>COUNTIFS(Data!$CP:$CP,TRUE,Data!$CO:$CO,FALSE,Data!$I:$I,$BB15,Data!$CT:$CT,TRUE,Data!$CU:$CU,BE$1)</f>
        <v>0</v>
      </c>
      <c r="BF15" s="30">
        <f>COUNTIFS(Data!$CP:$CP,TRUE,Data!$CO:$CO,FALSE,Data!$I:$I,$BB15,Data!$CT:$CT,TRUE,Data!$CU:$CU,BF$1)</f>
        <v>0</v>
      </c>
      <c r="BG15" s="64">
        <f>COUNTIFS(Data!$CP:$CP,TRUE,Data!$CO:$CO,FALSE,Data!$I:$I,$BB15,Data!$CT:$CT,TRUE,Data!$CU:$CU,BG$1)</f>
        <v>0</v>
      </c>
      <c r="BH15" s="56">
        <f t="shared" si="12"/>
        <v>0</v>
      </c>
      <c r="BI15" s="18">
        <f>COUNTIFS(Data!$DB:$DB,TRUE,Data!$CT:$CT,TRUE,Data!$I:$I,$BB15,Data!$DE:$DE,TRUE)</f>
        <v>0</v>
      </c>
      <c r="BJ15" s="18">
        <f ca="1">COUNTIFS(Data!$DB:$DB,TRUE,Data!$CT:$CT,TRUE,Data!$I:$I,$BB15,Data!$DE:$DE,FALSE)</f>
        <v>0</v>
      </c>
      <c r="BK15" s="18">
        <f t="shared" ca="1" si="15"/>
        <v>0</v>
      </c>
      <c r="BL15" s="39">
        <f t="shared" ca="1" si="16"/>
        <v>1</v>
      </c>
      <c r="BM15" s="40">
        <f t="shared" ca="1" si="17"/>
        <v>1.103996467211305</v>
      </c>
    </row>
    <row r="16" spans="4:65" ht="14.65">
      <c r="E16" s="4" t="s">
        <v>164</v>
      </c>
      <c r="F16" s="5" cm="1">
        <f t="array" aca="1" ref="F16" ca="1">SUMPRODUCT(
  (--(LOWER(Data!$CP:$CP) = "true")),
  (--(LOWER(Data!$CO:$CO) = "false")),
  (--(LOWER(Data!$CB:$CB) = "true")),
  (--(Data!$I:$I = 'Dashboard TOTAL'!$E16)),
  (--(TEXT(Data!$CC:$CC, "000000") = TEXT('Dashboard TOTAL'!F$3, "000000")))
)</f>
        <v>0</v>
      </c>
      <c r="G16" s="5" cm="1">
        <f t="array" aca="1" ref="G16" ca="1">SUMPRODUCT(
  (--(LOWER(Data!$CP:$CP) = "true")),
  (--(LOWER(Data!$CO:$CO) = "false")),
  (--(LOWER(Data!$CB:$CB) = "true")),
  (--(Data!$I:$I = 'Dashboard TOTAL'!$E16)),
  (--(TEXT(Data!$CC:$CC, "000000") = TEXT('Dashboard TOTAL'!G$3, "000000")))
)</f>
        <v>0</v>
      </c>
      <c r="H16" s="5" cm="1">
        <f t="array" aca="1" ref="H16" ca="1">SUMPRODUCT(
  (--(LOWER(Data!$CP:$CP) = "true")),
  (--(LOWER(Data!$CO:$CO) = "false")),
  (--(LOWER(Data!$CB:$CB) = "true")),
  (--(Data!$I:$I = 'Dashboard TOTAL'!$E16)),
  (--(TEXT(Data!$CC:$CC, "000000") = TEXT('Dashboard TOTAL'!H$3, "000000")))
)</f>
        <v>0</v>
      </c>
      <c r="I16" s="5" cm="1">
        <f t="array" aca="1" ref="I16" ca="1">SUMPRODUCT(
  (--(LOWER(Data!$CP:$CP) = "true")),
  (--(LOWER(Data!$CO:$CO) = "false")),
  (--(LOWER(Data!$CB:$CB) = "true")),
  (--(Data!$I:$I = 'Dashboard TOTAL'!$E16)),
  (--(TEXT(Data!$CC:$CC, "000000") = TEXT('Dashboard TOTAL'!I$3, "000000")))
)</f>
        <v>0</v>
      </c>
      <c r="J16" s="5" cm="1">
        <f t="array" aca="1" ref="J16" ca="1">SUMPRODUCT(
  (--(LOWER(Data!$CP:$CP) = "true")),
  (--(LOWER(Data!$CO:$CO) = "false")),
  (--(LOWER(Data!$CB:$CB) = "true")),
  (--(Data!$I:$I = 'Dashboard TOTAL'!$E16)),
  (--(TEXT(Data!$CC:$CC, "000000") = TEXT('Dashboard TOTAL'!J$3, "000000")))
)</f>
        <v>0</v>
      </c>
      <c r="K16" s="5" cm="1">
        <f t="array" aca="1" ref="K16" ca="1">SUMPRODUCT(
  (--(LOWER(Data!$CP:$CP) = "true")),
  (--(LOWER(Data!$CO:$CO) = "false")),
  (--(LOWER(Data!$CB:$CB) = "true")),
  (--(Data!$I:$I = 'Dashboard TOTAL'!$E16)),
  (--(TEXT(Data!$CC:$CC, "000000") = TEXT('Dashboard TOTAL'!K$3, "000000")))
)</f>
        <v>0</v>
      </c>
      <c r="L16" s="5" cm="1">
        <f t="array" aca="1" ref="L16" ca="1">SUMPRODUCT(
  (--(LOWER(Data!$CP:$CP) = "true")),
  (--(LOWER(Data!$CO:$CO) = "false")),
  (--(LOWER(Data!$CB:$CB) = "true")),
  (--(Data!$I:$I = 'Dashboard TOTAL'!$E16)),
  (--(TEXT(Data!$CC:$CC, "000000") = TEXT('Dashboard TOTAL'!L$3, "000000")))
)</f>
        <v>0</v>
      </c>
      <c r="M16" s="5" cm="1">
        <f t="array" aca="1" ref="M16" ca="1">SUMPRODUCT(
  (--(LOWER(Data!$CP:$CP) = "true")),
  (--(LOWER(Data!$CO:$CO) = "false")),
  (--(LOWER(Data!$CB:$CB) = "true")),
  (--(Data!$I:$I = 'Dashboard TOTAL'!$E16)),
  (--(TEXT(Data!$CC:$CC, "000000") = TEXT('Dashboard TOTAL'!M$3, "000000")))
)</f>
        <v>0</v>
      </c>
      <c r="N16" s="5" cm="1">
        <f t="array" aca="1" ref="N16" ca="1">SUMPRODUCT(
  (--(LOWER(Data!$CP:$CP) = "true")),
  (--(LOWER(Data!$CO:$CO) = "false")),
  (--(LOWER(Data!$CB:$CB) = "true")),
  (--(Data!$I:$I = 'Dashboard TOTAL'!$E16)),
  (--(TEXT(Data!$CC:$CC, "000000") = TEXT('Dashboard TOTAL'!N$3, "000000")))
)</f>
        <v>0</v>
      </c>
      <c r="O16" s="5" cm="1">
        <f t="array" aca="1" ref="O16" ca="1">SUMPRODUCT(
  (--(LOWER(Data!$CP:$CP) = "true")),
  (--(LOWER(Data!$CO:$CO) = "false")),
  (--(LOWER(Data!$CB:$CB) = "true")),
  (--(Data!$I:$I = 'Dashboard TOTAL'!$E16)),
  (--(TEXT(Data!$CC:$CC, "000000") = TEXT('Dashboard TOTAL'!O$3, "000000")))
)</f>
        <v>0</v>
      </c>
      <c r="P16" s="5">
        <f t="shared" ca="1" si="3"/>
        <v>0</v>
      </c>
      <c r="Q16" s="18">
        <f>COUNTIFS(Data!$DH:$DH,TRUE,Data!$DB:$DB,TRUE,Data!$I:$I,'Dashboard TOTAL'!$E16,Data!$DC:$DC,TRUE)</f>
        <v>0</v>
      </c>
      <c r="R16" s="18">
        <f>COUNTIFS(Data!$DH:$DH,TRUE,Data!$DB:$DB,TRUE,Data!$I:$I,'Dashboard TOTAL'!$E16,Data!$DC:$DC,FALSE)</f>
        <v>0</v>
      </c>
      <c r="S16" s="18">
        <f t="shared" si="5"/>
        <v>0</v>
      </c>
      <c r="T16" s="19">
        <f t="shared" si="6"/>
        <v>1</v>
      </c>
      <c r="U16" s="19">
        <f t="shared" si="7"/>
        <v>1.0549636037556704</v>
      </c>
      <c r="X16" s="20" t="s">
        <v>164</v>
      </c>
      <c r="Y16" s="30" cm="1">
        <f t="array" aca="1" ref="Y16" ca="1">SUMPRODUCT(
  (--(LOWER(Data!$CP:$CP) = "true")),
  (--(LOWER(Data!$CO:$CO) = "false")),
  (--(Data!$I:$I = $X16)),
  (--(LOWER(Data!$CV:$CV) = "true")),
  (--(Data!$CW:$CW = Y$1))
)</f>
        <v>0</v>
      </c>
      <c r="Z16" s="30" cm="1">
        <f t="array" aca="1" ref="Z16" ca="1">SUMPRODUCT(
  (--(LOWER(Data!$CP:$CP) = "true")),
  (--(LOWER(Data!$CO:$CO) = "false")),
  (--(Data!$I:$I = $X16)),
  (--(LOWER(Data!$CV:$CV) = "true")),
  (--(Data!$CW:$CW = Z$1))
)</f>
        <v>0</v>
      </c>
      <c r="AA16" s="30" cm="1">
        <f t="array" aca="1" ref="AA16" ca="1">SUMPRODUCT(
  (--(LOWER(Data!$CP:$CP) = "true")),
  (--(LOWER(Data!$CO:$CO) = "false")),
  (--(Data!$I:$I = $X16)),
  (--(LOWER(Data!$CV:$CV) = "true")),
  (--(Data!$CW:$CW = AA$1))
)</f>
        <v>0</v>
      </c>
      <c r="AB16" s="30" cm="1">
        <f t="array" aca="1" ref="AB16" ca="1">SUMPRODUCT(
  (--(LOWER(Data!$CP:$CP) = "true")),
  (--(LOWER(Data!$CO:$CO) = "false")),
  (--(Data!$I:$I = $X16)),
  (--(LOWER(Data!$CV:$CV) = "true")),
  (--(Data!$CW:$CW = AB$1))
)</f>
        <v>0</v>
      </c>
      <c r="AC16" s="30" cm="1">
        <f t="array" aca="1" ref="AC16" ca="1">SUMPRODUCT(
  (--(LOWER(Data!$CP:$CP) = "true")),
  (--(LOWER(Data!$CO:$CO) = "false")),
  (--(Data!$I:$I = $X16)),
  (--(LOWER(Data!$CV:$CV) = "true")),
  (--(Data!$CW:$CW = AC$1))
)</f>
        <v>0</v>
      </c>
      <c r="AD16" s="30" cm="1">
        <f t="array" aca="1" ref="AD16" ca="1">SUMPRODUCT(
  (--(LOWER(Data!$CP:$CP) = "true")),
  (--(LOWER(Data!$CO:$CO) = "false")),
  (--(Data!$I:$I = $X16)),
  (--(LOWER(Data!$CV:$CV) = "true")),
  (--(Data!$CW:$CW = AD$1))
)</f>
        <v>0</v>
      </c>
      <c r="AE16" s="30" cm="1">
        <f t="array" aca="1" ref="AE16" ca="1">SUMPRODUCT(
  (--(LOWER(Data!$CP:$CP) = "true")),
  (--(LOWER(Data!$CO:$CO) = "false")),
  (--(Data!$I:$I = $X16)),
  (--(LOWER(Data!$CV:$CV) = "true")),
  (--(Data!$CW:$CW = AE$1))
)</f>
        <v>0</v>
      </c>
      <c r="AF16" s="30" cm="1">
        <f t="array" aca="1" ref="AF16" ca="1">SUMPRODUCT(
  (--(LOWER(Data!$CP:$CP) = "true")),
  (--(LOWER(Data!$CO:$CO) = "false")),
  (--(Data!$I:$I = $X16)),
  (--(LOWER(Data!$CV:$CV) = "true")),
  (--(Data!$CW:$CW = AF$1))
)</f>
        <v>0</v>
      </c>
      <c r="AG16" s="30">
        <f t="shared" ca="1" si="4"/>
        <v>0</v>
      </c>
      <c r="AH16" s="18">
        <f ca="1">COUNTIFS(Data!$DB:$DB,TRUE,Data!$CV:$CV,TRUE,Data!$I:$I,'Dashboard TOTAL'!$X16,Data!$DF:$DF,TRUE)</f>
        <v>0</v>
      </c>
      <c r="AI16" s="18">
        <f ca="1">COUNTIFS(Data!$DB:$DB,TRUE,Data!$CV:$CV,TRUE,Data!$I:$I,'Dashboard TOTAL'!$X16,Data!$DF:$DF,FALSE)</f>
        <v>0</v>
      </c>
      <c r="AJ16" s="18">
        <f t="shared" ca="1" si="8"/>
        <v>0</v>
      </c>
      <c r="AK16" s="39">
        <f t="shared" ca="1" si="9"/>
        <v>1</v>
      </c>
      <c r="AL16" s="40">
        <f t="shared" ca="1" si="10"/>
        <v>1.0096930533117934</v>
      </c>
      <c r="AO16" s="53" t="s">
        <v>163</v>
      </c>
      <c r="AP16" s="54">
        <f>COUNTIFS(Data!$CP:$CP,TRUE,Data!$CO:$CO,FALSE,Data!$I:$I,$AO16,Data!$CR:$CR,TRUE,Data!$CS:$CS,AP$1)</f>
        <v>0</v>
      </c>
      <c r="AQ16" s="54">
        <f>COUNTIFS(Data!$CP:$CP,TRUE,Data!$CO:$CO,FALSE,Data!$I:$I,$AO16,Data!$CR:$CR,TRUE,Data!$CS:$CS,AQ$1)</f>
        <v>0</v>
      </c>
      <c r="AR16" s="54">
        <f>COUNTIFS(Data!$CP:$CP,TRUE,Data!$CO:$CO,FALSE,Data!$I:$I,$AO16,Data!$CR:$CR,TRUE,Data!$CS:$CS,AR$1)</f>
        <v>0</v>
      </c>
      <c r="AS16" s="55">
        <f>COUNTIFS(Data!$CP:$CP,TRUE,Data!$CO:$CO,FALSE,Data!$I:$I,$AO16,Data!$CR:$CR,TRUE,Data!$CS:$CS,AS$1)</f>
        <v>0</v>
      </c>
      <c r="AT16" s="56">
        <f t="shared" si="11"/>
        <v>0</v>
      </c>
      <c r="AU16" s="18">
        <f ca="1">COUNTIFS(Data!$DB:$DB,TRUE,Data!$CR:$CR,TRUE,Data!$I:$I,'Dashboard TOTAL'!$AO16,Data!$DD:$DD,TRUE)</f>
        <v>0</v>
      </c>
      <c r="AV16" s="18">
        <f ca="1">COUNTIFS(Data!$DB:$DB,TRUE,Data!$CR:$CR,TRUE,Data!$I:$I,'Dashboard TOTAL'!$AO16,Data!$DD:$DD,FALSE)</f>
        <v>0</v>
      </c>
      <c r="AW16" s="18">
        <f t="shared" ca="1" si="13"/>
        <v>0</v>
      </c>
      <c r="AX16" s="39">
        <f t="shared" ca="1" si="18"/>
        <v>1</v>
      </c>
      <c r="AY16" s="40">
        <f t="shared" ca="1" si="14"/>
        <v>1.215953307392996</v>
      </c>
      <c r="BB16" s="53" t="s">
        <v>163</v>
      </c>
      <c r="BC16" s="30">
        <f>COUNTIFS(Data!$CP:$CP,TRUE,Data!$CO:$CO,FALSE,Data!$I:$I,$BB16,Data!$CT:$CT,TRUE,Data!$CU:$CU,BC$1)</f>
        <v>0</v>
      </c>
      <c r="BD16" s="30">
        <f>COUNTIFS(Data!$CP:$CP,TRUE,Data!$CO:$CO,FALSE,Data!$I:$I,$BB16,Data!$CT:$CT,TRUE,Data!$CU:$CU,BD$1)</f>
        <v>0</v>
      </c>
      <c r="BE16" s="30">
        <f>COUNTIFS(Data!$CP:$CP,TRUE,Data!$CO:$CO,FALSE,Data!$I:$I,$BB16,Data!$CT:$CT,TRUE,Data!$CU:$CU,BE$1)</f>
        <v>0</v>
      </c>
      <c r="BF16" s="30">
        <f>COUNTIFS(Data!$CP:$CP,TRUE,Data!$CO:$CO,FALSE,Data!$I:$I,$BB16,Data!$CT:$CT,TRUE,Data!$CU:$CU,BF$1)</f>
        <v>0</v>
      </c>
      <c r="BG16" s="64">
        <f>COUNTIFS(Data!$CP:$CP,TRUE,Data!$CO:$CO,FALSE,Data!$I:$I,$BB16,Data!$CT:$CT,TRUE,Data!$CU:$CU,BG$1)</f>
        <v>0</v>
      </c>
      <c r="BH16" s="56">
        <f t="shared" si="12"/>
        <v>0</v>
      </c>
      <c r="BI16" s="18">
        <f ca="1">COUNTIFS(Data!$DB:$DB,TRUE,Data!$CT:$CT,TRUE,Data!$I:$I,$BB16,Data!$DE:$DE,TRUE)</f>
        <v>0</v>
      </c>
      <c r="BJ16" s="18">
        <f ca="1">COUNTIFS(Data!$DB:$DB,TRUE,Data!$CT:$CT,TRUE,Data!$I:$I,$BB16,Data!$DE:$DE,FALSE)</f>
        <v>0</v>
      </c>
      <c r="BK16" s="18">
        <f t="shared" ca="1" si="15"/>
        <v>0</v>
      </c>
      <c r="BL16" s="39">
        <f t="shared" ca="1" si="16"/>
        <v>1</v>
      </c>
      <c r="BM16" s="40">
        <f t="shared" ca="1" si="17"/>
        <v>1.103996467211305</v>
      </c>
    </row>
    <row r="17" spans="1:65" ht="14.65">
      <c r="E17" s="4" t="s">
        <v>122</v>
      </c>
      <c r="F17" s="5" cm="1">
        <f t="array" aca="1" ref="F17" ca="1">SUMPRODUCT(
  (--(LOWER(Data!$CP:$CP) = "true")),
  (--(LOWER(Data!$CO:$CO) = "false")),
  (--(LOWER(Data!$CB:$CB) = "true")),
  (--(Data!$I:$I = 'Dashboard TOTAL'!$E17)),
  (--(TEXT(Data!$CC:$CC, "000000") = TEXT('Dashboard TOTAL'!F$3, "000000")))
)</f>
        <v>0</v>
      </c>
      <c r="G17" s="5" cm="1">
        <f t="array" aca="1" ref="G17" ca="1">SUMPRODUCT(
  (--(LOWER(Data!$CP:$CP) = "true")),
  (--(LOWER(Data!$CO:$CO) = "false")),
  (--(LOWER(Data!$CB:$CB) = "true")),
  (--(Data!$I:$I = 'Dashboard TOTAL'!$E17)),
  (--(TEXT(Data!$CC:$CC, "000000") = TEXT('Dashboard TOTAL'!G$3, "000000")))
)</f>
        <v>0</v>
      </c>
      <c r="H17" s="5" cm="1">
        <f t="array" aca="1" ref="H17" ca="1">SUMPRODUCT(
  (--(LOWER(Data!$CP:$CP) = "true")),
  (--(LOWER(Data!$CO:$CO) = "false")),
  (--(LOWER(Data!$CB:$CB) = "true")),
  (--(Data!$I:$I = 'Dashboard TOTAL'!$E17)),
  (--(TEXT(Data!$CC:$CC, "000000") = TEXT('Dashboard TOTAL'!H$3, "000000")))
)</f>
        <v>0</v>
      </c>
      <c r="I17" s="5" cm="1">
        <f t="array" aca="1" ref="I17" ca="1">SUMPRODUCT(
  (--(LOWER(Data!$CP:$CP) = "true")),
  (--(LOWER(Data!$CO:$CO) = "false")),
  (--(LOWER(Data!$CB:$CB) = "true")),
  (--(Data!$I:$I = 'Dashboard TOTAL'!$E17)),
  (--(TEXT(Data!$CC:$CC, "000000") = TEXT('Dashboard TOTAL'!I$3, "000000")))
)</f>
        <v>0</v>
      </c>
      <c r="J17" s="5" cm="1">
        <f t="array" aca="1" ref="J17" ca="1">SUMPRODUCT(
  (--(LOWER(Data!$CP:$CP) = "true")),
  (--(LOWER(Data!$CO:$CO) = "false")),
  (--(LOWER(Data!$CB:$CB) = "true")),
  (--(Data!$I:$I = 'Dashboard TOTAL'!$E17)),
  (--(TEXT(Data!$CC:$CC, "000000") = TEXT('Dashboard TOTAL'!J$3, "000000")))
)</f>
        <v>0</v>
      </c>
      <c r="K17" s="5" cm="1">
        <f t="array" aca="1" ref="K17" ca="1">SUMPRODUCT(
  (--(LOWER(Data!$CP:$CP) = "true")),
  (--(LOWER(Data!$CO:$CO) = "false")),
  (--(LOWER(Data!$CB:$CB) = "true")),
  (--(Data!$I:$I = 'Dashboard TOTAL'!$E17)),
  (--(TEXT(Data!$CC:$CC, "000000") = TEXT('Dashboard TOTAL'!K$3, "000000")))
)</f>
        <v>0</v>
      </c>
      <c r="L17" s="5" cm="1">
        <f t="array" aca="1" ref="L17" ca="1">SUMPRODUCT(
  (--(LOWER(Data!$CP:$CP) = "true")),
  (--(LOWER(Data!$CO:$CO) = "false")),
  (--(LOWER(Data!$CB:$CB) = "true")),
  (--(Data!$I:$I = 'Dashboard TOTAL'!$E17)),
  (--(TEXT(Data!$CC:$CC, "000000") = TEXT('Dashboard TOTAL'!L$3, "000000")))
)</f>
        <v>0</v>
      </c>
      <c r="M17" s="5" cm="1">
        <f t="array" aca="1" ref="M17" ca="1">SUMPRODUCT(
  (--(LOWER(Data!$CP:$CP) = "true")),
  (--(LOWER(Data!$CO:$CO) = "false")),
  (--(LOWER(Data!$CB:$CB) = "true")),
  (--(Data!$I:$I = 'Dashboard TOTAL'!$E17)),
  (--(TEXT(Data!$CC:$CC, "000000") = TEXT('Dashboard TOTAL'!M$3, "000000")))
)</f>
        <v>0</v>
      </c>
      <c r="N17" s="5" cm="1">
        <f t="array" aca="1" ref="N17" ca="1">SUMPRODUCT(
  (--(LOWER(Data!$CP:$CP) = "true")),
  (--(LOWER(Data!$CO:$CO) = "false")),
  (--(LOWER(Data!$CB:$CB) = "true")),
  (--(Data!$I:$I = 'Dashboard TOTAL'!$E17)),
  (--(TEXT(Data!$CC:$CC, "000000") = TEXT('Dashboard TOTAL'!N$3, "000000")))
)</f>
        <v>0</v>
      </c>
      <c r="O17" s="5" cm="1">
        <f t="array" aca="1" ref="O17" ca="1">SUMPRODUCT(
  (--(LOWER(Data!$CP:$CP) = "true")),
  (--(LOWER(Data!$CO:$CO) = "false")),
  (--(LOWER(Data!$CB:$CB) = "true")),
  (--(Data!$I:$I = 'Dashboard TOTAL'!$E17)),
  (--(TEXT(Data!$CC:$CC, "000000") = TEXT('Dashboard TOTAL'!O$3, "000000")))
)</f>
        <v>0</v>
      </c>
      <c r="P17" s="5">
        <f t="shared" ca="1" si="3"/>
        <v>0</v>
      </c>
      <c r="Q17" s="18">
        <f>COUNTIFS(Data!$DH:$DH,TRUE,Data!$DB:$DB,TRUE,Data!$I:$I,'Dashboard TOTAL'!$E17,Data!$DC:$DC,TRUE)</f>
        <v>0</v>
      </c>
      <c r="R17" s="18">
        <f>COUNTIFS(Data!$DH:$DH,TRUE,Data!$DB:$DB,TRUE,Data!$I:$I,'Dashboard TOTAL'!$E17,Data!$DC:$DC,FALSE)</f>
        <v>0</v>
      </c>
      <c r="S17" s="18">
        <f t="shared" si="5"/>
        <v>0</v>
      </c>
      <c r="T17" s="19">
        <f t="shared" si="6"/>
        <v>1</v>
      </c>
      <c r="U17" s="19">
        <f t="shared" si="7"/>
        <v>1.0549636037556704</v>
      </c>
      <c r="X17" s="20" t="s">
        <v>122</v>
      </c>
      <c r="Y17" s="30" cm="1">
        <f t="array" aca="1" ref="Y17" ca="1">SUMPRODUCT(
  (--(LOWER(Data!$CP:$CP) = "true")),
  (--(LOWER(Data!$CO:$CO) = "false")),
  (--(Data!$I:$I = $X17)),
  (--(LOWER(Data!$CV:$CV) = "true")),
  (--(Data!$CW:$CW = Y$1))
)</f>
        <v>0</v>
      </c>
      <c r="Z17" s="30" cm="1">
        <f t="array" aca="1" ref="Z17" ca="1">SUMPRODUCT(
  (--(LOWER(Data!$CP:$CP) = "true")),
  (--(LOWER(Data!$CO:$CO) = "false")),
  (--(Data!$I:$I = $X17)),
  (--(LOWER(Data!$CV:$CV) = "true")),
  (--(Data!$CW:$CW = Z$1))
)</f>
        <v>0</v>
      </c>
      <c r="AA17" s="30" cm="1">
        <f t="array" aca="1" ref="AA17" ca="1">SUMPRODUCT(
  (--(LOWER(Data!$CP:$CP) = "true")),
  (--(LOWER(Data!$CO:$CO) = "false")),
  (--(Data!$I:$I = $X17)),
  (--(LOWER(Data!$CV:$CV) = "true")),
  (--(Data!$CW:$CW = AA$1))
)</f>
        <v>0</v>
      </c>
      <c r="AB17" s="30" cm="1">
        <f t="array" aca="1" ref="AB17" ca="1">SUMPRODUCT(
  (--(LOWER(Data!$CP:$CP) = "true")),
  (--(LOWER(Data!$CO:$CO) = "false")),
  (--(Data!$I:$I = $X17)),
  (--(LOWER(Data!$CV:$CV) = "true")),
  (--(Data!$CW:$CW = AB$1))
)</f>
        <v>0</v>
      </c>
      <c r="AC17" s="30" cm="1">
        <f t="array" aca="1" ref="AC17" ca="1">SUMPRODUCT(
  (--(LOWER(Data!$CP:$CP) = "true")),
  (--(LOWER(Data!$CO:$CO) = "false")),
  (--(Data!$I:$I = $X17)),
  (--(LOWER(Data!$CV:$CV) = "true")),
  (--(Data!$CW:$CW = AC$1))
)</f>
        <v>0</v>
      </c>
      <c r="AD17" s="30" cm="1">
        <f t="array" aca="1" ref="AD17" ca="1">SUMPRODUCT(
  (--(LOWER(Data!$CP:$CP) = "true")),
  (--(LOWER(Data!$CO:$CO) = "false")),
  (--(Data!$I:$I = $X17)),
  (--(LOWER(Data!$CV:$CV) = "true")),
  (--(Data!$CW:$CW = AD$1))
)</f>
        <v>0</v>
      </c>
      <c r="AE17" s="30" cm="1">
        <f t="array" aca="1" ref="AE17" ca="1">SUMPRODUCT(
  (--(LOWER(Data!$CP:$CP) = "true")),
  (--(LOWER(Data!$CO:$CO) = "false")),
  (--(Data!$I:$I = $X17)),
  (--(LOWER(Data!$CV:$CV) = "true")),
  (--(Data!$CW:$CW = AE$1))
)</f>
        <v>0</v>
      </c>
      <c r="AF17" s="30" cm="1">
        <f t="array" aca="1" ref="AF17" ca="1">SUMPRODUCT(
  (--(LOWER(Data!$CP:$CP) = "true")),
  (--(LOWER(Data!$CO:$CO) = "false")),
  (--(Data!$I:$I = $X17)),
  (--(LOWER(Data!$CV:$CV) = "true")),
  (--(Data!$CW:$CW = AF$1))
)</f>
        <v>0</v>
      </c>
      <c r="AG17" s="30">
        <f t="shared" ca="1" si="4"/>
        <v>0</v>
      </c>
      <c r="AH17" s="18">
        <f ca="1">COUNTIFS(Data!$DB:$DB,TRUE,Data!$CV:$CV,TRUE,Data!$I:$I,'Dashboard TOTAL'!$X17,Data!$DF:$DF,TRUE)</f>
        <v>0</v>
      </c>
      <c r="AI17" s="18">
        <f ca="1">COUNTIFS(Data!$DB:$DB,TRUE,Data!$CV:$CV,TRUE,Data!$I:$I,'Dashboard TOTAL'!$X17,Data!$DF:$DF,FALSE)</f>
        <v>0</v>
      </c>
      <c r="AJ17" s="18">
        <f t="shared" ca="1" si="8"/>
        <v>0</v>
      </c>
      <c r="AK17" s="39">
        <f t="shared" ca="1" si="9"/>
        <v>1</v>
      </c>
      <c r="AL17" s="40">
        <f ca="1">AK17/$AL$1</f>
        <v>1.0096930533117934</v>
      </c>
      <c r="AO17" s="53" t="s">
        <v>164</v>
      </c>
      <c r="AP17" s="54">
        <f>COUNTIFS(Data!$CP:$CP,TRUE,Data!$CO:$CO,FALSE,Data!$I:$I,$AO17,Data!$CR:$CR,TRUE,Data!$CS:$CS,AP$1)</f>
        <v>0</v>
      </c>
      <c r="AQ17" s="54">
        <f>COUNTIFS(Data!$CP:$CP,TRUE,Data!$CO:$CO,FALSE,Data!$I:$I,$AO17,Data!$CR:$CR,TRUE,Data!$CS:$CS,AQ$1)</f>
        <v>0</v>
      </c>
      <c r="AR17" s="54">
        <f>COUNTIFS(Data!$CP:$CP,TRUE,Data!$CO:$CO,FALSE,Data!$I:$I,$AO17,Data!$CR:$CR,TRUE,Data!$CS:$CS,AR$1)</f>
        <v>0</v>
      </c>
      <c r="AS17" s="55">
        <f>COUNTIFS(Data!$CP:$CP,TRUE,Data!$CO:$CO,FALSE,Data!$I:$I,$AO17,Data!$CR:$CR,TRUE,Data!$CS:$CS,AS$1)</f>
        <v>0</v>
      </c>
      <c r="AT17" s="56">
        <f t="shared" si="11"/>
        <v>0</v>
      </c>
      <c r="AU17" s="18">
        <f ca="1">COUNTIFS(Data!$DB:$DB,TRUE,Data!$CR:$CR,TRUE,Data!$I:$I,'Dashboard TOTAL'!$AO17,Data!$DD:$DD,TRUE)</f>
        <v>0</v>
      </c>
      <c r="AV17" s="18">
        <f ca="1">COUNTIFS(Data!$DB:$DB,TRUE,Data!$CR:$CR,TRUE,Data!$I:$I,'Dashboard TOTAL'!$AO17,Data!$DD:$DD,FALSE)</f>
        <v>0</v>
      </c>
      <c r="AW17" s="18">
        <f t="shared" ca="1" si="13"/>
        <v>0</v>
      </c>
      <c r="AX17" s="39">
        <f t="shared" ca="1" si="18"/>
        <v>1</v>
      </c>
      <c r="AY17" s="40">
        <f t="shared" ca="1" si="14"/>
        <v>1.215953307392996</v>
      </c>
      <c r="BB17" s="53" t="s">
        <v>164</v>
      </c>
      <c r="BC17" s="30">
        <f>COUNTIFS(Data!$CP:$CP,TRUE,Data!$CO:$CO,FALSE,Data!$I:$I,$BB17,Data!$CT:$CT,TRUE,Data!$CU:$CU,BC$1)</f>
        <v>0</v>
      </c>
      <c r="BD17" s="30">
        <f>COUNTIFS(Data!$CP:$CP,TRUE,Data!$CO:$CO,FALSE,Data!$I:$I,$BB17,Data!$CT:$CT,TRUE,Data!$CU:$CU,BD$1)</f>
        <v>0</v>
      </c>
      <c r="BE17" s="30">
        <f>COUNTIFS(Data!$CP:$CP,TRUE,Data!$CO:$CO,FALSE,Data!$I:$I,$BB17,Data!$CT:$CT,TRUE,Data!$CU:$CU,BE$1)</f>
        <v>0</v>
      </c>
      <c r="BF17" s="30">
        <f>COUNTIFS(Data!$CP:$CP,TRUE,Data!$CO:$CO,FALSE,Data!$I:$I,$BB17,Data!$CT:$CT,TRUE,Data!$CU:$CU,BF$1)</f>
        <v>0</v>
      </c>
      <c r="BG17" s="64">
        <f>COUNTIFS(Data!$CP:$CP,TRUE,Data!$CO:$CO,FALSE,Data!$I:$I,$BB17,Data!$CT:$CT,TRUE,Data!$CU:$CU,BG$1)</f>
        <v>0</v>
      </c>
      <c r="BH17" s="56">
        <f t="shared" si="12"/>
        <v>0</v>
      </c>
      <c r="BI17" s="18">
        <f ca="1">COUNTIFS(Data!$DB:$DB,TRUE,Data!$CT:$CT,TRUE,Data!$I:$I,$BB17,Data!$DE:$DE,TRUE)</f>
        <v>0</v>
      </c>
      <c r="BJ17" s="18">
        <f ca="1">COUNTIFS(Data!$DB:$DB,TRUE,Data!$CT:$CT,TRUE,Data!$I:$I,$BB17,Data!$DE:$DE,FALSE)</f>
        <v>0</v>
      </c>
      <c r="BK17" s="18">
        <f t="shared" ca="1" si="15"/>
        <v>0</v>
      </c>
      <c r="BL17" s="39">
        <f t="shared" ca="1" si="16"/>
        <v>1</v>
      </c>
      <c r="BM17" s="40">
        <f t="shared" ca="1" si="17"/>
        <v>1.103996467211305</v>
      </c>
    </row>
    <row r="18" spans="1:65" ht="14.65">
      <c r="E18" s="4" t="s">
        <v>159</v>
      </c>
      <c r="F18" s="5" cm="1">
        <f t="array" aca="1" ref="F18" ca="1">SUMPRODUCT(
  (--(LOWER(Data!$CP:$CP) = "true")),
  (--(LOWER(Data!$CO:$CO) = "false")),
  (--(LOWER(Data!$CB:$CB) = "true")),
  (--(Data!$I:$I = 'Dashboard TOTAL'!$E18)),
  (--(TEXT(Data!$CC:$CC, "000000") = TEXT('Dashboard TOTAL'!F$3, "000000")))
)</f>
        <v>0</v>
      </c>
      <c r="G18" s="5" cm="1">
        <f t="array" aca="1" ref="G18" ca="1">SUMPRODUCT(
  (--(LOWER(Data!$CP:$CP) = "true")),
  (--(LOWER(Data!$CO:$CO) = "false")),
  (--(LOWER(Data!$CB:$CB) = "true")),
  (--(Data!$I:$I = 'Dashboard TOTAL'!$E18)),
  (--(TEXT(Data!$CC:$CC, "000000") = TEXT('Dashboard TOTAL'!G$3, "000000")))
)</f>
        <v>0</v>
      </c>
      <c r="H18" s="5" cm="1">
        <f t="array" aca="1" ref="H18" ca="1">SUMPRODUCT(
  (--(LOWER(Data!$CP:$CP) = "true")),
  (--(LOWER(Data!$CO:$CO) = "false")),
  (--(LOWER(Data!$CB:$CB) = "true")),
  (--(Data!$I:$I = 'Dashboard TOTAL'!$E18)),
  (--(TEXT(Data!$CC:$CC, "000000") = TEXT('Dashboard TOTAL'!H$3, "000000")))
)</f>
        <v>0</v>
      </c>
      <c r="I18" s="5" cm="1">
        <f t="array" aca="1" ref="I18" ca="1">SUMPRODUCT(
  (--(LOWER(Data!$CP:$CP) = "true")),
  (--(LOWER(Data!$CO:$CO) = "false")),
  (--(LOWER(Data!$CB:$CB) = "true")),
  (--(Data!$I:$I = 'Dashboard TOTAL'!$E18)),
  (--(TEXT(Data!$CC:$CC, "000000") = TEXT('Dashboard TOTAL'!I$3, "000000")))
)</f>
        <v>0</v>
      </c>
      <c r="J18" s="5" cm="1">
        <f t="array" aca="1" ref="J18" ca="1">SUMPRODUCT(
  (--(LOWER(Data!$CP:$CP) = "true")),
  (--(LOWER(Data!$CO:$CO) = "false")),
  (--(LOWER(Data!$CB:$CB) = "true")),
  (--(Data!$I:$I = 'Dashboard TOTAL'!$E18)),
  (--(TEXT(Data!$CC:$CC, "000000") = TEXT('Dashboard TOTAL'!J$3, "000000")))
)</f>
        <v>0</v>
      </c>
      <c r="K18" s="5" cm="1">
        <f t="array" aca="1" ref="K18" ca="1">SUMPRODUCT(
  (--(LOWER(Data!$CP:$CP) = "true")),
  (--(LOWER(Data!$CO:$CO) = "false")),
  (--(LOWER(Data!$CB:$CB) = "true")),
  (--(Data!$I:$I = 'Dashboard TOTAL'!$E18)),
  (--(TEXT(Data!$CC:$CC, "000000") = TEXT('Dashboard TOTAL'!K$3, "000000")))
)</f>
        <v>0</v>
      </c>
      <c r="L18" s="5" cm="1">
        <f t="array" aca="1" ref="L18" ca="1">SUMPRODUCT(
  (--(LOWER(Data!$CP:$CP) = "true")),
  (--(LOWER(Data!$CO:$CO) = "false")),
  (--(LOWER(Data!$CB:$CB) = "true")),
  (--(Data!$I:$I = 'Dashboard TOTAL'!$E18)),
  (--(TEXT(Data!$CC:$CC, "000000") = TEXT('Dashboard TOTAL'!L$3, "000000")))
)</f>
        <v>0</v>
      </c>
      <c r="M18" s="5" cm="1">
        <f t="array" aca="1" ref="M18" ca="1">SUMPRODUCT(
  (--(LOWER(Data!$CP:$CP) = "true")),
  (--(LOWER(Data!$CO:$CO) = "false")),
  (--(LOWER(Data!$CB:$CB) = "true")),
  (--(Data!$I:$I = 'Dashboard TOTAL'!$E18)),
  (--(TEXT(Data!$CC:$CC, "000000") = TEXT('Dashboard TOTAL'!M$3, "000000")))
)</f>
        <v>0</v>
      </c>
      <c r="N18" s="5" cm="1">
        <f t="array" aca="1" ref="N18" ca="1">SUMPRODUCT(
  (--(LOWER(Data!$CP:$CP) = "true")),
  (--(LOWER(Data!$CO:$CO) = "false")),
  (--(LOWER(Data!$CB:$CB) = "true")),
  (--(Data!$I:$I = 'Dashboard TOTAL'!$E18)),
  (--(TEXT(Data!$CC:$CC, "000000") = TEXT('Dashboard TOTAL'!N$3, "000000")))
)</f>
        <v>0</v>
      </c>
      <c r="O18" s="5" cm="1">
        <f t="array" aca="1" ref="O18" ca="1">SUMPRODUCT(
  (--(LOWER(Data!$CP:$CP) = "true")),
  (--(LOWER(Data!$CO:$CO) = "false")),
  (--(LOWER(Data!$CB:$CB) = "true")),
  (--(Data!$I:$I = 'Dashboard TOTAL'!$E18)),
  (--(TEXT(Data!$CC:$CC, "000000") = TEXT('Dashboard TOTAL'!O$3, "000000")))
)</f>
        <v>0</v>
      </c>
      <c r="P18" s="5">
        <f t="shared" ca="1" si="3"/>
        <v>0</v>
      </c>
      <c r="Q18" s="18">
        <f>COUNTIFS(Data!$DH:$DH,TRUE,Data!$DB:$DB,TRUE,Data!$I:$I,'Dashboard TOTAL'!$E18,Data!$DC:$DC,TRUE)</f>
        <v>0</v>
      </c>
      <c r="R18" s="18">
        <f>COUNTIFS(Data!$DH:$DH,TRUE,Data!$DB:$DB,TRUE,Data!$I:$I,'Dashboard TOTAL'!$E18,Data!$DC:$DC,FALSE)</f>
        <v>0</v>
      </c>
      <c r="S18" s="18">
        <f t="shared" si="5"/>
        <v>0</v>
      </c>
      <c r="T18" s="19">
        <f t="shared" si="6"/>
        <v>1</v>
      </c>
      <c r="U18" s="19">
        <f t="shared" si="7"/>
        <v>1.0549636037556704</v>
      </c>
      <c r="X18" s="20" t="s">
        <v>159</v>
      </c>
      <c r="Y18" s="30" cm="1">
        <f t="array" aca="1" ref="Y18" ca="1">SUMPRODUCT(
  (--(LOWER(Data!$CP:$CP) = "true")),
  (--(LOWER(Data!$CO:$CO) = "false")),
  (--(Data!$I:$I = $X18)),
  (--(LOWER(Data!$CV:$CV) = "true")),
  (--(Data!$CW:$CW = Y$1))
)</f>
        <v>0</v>
      </c>
      <c r="Z18" s="30" cm="1">
        <f t="array" aca="1" ref="Z18" ca="1">SUMPRODUCT(
  (--(LOWER(Data!$CP:$CP) = "true")),
  (--(LOWER(Data!$CO:$CO) = "false")),
  (--(Data!$I:$I = $X18)),
  (--(LOWER(Data!$CV:$CV) = "true")),
  (--(Data!$CW:$CW = Z$1))
)</f>
        <v>0</v>
      </c>
      <c r="AA18" s="30" cm="1">
        <f t="array" aca="1" ref="AA18" ca="1">SUMPRODUCT(
  (--(LOWER(Data!$CP:$CP) = "true")),
  (--(LOWER(Data!$CO:$CO) = "false")),
  (--(Data!$I:$I = $X18)),
  (--(LOWER(Data!$CV:$CV) = "true")),
  (--(Data!$CW:$CW = AA$1))
)</f>
        <v>0</v>
      </c>
      <c r="AB18" s="30" cm="1">
        <f t="array" aca="1" ref="AB18" ca="1">SUMPRODUCT(
  (--(LOWER(Data!$CP:$CP) = "true")),
  (--(LOWER(Data!$CO:$CO) = "false")),
  (--(Data!$I:$I = $X18)),
  (--(LOWER(Data!$CV:$CV) = "true")),
  (--(Data!$CW:$CW = AB$1))
)</f>
        <v>0</v>
      </c>
      <c r="AC18" s="30" cm="1">
        <f t="array" aca="1" ref="AC18" ca="1">SUMPRODUCT(
  (--(LOWER(Data!$CP:$CP) = "true")),
  (--(LOWER(Data!$CO:$CO) = "false")),
  (--(Data!$I:$I = $X18)),
  (--(LOWER(Data!$CV:$CV) = "true")),
  (--(Data!$CW:$CW = AC$1))
)</f>
        <v>0</v>
      </c>
      <c r="AD18" s="30" cm="1">
        <f t="array" aca="1" ref="AD18" ca="1">SUMPRODUCT(
  (--(LOWER(Data!$CP:$CP) = "true")),
  (--(LOWER(Data!$CO:$CO) = "false")),
  (--(Data!$I:$I = $X18)),
  (--(LOWER(Data!$CV:$CV) = "true")),
  (--(Data!$CW:$CW = AD$1))
)</f>
        <v>0</v>
      </c>
      <c r="AE18" s="30" cm="1">
        <f t="array" aca="1" ref="AE18" ca="1">SUMPRODUCT(
  (--(LOWER(Data!$CP:$CP) = "true")),
  (--(LOWER(Data!$CO:$CO) = "false")),
  (--(Data!$I:$I = $X18)),
  (--(LOWER(Data!$CV:$CV) = "true")),
  (--(Data!$CW:$CW = AE$1))
)</f>
        <v>0</v>
      </c>
      <c r="AF18" s="30" cm="1">
        <f t="array" aca="1" ref="AF18" ca="1">SUMPRODUCT(
  (--(LOWER(Data!$CP:$CP) = "true")),
  (--(LOWER(Data!$CO:$CO) = "false")),
  (--(Data!$I:$I = $X18)),
  (--(LOWER(Data!$CV:$CV) = "true")),
  (--(Data!$CW:$CW = AF$1))
)</f>
        <v>0</v>
      </c>
      <c r="AG18" s="30">
        <f t="shared" ca="1" si="4"/>
        <v>0</v>
      </c>
      <c r="AH18" s="18">
        <f ca="1">COUNTIFS(Data!$DB:$DB,TRUE,Data!$CV:$CV,TRUE,Data!$I:$I,'Dashboard TOTAL'!$X18,Data!$DF:$DF,TRUE)</f>
        <v>0</v>
      </c>
      <c r="AI18" s="18">
        <f ca="1">COUNTIFS(Data!$DB:$DB,TRUE,Data!$CV:$CV,TRUE,Data!$I:$I,'Dashboard TOTAL'!$X18,Data!$DF:$DF,FALSE)</f>
        <v>0</v>
      </c>
      <c r="AJ18" s="18">
        <f t="shared" ca="1" si="8"/>
        <v>0</v>
      </c>
      <c r="AK18" s="39">
        <f t="shared" ca="1" si="9"/>
        <v>1</v>
      </c>
      <c r="AL18" s="40">
        <f ca="1">AK18/$AL$1</f>
        <v>1.0096930533117934</v>
      </c>
      <c r="AO18" s="53" t="s">
        <v>122</v>
      </c>
      <c r="AP18" s="54">
        <f>COUNTIFS(Data!$CP:$CP,TRUE,Data!$CO:$CO,FALSE,Data!$I:$I,$AO18,Data!$CR:$CR,TRUE,Data!$CS:$CS,AP$1)</f>
        <v>0</v>
      </c>
      <c r="AQ18" s="54">
        <f>COUNTIFS(Data!$CP:$CP,TRUE,Data!$CO:$CO,FALSE,Data!$I:$I,$AO18,Data!$CR:$CR,TRUE,Data!$CS:$CS,AQ$1)</f>
        <v>0</v>
      </c>
      <c r="AR18" s="54">
        <f>COUNTIFS(Data!$CP:$CP,TRUE,Data!$CO:$CO,FALSE,Data!$I:$I,$AO18,Data!$CR:$CR,TRUE,Data!$CS:$CS,AR$1)</f>
        <v>0</v>
      </c>
      <c r="AS18" s="55">
        <f>COUNTIFS(Data!$CP:$CP,TRUE,Data!$CO:$CO,FALSE,Data!$I:$I,$AO18,Data!$CR:$CR,TRUE,Data!$CS:$CS,AS$1)</f>
        <v>0</v>
      </c>
      <c r="AT18" s="56">
        <f t="shared" si="11"/>
        <v>0</v>
      </c>
      <c r="AU18" s="18">
        <f ca="1">COUNTIFS(Data!$DB:$DB,TRUE,Data!$CR:$CR,TRUE,Data!$I:$I,'Dashboard TOTAL'!$AO18,Data!$DD:$DD,TRUE)</f>
        <v>0</v>
      </c>
      <c r="AV18" s="18">
        <f ca="1">COUNTIFS(Data!$DB:$DB,TRUE,Data!$CR:$CR,TRUE,Data!$I:$I,'Dashboard TOTAL'!$AO18,Data!$DD:$DD,FALSE)</f>
        <v>0</v>
      </c>
      <c r="AW18" s="18">
        <f t="shared" ca="1" si="13"/>
        <v>0</v>
      </c>
      <c r="AX18" s="39">
        <f t="shared" ca="1" si="18"/>
        <v>1</v>
      </c>
      <c r="AY18" s="40">
        <f t="shared" ca="1" si="14"/>
        <v>1.215953307392996</v>
      </c>
      <c r="BB18" s="53" t="s">
        <v>122</v>
      </c>
      <c r="BC18" s="30">
        <f>COUNTIFS(Data!$CP:$CP,TRUE,Data!$CO:$CO,FALSE,Data!$I:$I,$BB18,Data!$CT:$CT,TRUE,Data!$CU:$CU,BC$1)</f>
        <v>0</v>
      </c>
      <c r="BD18" s="30">
        <f>COUNTIFS(Data!$CP:$CP,TRUE,Data!$CO:$CO,FALSE,Data!$I:$I,$BB18,Data!$CT:$CT,TRUE,Data!$CU:$CU,BD$1)</f>
        <v>0</v>
      </c>
      <c r="BE18" s="30">
        <f>COUNTIFS(Data!$CP:$CP,TRUE,Data!$CO:$CO,FALSE,Data!$I:$I,$BB18,Data!$CT:$CT,TRUE,Data!$CU:$CU,BE$1)</f>
        <v>0</v>
      </c>
      <c r="BF18" s="30">
        <f>COUNTIFS(Data!$CP:$CP,TRUE,Data!$CO:$CO,FALSE,Data!$I:$I,$BB18,Data!$CT:$CT,TRUE,Data!$CU:$CU,BF$1)</f>
        <v>0</v>
      </c>
      <c r="BG18" s="64">
        <f>COUNTIFS(Data!$CP:$CP,TRUE,Data!$CO:$CO,FALSE,Data!$I:$I,$BB18,Data!$CT:$CT,TRUE,Data!$CU:$CU,BG$1)</f>
        <v>0</v>
      </c>
      <c r="BH18" s="56">
        <f t="shared" si="12"/>
        <v>0</v>
      </c>
      <c r="BI18" s="18">
        <f ca="1">COUNTIFS(Data!$DB:$DB,TRUE,Data!$CT:$CT,TRUE,Data!$I:$I,$BB18,Data!$DE:$DE,TRUE)</f>
        <v>0</v>
      </c>
      <c r="BJ18" s="18">
        <f ca="1">COUNTIFS(Data!$DB:$DB,TRUE,Data!$CT:$CT,TRUE,Data!$I:$I,$BB18,Data!$DE:$DE,FALSE)</f>
        <v>0</v>
      </c>
      <c r="BK18" s="18">
        <f t="shared" ca="1" si="15"/>
        <v>0</v>
      </c>
      <c r="BL18" s="39">
        <f t="shared" ca="1" si="16"/>
        <v>1</v>
      </c>
      <c r="BM18" s="40">
        <f t="shared" ca="1" si="17"/>
        <v>1.103996467211305</v>
      </c>
    </row>
    <row r="19" spans="1:65" ht="14.65">
      <c r="E19" s="6" t="s">
        <v>182</v>
      </c>
      <c r="F19" s="3">
        <f t="shared" ref="F19:O19" ca="1" si="19">SUM(F8:F18)</f>
        <v>0</v>
      </c>
      <c r="G19" s="3">
        <f t="shared" ca="1" si="19"/>
        <v>0</v>
      </c>
      <c r="H19" s="3">
        <f t="shared" ca="1" si="19"/>
        <v>0</v>
      </c>
      <c r="I19" s="3">
        <f t="shared" ca="1" si="19"/>
        <v>0</v>
      </c>
      <c r="J19" s="3">
        <f t="shared" ca="1" si="19"/>
        <v>0</v>
      </c>
      <c r="K19" s="3">
        <f t="shared" ca="1" si="19"/>
        <v>0</v>
      </c>
      <c r="L19" s="3">
        <f t="shared" ca="1" si="19"/>
        <v>0</v>
      </c>
      <c r="M19" s="3">
        <f t="shared" ca="1" si="19"/>
        <v>0</v>
      </c>
      <c r="N19" s="3">
        <f t="shared" ca="1" si="19"/>
        <v>0</v>
      </c>
      <c r="O19" s="3">
        <f t="shared" ca="1" si="19"/>
        <v>0</v>
      </c>
      <c r="P19" s="3">
        <f t="shared" ca="1" si="3"/>
        <v>0</v>
      </c>
      <c r="Q19" s="21">
        <f>SUM(Q8:Q18)</f>
        <v>0</v>
      </c>
      <c r="R19" s="21">
        <f>SUM(R8:R18)</f>
        <v>0</v>
      </c>
      <c r="S19" s="21">
        <f>SUM(S8:S18)</f>
        <v>0</v>
      </c>
      <c r="T19" s="22">
        <f t="shared" si="6"/>
        <v>1</v>
      </c>
      <c r="U19" s="23">
        <f t="shared" si="7"/>
        <v>1.0549636037556704</v>
      </c>
      <c r="X19" s="24" t="s">
        <v>182</v>
      </c>
      <c r="Y19" s="31">
        <f t="shared" ref="Y19:AF19" ca="1" si="20">SUM(Y8:Y18)</f>
        <v>0</v>
      </c>
      <c r="Z19" s="31">
        <f t="shared" ca="1" si="20"/>
        <v>0</v>
      </c>
      <c r="AA19" s="31">
        <f t="shared" ca="1" si="20"/>
        <v>0</v>
      </c>
      <c r="AB19" s="31">
        <f t="shared" ca="1" si="20"/>
        <v>0</v>
      </c>
      <c r="AC19" s="31">
        <f t="shared" ca="1" si="20"/>
        <v>0</v>
      </c>
      <c r="AD19" s="31">
        <f t="shared" ca="1" si="20"/>
        <v>0</v>
      </c>
      <c r="AE19" s="31">
        <f t="shared" ca="1" si="20"/>
        <v>0</v>
      </c>
      <c r="AF19" s="31">
        <f t="shared" ca="1" si="20"/>
        <v>0</v>
      </c>
      <c r="AG19" s="31">
        <f t="shared" ca="1" si="4"/>
        <v>0</v>
      </c>
      <c r="AH19" s="41">
        <f ca="1">SUM(AH8:AH18)</f>
        <v>0</v>
      </c>
      <c r="AI19" s="41">
        <f ca="1">SUM(AI8:AI18)</f>
        <v>0</v>
      </c>
      <c r="AJ19" s="41">
        <f ca="1">SUM(AJ8:AJ18)</f>
        <v>0</v>
      </c>
      <c r="AK19" s="42">
        <f t="shared" ca="1" si="9"/>
        <v>1</v>
      </c>
      <c r="AL19" s="43">
        <f t="shared" ca="1" si="10"/>
        <v>1.0096930533117934</v>
      </c>
      <c r="AO19" s="53" t="s">
        <v>159</v>
      </c>
      <c r="AP19" s="54">
        <f>COUNTIFS(Data!$CP:$CP,TRUE,Data!$CO:$CO,FALSE,Data!$I:$I,$AO19,Data!$CR:$CR,TRUE,Data!$CS:$CS,AP$1)</f>
        <v>0</v>
      </c>
      <c r="AQ19" s="54">
        <f>COUNTIFS(Data!$CP:$CP,TRUE,Data!$CO:$CO,FALSE,Data!$I:$I,$AO19,Data!$CR:$CR,TRUE,Data!$CS:$CS,AQ$1)</f>
        <v>0</v>
      </c>
      <c r="AR19" s="54">
        <f>COUNTIFS(Data!$CP:$CP,TRUE,Data!$CO:$CO,FALSE,Data!$I:$I,$AO19,Data!$CR:$CR,TRUE,Data!$CS:$CS,AR$1)</f>
        <v>0</v>
      </c>
      <c r="AS19" s="55">
        <f>COUNTIFS(Data!$CP:$CP,TRUE,Data!$CO:$CO,FALSE,Data!$I:$I,$AO19,Data!$CR:$CR,TRUE,Data!$CS:$CS,AS$1)</f>
        <v>0</v>
      </c>
      <c r="AT19" s="56">
        <f t="shared" si="11"/>
        <v>0</v>
      </c>
      <c r="AU19" s="18">
        <f ca="1">COUNTIFS(Data!$DB:$DB,TRUE,Data!$CR:$CR,TRUE,Data!$I:$I,'Dashboard TOTAL'!$AO19,Data!$DD:$DD,TRUE)</f>
        <v>0</v>
      </c>
      <c r="AV19" s="18">
        <f ca="1">COUNTIFS(Data!$DB:$DB,TRUE,Data!$CR:$CR,TRUE,Data!$I:$I,'Dashboard TOTAL'!$AO19,Data!$DD:$DD,FALSE)</f>
        <v>0</v>
      </c>
      <c r="AW19" s="18">
        <f t="shared" ca="1" si="13"/>
        <v>0</v>
      </c>
      <c r="AX19" s="39">
        <f t="shared" ca="1" si="18"/>
        <v>1</v>
      </c>
      <c r="AY19" s="40">
        <f t="shared" ca="1" si="14"/>
        <v>1.215953307392996</v>
      </c>
      <c r="BB19" s="53" t="s">
        <v>159</v>
      </c>
      <c r="BC19" s="30">
        <f>COUNTIFS(Data!$CP:$CP,TRUE,Data!$CO:$CO,FALSE,Data!$I:$I,$BB19,Data!$CT:$CT,TRUE,Data!$CU:$CU,BC$1)</f>
        <v>0</v>
      </c>
      <c r="BD19" s="30">
        <f>COUNTIFS(Data!$CP:$CP,TRUE,Data!$CO:$CO,FALSE,Data!$I:$I,$BB19,Data!$CT:$CT,TRUE,Data!$CU:$CU,BD$1)</f>
        <v>0</v>
      </c>
      <c r="BE19" s="30">
        <f>COUNTIFS(Data!$CP:$CP,TRUE,Data!$CO:$CO,FALSE,Data!$I:$I,$BB19,Data!$CT:$CT,TRUE,Data!$CU:$CU,BE$1)</f>
        <v>0</v>
      </c>
      <c r="BF19" s="30">
        <f>COUNTIFS(Data!$CP:$CP,TRUE,Data!$CO:$CO,FALSE,Data!$I:$I,$BB19,Data!$CT:$CT,TRUE,Data!$CU:$CU,BF$1)</f>
        <v>0</v>
      </c>
      <c r="BG19" s="64">
        <f>COUNTIFS(Data!$CP:$CP,TRUE,Data!$CO:$CO,FALSE,Data!$I:$I,$BB19,Data!$CT:$CT,TRUE,Data!$CU:$CU,BG$1)</f>
        <v>0</v>
      </c>
      <c r="BH19" s="56">
        <f t="shared" si="12"/>
        <v>0</v>
      </c>
      <c r="BI19" s="18">
        <f ca="1">COUNTIFS(Data!$DB:$DB,TRUE,Data!$CT:$CT,TRUE,Data!$I:$I,$BB19,Data!$DE:$DE,TRUE)</f>
        <v>0</v>
      </c>
      <c r="BJ19" s="18">
        <f ca="1">COUNTIFS(Data!$DB:$DB,TRUE,Data!$CT:$CT,TRUE,Data!$I:$I,$BB19,Data!$DE:$DE,FALSE)</f>
        <v>0</v>
      </c>
      <c r="BK19" s="18">
        <f t="shared" ca="1" si="15"/>
        <v>0</v>
      </c>
      <c r="BL19" s="39">
        <f t="shared" ca="1" si="16"/>
        <v>1</v>
      </c>
      <c r="BM19" s="40">
        <f t="shared" ca="1" si="17"/>
        <v>1.103996467211305</v>
      </c>
    </row>
    <row r="20" spans="1:65" ht="14.65">
      <c r="C20" s="7"/>
      <c r="E20" t="s">
        <v>197</v>
      </c>
      <c r="F20" s="8"/>
      <c r="G20" s="8"/>
      <c r="H20" s="8"/>
      <c r="I20" s="8"/>
      <c r="J20" s="8"/>
      <c r="K20" s="8"/>
      <c r="L20" s="8"/>
      <c r="M20" s="8"/>
      <c r="N20" s="8"/>
      <c r="X20" s="7" t="str">
        <f>E20</f>
        <v>Update: 06 Januari 2025 Pkl 08:00</v>
      </c>
      <c r="AO20" s="57" t="s">
        <v>182</v>
      </c>
      <c r="AP20" s="57">
        <f t="shared" ref="AP20:AW20" si="21">SUM(AP9:AP19)</f>
        <v>0</v>
      </c>
      <c r="AQ20" s="57">
        <f t="shared" si="21"/>
        <v>0</v>
      </c>
      <c r="AR20" s="57">
        <f t="shared" si="21"/>
        <v>0</v>
      </c>
      <c r="AS20" s="52">
        <f t="shared" si="21"/>
        <v>0</v>
      </c>
      <c r="AT20" s="57">
        <f t="shared" si="21"/>
        <v>0</v>
      </c>
      <c r="AU20" s="58">
        <f t="shared" ca="1" si="21"/>
        <v>0</v>
      </c>
      <c r="AV20" s="58">
        <f t="shared" ca="1" si="21"/>
        <v>0</v>
      </c>
      <c r="AW20" s="58">
        <f t="shared" ca="1" si="21"/>
        <v>0</v>
      </c>
      <c r="AX20" s="60">
        <f t="shared" ca="1" si="18"/>
        <v>1</v>
      </c>
      <c r="AY20" s="60">
        <f ca="1">AX20/$AY$1</f>
        <v>1.215953307392996</v>
      </c>
      <c r="BB20" s="61" t="s">
        <v>182</v>
      </c>
      <c r="BC20" s="61">
        <f t="shared" ref="BC20:BK20" si="22">SUM(BC9:BC19)</f>
        <v>0</v>
      </c>
      <c r="BD20" s="61">
        <f t="shared" si="22"/>
        <v>0</v>
      </c>
      <c r="BE20" s="61">
        <f t="shared" si="22"/>
        <v>0</v>
      </c>
      <c r="BF20" s="61">
        <f t="shared" si="22"/>
        <v>0</v>
      </c>
      <c r="BG20" s="65">
        <f t="shared" si="22"/>
        <v>0</v>
      </c>
      <c r="BH20" s="61">
        <f t="shared" si="22"/>
        <v>0</v>
      </c>
      <c r="BI20" s="41">
        <f t="shared" ca="1" si="22"/>
        <v>0</v>
      </c>
      <c r="BJ20" s="41">
        <f t="shared" ca="1" si="22"/>
        <v>0</v>
      </c>
      <c r="BK20" s="41">
        <f t="shared" ca="1" si="22"/>
        <v>0</v>
      </c>
      <c r="BL20" s="42">
        <f t="shared" ref="BL20" ca="1" si="23">IF(BK20=0,1,BI20/BK20)</f>
        <v>1</v>
      </c>
      <c r="BM20" s="43">
        <f t="shared" ca="1" si="17"/>
        <v>1.103996467211305</v>
      </c>
    </row>
    <row r="21" spans="1:65">
      <c r="E21" s="9" t="s">
        <v>198</v>
      </c>
      <c r="F21" s="8"/>
      <c r="G21" s="8"/>
      <c r="H21" s="8"/>
      <c r="I21" s="8"/>
      <c r="J21" s="8"/>
      <c r="K21" s="8"/>
      <c r="L21" s="8"/>
      <c r="M21" s="8"/>
      <c r="N21" s="8"/>
      <c r="X21" s="9" t="s">
        <v>198</v>
      </c>
      <c r="AO21" t="str">
        <f>E20</f>
        <v>Update: 06 Januari 2025 Pkl 08:00</v>
      </c>
      <c r="BB21" t="str">
        <f>E20</f>
        <v>Update: 06 Januari 2025 Pkl 08:00</v>
      </c>
      <c r="BC21" s="62"/>
      <c r="BD21" s="62"/>
      <c r="BE21" s="62"/>
      <c r="BF21" s="62"/>
      <c r="BG21" s="62"/>
      <c r="BH21" s="66"/>
    </row>
    <row r="22" spans="1:65">
      <c r="AO22" s="9" t="s">
        <v>198</v>
      </c>
      <c r="AP22" s="9"/>
      <c r="AQ22" s="9"/>
      <c r="AR22" s="9"/>
      <c r="AS22" s="9"/>
      <c r="AT22" s="9"/>
      <c r="AX22" s="2"/>
      <c r="BB22" s="9" t="s">
        <v>198</v>
      </c>
    </row>
    <row r="23" spans="1:65">
      <c r="AE23">
        <v>6</v>
      </c>
      <c r="AF23">
        <v>6</v>
      </c>
    </row>
    <row r="24" spans="1:65">
      <c r="A24" s="10" t="s">
        <v>199</v>
      </c>
      <c r="B24" s="10"/>
      <c r="C24" s="10"/>
      <c r="D24" s="10"/>
      <c r="E24" s="10"/>
      <c r="F24" s="10"/>
      <c r="G24" s="10"/>
      <c r="H24" s="10"/>
      <c r="W24" s="12" t="s">
        <v>200</v>
      </c>
      <c r="X24" s="12"/>
      <c r="Y24">
        <v>1</v>
      </c>
      <c r="Z24">
        <v>2</v>
      </c>
      <c r="AA24">
        <v>3</v>
      </c>
      <c r="AB24">
        <v>4</v>
      </c>
      <c r="AC24">
        <v>5</v>
      </c>
      <c r="AE24" t="b">
        <v>0</v>
      </c>
      <c r="AF24" t="b">
        <v>1</v>
      </c>
      <c r="AH24" t="b">
        <v>1</v>
      </c>
      <c r="AI24" t="b">
        <v>0</v>
      </c>
    </row>
    <row r="26" spans="1:65" ht="18">
      <c r="A26" s="11" t="s">
        <v>201</v>
      </c>
      <c r="B26" s="12"/>
      <c r="C26" s="12"/>
      <c r="D26" s="12"/>
      <c r="E26" s="12"/>
      <c r="F26" s="12"/>
      <c r="X26" s="87" t="s">
        <v>202</v>
      </c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44"/>
    </row>
    <row r="27" spans="1:65" ht="15.75">
      <c r="A27" s="13" t="s">
        <v>203</v>
      </c>
      <c r="X27" s="86" t="s">
        <v>184</v>
      </c>
      <c r="Y27" s="86" t="s">
        <v>204</v>
      </c>
      <c r="Z27" s="86"/>
      <c r="AA27" s="86"/>
      <c r="AB27" s="86"/>
      <c r="AC27" s="86"/>
      <c r="AD27" s="86" t="s">
        <v>182</v>
      </c>
      <c r="AE27" s="100" t="s">
        <v>205</v>
      </c>
      <c r="AF27" s="101"/>
      <c r="AG27" s="102"/>
      <c r="AH27" s="103" t="s">
        <v>183</v>
      </c>
      <c r="AI27" s="103"/>
      <c r="AJ27" s="103"/>
      <c r="AK27" s="103"/>
      <c r="AL27" s="103"/>
    </row>
    <row r="28" spans="1:65" ht="15.75">
      <c r="A28" s="13"/>
      <c r="X28" s="86"/>
      <c r="Y28" s="25" t="str" cm="1">
        <f t="array" ref="Y28:AC28">TRANSPOSE(Konstanta!C14:C18)</f>
        <v>&gt;= 12 JAM</v>
      </c>
      <c r="Z28" s="25" t="str">
        <v>9-12 JAM</v>
      </c>
      <c r="AA28" s="25" t="str">
        <v>6-9 JAM</v>
      </c>
      <c r="AB28" s="25" t="str">
        <v>3-6 JAM</v>
      </c>
      <c r="AC28" s="25" t="str">
        <v>&lt;= 3 JAM</v>
      </c>
      <c r="AD28" s="86"/>
      <c r="AE28" s="32" t="s">
        <v>157</v>
      </c>
      <c r="AF28" s="33" t="s">
        <v>206</v>
      </c>
      <c r="AG28" s="25" t="s">
        <v>182</v>
      </c>
      <c r="AH28" s="36" t="s">
        <v>185</v>
      </c>
      <c r="AI28" s="36" t="s">
        <v>186</v>
      </c>
      <c r="AJ28" s="36" t="s">
        <v>182</v>
      </c>
      <c r="AK28" s="37" t="s">
        <v>187</v>
      </c>
      <c r="AL28" s="38" t="s">
        <v>188</v>
      </c>
    </row>
    <row r="29" spans="1:65" ht="15.75">
      <c r="A29" s="13" t="s">
        <v>207</v>
      </c>
      <c r="X29" s="26" t="s">
        <v>155</v>
      </c>
      <c r="Y29" s="34">
        <f>COUNTIFS(Data!$CP:$CP,TRUE,Data!$CV:$CV,TRUE,Data!$I:$I,'Dashboard TOTAL'!$X29,Data!$DJ:$DJ,'Dashboard TOTAL'!Y$24)</f>
        <v>0</v>
      </c>
      <c r="Z29" s="34">
        <f>COUNTIFS(Data!$CP:$CP,TRUE,Data!$CV:$CV,TRUE,Data!$I:$I,'Dashboard TOTAL'!$X29,Data!$DJ:$DJ,'Dashboard TOTAL'!Z$24)</f>
        <v>0</v>
      </c>
      <c r="AA29" s="34">
        <f>COUNTIFS(Data!$CP:$CP,TRUE,Data!$CV:$CV,TRUE,Data!$I:$I,'Dashboard TOTAL'!$X29,Data!$DJ:$DJ,'Dashboard TOTAL'!AA$24)</f>
        <v>0</v>
      </c>
      <c r="AB29" s="34">
        <f>COUNTIFS(Data!$CP:$CP,TRUE,Data!$CV:$CV,TRUE,Data!$I:$I,'Dashboard TOTAL'!$X29,Data!$DJ:$DJ,'Dashboard TOTAL'!AB$24)</f>
        <v>0</v>
      </c>
      <c r="AC29" s="34">
        <f>COUNTIFS(Data!$CP:$CP,TRUE,Data!$CV:$CV,TRUE,Data!$I:$I,'Dashboard TOTAL'!$X29,Data!$DJ:$DJ,'Dashboard TOTAL'!AC$24)</f>
        <v>0</v>
      </c>
      <c r="AD29" s="34">
        <f>SUM(Y29:AC29)</f>
        <v>0</v>
      </c>
      <c r="AE29" s="34">
        <f>COUNTIFS(Data!$CP:$CP,TRUE,Data!$CV:$CV,TRUE,Data!$I:$I,'Dashboard TOTAL'!$X29,Data!$DJ:$DJ,'Dashboard TOTAL'!AE$23,Data!$DK:$DK,AE$24)</f>
        <v>0</v>
      </c>
      <c r="AF29" s="34">
        <f>COUNTIFS(Data!$CP:$CP,TRUE,Data!$CV:$CV,TRUE,Data!$I:$I,'Dashboard TOTAL'!$X29,Data!$DJ:$DJ,'Dashboard TOTAL'!AF$23,Data!$DK:$DK,AF$24)</f>
        <v>0</v>
      </c>
      <c r="AG29" s="34">
        <f>SUM(AE29:AF29)</f>
        <v>0</v>
      </c>
      <c r="AH29" s="45">
        <f ca="1">COUNTIFS(Data!$DG:$DG,TRUE,Data!$CV:$CV,TRUE,Data!$I:$I,$X29,Data!$DF:$DF,'Dashboard TOTAL'!AH$24)</f>
        <v>0</v>
      </c>
      <c r="AI29" s="45">
        <f ca="1">COUNTIFS(Data!$DG:$DG,TRUE,Data!$CV:$CV,TRUE,Data!$I:$I,$X29,Data!$DF:$DF,'Dashboard TOTAL'!AI$24)</f>
        <v>0</v>
      </c>
      <c r="AJ29" s="45">
        <f ca="1">SUM(AH29:AI29)</f>
        <v>0</v>
      </c>
      <c r="AK29" s="46">
        <f t="shared" ref="AK29:AK40" ca="1" si="24">IF(AJ29=0,1,AH29/AJ29)</f>
        <v>1</v>
      </c>
      <c r="AL29" s="47">
        <f t="shared" ref="AL29:AL40" ca="1" si="25">AK29/$AL$1</f>
        <v>1.0096930533117934</v>
      </c>
    </row>
    <row r="30" spans="1:65" ht="15.75">
      <c r="A30" s="13"/>
      <c r="X30" s="26" t="s">
        <v>161</v>
      </c>
      <c r="Y30" s="34">
        <f>COUNTIFS(Data!$CP:$CP,TRUE,Data!$CV:$CV,TRUE,Data!$I:$I,'Dashboard TOTAL'!$X30,Data!$DJ:$DJ,'Dashboard TOTAL'!Y$24)</f>
        <v>0</v>
      </c>
      <c r="Z30" s="34">
        <f>COUNTIFS(Data!$CP:$CP,TRUE,Data!$CV:$CV,TRUE,Data!$I:$I,'Dashboard TOTAL'!$X30,Data!$DJ:$DJ,'Dashboard TOTAL'!Z$24)</f>
        <v>0</v>
      </c>
      <c r="AA30" s="34">
        <f>COUNTIFS(Data!$CP:$CP,TRUE,Data!$CV:$CV,TRUE,Data!$I:$I,'Dashboard TOTAL'!$X30,Data!$DJ:$DJ,'Dashboard TOTAL'!AA$24)</f>
        <v>0</v>
      </c>
      <c r="AB30" s="34">
        <f>COUNTIFS(Data!$CP:$CP,TRUE,Data!$CV:$CV,TRUE,Data!$I:$I,'Dashboard TOTAL'!$X30,Data!$DJ:$DJ,'Dashboard TOTAL'!AB$24)</f>
        <v>0</v>
      </c>
      <c r="AC30" s="34">
        <f>COUNTIFS(Data!$CP:$CP,TRUE,Data!$CV:$CV,TRUE,Data!$I:$I,'Dashboard TOTAL'!$X30,Data!$DJ:$DJ,'Dashboard TOTAL'!AC$24)</f>
        <v>0</v>
      </c>
      <c r="AD30" s="34">
        <f t="shared" ref="AD30:AD39" si="26">SUM(Y30:AC30)</f>
        <v>0</v>
      </c>
      <c r="AE30" s="34">
        <f>COUNTIFS(Data!$CP:$CP,TRUE,Data!$CV:$CV,TRUE,Data!$I:$I,'Dashboard TOTAL'!$X30,Data!$DJ:$DJ,'Dashboard TOTAL'!AE$23,Data!$DK:$DK,AE$24)</f>
        <v>0</v>
      </c>
      <c r="AF30" s="34">
        <f>COUNTIFS(Data!$CP:$CP,TRUE,Data!$CV:$CV,TRUE,Data!$I:$I,'Dashboard TOTAL'!$X30,Data!$DJ:$DJ,'Dashboard TOTAL'!AF$23,Data!$DK:$DK,AF$24)</f>
        <v>0</v>
      </c>
      <c r="AG30" s="34">
        <f t="shared" ref="AG30:AG39" si="27">SUM(AE30:AF30)</f>
        <v>0</v>
      </c>
      <c r="AH30" s="45">
        <f ca="1">COUNTIFS(Data!$DG:$DG,TRUE,Data!$CV:$CV,TRUE,Data!$I:$I,$X30,Data!$DF:$DF,'Dashboard TOTAL'!AH$24)</f>
        <v>0</v>
      </c>
      <c r="AI30" s="45">
        <f ca="1">COUNTIFS(Data!$DG:$DG,TRUE,Data!$CV:$CV,TRUE,Data!$I:$I,$X30,Data!$DF:$DF,'Dashboard TOTAL'!AI$24)</f>
        <v>0</v>
      </c>
      <c r="AJ30" s="45">
        <f t="shared" ref="AJ30:AJ39" ca="1" si="28">SUM(AH30:AI30)</f>
        <v>0</v>
      </c>
      <c r="AK30" s="46">
        <f t="shared" ca="1" si="24"/>
        <v>1</v>
      </c>
      <c r="AL30" s="47">
        <f t="shared" ca="1" si="25"/>
        <v>1.0096930533117934</v>
      </c>
    </row>
    <row r="31" spans="1:65" ht="15.75">
      <c r="A31" s="13" t="s">
        <v>208</v>
      </c>
      <c r="X31" s="26" t="s">
        <v>171</v>
      </c>
      <c r="Y31" s="34">
        <f>COUNTIFS(Data!$CP:$CP,TRUE,Data!$CV:$CV,TRUE,Data!$I:$I,'Dashboard TOTAL'!$X31,Data!$DJ:$DJ,'Dashboard TOTAL'!Y$24)</f>
        <v>0</v>
      </c>
      <c r="Z31" s="34">
        <f>COUNTIFS(Data!$CP:$CP,TRUE,Data!$CV:$CV,TRUE,Data!$I:$I,'Dashboard TOTAL'!$X31,Data!$DJ:$DJ,'Dashboard TOTAL'!Z$24)</f>
        <v>0</v>
      </c>
      <c r="AA31" s="34">
        <f>COUNTIFS(Data!$CP:$CP,TRUE,Data!$CV:$CV,TRUE,Data!$I:$I,'Dashboard TOTAL'!$X31,Data!$DJ:$DJ,'Dashboard TOTAL'!AA$24)</f>
        <v>0</v>
      </c>
      <c r="AB31" s="34">
        <f>COUNTIFS(Data!$CP:$CP,TRUE,Data!$CV:$CV,TRUE,Data!$I:$I,'Dashboard TOTAL'!$X31,Data!$DJ:$DJ,'Dashboard TOTAL'!AB$24)</f>
        <v>0</v>
      </c>
      <c r="AC31" s="34">
        <f>COUNTIFS(Data!$CP:$CP,TRUE,Data!$CV:$CV,TRUE,Data!$I:$I,'Dashboard TOTAL'!$X31,Data!$DJ:$DJ,'Dashboard TOTAL'!AC$24)</f>
        <v>0</v>
      </c>
      <c r="AD31" s="34">
        <f t="shared" si="26"/>
        <v>0</v>
      </c>
      <c r="AE31" s="34">
        <f>COUNTIFS(Data!$CP:$CP,TRUE,Data!$CV:$CV,TRUE,Data!$I:$I,'Dashboard TOTAL'!$X31,Data!$DJ:$DJ,'Dashboard TOTAL'!AE$23,Data!$DK:$DK,AE$24)</f>
        <v>0</v>
      </c>
      <c r="AF31" s="34">
        <f>COUNTIFS(Data!$CP:$CP,TRUE,Data!$CV:$CV,TRUE,Data!$I:$I,'Dashboard TOTAL'!$X31,Data!$DJ:$DJ,'Dashboard TOTAL'!AF$23,Data!$DK:$DK,AF$24)</f>
        <v>0</v>
      </c>
      <c r="AG31" s="34">
        <f t="shared" si="27"/>
        <v>0</v>
      </c>
      <c r="AH31" s="45">
        <f ca="1">COUNTIFS(Data!$DG:$DG,TRUE,Data!$CV:$CV,TRUE,Data!$I:$I,$X31,Data!$DF:$DF,'Dashboard TOTAL'!AH$24)</f>
        <v>0</v>
      </c>
      <c r="AI31" s="45">
        <f ca="1">COUNTIFS(Data!$DG:$DG,TRUE,Data!$CV:$CV,TRUE,Data!$I:$I,$X31,Data!$DF:$DF,'Dashboard TOTAL'!AI$24)</f>
        <v>0</v>
      </c>
      <c r="AJ31" s="45">
        <f t="shared" ca="1" si="28"/>
        <v>0</v>
      </c>
      <c r="AK31" s="46">
        <f t="shared" ca="1" si="24"/>
        <v>1</v>
      </c>
      <c r="AL31" s="47">
        <f t="shared" ca="1" si="25"/>
        <v>1.0096930533117934</v>
      </c>
    </row>
    <row r="32" spans="1:65" ht="15.75">
      <c r="A32" s="13"/>
      <c r="X32" s="26" t="s">
        <v>169</v>
      </c>
      <c r="Y32" s="34">
        <f>COUNTIFS(Data!$CP:$CP,TRUE,Data!$CV:$CV,TRUE,Data!$I:$I,'Dashboard TOTAL'!$X32,Data!$DJ:$DJ,'Dashboard TOTAL'!Y$24)</f>
        <v>0</v>
      </c>
      <c r="Z32" s="34">
        <f>COUNTIFS(Data!$CP:$CP,TRUE,Data!$CV:$CV,TRUE,Data!$I:$I,'Dashboard TOTAL'!$X32,Data!$DJ:$DJ,'Dashboard TOTAL'!Z$24)</f>
        <v>0</v>
      </c>
      <c r="AA32" s="34">
        <f>COUNTIFS(Data!$CP:$CP,TRUE,Data!$CV:$CV,TRUE,Data!$I:$I,'Dashboard TOTAL'!$X32,Data!$DJ:$DJ,'Dashboard TOTAL'!AA$24)</f>
        <v>0</v>
      </c>
      <c r="AB32" s="34">
        <f>COUNTIFS(Data!$CP:$CP,TRUE,Data!$CV:$CV,TRUE,Data!$I:$I,'Dashboard TOTAL'!$X32,Data!$DJ:$DJ,'Dashboard TOTAL'!AB$24)</f>
        <v>0</v>
      </c>
      <c r="AC32" s="34">
        <f>COUNTIFS(Data!$CP:$CP,TRUE,Data!$CV:$CV,TRUE,Data!$I:$I,'Dashboard TOTAL'!$X32,Data!$DJ:$DJ,'Dashboard TOTAL'!AC$24)</f>
        <v>0</v>
      </c>
      <c r="AD32" s="34">
        <f t="shared" si="26"/>
        <v>0</v>
      </c>
      <c r="AE32" s="34">
        <f>COUNTIFS(Data!$CP:$CP,TRUE,Data!$CV:$CV,TRUE,Data!$I:$I,'Dashboard TOTAL'!$X32,Data!$DJ:$DJ,'Dashboard TOTAL'!AE$23,Data!$DK:$DK,AE$24)</f>
        <v>0</v>
      </c>
      <c r="AF32" s="34">
        <f>COUNTIFS(Data!$CP:$CP,TRUE,Data!$CV:$CV,TRUE,Data!$I:$I,'Dashboard TOTAL'!$X32,Data!$DJ:$DJ,'Dashboard TOTAL'!AF$23,Data!$DK:$DK,AF$24)</f>
        <v>0</v>
      </c>
      <c r="AG32" s="34">
        <f t="shared" si="27"/>
        <v>0</v>
      </c>
      <c r="AH32" s="45">
        <f ca="1">COUNTIFS(Data!$DG:$DG,TRUE,Data!$CV:$CV,TRUE,Data!$I:$I,$X32,Data!$DF:$DF,'Dashboard TOTAL'!AH$24)</f>
        <v>0</v>
      </c>
      <c r="AI32" s="45">
        <f ca="1">COUNTIFS(Data!$DG:$DG,TRUE,Data!$CV:$CV,TRUE,Data!$I:$I,$X32,Data!$DF:$DF,'Dashboard TOTAL'!AI$24)</f>
        <v>0</v>
      </c>
      <c r="AJ32" s="45">
        <f t="shared" ca="1" si="28"/>
        <v>0</v>
      </c>
      <c r="AK32" s="46">
        <f t="shared" ca="1" si="24"/>
        <v>1</v>
      </c>
      <c r="AL32" s="47">
        <f t="shared" ca="1" si="25"/>
        <v>1.0096930533117934</v>
      </c>
    </row>
    <row r="33" spans="1:38" ht="15.75">
      <c r="A33" s="13" t="s">
        <v>209</v>
      </c>
      <c r="X33" s="26" t="s">
        <v>166</v>
      </c>
      <c r="Y33" s="34">
        <f>COUNTIFS(Data!$CP:$CP,TRUE,Data!$CV:$CV,TRUE,Data!$I:$I,'Dashboard TOTAL'!$X33,Data!$DJ:$DJ,'Dashboard TOTAL'!Y$24)</f>
        <v>0</v>
      </c>
      <c r="Z33" s="34">
        <f>COUNTIFS(Data!$CP:$CP,TRUE,Data!$CV:$CV,TRUE,Data!$I:$I,'Dashboard TOTAL'!$X33,Data!$DJ:$DJ,'Dashboard TOTAL'!Z$24)</f>
        <v>0</v>
      </c>
      <c r="AA33" s="34">
        <f>COUNTIFS(Data!$CP:$CP,TRUE,Data!$CV:$CV,TRUE,Data!$I:$I,'Dashboard TOTAL'!$X33,Data!$DJ:$DJ,'Dashboard TOTAL'!AA$24)</f>
        <v>0</v>
      </c>
      <c r="AB33" s="34">
        <f>COUNTIFS(Data!$CP:$CP,TRUE,Data!$CV:$CV,TRUE,Data!$I:$I,'Dashboard TOTAL'!$X33,Data!$DJ:$DJ,'Dashboard TOTAL'!AB$24)</f>
        <v>0</v>
      </c>
      <c r="AC33" s="34">
        <f>COUNTIFS(Data!$CP:$CP,TRUE,Data!$CV:$CV,TRUE,Data!$I:$I,'Dashboard TOTAL'!$X33,Data!$DJ:$DJ,'Dashboard TOTAL'!AC$24)</f>
        <v>0</v>
      </c>
      <c r="AD33" s="34">
        <f t="shared" si="26"/>
        <v>0</v>
      </c>
      <c r="AE33" s="34">
        <f>COUNTIFS(Data!$CP:$CP,TRUE,Data!$CV:$CV,TRUE,Data!$I:$I,'Dashboard TOTAL'!$X33,Data!$DJ:$DJ,'Dashboard TOTAL'!AE$23,Data!$DK:$DK,AE$24)</f>
        <v>0</v>
      </c>
      <c r="AF33" s="34">
        <f>COUNTIFS(Data!$CP:$CP,TRUE,Data!$CV:$CV,TRUE,Data!$I:$I,'Dashboard TOTAL'!$X33,Data!$DJ:$DJ,'Dashboard TOTAL'!AF$23,Data!$DK:$DK,AF$24)</f>
        <v>0</v>
      </c>
      <c r="AG33" s="34">
        <f t="shared" si="27"/>
        <v>0</v>
      </c>
      <c r="AH33" s="45">
        <f ca="1">COUNTIFS(Data!$DG:$DG,TRUE,Data!$CV:$CV,TRUE,Data!$I:$I,$X33,Data!$DF:$DF,'Dashboard TOTAL'!AH$24)</f>
        <v>0</v>
      </c>
      <c r="AI33" s="45">
        <f ca="1">COUNTIFS(Data!$DG:$DG,TRUE,Data!$CV:$CV,TRUE,Data!$I:$I,$X33,Data!$DF:$DF,'Dashboard TOTAL'!AI$24)</f>
        <v>0</v>
      </c>
      <c r="AJ33" s="45">
        <f t="shared" ca="1" si="28"/>
        <v>0</v>
      </c>
      <c r="AK33" s="46">
        <f t="shared" ca="1" si="24"/>
        <v>1</v>
      </c>
      <c r="AL33" s="47">
        <f t="shared" ca="1" si="25"/>
        <v>1.0096930533117934</v>
      </c>
    </row>
    <row r="34" spans="1:38" ht="15.75">
      <c r="A34" s="13"/>
      <c r="X34" s="26" t="s">
        <v>165</v>
      </c>
      <c r="Y34" s="34">
        <f>COUNTIFS(Data!$CP:$CP,TRUE,Data!$CV:$CV,TRUE,Data!$I:$I,'Dashboard TOTAL'!$X34,Data!$DJ:$DJ,'Dashboard TOTAL'!Y$24)</f>
        <v>0</v>
      </c>
      <c r="Z34" s="34">
        <f>COUNTIFS(Data!$CP:$CP,TRUE,Data!$CV:$CV,TRUE,Data!$I:$I,'Dashboard TOTAL'!$X34,Data!$DJ:$DJ,'Dashboard TOTAL'!Z$24)</f>
        <v>0</v>
      </c>
      <c r="AA34" s="34">
        <f>COUNTIFS(Data!$CP:$CP,TRUE,Data!$CV:$CV,TRUE,Data!$I:$I,'Dashboard TOTAL'!$X34,Data!$DJ:$DJ,'Dashboard TOTAL'!AA$24)</f>
        <v>0</v>
      </c>
      <c r="AB34" s="34">
        <f>COUNTIFS(Data!$CP:$CP,TRUE,Data!$CV:$CV,TRUE,Data!$I:$I,'Dashboard TOTAL'!$X34,Data!$DJ:$DJ,'Dashboard TOTAL'!AB$24)</f>
        <v>0</v>
      </c>
      <c r="AC34" s="34">
        <f>COUNTIFS(Data!$CP:$CP,TRUE,Data!$CV:$CV,TRUE,Data!$I:$I,'Dashboard TOTAL'!$X34,Data!$DJ:$DJ,'Dashboard TOTAL'!AC$24)</f>
        <v>0</v>
      </c>
      <c r="AD34" s="34">
        <f t="shared" si="26"/>
        <v>0</v>
      </c>
      <c r="AE34" s="34">
        <f>COUNTIFS(Data!$CP:$CP,TRUE,Data!$CV:$CV,TRUE,Data!$I:$I,'Dashboard TOTAL'!$X34,Data!$DJ:$DJ,'Dashboard TOTAL'!AE$23,Data!$DK:$DK,AE$24)</f>
        <v>0</v>
      </c>
      <c r="AF34" s="34">
        <f>COUNTIFS(Data!$CP:$CP,TRUE,Data!$CV:$CV,TRUE,Data!$I:$I,'Dashboard TOTAL'!$X34,Data!$DJ:$DJ,'Dashboard TOTAL'!AF$23,Data!$DK:$DK,AF$24)</f>
        <v>0</v>
      </c>
      <c r="AG34" s="34">
        <f t="shared" si="27"/>
        <v>0</v>
      </c>
      <c r="AH34" s="45">
        <f ca="1">COUNTIFS(Data!$DG:$DG,TRUE,Data!$CV:$CV,TRUE,Data!$I:$I,$X34,Data!$DF:$DF,'Dashboard TOTAL'!AH$24)</f>
        <v>0</v>
      </c>
      <c r="AI34" s="45">
        <f ca="1">COUNTIFS(Data!$DG:$DG,TRUE,Data!$CV:$CV,TRUE,Data!$I:$I,$X34,Data!$DF:$DF,'Dashboard TOTAL'!AI$24)</f>
        <v>0</v>
      </c>
      <c r="AJ34" s="45">
        <f t="shared" ca="1" si="28"/>
        <v>0</v>
      </c>
      <c r="AK34" s="46">
        <f t="shared" ca="1" si="24"/>
        <v>1</v>
      </c>
      <c r="AL34" s="47">
        <f t="shared" ca="1" si="25"/>
        <v>1.0096930533117934</v>
      </c>
    </row>
    <row r="35" spans="1:38">
      <c r="X35" s="26" t="s">
        <v>156</v>
      </c>
      <c r="Y35" s="34">
        <f>COUNTIFS(Data!$CP:$CP,TRUE,Data!$CV:$CV,TRUE,Data!$I:$I,'Dashboard TOTAL'!$X35,Data!$DJ:$DJ,'Dashboard TOTAL'!Y$24)</f>
        <v>0</v>
      </c>
      <c r="Z35" s="34">
        <f>COUNTIFS(Data!$CP:$CP,TRUE,Data!$CV:$CV,TRUE,Data!$I:$I,'Dashboard TOTAL'!$X35,Data!$DJ:$DJ,'Dashboard TOTAL'!Z$24)</f>
        <v>0</v>
      </c>
      <c r="AA35" s="34">
        <f>COUNTIFS(Data!$CP:$CP,TRUE,Data!$CV:$CV,TRUE,Data!$I:$I,'Dashboard TOTAL'!$X35,Data!$DJ:$DJ,'Dashboard TOTAL'!AA$24)</f>
        <v>0</v>
      </c>
      <c r="AB35" s="34">
        <f>COUNTIFS(Data!$CP:$CP,TRUE,Data!$CV:$CV,TRUE,Data!$I:$I,'Dashboard TOTAL'!$X35,Data!$DJ:$DJ,'Dashboard TOTAL'!AB$24)</f>
        <v>0</v>
      </c>
      <c r="AC35" s="34">
        <f>COUNTIFS(Data!$CP:$CP,TRUE,Data!$CV:$CV,TRUE,Data!$I:$I,'Dashboard TOTAL'!$X35,Data!$DJ:$DJ,'Dashboard TOTAL'!AC$24)</f>
        <v>0</v>
      </c>
      <c r="AD35" s="34">
        <f t="shared" si="26"/>
        <v>0</v>
      </c>
      <c r="AE35" s="34">
        <f>COUNTIFS(Data!$CP:$CP,TRUE,Data!$CV:$CV,TRUE,Data!$I:$I,'Dashboard TOTAL'!$X35,Data!$DJ:$DJ,'Dashboard TOTAL'!AE$23,Data!$DK:$DK,AE$24)</f>
        <v>0</v>
      </c>
      <c r="AF35" s="34">
        <f>COUNTIFS(Data!$CP:$CP,TRUE,Data!$CV:$CV,TRUE,Data!$I:$I,'Dashboard TOTAL'!$X35,Data!$DJ:$DJ,'Dashboard TOTAL'!AF$23,Data!$DK:$DK,AF$24)</f>
        <v>0</v>
      </c>
      <c r="AG35" s="34">
        <f t="shared" si="27"/>
        <v>0</v>
      </c>
      <c r="AH35" s="45">
        <f ca="1">COUNTIFS(Data!$DG:$DG,TRUE,Data!$CV:$CV,TRUE,Data!$I:$I,$X35,Data!$DF:$DF,'Dashboard TOTAL'!AH$24)</f>
        <v>0</v>
      </c>
      <c r="AI35" s="45">
        <f ca="1">COUNTIFS(Data!$DG:$DG,TRUE,Data!$CV:$CV,TRUE,Data!$I:$I,$X35,Data!$DF:$DF,'Dashboard TOTAL'!AI$24)</f>
        <v>0</v>
      </c>
      <c r="AJ35" s="45">
        <f t="shared" ca="1" si="28"/>
        <v>0</v>
      </c>
      <c r="AK35" s="46">
        <f t="shared" ca="1" si="24"/>
        <v>1</v>
      </c>
      <c r="AL35" s="47">
        <f t="shared" ca="1" si="25"/>
        <v>1.0096930533117934</v>
      </c>
    </row>
    <row r="36" spans="1:38">
      <c r="X36" s="26" t="s">
        <v>163</v>
      </c>
      <c r="Y36" s="34">
        <f>COUNTIFS(Data!$CP:$CP,TRUE,Data!$CV:$CV,TRUE,Data!$I:$I,'Dashboard TOTAL'!$X36,Data!$DJ:$DJ,'Dashboard TOTAL'!Y$24)</f>
        <v>0</v>
      </c>
      <c r="Z36" s="34">
        <f>COUNTIFS(Data!$CP:$CP,TRUE,Data!$CV:$CV,TRUE,Data!$I:$I,'Dashboard TOTAL'!$X36,Data!$DJ:$DJ,'Dashboard TOTAL'!Z$24)</f>
        <v>0</v>
      </c>
      <c r="AA36" s="34">
        <f>COUNTIFS(Data!$CP:$CP,TRUE,Data!$CV:$CV,TRUE,Data!$I:$I,'Dashboard TOTAL'!$X36,Data!$DJ:$DJ,'Dashboard TOTAL'!AA$24)</f>
        <v>0</v>
      </c>
      <c r="AB36" s="34">
        <f>COUNTIFS(Data!$CP:$CP,TRUE,Data!$CV:$CV,TRUE,Data!$I:$I,'Dashboard TOTAL'!$X36,Data!$DJ:$DJ,'Dashboard TOTAL'!AB$24)</f>
        <v>0</v>
      </c>
      <c r="AC36" s="34">
        <f>COUNTIFS(Data!$CP:$CP,TRUE,Data!$CV:$CV,TRUE,Data!$I:$I,'Dashboard TOTAL'!$X36,Data!$DJ:$DJ,'Dashboard TOTAL'!AC$24)</f>
        <v>0</v>
      </c>
      <c r="AD36" s="34">
        <f t="shared" si="26"/>
        <v>0</v>
      </c>
      <c r="AE36" s="34">
        <f>COUNTIFS(Data!$CP:$CP,TRUE,Data!$CV:$CV,TRUE,Data!$I:$I,'Dashboard TOTAL'!$X36,Data!$DJ:$DJ,'Dashboard TOTAL'!AE$23,Data!$DK:$DK,AE$24)</f>
        <v>0</v>
      </c>
      <c r="AF36" s="34">
        <f>COUNTIFS(Data!$CP:$CP,TRUE,Data!$CV:$CV,TRUE,Data!$I:$I,'Dashboard TOTAL'!$X36,Data!$DJ:$DJ,'Dashboard TOTAL'!AF$23,Data!$DK:$DK,AF$24)</f>
        <v>0</v>
      </c>
      <c r="AG36" s="34">
        <f t="shared" si="27"/>
        <v>0</v>
      </c>
      <c r="AH36" s="45">
        <f ca="1">COUNTIFS(Data!$DG:$DG,TRUE,Data!$CV:$CV,TRUE,Data!$I:$I,$X36,Data!$DF:$DF,'Dashboard TOTAL'!AH$24)</f>
        <v>0</v>
      </c>
      <c r="AI36" s="45">
        <f ca="1">COUNTIFS(Data!$DG:$DG,TRUE,Data!$CV:$CV,TRUE,Data!$I:$I,$X36,Data!$DF:$DF,'Dashboard TOTAL'!AI$24)</f>
        <v>0</v>
      </c>
      <c r="AJ36" s="45">
        <f t="shared" ca="1" si="28"/>
        <v>0</v>
      </c>
      <c r="AK36" s="46">
        <f t="shared" ca="1" si="24"/>
        <v>1</v>
      </c>
      <c r="AL36" s="47">
        <f t="shared" ca="1" si="25"/>
        <v>1.0096930533117934</v>
      </c>
    </row>
    <row r="37" spans="1:38">
      <c r="X37" s="26" t="s">
        <v>164</v>
      </c>
      <c r="Y37" s="34">
        <f>COUNTIFS(Data!$CP:$CP,TRUE,Data!$CV:$CV,TRUE,Data!$I:$I,'Dashboard TOTAL'!$X37,Data!$DJ:$DJ,'Dashboard TOTAL'!Y$24)</f>
        <v>0</v>
      </c>
      <c r="Z37" s="34">
        <f>COUNTIFS(Data!$CP:$CP,TRUE,Data!$CV:$CV,TRUE,Data!$I:$I,'Dashboard TOTAL'!$X37,Data!$DJ:$DJ,'Dashboard TOTAL'!Z$24)</f>
        <v>0</v>
      </c>
      <c r="AA37" s="34">
        <f>COUNTIFS(Data!$CP:$CP,TRUE,Data!$CV:$CV,TRUE,Data!$I:$I,'Dashboard TOTAL'!$X37,Data!$DJ:$DJ,'Dashboard TOTAL'!AA$24)</f>
        <v>0</v>
      </c>
      <c r="AB37" s="34">
        <f>COUNTIFS(Data!$CP:$CP,TRUE,Data!$CV:$CV,TRUE,Data!$I:$I,'Dashboard TOTAL'!$X37,Data!$DJ:$DJ,'Dashboard TOTAL'!AB$24)</f>
        <v>0</v>
      </c>
      <c r="AC37" s="34">
        <f>COUNTIFS(Data!$CP:$CP,TRUE,Data!$CV:$CV,TRUE,Data!$I:$I,'Dashboard TOTAL'!$X37,Data!$DJ:$DJ,'Dashboard TOTAL'!AC$24)</f>
        <v>0</v>
      </c>
      <c r="AD37" s="34">
        <f t="shared" si="26"/>
        <v>0</v>
      </c>
      <c r="AE37" s="34">
        <f>COUNTIFS(Data!$CP:$CP,TRUE,Data!$CV:$CV,TRUE,Data!$I:$I,'Dashboard TOTAL'!$X37,Data!$DJ:$DJ,'Dashboard TOTAL'!AE$23,Data!$DK:$DK,AE$24)</f>
        <v>0</v>
      </c>
      <c r="AF37" s="34">
        <f>COUNTIFS(Data!$CP:$CP,TRUE,Data!$CV:$CV,TRUE,Data!$I:$I,'Dashboard TOTAL'!$X37,Data!$DJ:$DJ,'Dashboard TOTAL'!AF$23,Data!$DK:$DK,AF$24)</f>
        <v>0</v>
      </c>
      <c r="AG37" s="34">
        <f t="shared" si="27"/>
        <v>0</v>
      </c>
      <c r="AH37" s="45">
        <f ca="1">COUNTIFS(Data!$DG:$DG,TRUE,Data!$CV:$CV,TRUE,Data!$I:$I,$X37,Data!$DF:$DF,'Dashboard TOTAL'!AH$24)</f>
        <v>0</v>
      </c>
      <c r="AI37" s="45">
        <f ca="1">COUNTIFS(Data!$DG:$DG,TRUE,Data!$CV:$CV,TRUE,Data!$I:$I,$X37,Data!$DF:$DF,'Dashboard TOTAL'!AI$24)</f>
        <v>0</v>
      </c>
      <c r="AJ37" s="45">
        <f t="shared" ca="1" si="28"/>
        <v>0</v>
      </c>
      <c r="AK37" s="46">
        <f t="shared" ca="1" si="24"/>
        <v>1</v>
      </c>
      <c r="AL37" s="47">
        <f t="shared" ca="1" si="25"/>
        <v>1.0096930533117934</v>
      </c>
    </row>
    <row r="38" spans="1:38">
      <c r="X38" s="26" t="s">
        <v>122</v>
      </c>
      <c r="Y38" s="34">
        <f>COUNTIFS(Data!$CP:$CP,TRUE,Data!$CV:$CV,TRUE,Data!$I:$I,'Dashboard TOTAL'!$X38,Data!$DJ:$DJ,'Dashboard TOTAL'!Y$24)</f>
        <v>0</v>
      </c>
      <c r="Z38" s="34">
        <f>COUNTIFS(Data!$CP:$CP,TRUE,Data!$CV:$CV,TRUE,Data!$I:$I,'Dashboard TOTAL'!$X38,Data!$DJ:$DJ,'Dashboard TOTAL'!Z$24)</f>
        <v>0</v>
      </c>
      <c r="AA38" s="34">
        <f>COUNTIFS(Data!$CP:$CP,TRUE,Data!$CV:$CV,TRUE,Data!$I:$I,'Dashboard TOTAL'!$X38,Data!$DJ:$DJ,'Dashboard TOTAL'!AA$24)</f>
        <v>0</v>
      </c>
      <c r="AB38" s="34">
        <f>COUNTIFS(Data!$CP:$CP,TRUE,Data!$CV:$CV,TRUE,Data!$I:$I,'Dashboard TOTAL'!$X38,Data!$DJ:$DJ,'Dashboard TOTAL'!AB$24)</f>
        <v>0</v>
      </c>
      <c r="AC38" s="34">
        <f>COUNTIFS(Data!$CP:$CP,TRUE,Data!$CV:$CV,TRUE,Data!$I:$I,'Dashboard TOTAL'!$X38,Data!$DJ:$DJ,'Dashboard TOTAL'!AC$24)</f>
        <v>0</v>
      </c>
      <c r="AD38" s="34">
        <f t="shared" si="26"/>
        <v>0</v>
      </c>
      <c r="AE38" s="34">
        <f>COUNTIFS(Data!$CP:$CP,TRUE,Data!$CV:$CV,TRUE,Data!$I:$I,'Dashboard TOTAL'!$X38,Data!$DJ:$DJ,'Dashboard TOTAL'!AE$23,Data!$DK:$DK,AE$24)</f>
        <v>0</v>
      </c>
      <c r="AF38" s="34">
        <f>COUNTIFS(Data!$CP:$CP,TRUE,Data!$CV:$CV,TRUE,Data!$I:$I,'Dashboard TOTAL'!$X38,Data!$DJ:$DJ,'Dashboard TOTAL'!AF$23,Data!$DK:$DK,AF$24)</f>
        <v>0</v>
      </c>
      <c r="AG38" s="34">
        <f t="shared" si="27"/>
        <v>0</v>
      </c>
      <c r="AH38" s="45">
        <f ca="1">COUNTIFS(Data!$DG:$DG,TRUE,Data!$CV:$CV,TRUE,Data!$I:$I,$X38,Data!$DF:$DF,'Dashboard TOTAL'!AH$24)</f>
        <v>0</v>
      </c>
      <c r="AI38" s="45">
        <f ca="1">COUNTIFS(Data!$DG:$DG,TRUE,Data!$CV:$CV,TRUE,Data!$I:$I,$X38,Data!$DF:$DF,'Dashboard TOTAL'!AI$24)</f>
        <v>0</v>
      </c>
      <c r="AJ38" s="45">
        <f t="shared" ca="1" si="28"/>
        <v>0</v>
      </c>
      <c r="AK38" s="46">
        <f t="shared" ca="1" si="24"/>
        <v>1</v>
      </c>
      <c r="AL38" s="47">
        <f t="shared" ca="1" si="25"/>
        <v>1.0096930533117934</v>
      </c>
    </row>
    <row r="39" spans="1:38">
      <c r="X39" s="26" t="s">
        <v>159</v>
      </c>
      <c r="Y39" s="34">
        <f>COUNTIFS(Data!$CP:$CP,TRUE,Data!$CV:$CV,TRUE,Data!$I:$I,'Dashboard TOTAL'!$X39,Data!$DJ:$DJ,'Dashboard TOTAL'!Y$24)</f>
        <v>0</v>
      </c>
      <c r="Z39" s="34">
        <f>COUNTIFS(Data!$CP:$CP,TRUE,Data!$CV:$CV,TRUE,Data!$I:$I,'Dashboard TOTAL'!$X39,Data!$DJ:$DJ,'Dashboard TOTAL'!Z$24)</f>
        <v>0</v>
      </c>
      <c r="AA39" s="34">
        <f>COUNTIFS(Data!$CP:$CP,TRUE,Data!$CV:$CV,TRUE,Data!$I:$I,'Dashboard TOTAL'!$X39,Data!$DJ:$DJ,'Dashboard TOTAL'!AA$24)</f>
        <v>0</v>
      </c>
      <c r="AB39" s="34">
        <f>COUNTIFS(Data!$CP:$CP,TRUE,Data!$CV:$CV,TRUE,Data!$I:$I,'Dashboard TOTAL'!$X39,Data!$DJ:$DJ,'Dashboard TOTAL'!AB$24)</f>
        <v>0</v>
      </c>
      <c r="AC39" s="34">
        <f>COUNTIFS(Data!$CP:$CP,TRUE,Data!$CV:$CV,TRUE,Data!$I:$I,'Dashboard TOTAL'!$X39,Data!$DJ:$DJ,'Dashboard TOTAL'!AC$24)</f>
        <v>0</v>
      </c>
      <c r="AD39" s="34">
        <f t="shared" si="26"/>
        <v>0</v>
      </c>
      <c r="AE39" s="34">
        <f>COUNTIFS(Data!$CP:$CP,TRUE,Data!$CV:$CV,TRUE,Data!$I:$I,'Dashboard TOTAL'!$X39,Data!$DJ:$DJ,'Dashboard TOTAL'!AE$23,Data!$DK:$DK,AE$24)</f>
        <v>0</v>
      </c>
      <c r="AF39" s="34">
        <f>COUNTIFS(Data!$CP:$CP,TRUE,Data!$CV:$CV,TRUE,Data!$I:$I,'Dashboard TOTAL'!$X39,Data!$DJ:$DJ,'Dashboard TOTAL'!AF$23,Data!$DK:$DK,AF$24)</f>
        <v>0</v>
      </c>
      <c r="AG39" s="34">
        <f t="shared" si="27"/>
        <v>0</v>
      </c>
      <c r="AH39" s="45">
        <f ca="1">COUNTIFS(Data!$DG:$DG,TRUE,Data!$CV:$CV,TRUE,Data!$I:$I,$X39,Data!$DF:$DF,'Dashboard TOTAL'!AH$24)</f>
        <v>0</v>
      </c>
      <c r="AI39" s="45">
        <f ca="1">COUNTIFS(Data!$DG:$DG,TRUE,Data!$CV:$CV,TRUE,Data!$I:$I,$X39,Data!$DF:$DF,'Dashboard TOTAL'!AI$24)</f>
        <v>0</v>
      </c>
      <c r="AJ39" s="45">
        <f t="shared" ca="1" si="28"/>
        <v>0</v>
      </c>
      <c r="AK39" s="46">
        <f t="shared" ca="1" si="24"/>
        <v>1</v>
      </c>
      <c r="AL39" s="47">
        <f t="shared" ca="1" si="25"/>
        <v>1.0096930533117934</v>
      </c>
    </row>
    <row r="40" spans="1:38">
      <c r="X40" s="27" t="s">
        <v>182</v>
      </c>
      <c r="Y40" s="35">
        <f t="shared" ref="Y40:AE40" si="29">SUM(Y29:Y39)</f>
        <v>0</v>
      </c>
      <c r="Z40" s="35">
        <f t="shared" si="29"/>
        <v>0</v>
      </c>
      <c r="AA40" s="35">
        <f t="shared" si="29"/>
        <v>0</v>
      </c>
      <c r="AB40" s="35">
        <f t="shared" si="29"/>
        <v>0</v>
      </c>
      <c r="AC40" s="35">
        <f t="shared" si="29"/>
        <v>0</v>
      </c>
      <c r="AD40" s="35">
        <f t="shared" si="29"/>
        <v>0</v>
      </c>
      <c r="AE40" s="35">
        <f t="shared" si="29"/>
        <v>0</v>
      </c>
      <c r="AF40" s="35">
        <f t="shared" ref="AF40:AG40" si="30">SUM(AF29:AF39)</f>
        <v>0</v>
      </c>
      <c r="AG40" s="35">
        <f t="shared" si="30"/>
        <v>0</v>
      </c>
      <c r="AH40" s="48">
        <f t="shared" ref="AH40:AJ40" ca="1" si="31">SUM(AH29:AH39)</f>
        <v>0</v>
      </c>
      <c r="AI40" s="48">
        <f t="shared" ca="1" si="31"/>
        <v>0</v>
      </c>
      <c r="AJ40" s="48">
        <f t="shared" ca="1" si="31"/>
        <v>0</v>
      </c>
      <c r="AK40" s="49">
        <f t="shared" ca="1" si="24"/>
        <v>1</v>
      </c>
      <c r="AL40" s="50">
        <f t="shared" ca="1" si="25"/>
        <v>1.0096930533117934</v>
      </c>
    </row>
    <row r="41" spans="1:38">
      <c r="X41" t="str">
        <f>E20</f>
        <v>Update: 06 Januari 2025 Pkl 08:00</v>
      </c>
    </row>
    <row r="42" spans="1:38">
      <c r="X42" s="9" t="s">
        <v>198</v>
      </c>
    </row>
  </sheetData>
  <mergeCells count="26">
    <mergeCell ref="BB7:BB8"/>
    <mergeCell ref="E5:U5"/>
    <mergeCell ref="X5:AL5"/>
    <mergeCell ref="F6:O6"/>
    <mergeCell ref="Q6:U6"/>
    <mergeCell ref="Y6:AF6"/>
    <mergeCell ref="AH6:AL6"/>
    <mergeCell ref="E6:E7"/>
    <mergeCell ref="P6:P7"/>
    <mergeCell ref="X6:X7"/>
    <mergeCell ref="BH7:BH8"/>
    <mergeCell ref="X27:X28"/>
    <mergeCell ref="AD27:AD28"/>
    <mergeCell ref="X26:AL26"/>
    <mergeCell ref="AO5:AY6"/>
    <mergeCell ref="BB5:BM6"/>
    <mergeCell ref="Y27:AC27"/>
    <mergeCell ref="AE27:AG27"/>
    <mergeCell ref="AH27:AL27"/>
    <mergeCell ref="AG6:AG7"/>
    <mergeCell ref="AP7:AS7"/>
    <mergeCell ref="AU7:AY7"/>
    <mergeCell ref="BC7:BG7"/>
    <mergeCell ref="BI7:BM7"/>
    <mergeCell ref="AO7:AO8"/>
    <mergeCell ref="AT7:AT8"/>
  </mergeCells>
  <conditionalFormatting sqref="F8:P18">
    <cfRule type="cellIs" dxfId="24" priority="31" operator="equal">
      <formula>0</formula>
    </cfRule>
  </conditionalFormatting>
  <conditionalFormatting sqref="Q8:S18 AH8:AJ18 AU9:AW19 BI9:BK19">
    <cfRule type="cellIs" dxfId="23" priority="20" operator="equal">
      <formula>0</formula>
    </cfRule>
  </conditionalFormatting>
  <conditionalFormatting sqref="T8:T19">
    <cfRule type="cellIs" dxfId="22" priority="10" operator="greaterThanOrEqual">
      <formula>0.9479</formula>
    </cfRule>
    <cfRule type="cellIs" dxfId="21" priority="11" operator="lessThan">
      <formula>0.9479</formula>
    </cfRule>
  </conditionalFormatting>
  <conditionalFormatting sqref="U8:U19">
    <cfRule type="cellIs" dxfId="20" priority="28" operator="greaterThanOrEqual">
      <formula>1</formula>
    </cfRule>
    <cfRule type="cellIs" dxfId="19" priority="29" operator="lessThan">
      <formula>1</formula>
    </cfRule>
  </conditionalFormatting>
  <conditionalFormatting sqref="AP9:AT19 BC9:BH19 Y8:AG18">
    <cfRule type="cellIs" dxfId="18" priority="30" operator="equal">
      <formula>0</formula>
    </cfRule>
  </conditionalFormatting>
  <conditionalFormatting sqref="Y29:AG39">
    <cfRule type="cellIs" dxfId="17" priority="1" operator="equal">
      <formula>0</formula>
    </cfRule>
  </conditionalFormatting>
  <conditionalFormatting sqref="AH29:AJ39">
    <cfRule type="cellIs" dxfId="16" priority="6" operator="equal">
      <formula>0</formula>
    </cfRule>
  </conditionalFormatting>
  <conditionalFormatting sqref="AK8:AK19">
    <cfRule type="cellIs" dxfId="15" priority="26" operator="greaterThanOrEqual">
      <formula>0.9904</formula>
    </cfRule>
    <cfRule type="cellIs" dxfId="14" priority="27" operator="lessThan">
      <formula>0.9904</formula>
    </cfRule>
  </conditionalFormatting>
  <conditionalFormatting sqref="AK29:AK40">
    <cfRule type="cellIs" dxfId="13" priority="7" operator="greaterThanOrEqual">
      <formula>0.9904</formula>
    </cfRule>
    <cfRule type="cellIs" dxfId="12" priority="8" operator="lessThan">
      <formula>0.9904</formula>
    </cfRule>
  </conditionalFormatting>
  <conditionalFormatting sqref="AL8:AL19">
    <cfRule type="cellIs" dxfId="11" priority="12" operator="greaterThanOrEqual">
      <formula>1</formula>
    </cfRule>
    <cfRule type="cellIs" dxfId="10" priority="13" operator="lessThan">
      <formula>1</formula>
    </cfRule>
  </conditionalFormatting>
  <conditionalFormatting sqref="AL29:AL40">
    <cfRule type="cellIs" dxfId="9" priority="4" operator="greaterThanOrEqual">
      <formula>1</formula>
    </cfRule>
    <cfRule type="cellIs" dxfId="8" priority="5" operator="lessThan">
      <formula>1</formula>
    </cfRule>
  </conditionalFormatting>
  <conditionalFormatting sqref="AX9:AX20">
    <cfRule type="cellIs" dxfId="7" priority="16" operator="greaterThanOrEqual">
      <formula>0.8224</formula>
    </cfRule>
    <cfRule type="cellIs" dxfId="6" priority="17" operator="lessThan">
      <formula>0.8224</formula>
    </cfRule>
  </conditionalFormatting>
  <conditionalFormatting sqref="AY9:AY20">
    <cfRule type="cellIs" dxfId="5" priority="24" operator="greaterThanOrEqual">
      <formula>1</formula>
    </cfRule>
    <cfRule type="cellIs" dxfId="4" priority="25" operator="lessThan">
      <formula>1</formula>
    </cfRule>
  </conditionalFormatting>
  <conditionalFormatting sqref="BL9:BL20">
    <cfRule type="cellIs" dxfId="3" priority="14" operator="greaterThan">
      <formula>0.9058</formula>
    </cfRule>
    <cfRule type="cellIs" dxfId="2" priority="15" operator="lessThan">
      <formula>0.9058</formula>
    </cfRule>
  </conditionalFormatting>
  <conditionalFormatting sqref="BM9:BM20">
    <cfRule type="cellIs" dxfId="1" priority="22" operator="greaterThanOrEqual">
      <formula>1</formula>
    </cfRule>
    <cfRule type="cellIs" dxfId="0" priority="23" operator="lessThan">
      <formula>1</formula>
    </cfRule>
  </conditionalFormatting>
  <pageMargins left="0.7" right="0.7" top="0.75" bottom="0.75" header="0.3" footer="0.3"/>
  <ignoredErrors>
    <ignoredError sqref="P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9"/>
  <sheetViews>
    <sheetView topLeftCell="R1" workbookViewId="0">
      <selection activeCell="Q12" sqref="Q12"/>
    </sheetView>
  </sheetViews>
  <sheetFormatPr defaultColWidth="8.59765625" defaultRowHeight="13.5"/>
  <cols>
    <col min="1" max="1" width="1.796875" customWidth="1"/>
    <col min="2" max="2" width="10.796875" customWidth="1"/>
    <col min="13" max="13" width="15.46484375" customWidth="1"/>
    <col min="15" max="15" width="12.46484375" customWidth="1"/>
  </cols>
  <sheetData>
    <row r="1" spans="1:34">
      <c r="B1" s="1">
        <f ca="1">TODAY()</f>
        <v>45688</v>
      </c>
    </row>
    <row r="2" spans="1:34">
      <c r="B2" s="1">
        <f ca="1">NOW()</f>
        <v>45688.359682870374</v>
      </c>
      <c r="AG2" t="s">
        <v>210</v>
      </c>
      <c r="AH2" t="s">
        <v>211</v>
      </c>
    </row>
    <row r="3" spans="1:34">
      <c r="A3" s="123" t="s">
        <v>212</v>
      </c>
      <c r="B3" s="123"/>
      <c r="C3" s="123"/>
      <c r="E3" s="123" t="s">
        <v>213</v>
      </c>
      <c r="F3" s="123"/>
      <c r="G3" s="123"/>
      <c r="I3" s="123" t="s">
        <v>214</v>
      </c>
      <c r="J3" s="123"/>
      <c r="K3" s="123"/>
      <c r="M3" t="s">
        <v>7</v>
      </c>
      <c r="O3" t="s">
        <v>215</v>
      </c>
      <c r="Q3" t="s">
        <v>6</v>
      </c>
      <c r="T3" t="s">
        <v>216</v>
      </c>
      <c r="V3" t="s">
        <v>10</v>
      </c>
      <c r="X3" t="s">
        <v>217</v>
      </c>
      <c r="Z3" t="s">
        <v>218</v>
      </c>
      <c r="AB3" t="s">
        <v>219</v>
      </c>
      <c r="AD3" t="s">
        <v>26</v>
      </c>
      <c r="AG3" t="s">
        <v>220</v>
      </c>
      <c r="AH3">
        <v>3</v>
      </c>
    </row>
    <row r="4" spans="1:34">
      <c r="B4" t="s">
        <v>221</v>
      </c>
      <c r="C4">
        <v>36</v>
      </c>
      <c r="F4" t="s">
        <v>221</v>
      </c>
      <c r="J4" t="s">
        <v>221</v>
      </c>
      <c r="M4" t="s">
        <v>158</v>
      </c>
      <c r="O4" t="s">
        <v>128</v>
      </c>
      <c r="Q4" t="s">
        <v>130</v>
      </c>
      <c r="T4" t="s">
        <v>120</v>
      </c>
      <c r="V4" t="s">
        <v>170</v>
      </c>
      <c r="X4" t="s">
        <v>141</v>
      </c>
      <c r="Z4" t="s">
        <v>88</v>
      </c>
      <c r="AB4" t="s">
        <v>91</v>
      </c>
      <c r="AD4" t="s">
        <v>222</v>
      </c>
      <c r="AG4" t="s">
        <v>223</v>
      </c>
      <c r="AH4">
        <v>3</v>
      </c>
    </row>
    <row r="5" spans="1:34">
      <c r="A5">
        <v>1</v>
      </c>
      <c r="B5">
        <v>3</v>
      </c>
      <c r="C5" t="s">
        <v>224</v>
      </c>
      <c r="E5">
        <v>1</v>
      </c>
      <c r="F5">
        <v>1</v>
      </c>
      <c r="G5" t="s">
        <v>225</v>
      </c>
      <c r="I5">
        <v>1</v>
      </c>
      <c r="J5">
        <v>1</v>
      </c>
      <c r="K5" t="s">
        <v>225</v>
      </c>
      <c r="M5" t="s">
        <v>168</v>
      </c>
      <c r="Q5" t="s">
        <v>173</v>
      </c>
      <c r="V5" t="s">
        <v>160</v>
      </c>
      <c r="Z5" t="s">
        <v>147</v>
      </c>
      <c r="AB5" t="s">
        <v>172</v>
      </c>
      <c r="AG5" t="s">
        <v>226</v>
      </c>
      <c r="AH5">
        <v>6</v>
      </c>
    </row>
    <row r="6" spans="1:34">
      <c r="A6">
        <v>2</v>
      </c>
      <c r="B6">
        <v>6</v>
      </c>
      <c r="C6" t="s">
        <v>227</v>
      </c>
      <c r="E6">
        <v>2</v>
      </c>
      <c r="F6">
        <v>2</v>
      </c>
      <c r="G6" t="s">
        <v>228</v>
      </c>
      <c r="I6">
        <v>2</v>
      </c>
      <c r="J6">
        <v>2</v>
      </c>
      <c r="K6" t="s">
        <v>228</v>
      </c>
      <c r="M6" t="s">
        <v>121</v>
      </c>
      <c r="Q6" t="s">
        <v>162</v>
      </c>
      <c r="V6" t="s">
        <v>167</v>
      </c>
      <c r="AB6" t="s">
        <v>174</v>
      </c>
      <c r="AG6" t="s">
        <v>229</v>
      </c>
      <c r="AH6">
        <v>36</v>
      </c>
    </row>
    <row r="7" spans="1:34">
      <c r="A7">
        <v>3</v>
      </c>
      <c r="B7">
        <v>12</v>
      </c>
      <c r="C7" t="s">
        <v>230</v>
      </c>
      <c r="E7">
        <v>3</v>
      </c>
      <c r="F7">
        <v>3</v>
      </c>
      <c r="G7" t="s">
        <v>231</v>
      </c>
      <c r="I7">
        <v>3</v>
      </c>
      <c r="J7">
        <v>3</v>
      </c>
      <c r="K7" t="s">
        <v>231</v>
      </c>
      <c r="Q7" t="s">
        <v>133</v>
      </c>
      <c r="V7" t="s">
        <v>232</v>
      </c>
    </row>
    <row r="8" spans="1:34">
      <c r="A8">
        <v>4</v>
      </c>
      <c r="B8">
        <v>24</v>
      </c>
      <c r="C8" t="s">
        <v>233</v>
      </c>
      <c r="E8">
        <v>4</v>
      </c>
      <c r="F8">
        <v>6</v>
      </c>
      <c r="G8" t="s">
        <v>227</v>
      </c>
      <c r="I8">
        <v>4</v>
      </c>
      <c r="J8" t="s">
        <v>234</v>
      </c>
      <c r="K8" t="s">
        <v>235</v>
      </c>
      <c r="Q8" t="s">
        <v>157</v>
      </c>
    </row>
    <row r="9" spans="1:34">
      <c r="A9">
        <v>5</v>
      </c>
      <c r="B9">
        <v>36</v>
      </c>
      <c r="C9" t="s">
        <v>236</v>
      </c>
      <c r="E9">
        <v>5</v>
      </c>
      <c r="F9" t="s">
        <v>237</v>
      </c>
      <c r="G9" t="s">
        <v>238</v>
      </c>
      <c r="Q9" t="s">
        <v>175</v>
      </c>
    </row>
    <row r="10" spans="1:34">
      <c r="A10">
        <v>6</v>
      </c>
      <c r="B10">
        <v>48</v>
      </c>
      <c r="C10" t="s">
        <v>239</v>
      </c>
      <c r="Q10" t="s">
        <v>176</v>
      </c>
    </row>
    <row r="11" spans="1:34">
      <c r="A11">
        <v>7</v>
      </c>
      <c r="B11">
        <v>72</v>
      </c>
      <c r="C11" t="s">
        <v>240</v>
      </c>
      <c r="Q11" t="s">
        <v>241</v>
      </c>
    </row>
    <row r="12" spans="1:34">
      <c r="A12">
        <v>8</v>
      </c>
      <c r="B12" t="s">
        <v>242</v>
      </c>
      <c r="C12" t="s">
        <v>243</v>
      </c>
      <c r="Q12" t="s">
        <v>244</v>
      </c>
    </row>
    <row r="14" spans="1:34">
      <c r="A14">
        <v>1</v>
      </c>
      <c r="B14">
        <v>12</v>
      </c>
      <c r="C14" t="s">
        <v>245</v>
      </c>
    </row>
    <row r="15" spans="1:34">
      <c r="A15">
        <v>2</v>
      </c>
      <c r="B15">
        <v>9</v>
      </c>
      <c r="C15" t="s">
        <v>246</v>
      </c>
    </row>
    <row r="16" spans="1:34">
      <c r="A16">
        <v>3</v>
      </c>
      <c r="B16">
        <v>6</v>
      </c>
      <c r="C16" t="s">
        <v>247</v>
      </c>
    </row>
    <row r="17" spans="1:3">
      <c r="A17">
        <v>4</v>
      </c>
      <c r="B17">
        <v>3</v>
      </c>
      <c r="C17" t="s">
        <v>227</v>
      </c>
    </row>
    <row r="18" spans="1:3">
      <c r="A18">
        <v>5</v>
      </c>
      <c r="B18">
        <v>0</v>
      </c>
      <c r="C18" t="s">
        <v>224</v>
      </c>
    </row>
    <row r="19" spans="1:3">
      <c r="A19">
        <v>6</v>
      </c>
      <c r="B19" t="s">
        <v>248</v>
      </c>
      <c r="C19" t="s">
        <v>249</v>
      </c>
    </row>
  </sheetData>
  <mergeCells count="3">
    <mergeCell ref="A3:C3"/>
    <mergeCell ref="E3:G3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Dashboard TOTAL</vt:lpstr>
      <vt:lpstr>Konstanta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Regina Nathamiya</cp:lastModifiedBy>
  <dcterms:created xsi:type="dcterms:W3CDTF">2024-08-13T04:23:00Z</dcterms:created>
  <dcterms:modified xsi:type="dcterms:W3CDTF">2025-01-31T01:38:27Z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074B6E1C65DF4DA4881DED4AFFB25637_13</vt:lpwstr>
  </property>
  <property fmtid="{D5CDD505-2E9C-101B-9397-08002B2CF9AE}" pid="3" name="KSOProductBuildVer">
    <vt:lpwstr>1033-12.2.0.19307</vt:lpwstr>
  </property>
</Properties>
</file>