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Google Drive/Documents/2018 May/Research/apriltags/"/>
    </mc:Choice>
  </mc:AlternateContent>
  <xr:revisionPtr revIDLastSave="0" documentId="13_ncr:1_{BA458130-44E9-0F49-BAB8-616C09DDB31F}" xr6:coauthVersionLast="34" xr6:coauthVersionMax="34" xr10:uidLastSave="{00000000-0000-0000-0000-000000000000}"/>
  <bookViews>
    <workbookView xWindow="380" yWindow="460" windowWidth="28040" windowHeight="17040" xr2:uid="{55BA06E9-4BCD-EC4C-8C47-96B4B11DF33D}"/>
  </bookViews>
  <sheets>
    <sheet name="Data Structure Test" sheetId="1" r:id="rId1"/>
    <sheet name="Optical Flow Optimization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9" i="2"/>
  <c r="F11" i="2"/>
  <c r="F10" i="2"/>
  <c r="C7" i="2"/>
  <c r="D7" i="2"/>
  <c r="E7" i="2"/>
  <c r="B7" i="2"/>
  <c r="E6" i="2"/>
  <c r="C6" i="2"/>
  <c r="D6" i="2"/>
  <c r="B6" i="2"/>
  <c r="C5" i="2"/>
  <c r="D5" i="2"/>
  <c r="E5" i="2"/>
  <c r="B5" i="2"/>
  <c r="M3" i="1"/>
  <c r="M4" i="1"/>
  <c r="M5" i="1"/>
  <c r="M6" i="1"/>
  <c r="M7" i="1"/>
  <c r="M8" i="1"/>
  <c r="M9" i="1"/>
  <c r="M2" i="1"/>
  <c r="F3" i="2"/>
  <c r="F2" i="2"/>
  <c r="G15" i="1"/>
  <c r="H15" i="1"/>
  <c r="I15" i="1"/>
  <c r="J15" i="1"/>
  <c r="F15" i="1"/>
  <c r="G14" i="1"/>
  <c r="H14" i="1"/>
  <c r="I14" i="1"/>
  <c r="J14" i="1"/>
  <c r="F14" i="1"/>
  <c r="G12" i="1"/>
  <c r="H12" i="1"/>
  <c r="I12" i="1"/>
  <c r="J12" i="1"/>
  <c r="F12" i="1"/>
  <c r="G11" i="1"/>
  <c r="H11" i="1"/>
  <c r="I11" i="1"/>
  <c r="J11" i="1"/>
  <c r="K11" i="1"/>
  <c r="L11" i="1"/>
  <c r="F11" i="1"/>
  <c r="K9" i="1"/>
  <c r="L9" i="1" s="1"/>
  <c r="L12" i="1" s="1"/>
  <c r="K8" i="1"/>
  <c r="L8" i="1" s="1"/>
  <c r="K3" i="1"/>
  <c r="L3" i="1" s="1"/>
  <c r="K4" i="1"/>
  <c r="L4" i="1" s="1"/>
  <c r="K5" i="1"/>
  <c r="L5" i="1" s="1"/>
  <c r="K6" i="1"/>
  <c r="L6" i="1" s="1"/>
  <c r="K7" i="1"/>
  <c r="L7" i="1"/>
  <c r="E2" i="1"/>
  <c r="D2" i="1"/>
  <c r="K2" i="1"/>
  <c r="L2" i="1" s="1"/>
  <c r="K12" i="1" l="1"/>
</calcChain>
</file>

<file path=xl/sharedStrings.xml><?xml version="1.0" encoding="utf-8"?>
<sst xmlns="http://schemas.openxmlformats.org/spreadsheetml/2006/main" count="42" uniqueCount="40">
  <si>
    <t>AprilTag Detection Benchmark</t>
  </si>
  <si>
    <t>PC - Using List</t>
  </si>
  <si>
    <t>Image Frequency (Hz)</t>
  </si>
  <si>
    <t>Tag Pose Frequency (Hz)</t>
  </si>
  <si>
    <t>Transformation Frequnecy (Hz)</t>
  </si>
  <si>
    <t>Pose Transformation (Hz)</t>
  </si>
  <si>
    <t>Add Past Transformations (usec)</t>
  </si>
  <si>
    <t>Optical Flow (usec)</t>
  </si>
  <si>
    <t>Solve PNP (usec)</t>
  </si>
  <si>
    <t>List Deletion (usec)</t>
  </si>
  <si>
    <t>Draw Image (usec)</t>
  </si>
  <si>
    <t>PC - Using Vector</t>
  </si>
  <si>
    <t>Total Time
(usec)</t>
  </si>
  <si>
    <t>Total Time x 60 (msec)</t>
  </si>
  <si>
    <t>PC -Using List (2)</t>
  </si>
  <si>
    <t>PC - Using Vector (2)</t>
  </si>
  <si>
    <t>PC - Using Vector (3)</t>
  </si>
  <si>
    <t>Odroid (Release) - Using List</t>
  </si>
  <si>
    <t>Odroid (Release) - Using Vector</t>
  </si>
  <si>
    <t>Ratio Odroid/PC (List)</t>
  </si>
  <si>
    <t>Ratio Odroid/PC(Vector)</t>
  </si>
  <si>
    <t>Percentage (PC)</t>
  </si>
  <si>
    <t>Percentage (Odroid)</t>
  </si>
  <si>
    <t>Image Copying and Decoloring (us)</t>
  </si>
  <si>
    <t>Optical Flow (us)</t>
  </si>
  <si>
    <t>Pushing the information (us)</t>
  </si>
  <si>
    <t>PC - Original</t>
  </si>
  <si>
    <t>Odroid - Original</t>
  </si>
  <si>
    <t>Ratio/Meet</t>
  </si>
  <si>
    <t>PC - Ratio</t>
  </si>
  <si>
    <t>Odroid - Ratio</t>
  </si>
  <si>
    <t>Odroid/PC</t>
  </si>
  <si>
    <t>SUM (us)</t>
  </si>
  <si>
    <t>PC - No Gray After</t>
  </si>
  <si>
    <t>Clearing the detections and finding Location (us)</t>
  </si>
  <si>
    <t>PC - 31x31 window size</t>
  </si>
  <si>
    <t>PC - 20 iteration, 31x31</t>
  </si>
  <si>
    <t>PC - Pyramids</t>
  </si>
  <si>
    <t>PC - 0.5 size, 20 iteration, 31x31 no Pyramids</t>
  </si>
  <si>
    <t>PC - 0.5 size, 20 iteration, 31x31 Pyramids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</si>
</sst>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9" fontId="0" fillId="0" borderId="1" xfId="1" applyFont="1" applyBorder="1"/>
    <xf numFmtId="9" fontId="0" fillId="0" borderId="0" xfId="1" applyFont="1"/>
    <xf numFmtId="0" fontId="0" fillId="0" borderId="0" xfId="0" applyFill="1" applyBorder="1" applyAlignment="1">
      <alignment wrapText="1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Fill="1" applyBorder="1"/>
    <xf numFmtId="9" fontId="0" fillId="0" borderId="0" xfId="1" applyFont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3141-EB89-9C40-B54B-8B9D4A05B2DC}">
  <dimension ref="A1:M15"/>
  <sheetViews>
    <sheetView tabSelected="1" workbookViewId="0">
      <selection activeCell="O12" sqref="O12"/>
    </sheetView>
  </sheetViews>
  <sheetFormatPr baseColWidth="10" defaultRowHeight="16" x14ac:dyDescent="0.2"/>
  <cols>
    <col min="1" max="1" width="32.6640625" customWidth="1"/>
    <col min="2" max="2" width="11.33203125" style="3" customWidth="1"/>
    <col min="3" max="3" width="10.6640625" customWidth="1"/>
    <col min="4" max="4" width="13.83203125" customWidth="1"/>
    <col min="5" max="5" width="14" customWidth="1"/>
    <col min="6" max="6" width="12.83203125" style="3" customWidth="1"/>
    <col min="7" max="7" width="14.83203125" customWidth="1"/>
    <col min="8" max="8" width="9.6640625" customWidth="1"/>
    <col min="9" max="9" width="12.1640625" customWidth="1"/>
    <col min="10" max="10" width="14.6640625" bestFit="1" customWidth="1"/>
    <col min="11" max="11" width="16.83203125" bestFit="1" customWidth="1"/>
    <col min="12" max="12" width="15.6640625" bestFit="1" customWidth="1"/>
  </cols>
  <sheetData>
    <row r="1" spans="1:13" s="1" customFormat="1" ht="57" customHeight="1" x14ac:dyDescent="0.2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2" t="s">
        <v>7</v>
      </c>
      <c r="G1" s="1" t="s">
        <v>6</v>
      </c>
      <c r="H1" s="1" t="s">
        <v>10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28</v>
      </c>
    </row>
    <row r="2" spans="1:13" x14ac:dyDescent="0.2">
      <c r="A2" t="s">
        <v>1</v>
      </c>
      <c r="B2" s="3">
        <v>60.98</v>
      </c>
      <c r="C2">
        <v>18.5623</v>
      </c>
      <c r="D2">
        <f>B2</f>
        <v>60.98</v>
      </c>
      <c r="E2">
        <f>B2</f>
        <v>60.98</v>
      </c>
      <c r="F2" s="9">
        <v>4111.60941</v>
      </c>
      <c r="G2" s="10">
        <v>10.958</v>
      </c>
      <c r="H2" s="10">
        <v>300.88600000000002</v>
      </c>
      <c r="I2" s="10">
        <v>950.58169999999996</v>
      </c>
      <c r="J2" s="10">
        <v>25.401</v>
      </c>
      <c r="K2" s="10">
        <f>SUM(F2:J2)</f>
        <v>5399.4361099999996</v>
      </c>
      <c r="L2" s="10">
        <f>K2*60/1000</f>
        <v>323.96616660000001</v>
      </c>
      <c r="M2" s="7">
        <f>L2/1000</f>
        <v>0.32396616659999999</v>
      </c>
    </row>
    <row r="3" spans="1:13" x14ac:dyDescent="0.2">
      <c r="A3" t="s">
        <v>14</v>
      </c>
      <c r="B3" s="3">
        <v>60.94</v>
      </c>
      <c r="C3">
        <v>15.284000000000001</v>
      </c>
      <c r="D3">
        <v>60.947200000000002</v>
      </c>
      <c r="E3">
        <v>60.947200000000002</v>
      </c>
      <c r="F3" s="9">
        <v>4982.0088999999998</v>
      </c>
      <c r="G3" s="11">
        <v>12.073</v>
      </c>
      <c r="H3" s="11">
        <v>338.49</v>
      </c>
      <c r="I3" s="11">
        <v>1133.3634999999999</v>
      </c>
      <c r="J3" s="11">
        <v>29.147410000000001</v>
      </c>
      <c r="K3" s="10">
        <f t="shared" ref="K3:K8" si="0">SUM(F3:J3)</f>
        <v>6495.0828099999999</v>
      </c>
      <c r="L3" s="10">
        <f t="shared" ref="L3:L9" si="1">K3*60/1000</f>
        <v>389.70496860000003</v>
      </c>
      <c r="M3" s="7">
        <f t="shared" ref="M3:M9" si="2">L3/1000</f>
        <v>0.38970496860000003</v>
      </c>
    </row>
    <row r="4" spans="1:13" x14ac:dyDescent="0.2">
      <c r="A4" t="s">
        <v>14</v>
      </c>
      <c r="B4" s="3">
        <v>60.95</v>
      </c>
      <c r="C4">
        <v>18.189</v>
      </c>
      <c r="D4">
        <v>60.95</v>
      </c>
      <c r="E4">
        <v>60.95</v>
      </c>
      <c r="F4" s="9">
        <v>4551.9089999999997</v>
      </c>
      <c r="G4" s="11">
        <v>17.09</v>
      </c>
      <c r="H4" s="11">
        <v>295.27</v>
      </c>
      <c r="I4" s="11">
        <v>988.50900000000001</v>
      </c>
      <c r="J4" s="11">
        <v>27.986000000000001</v>
      </c>
      <c r="K4" s="10">
        <f t="shared" si="0"/>
        <v>5880.7640000000001</v>
      </c>
      <c r="L4" s="10">
        <f t="shared" si="1"/>
        <v>352.84584000000001</v>
      </c>
      <c r="M4" s="7">
        <f t="shared" si="2"/>
        <v>0.35284584000000002</v>
      </c>
    </row>
    <row r="5" spans="1:13" x14ac:dyDescent="0.2">
      <c r="A5" t="s">
        <v>11</v>
      </c>
      <c r="B5" s="3">
        <v>60.95</v>
      </c>
      <c r="C5">
        <v>17.8</v>
      </c>
      <c r="D5">
        <v>60.9</v>
      </c>
      <c r="E5">
        <v>60.9</v>
      </c>
      <c r="F5" s="9">
        <v>4495.0360000000001</v>
      </c>
      <c r="G5" s="11">
        <v>10.1416</v>
      </c>
      <c r="H5" s="11">
        <v>310.97699999999998</v>
      </c>
      <c r="I5" s="11">
        <v>982.60299999999995</v>
      </c>
      <c r="J5" s="11">
        <v>17.420000000000002</v>
      </c>
      <c r="K5" s="10">
        <f t="shared" si="0"/>
        <v>5816.1776</v>
      </c>
      <c r="L5" s="10">
        <f t="shared" si="1"/>
        <v>348.97065600000002</v>
      </c>
      <c r="M5" s="7">
        <f t="shared" si="2"/>
        <v>0.34897065600000005</v>
      </c>
    </row>
    <row r="6" spans="1:13" x14ac:dyDescent="0.2">
      <c r="A6" t="s">
        <v>15</v>
      </c>
      <c r="B6" s="3">
        <v>60.957999999999998</v>
      </c>
      <c r="C6">
        <v>18.963999999999999</v>
      </c>
      <c r="D6">
        <v>60.957999999999998</v>
      </c>
      <c r="E6">
        <v>60.957999999999998</v>
      </c>
      <c r="F6" s="9">
        <v>4120.5290000000005</v>
      </c>
      <c r="G6" s="11">
        <v>7.0289999999999999</v>
      </c>
      <c r="H6" s="11">
        <v>302.00700000000001</v>
      </c>
      <c r="I6" s="11">
        <v>956.52700000000004</v>
      </c>
      <c r="J6" s="11">
        <v>16.463000000000001</v>
      </c>
      <c r="K6" s="10">
        <f t="shared" si="0"/>
        <v>5402.5550000000003</v>
      </c>
      <c r="L6" s="10">
        <f t="shared" si="1"/>
        <v>324.15330000000006</v>
      </c>
      <c r="M6" s="7">
        <f t="shared" si="2"/>
        <v>0.32415330000000003</v>
      </c>
    </row>
    <row r="7" spans="1:13" x14ac:dyDescent="0.2">
      <c r="A7" t="s">
        <v>16</v>
      </c>
      <c r="B7" s="3">
        <v>60.959000000000003</v>
      </c>
      <c r="C7">
        <v>18.725999999999999</v>
      </c>
      <c r="D7">
        <v>60.959000000000003</v>
      </c>
      <c r="E7">
        <v>60.959000000000003</v>
      </c>
      <c r="F7" s="9">
        <v>4145.46</v>
      </c>
      <c r="G7" s="11">
        <v>6.827</v>
      </c>
      <c r="H7" s="11">
        <v>294.44720000000001</v>
      </c>
      <c r="I7" s="11">
        <v>932.5806</v>
      </c>
      <c r="J7" s="11">
        <v>17.336600000000001</v>
      </c>
      <c r="K7" s="10">
        <f t="shared" si="0"/>
        <v>5396.6513999999997</v>
      </c>
      <c r="L7" s="10">
        <f t="shared" si="1"/>
        <v>323.79908399999999</v>
      </c>
      <c r="M7" s="7">
        <f t="shared" si="2"/>
        <v>0.32379908400000001</v>
      </c>
    </row>
    <row r="8" spans="1:13" x14ac:dyDescent="0.2">
      <c r="A8" t="s">
        <v>17</v>
      </c>
      <c r="B8" s="3">
        <v>18.100000000000001</v>
      </c>
      <c r="C8">
        <v>2.88</v>
      </c>
      <c r="D8">
        <v>18.11</v>
      </c>
      <c r="E8">
        <v>18.11</v>
      </c>
      <c r="F8" s="9">
        <v>34045.949999999997</v>
      </c>
      <c r="G8" s="11">
        <v>25.5</v>
      </c>
      <c r="H8" s="11">
        <v>5666.2430000000004</v>
      </c>
      <c r="I8" s="11">
        <v>3305.36</v>
      </c>
      <c r="J8" s="11">
        <v>414.18</v>
      </c>
      <c r="K8" s="10">
        <f t="shared" si="0"/>
        <v>43457.233</v>
      </c>
      <c r="L8" s="10">
        <f t="shared" si="1"/>
        <v>2607.4339799999998</v>
      </c>
      <c r="M8" s="7">
        <f t="shared" si="2"/>
        <v>2.6074339799999997</v>
      </c>
    </row>
    <row r="9" spans="1:13" x14ac:dyDescent="0.2">
      <c r="A9" t="s">
        <v>18</v>
      </c>
      <c r="B9" s="3">
        <v>18.190000000000001</v>
      </c>
      <c r="C9">
        <v>2.74</v>
      </c>
      <c r="D9">
        <v>18.059999999999999</v>
      </c>
      <c r="E9">
        <v>18.059999999999999</v>
      </c>
      <c r="F9" s="9">
        <v>33892.29</v>
      </c>
      <c r="G9" s="11">
        <v>25.6</v>
      </c>
      <c r="H9" s="11">
        <v>5805.5720000000001</v>
      </c>
      <c r="I9" s="11">
        <v>3418.5279999999998</v>
      </c>
      <c r="J9" s="11">
        <v>407.13</v>
      </c>
      <c r="K9" s="10">
        <f t="shared" ref="K9" si="3">SUM(F9:J9)</f>
        <v>43549.119999999995</v>
      </c>
      <c r="L9" s="10">
        <f t="shared" si="1"/>
        <v>2612.9471999999996</v>
      </c>
      <c r="M9" s="7">
        <f t="shared" si="2"/>
        <v>2.6129471999999998</v>
      </c>
    </row>
    <row r="10" spans="1:13" x14ac:dyDescent="0.2">
      <c r="F10" s="9"/>
      <c r="G10" s="10"/>
      <c r="H10" s="10"/>
      <c r="I10" s="10"/>
      <c r="J10" s="10"/>
      <c r="K10" s="10"/>
      <c r="L10" s="10"/>
    </row>
    <row r="11" spans="1:13" x14ac:dyDescent="0.2">
      <c r="A11" t="s">
        <v>19</v>
      </c>
      <c r="F11" s="9">
        <f>F8/F2</f>
        <v>8.280443642627036</v>
      </c>
      <c r="G11" s="10">
        <f t="shared" ref="G11:L11" si="4">G8/G2</f>
        <v>2.3270669830260995</v>
      </c>
      <c r="H11" s="10">
        <f t="shared" si="4"/>
        <v>18.831859907074438</v>
      </c>
      <c r="I11" s="10">
        <f t="shared" si="4"/>
        <v>3.4771971730572977</v>
      </c>
      <c r="J11" s="10">
        <f t="shared" si="4"/>
        <v>16.305657257588283</v>
      </c>
      <c r="K11" s="10">
        <f t="shared" si="4"/>
        <v>8.0484761954151551</v>
      </c>
      <c r="L11" s="10">
        <f t="shared" si="4"/>
        <v>8.0484761954151534</v>
      </c>
    </row>
    <row r="12" spans="1:13" x14ac:dyDescent="0.2">
      <c r="A12" t="s">
        <v>20</v>
      </c>
      <c r="F12" s="9">
        <f>F9/F5</f>
        <v>7.5399373887105687</v>
      </c>
      <c r="G12" s="10">
        <f t="shared" ref="G12:L12" si="5">G9/G5</f>
        <v>2.5242565275696145</v>
      </c>
      <c r="H12" s="10">
        <f t="shared" si="5"/>
        <v>18.668814735494909</v>
      </c>
      <c r="I12" s="10">
        <f t="shared" si="5"/>
        <v>3.479053086546652</v>
      </c>
      <c r="J12" s="10">
        <f t="shared" si="5"/>
        <v>23.37141216991963</v>
      </c>
      <c r="K12" s="10">
        <f t="shared" si="5"/>
        <v>7.48758428559678</v>
      </c>
      <c r="L12" s="10">
        <f t="shared" si="5"/>
        <v>7.4875842855967791</v>
      </c>
    </row>
    <row r="14" spans="1:13" x14ac:dyDescent="0.2">
      <c r="A14" t="s">
        <v>21</v>
      </c>
      <c r="F14" s="4">
        <f>F2/$K$2</f>
        <v>0.76148866774904767</v>
      </c>
      <c r="G14" s="5">
        <f t="shared" ref="G14:J14" si="6">G2/$K$2</f>
        <v>2.0294711849086033E-3</v>
      </c>
      <c r="H14" s="5">
        <f t="shared" si="6"/>
        <v>5.5725448708013332E-2</v>
      </c>
      <c r="I14" s="5">
        <f t="shared" si="6"/>
        <v>0.17605203221860144</v>
      </c>
      <c r="J14" s="5">
        <f t="shared" si="6"/>
        <v>4.7043801394290414E-3</v>
      </c>
    </row>
    <row r="15" spans="1:13" x14ac:dyDescent="0.2">
      <c r="A15" t="s">
        <v>22</v>
      </c>
      <c r="F15" s="6">
        <f>F8/$K$8</f>
        <v>0.78343575165036383</v>
      </c>
      <c r="G15" s="7">
        <f t="shared" ref="G15:J15" si="7">G8/$K$8</f>
        <v>5.867837927002853E-4</v>
      </c>
      <c r="H15" s="7">
        <f t="shared" si="7"/>
        <v>0.13038664932946836</v>
      </c>
      <c r="I15" s="7">
        <f t="shared" si="7"/>
        <v>7.6060065766267268E-2</v>
      </c>
      <c r="J15" s="7">
        <f t="shared" si="7"/>
        <v>9.5307494612001647E-3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9894-56F9-FD4D-A976-B137098D4DD8}">
  <dimension ref="A1:F14"/>
  <sheetViews>
    <sheetView workbookViewId="0">
      <selection activeCell="B14" sqref="B14"/>
    </sheetView>
  </sheetViews>
  <sheetFormatPr baseColWidth="10" defaultRowHeight="16" x14ac:dyDescent="0.2"/>
  <cols>
    <col min="1" max="1" width="38.5" style="13" customWidth="1"/>
    <col min="2" max="5" width="17.5" customWidth="1"/>
    <col min="6" max="6" width="19.83203125" customWidth="1"/>
  </cols>
  <sheetData>
    <row r="1" spans="1:6" ht="64" x14ac:dyDescent="0.2">
      <c r="A1" s="17" t="s">
        <v>0</v>
      </c>
      <c r="B1" s="15" t="s">
        <v>23</v>
      </c>
      <c r="C1" s="1" t="s">
        <v>34</v>
      </c>
      <c r="D1" s="1" t="s">
        <v>24</v>
      </c>
      <c r="E1" s="1" t="s">
        <v>25</v>
      </c>
      <c r="F1" s="8" t="s">
        <v>32</v>
      </c>
    </row>
    <row r="2" spans="1:6" x14ac:dyDescent="0.2">
      <c r="A2" s="13" t="s">
        <v>26</v>
      </c>
      <c r="B2" s="16">
        <v>1126</v>
      </c>
      <c r="C2">
        <v>628.84</v>
      </c>
      <c r="D2">
        <v>3338.453</v>
      </c>
      <c r="E2">
        <v>8.42</v>
      </c>
      <c r="F2">
        <f>SUM(B2:E2)</f>
        <v>5101.7129999999997</v>
      </c>
    </row>
    <row r="3" spans="1:6" x14ac:dyDescent="0.2">
      <c r="A3" s="13" t="s">
        <v>27</v>
      </c>
      <c r="B3" s="16">
        <v>4055.98</v>
      </c>
      <c r="C3">
        <v>2995</v>
      </c>
      <c r="D3">
        <v>26498.28</v>
      </c>
      <c r="E3">
        <v>9.7899999999999991</v>
      </c>
      <c r="F3">
        <f>SUM(B3:E3)</f>
        <v>33559.049999999996</v>
      </c>
    </row>
    <row r="4" spans="1:6" x14ac:dyDescent="0.2">
      <c r="B4" s="16"/>
    </row>
    <row r="5" spans="1:6" x14ac:dyDescent="0.2">
      <c r="A5" s="13" t="s">
        <v>29</v>
      </c>
      <c r="B5" s="12">
        <f>B2/$F$2</f>
        <v>0.22071018107055415</v>
      </c>
      <c r="C5" s="12">
        <f t="shared" ref="C5:E5" si="0">C2/$F$2</f>
        <v>0.12326055973748426</v>
      </c>
      <c r="D5" s="12">
        <f t="shared" si="0"/>
        <v>0.65437883314878753</v>
      </c>
      <c r="E5" s="12">
        <f t="shared" si="0"/>
        <v>1.6504260431741261E-3</v>
      </c>
    </row>
    <row r="6" spans="1:6" x14ac:dyDescent="0.2">
      <c r="A6" s="13" t="s">
        <v>30</v>
      </c>
      <c r="B6" s="12">
        <f>B3/$F$3</f>
        <v>0.1208609898075184</v>
      </c>
      <c r="C6" s="12">
        <f t="shared" ref="C6:D6" si="1">C3/$F$3</f>
        <v>8.9245672925783073E-2</v>
      </c>
      <c r="D6" s="12">
        <f t="shared" si="1"/>
        <v>0.78960161267973916</v>
      </c>
      <c r="E6" s="12">
        <f>E3/$F$3</f>
        <v>2.9172458695940441E-4</v>
      </c>
    </row>
    <row r="7" spans="1:6" x14ac:dyDescent="0.2">
      <c r="A7" s="14" t="s">
        <v>31</v>
      </c>
      <c r="B7" s="12">
        <f>B3/B2</f>
        <v>3.6021136767317938</v>
      </c>
      <c r="C7" s="7">
        <f t="shared" ref="C7:E7" si="2">C3/C2</f>
        <v>4.7627377393295589</v>
      </c>
      <c r="D7" s="7">
        <f t="shared" si="2"/>
        <v>7.9372931115100318</v>
      </c>
      <c r="E7" s="7">
        <f t="shared" si="2"/>
        <v>1.16270783847981</v>
      </c>
    </row>
    <row r="8" spans="1:6" x14ac:dyDescent="0.2">
      <c r="B8" s="16"/>
    </row>
    <row r="9" spans="1:6" x14ac:dyDescent="0.2">
      <c r="A9" s="13" t="s">
        <v>33</v>
      </c>
      <c r="B9" s="16">
        <v>512.49</v>
      </c>
      <c r="C9">
        <v>483.87</v>
      </c>
      <c r="D9">
        <v>8024.3239999999996</v>
      </c>
      <c r="E9">
        <v>3.1415975</v>
      </c>
      <c r="F9">
        <f>SUM(B9:E9)</f>
        <v>9023.8255974999993</v>
      </c>
    </row>
    <row r="10" spans="1:6" x14ac:dyDescent="0.2">
      <c r="A10" s="13" t="s">
        <v>35</v>
      </c>
      <c r="B10">
        <v>995</v>
      </c>
      <c r="C10">
        <v>562.17999999999995</v>
      </c>
      <c r="D10">
        <v>2866.99</v>
      </c>
      <c r="E10">
        <v>2.855</v>
      </c>
      <c r="F10">
        <f>SUM(B10:E10)</f>
        <v>4427.0249999999996</v>
      </c>
    </row>
    <row r="11" spans="1:6" x14ac:dyDescent="0.2">
      <c r="A11" s="13" t="s">
        <v>36</v>
      </c>
      <c r="B11">
        <v>1047.58</v>
      </c>
      <c r="C11">
        <v>371.54</v>
      </c>
      <c r="D11">
        <v>2910.549</v>
      </c>
      <c r="E11">
        <v>1.9970000000000001</v>
      </c>
      <c r="F11">
        <f>SUM(B11:E11)</f>
        <v>4331.6660000000002</v>
      </c>
    </row>
    <row r="12" spans="1:6" x14ac:dyDescent="0.2">
      <c r="A12" s="13" t="s">
        <v>37</v>
      </c>
      <c r="B12">
        <v>4404.79</v>
      </c>
      <c r="C12">
        <v>641.375</v>
      </c>
      <c r="D12">
        <v>1374.59</v>
      </c>
      <c r="E12">
        <v>2.37</v>
      </c>
      <c r="F12">
        <f>SUM(B12:E12)</f>
        <v>6423.125</v>
      </c>
    </row>
    <row r="13" spans="1:6" x14ac:dyDescent="0.2">
      <c r="A13" s="13" t="s">
        <v>38</v>
      </c>
      <c r="B13">
        <v>2500</v>
      </c>
      <c r="C13">
        <v>841.09</v>
      </c>
      <c r="D13">
        <v>2044.98</v>
      </c>
      <c r="E13">
        <v>3.71</v>
      </c>
      <c r="F13">
        <f>SUM(B13:E13)</f>
        <v>5389.78</v>
      </c>
    </row>
    <row r="14" spans="1:6" x14ac:dyDescent="0.2">
      <c r="A14" s="13" t="s">
        <v>39</v>
      </c>
      <c r="B14">
        <v>5290</v>
      </c>
      <c r="C14">
        <v>1071</v>
      </c>
      <c r="D14">
        <v>2823</v>
      </c>
      <c r="E14">
        <v>5.25</v>
      </c>
      <c r="F14">
        <f>SUM(B14:E14)</f>
        <v>9189.25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 Test</vt:lpstr>
      <vt:lpstr>Optical Flow 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2018-08-14T19:00:30Z</dcterms:created>
  <dcterms:modified xsi:type="dcterms:W3CDTF">2018-08-14T22:26:07Z</dcterms:modified>
</cp:coreProperties>
</file>