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pp17-05-2015\"/>
    </mc:Choice>
  </mc:AlternateContent>
  <bookViews>
    <workbookView xWindow="885" yWindow="1800" windowWidth="18855" windowHeight="11505"/>
  </bookViews>
  <sheets>
    <sheet name="Devis" sheetId="6" r:id="rId1"/>
    <sheet name="Feuil2" sheetId="2" r:id="rId2"/>
    <sheet name="Feuil3" sheetId="3" r:id="rId3"/>
    <sheet name="model" sheetId="4" r:id="rId4"/>
  </sheets>
  <definedNames>
    <definedName name="A7client">#REF!</definedName>
    <definedName name="chiffre_lettres">Devis!$A$19</definedName>
    <definedName name="client">Devis!$A$7</definedName>
    <definedName name="ref">Devis!$A$6</definedName>
    <definedName name="TOTAL_HT">Devis!$E$15</definedName>
    <definedName name="TOTAL_TTC">Devis!$E$17</definedName>
    <definedName name="TOTAL_TVA">Devis!$E$16</definedName>
  </definedNames>
  <calcPr calcId="152511"/>
</workbook>
</file>

<file path=xl/calcChain.xml><?xml version="1.0" encoding="utf-8"?>
<calcChain xmlns="http://schemas.openxmlformats.org/spreadsheetml/2006/main">
  <c r="E16" i="6" l="1"/>
  <c r="E17" i="6" s="1"/>
  <c r="E15" i="6" l="1"/>
  <c r="F37" i="4" l="1"/>
  <c r="F36" i="4"/>
  <c r="F35" i="4"/>
  <c r="F38" i="4" s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2" i="4" l="1"/>
  <c r="E42" i="4"/>
  <c r="E43" i="4"/>
  <c r="E44" i="4" s="1"/>
</calcChain>
</file>

<file path=xl/sharedStrings.xml><?xml version="1.0" encoding="utf-8"?>
<sst xmlns="http://schemas.openxmlformats.org/spreadsheetml/2006/main" count="100" uniqueCount="70">
  <si>
    <t>N° service</t>
  </si>
  <si>
    <t>Désignation</t>
  </si>
  <si>
    <t>Unité</t>
  </si>
  <si>
    <t>Qté</t>
  </si>
  <si>
    <t>Prix unitaire</t>
  </si>
  <si>
    <t>Prix total</t>
  </si>
  <si>
    <t>U</t>
  </si>
  <si>
    <t>03-02-01</t>
  </si>
  <si>
    <t>Massif de fondation normal (F+M)</t>
  </si>
  <si>
    <t>08-02-15</t>
  </si>
  <si>
    <t>Menuiserie métalique galvanisée (F+M)</t>
  </si>
  <si>
    <t>KG</t>
  </si>
  <si>
    <t>14-02-02</t>
  </si>
  <si>
    <t>Plaque d'identification (IRD) grand modèle (F+M)</t>
  </si>
  <si>
    <t>KMU</t>
  </si>
  <si>
    <t>Récapitulatif</t>
  </si>
  <si>
    <t>TVA 20 ℅</t>
  </si>
  <si>
    <t>60-02-01</t>
  </si>
  <si>
    <t xml:space="preserve">Génie civil poste de transformation aérien type H61 sur poteau béton armé (F+M) </t>
  </si>
  <si>
    <t>61-02-05</t>
  </si>
  <si>
    <t>Equipement et montage poste type H61 triphasé basse tension (F+M)</t>
  </si>
  <si>
    <t>Total HT du poste</t>
  </si>
  <si>
    <t>Total des opérations</t>
  </si>
  <si>
    <r>
      <t>M</t>
    </r>
    <r>
      <rPr>
        <sz val="12"/>
        <color theme="1"/>
        <rFont val="Calibri"/>
        <family val="2"/>
      </rPr>
      <t>³</t>
    </r>
  </si>
  <si>
    <t>SOCIETE ELECRESEAUX SARL AU</t>
  </si>
  <si>
    <t>INSTALLATION ELECTRIQUE - TRAVAUX DIVERS - NEGOCIANT</t>
  </si>
  <si>
    <t>80-02-09</t>
  </si>
  <si>
    <t>Confection du dossier technique de branchement MT par commune en 20 exemplaires sur chemise simple (Modèle ONE ) ( F+M )</t>
  </si>
  <si>
    <t>RC 43083 - Patente 14040151 - CNSS 9835870</t>
  </si>
  <si>
    <t>Transformateur de puissance 50 KVA (F)</t>
  </si>
  <si>
    <t>JEU</t>
  </si>
  <si>
    <t>13-02-25</t>
  </si>
  <si>
    <t>Chaine d'isolateur à long fût en matériaux composites norme 11 compris accesoires + manchon  d'ancrage (isolement 36 KV) (F+M)</t>
  </si>
  <si>
    <t>15-00-11</t>
  </si>
  <si>
    <t>Fourniture câble almelec-acier 59,7 mm2 (zone givrable) (F)</t>
  </si>
  <si>
    <t>15-01-11</t>
  </si>
  <si>
    <t>Transport, déroulage, réglage , compris élagage d'arbres éventuels (sans dessouchage) du conducteur  almélec-acier 59,7 mm2 (zone givrable) (M)</t>
  </si>
  <si>
    <t>Ponts amovibles</t>
  </si>
  <si>
    <t>Total général HT des opérations</t>
  </si>
  <si>
    <t>Total général des opérations TTC</t>
  </si>
  <si>
    <t>DEVIS 71/2015</t>
  </si>
  <si>
    <t xml:space="preserve">   Objet : AÏT SAADELI : Branchement HTA aérien du site GSM MEDITEL sis à TAMKAYDOUTE, Province de KHENIFRA, Avis N° 301 244 160</t>
  </si>
  <si>
    <t>N° d'offre : 200061174 - N°d'ordre : 800073208</t>
  </si>
  <si>
    <t>02-02-16</t>
  </si>
  <si>
    <t>Poteau béton armé classe A 13 m 500 daN (F+M)</t>
  </si>
  <si>
    <t>02-02-29</t>
  </si>
  <si>
    <t>Poteau béton armé classe B 12 m 1500 daN (F+M)</t>
  </si>
  <si>
    <t>02-02-30</t>
  </si>
  <si>
    <t>Poteau béton armé classe B 13 m 1000 daN (F+M)</t>
  </si>
  <si>
    <t>02-02-32</t>
  </si>
  <si>
    <t>Poteau béton armé classe B 13 m 1500 daN (F+M)</t>
  </si>
  <si>
    <t>08-02-14</t>
  </si>
  <si>
    <t>Bras métallique galvanisé : jeu de 3 bras métalliques pour pylône métallique (F+M)</t>
  </si>
  <si>
    <t>IACM à C/C 25 A 36 KV + Terre (F+M)</t>
  </si>
  <si>
    <t>IACM à C/C 100 A 36 KV + Terre (F+M)</t>
  </si>
  <si>
    <t>13-02-30</t>
  </si>
  <si>
    <t>Chaine d'isolateur à long fût en matériaux composites norme 11 compris accesoires + pince AGSU d'alignement (isolement 36 KV) (F+M)</t>
  </si>
  <si>
    <t>16-02-01</t>
  </si>
  <si>
    <t>Localisateur de défaut ordinaire sur réseau aérien MT (F+M )</t>
  </si>
  <si>
    <t>Raccord de dérivation à broche avec</t>
  </si>
  <si>
    <t>80-02-01</t>
  </si>
  <si>
    <t>Etude complète réseau 2° catégorie comprenant reconnaissance, balisage, levé du profil, report sur calque, répartition des supports, calcul mécanique et électrique y compris reprise  éventuelle après examen par ONEavec fourniture de 16 plans l'ensemble ( F+M )</t>
  </si>
  <si>
    <t>KM</t>
  </si>
  <si>
    <t>Le présent devis est arrêté à la somme de : Huit cent trente six mille deux cent soixante dix sept dirhams et trente six centimes.</t>
  </si>
  <si>
    <t>I- Matériel Ligne</t>
  </si>
  <si>
    <t>II- Poste de transformation</t>
  </si>
  <si>
    <t>RUE BOLIVIE MONTFLEURIE, APP.22 RESIDENCE MEHDI BLOC D ET.1 - FES</t>
  </si>
  <si>
    <t xml:space="preserve">N° d'offre :  - N°d'ordre : </t>
  </si>
  <si>
    <t>Devis 4/2015</t>
  </si>
  <si>
    <t>Objet : Wilaya Fès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</si>
</sst>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\ _€"/>
    <numFmt numFmtId="165" formatCode="#,##0.000\ _€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49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J19"/>
  <sheetViews>
    <sheetView tabSelected="1" workbookViewId="0">
      <selection activeCell="J1" sqref="J1"/>
    </sheetView>
  </sheetViews>
  <sheetFormatPr baseColWidth="10" defaultRowHeight="15" x14ac:dyDescent="0.25"/>
  <cols>
    <col min="1" max="1" width="9.85546875" customWidth="1"/>
    <col min="2" max="2" width="47.85546875" customWidth="1"/>
    <col min="3" max="3" width="7.85546875" customWidth="1"/>
    <col min="4" max="4" width="10.140625" customWidth="1"/>
    <col min="5" max="5" width="12.28515625" customWidth="1"/>
    <col min="6" max="6" width="14.28515625" customWidth="1"/>
  </cols>
  <sheetData>
    <row r="1" spans="1:10" ht="31.5" x14ac:dyDescent="0.25">
      <c r="A1" s="30" t="s">
        <v>24</v>
      </c>
      <c r="B1" s="30"/>
      <c r="C1" s="30"/>
      <c r="D1" s="30"/>
      <c r="E1" s="30"/>
      <c r="F1" s="30"/>
      <c r="J1" s="56">
        <v>11</v>
      </c>
    </row>
    <row r="2" spans="1:10" ht="23.25" x14ac:dyDescent="0.25">
      <c r="A2" s="31" t="s">
        <v>25</v>
      </c>
      <c r="B2" s="31"/>
      <c r="C2" s="31"/>
      <c r="D2" s="31"/>
      <c r="E2" s="31"/>
      <c r="F2" s="31"/>
    </row>
    <row r="3" spans="1:10" ht="15.75" x14ac:dyDescent="0.25">
      <c r="A3" s="32" t="s">
        <v>66</v>
      </c>
      <c r="B3" s="32"/>
      <c r="C3" s="32"/>
      <c r="D3" s="32"/>
      <c r="E3" s="32"/>
      <c r="F3" s="32"/>
    </row>
    <row r="4" spans="1:10" ht="15.75" x14ac:dyDescent="0.25">
      <c r="A4" s="32" t="s">
        <v>28</v>
      </c>
      <c r="B4" s="32"/>
      <c r="C4" s="32"/>
      <c r="D4" s="32"/>
      <c r="E4" s="32"/>
      <c r="F4" s="32"/>
    </row>
    <row r="5" spans="1:10" ht="9" customHeight="1" x14ac:dyDescent="0.25">
      <c r="A5" s="17"/>
      <c r="B5" s="17"/>
      <c r="C5" s="17"/>
      <c r="D5" s="17"/>
      <c r="E5" s="17"/>
      <c r="F5" s="17"/>
    </row>
    <row r="6" spans="1:10" ht="26.25" x14ac:dyDescent="0.25">
      <c r="A6" s="33" t="s">
        <v>68</v>
      </c>
      <c r="B6" s="33"/>
      <c r="C6" s="33"/>
      <c r="D6" s="33"/>
      <c r="E6" s="33"/>
      <c r="F6" s="33"/>
    </row>
    <row r="7" spans="1:10" ht="35.25" customHeight="1" x14ac:dyDescent="0.25">
      <c r="A7" s="34" t="s">
        <v>69</v>
      </c>
      <c r="B7" s="34"/>
      <c r="C7" s="34"/>
      <c r="D7" s="34"/>
      <c r="E7" s="34"/>
      <c r="F7" s="34"/>
    </row>
    <row r="8" spans="1:10" ht="15.75" x14ac:dyDescent="0.25">
      <c r="A8" s="29" t="s">
        <v>67</v>
      </c>
      <c r="B8" s="29"/>
      <c r="C8" s="29"/>
      <c r="D8" s="29"/>
      <c r="E8" s="29"/>
      <c r="F8" s="29"/>
    </row>
    <row r="9" spans="1:10" ht="11.25" customHeight="1" x14ac:dyDescent="0.25">
      <c r="A9" s="29"/>
      <c r="B9" s="29"/>
      <c r="C9" s="29"/>
      <c r="D9" s="29"/>
      <c r="E9" s="29"/>
      <c r="F9" s="29"/>
    </row>
    <row r="10" spans="1:10" ht="31.5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4</v>
      </c>
      <c r="F10" s="1" t="s">
        <v>5</v>
      </c>
    </row>
    <row r="11" spans="1:10" x14ac:dyDescent="0.25">
      <c r="A11" s="27"/>
      <c r="B11" s="27"/>
      <c r="C11" s="27"/>
      <c r="D11" s="27"/>
      <c r="E11" s="27"/>
      <c r="F11" s="27"/>
    </row>
    <row r="13" spans="1:10" x14ac:dyDescent="0.25">
      <c r="A13" s="41" t="s">
        <v>15</v>
      </c>
      <c r="B13" s="42"/>
      <c r="C13" s="42"/>
      <c r="D13" s="42"/>
      <c r="E13" s="42"/>
      <c r="F13" s="43"/>
    </row>
    <row r="14" spans="1:10" x14ac:dyDescent="0.25">
      <c r="A14" s="44"/>
      <c r="B14" s="45"/>
      <c r="C14" s="45"/>
      <c r="D14" s="45"/>
      <c r="E14" s="45"/>
      <c r="F14" s="46"/>
    </row>
    <row r="15" spans="1:10" ht="15.75" x14ac:dyDescent="0.25">
      <c r="A15" s="35" t="s">
        <v>38</v>
      </c>
      <c r="B15" s="36"/>
      <c r="C15" s="36"/>
      <c r="D15" s="37"/>
      <c r="E15" s="38" t="e">
        <f>F7+#REF!</f>
        <v>#REF!</v>
      </c>
      <c r="F15" s="39"/>
    </row>
    <row r="16" spans="1:10" ht="15.75" x14ac:dyDescent="0.25">
      <c r="A16" s="35" t="s">
        <v>16</v>
      </c>
      <c r="B16" s="36"/>
      <c r="C16" s="36"/>
      <c r="D16" s="37"/>
      <c r="E16" s="38" t="e">
        <f>TOTAL_HT * 0.2</f>
        <v>#REF!</v>
      </c>
      <c r="F16" s="39"/>
    </row>
    <row r="17" spans="1:6" ht="15.75" x14ac:dyDescent="0.25">
      <c r="A17" s="35" t="s">
        <v>39</v>
      </c>
      <c r="B17" s="36"/>
      <c r="C17" s="36"/>
      <c r="D17" s="37"/>
      <c r="E17" s="38" t="e">
        <f>TOTAL_HT+TOTAL_TVA</f>
        <v>#REF!</v>
      </c>
      <c r="F17" s="39"/>
    </row>
    <row r="19" spans="1:6" ht="15.75" x14ac:dyDescent="0.25">
      <c r="A19" s="40"/>
      <c r="B19" s="40"/>
      <c r="C19" s="40"/>
      <c r="D19" s="40"/>
      <c r="E19" s="40"/>
      <c r="F19" s="40"/>
    </row>
  </sheetData>
  <mergeCells count="16">
    <mergeCell ref="A17:D17"/>
    <mergeCell ref="E17:F17"/>
    <mergeCell ref="A19:F19"/>
    <mergeCell ref="A13:F14"/>
    <mergeCell ref="A15:D15"/>
    <mergeCell ref="E15:F15"/>
    <mergeCell ref="A16:D16"/>
    <mergeCell ref="E16:F16"/>
    <mergeCell ref="A8:F8"/>
    <mergeCell ref="A9:F9"/>
    <mergeCell ref="A1:F1"/>
    <mergeCell ref="A2:F2"/>
    <mergeCell ref="A3:F3"/>
    <mergeCell ref="A4:F4"/>
    <mergeCell ref="A6:F6"/>
    <mergeCell ref="A7:F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fitToHeight="2" orientation="portrait" verticalDpi="300" r:id="rId1"/>
  <headerFooter>
    <oddFooter>Page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F46"/>
  <sheetViews>
    <sheetView topLeftCell="A23" workbookViewId="0">
      <selection activeCell="D12" sqref="D12"/>
    </sheetView>
  </sheetViews>
  <sheetFormatPr baseColWidth="10" defaultRowHeight="15" x14ac:dyDescent="0.25"/>
  <cols>
    <col min="1" max="1" width="9.85546875" customWidth="1"/>
    <col min="2" max="2" width="47.85546875" customWidth="1"/>
    <col min="3" max="3" width="7.85546875" customWidth="1"/>
    <col min="4" max="4" width="10.140625" customWidth="1"/>
    <col min="5" max="5" width="12.28515625" customWidth="1"/>
    <col min="6" max="6" width="14.28515625" customWidth="1"/>
  </cols>
  <sheetData>
    <row r="1" spans="1:6" ht="31.5" x14ac:dyDescent="0.25">
      <c r="A1" s="30" t="s">
        <v>24</v>
      </c>
      <c r="B1" s="30"/>
      <c r="C1" s="30"/>
      <c r="D1" s="30"/>
      <c r="E1" s="30"/>
      <c r="F1" s="30"/>
    </row>
    <row r="2" spans="1:6" ht="23.25" x14ac:dyDescent="0.25">
      <c r="A2" s="31" t="s">
        <v>25</v>
      </c>
      <c r="B2" s="31"/>
      <c r="C2" s="31"/>
      <c r="D2" s="31"/>
      <c r="E2" s="31"/>
      <c r="F2" s="31"/>
    </row>
    <row r="3" spans="1:6" ht="15.75" x14ac:dyDescent="0.25">
      <c r="A3" s="32" t="s">
        <v>66</v>
      </c>
      <c r="B3" s="32"/>
      <c r="C3" s="32"/>
      <c r="D3" s="32"/>
      <c r="E3" s="32"/>
      <c r="F3" s="32"/>
    </row>
    <row r="4" spans="1:6" ht="15.75" x14ac:dyDescent="0.25">
      <c r="A4" s="32" t="s">
        <v>28</v>
      </c>
      <c r="B4" s="32"/>
      <c r="C4" s="32"/>
      <c r="D4" s="32"/>
      <c r="E4" s="32"/>
      <c r="F4" s="32"/>
    </row>
    <row r="5" spans="1:6" ht="9" customHeight="1" x14ac:dyDescent="0.25">
      <c r="A5" s="17"/>
      <c r="B5" s="17"/>
      <c r="C5" s="17"/>
      <c r="D5" s="17"/>
      <c r="E5" s="17"/>
      <c r="F5" s="17"/>
    </row>
    <row r="6" spans="1:6" ht="26.25" x14ac:dyDescent="0.25">
      <c r="A6" s="33" t="s">
        <v>40</v>
      </c>
      <c r="B6" s="33"/>
      <c r="C6" s="33"/>
      <c r="D6" s="33"/>
      <c r="E6" s="33"/>
      <c r="F6" s="33"/>
    </row>
    <row r="7" spans="1:6" ht="35.25" customHeight="1" x14ac:dyDescent="0.25">
      <c r="A7" s="34" t="s">
        <v>41</v>
      </c>
      <c r="B7" s="34"/>
      <c r="C7" s="34"/>
      <c r="D7" s="34"/>
      <c r="E7" s="34"/>
      <c r="F7" s="34"/>
    </row>
    <row r="8" spans="1:6" ht="15.75" x14ac:dyDescent="0.25">
      <c r="A8" s="29" t="s">
        <v>42</v>
      </c>
      <c r="B8" s="29"/>
      <c r="C8" s="29"/>
      <c r="D8" s="29"/>
      <c r="E8" s="29"/>
      <c r="F8" s="29"/>
    </row>
    <row r="9" spans="1:6" ht="11.25" customHeight="1" x14ac:dyDescent="0.25">
      <c r="A9" s="29"/>
      <c r="B9" s="29"/>
      <c r="C9" s="29"/>
      <c r="D9" s="29"/>
      <c r="E9" s="29"/>
      <c r="F9" s="29"/>
    </row>
    <row r="10" spans="1:6" ht="31.5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4</v>
      </c>
      <c r="F10" s="1" t="s">
        <v>5</v>
      </c>
    </row>
    <row r="11" spans="1:6" ht="23.25" customHeight="1" x14ac:dyDescent="0.25">
      <c r="A11" s="50" t="s">
        <v>64</v>
      </c>
      <c r="B11" s="51"/>
      <c r="C11" s="51"/>
      <c r="D11" s="51"/>
      <c r="E11" s="51"/>
      <c r="F11" s="52"/>
    </row>
    <row r="12" spans="1:6" ht="30.75" customHeight="1" x14ac:dyDescent="0.25">
      <c r="A12" s="8"/>
      <c r="B12" s="3"/>
      <c r="C12" s="5"/>
      <c r="D12" s="28"/>
      <c r="E12" s="6"/>
      <c r="F12" s="9">
        <f>D12*E12</f>
        <v>0</v>
      </c>
    </row>
    <row r="13" spans="1:6" ht="15.75" x14ac:dyDescent="0.25">
      <c r="A13" s="8" t="s">
        <v>43</v>
      </c>
      <c r="B13" s="3" t="s">
        <v>44</v>
      </c>
      <c r="C13" s="5" t="s">
        <v>6</v>
      </c>
      <c r="D13" s="5">
        <v>6</v>
      </c>
      <c r="E13" s="6">
        <v>6000</v>
      </c>
      <c r="F13" s="9">
        <f t="shared" ref="F13:F31" si="0">D13*E13</f>
        <v>36000</v>
      </c>
    </row>
    <row r="14" spans="1:6" ht="31.5" x14ac:dyDescent="0.25">
      <c r="A14" s="8" t="s">
        <v>45</v>
      </c>
      <c r="B14" s="3" t="s">
        <v>46</v>
      </c>
      <c r="C14" s="5" t="s">
        <v>6</v>
      </c>
      <c r="D14" s="5">
        <v>1</v>
      </c>
      <c r="E14" s="6">
        <v>7400</v>
      </c>
      <c r="F14" s="9">
        <f t="shared" si="0"/>
        <v>7400</v>
      </c>
    </row>
    <row r="15" spans="1:6" ht="31.5" x14ac:dyDescent="0.25">
      <c r="A15" s="8" t="s">
        <v>47</v>
      </c>
      <c r="B15" s="3" t="s">
        <v>48</v>
      </c>
      <c r="C15" s="5" t="s">
        <v>6</v>
      </c>
      <c r="D15" s="5">
        <v>6</v>
      </c>
      <c r="E15" s="6">
        <v>7200</v>
      </c>
      <c r="F15" s="9">
        <f t="shared" si="0"/>
        <v>43200</v>
      </c>
    </row>
    <row r="16" spans="1:6" ht="31.5" x14ac:dyDescent="0.25">
      <c r="A16" s="8" t="s">
        <v>49</v>
      </c>
      <c r="B16" s="3" t="s">
        <v>50</v>
      </c>
      <c r="C16" s="5" t="s">
        <v>6</v>
      </c>
      <c r="D16" s="5">
        <v>4</v>
      </c>
      <c r="E16" s="6">
        <v>7500</v>
      </c>
      <c r="F16" s="9">
        <f t="shared" si="0"/>
        <v>30000</v>
      </c>
    </row>
    <row r="17" spans="1:6" ht="15.75" x14ac:dyDescent="0.25">
      <c r="A17" s="8" t="s">
        <v>7</v>
      </c>
      <c r="B17" s="3" t="s">
        <v>8</v>
      </c>
      <c r="C17" s="7" t="s">
        <v>23</v>
      </c>
      <c r="D17" s="7">
        <v>63.488</v>
      </c>
      <c r="E17" s="6">
        <v>1000</v>
      </c>
      <c r="F17" s="9">
        <f t="shared" si="0"/>
        <v>63488</v>
      </c>
    </row>
    <row r="18" spans="1:6" ht="31.5" x14ac:dyDescent="0.25">
      <c r="A18" s="8" t="s">
        <v>51</v>
      </c>
      <c r="B18" s="4" t="s">
        <v>52</v>
      </c>
      <c r="C18" s="5" t="s">
        <v>30</v>
      </c>
      <c r="D18" s="5">
        <v>2</v>
      </c>
      <c r="E18" s="6">
        <v>2500</v>
      </c>
      <c r="F18" s="9">
        <f t="shared" si="0"/>
        <v>5000</v>
      </c>
    </row>
    <row r="19" spans="1:6" ht="15.75" x14ac:dyDescent="0.25">
      <c r="A19" s="8" t="s">
        <v>9</v>
      </c>
      <c r="B19" s="4" t="s">
        <v>10</v>
      </c>
      <c r="C19" s="5" t="s">
        <v>11</v>
      </c>
      <c r="D19" s="5">
        <v>1735</v>
      </c>
      <c r="E19" s="6">
        <v>35</v>
      </c>
      <c r="F19" s="9">
        <f t="shared" si="0"/>
        <v>60725</v>
      </c>
    </row>
    <row r="20" spans="1:6" ht="15.75" x14ac:dyDescent="0.25">
      <c r="A20" s="8"/>
      <c r="B20" s="25" t="s">
        <v>53</v>
      </c>
      <c r="C20" s="5" t="s">
        <v>6</v>
      </c>
      <c r="D20" s="5">
        <v>1</v>
      </c>
      <c r="E20" s="6">
        <v>20000</v>
      </c>
      <c r="F20" s="9">
        <f t="shared" si="0"/>
        <v>20000</v>
      </c>
    </row>
    <row r="21" spans="1:6" ht="54.75" customHeight="1" x14ac:dyDescent="0.25">
      <c r="A21" s="8"/>
      <c r="B21" s="25" t="s">
        <v>54</v>
      </c>
      <c r="C21" s="5" t="s">
        <v>6</v>
      </c>
      <c r="D21" s="5">
        <v>1</v>
      </c>
      <c r="E21" s="6">
        <v>20000</v>
      </c>
      <c r="F21" s="9">
        <f t="shared" si="0"/>
        <v>20000</v>
      </c>
    </row>
    <row r="22" spans="1:6" ht="54.75" customHeight="1" x14ac:dyDescent="0.25">
      <c r="A22" s="8" t="s">
        <v>31</v>
      </c>
      <c r="B22" s="3" t="s">
        <v>32</v>
      </c>
      <c r="C22" s="5" t="s">
        <v>6</v>
      </c>
      <c r="D22" s="5">
        <v>57</v>
      </c>
      <c r="E22" s="6">
        <v>850</v>
      </c>
      <c r="F22" s="9">
        <f t="shared" si="0"/>
        <v>48450</v>
      </c>
    </row>
    <row r="23" spans="1:6" ht="47.25" x14ac:dyDescent="0.25">
      <c r="A23" s="8" t="s">
        <v>55</v>
      </c>
      <c r="B23" s="3" t="s">
        <v>56</v>
      </c>
      <c r="C23" s="5" t="s">
        <v>6</v>
      </c>
      <c r="D23" s="5">
        <v>9</v>
      </c>
      <c r="E23" s="6">
        <v>1200</v>
      </c>
      <c r="F23" s="9">
        <f t="shared" si="0"/>
        <v>10800</v>
      </c>
    </row>
    <row r="24" spans="1:6" s="21" customFormat="1" ht="30.75" customHeight="1" x14ac:dyDescent="0.25">
      <c r="A24" s="8" t="s">
        <v>12</v>
      </c>
      <c r="B24" s="3" t="s">
        <v>13</v>
      </c>
      <c r="C24" s="5" t="s">
        <v>6</v>
      </c>
      <c r="D24" s="5">
        <v>2</v>
      </c>
      <c r="E24" s="6">
        <v>180</v>
      </c>
      <c r="F24" s="9">
        <f t="shared" si="0"/>
        <v>360</v>
      </c>
    </row>
    <row r="25" spans="1:6" s="21" customFormat="1" ht="31.5" x14ac:dyDescent="0.25">
      <c r="A25" s="18" t="s">
        <v>33</v>
      </c>
      <c r="B25" s="19" t="s">
        <v>34</v>
      </c>
      <c r="C25" s="18" t="s">
        <v>11</v>
      </c>
      <c r="D25" s="7">
        <v>894.36</v>
      </c>
      <c r="E25" s="20">
        <v>55</v>
      </c>
      <c r="F25" s="9">
        <f t="shared" si="0"/>
        <v>49189.8</v>
      </c>
    </row>
    <row r="26" spans="1:6" s="21" customFormat="1" ht="63" x14ac:dyDescent="0.25">
      <c r="A26" s="8" t="s">
        <v>35</v>
      </c>
      <c r="B26" s="3" t="s">
        <v>36</v>
      </c>
      <c r="C26" s="5" t="s">
        <v>14</v>
      </c>
      <c r="D26" s="7">
        <v>3.0840000000000001</v>
      </c>
      <c r="E26" s="6">
        <v>5000</v>
      </c>
      <c r="F26" s="9">
        <f t="shared" si="0"/>
        <v>15420</v>
      </c>
    </row>
    <row r="27" spans="1:6" s="21" customFormat="1" ht="100.5" customHeight="1" x14ac:dyDescent="0.25">
      <c r="A27" s="22" t="s">
        <v>57</v>
      </c>
      <c r="B27" s="23" t="s">
        <v>58</v>
      </c>
      <c r="C27" s="5" t="s">
        <v>6</v>
      </c>
      <c r="D27" s="5">
        <v>1</v>
      </c>
      <c r="E27" s="24">
        <v>8000</v>
      </c>
      <c r="F27" s="9">
        <f t="shared" si="0"/>
        <v>8000</v>
      </c>
    </row>
    <row r="28" spans="1:6" s="21" customFormat="1" ht="57" customHeight="1" x14ac:dyDescent="0.25">
      <c r="A28" s="8" t="s">
        <v>60</v>
      </c>
      <c r="B28" s="3" t="s">
        <v>61</v>
      </c>
      <c r="C28" s="5" t="s">
        <v>62</v>
      </c>
      <c r="D28" s="5">
        <v>1</v>
      </c>
      <c r="E28" s="6">
        <v>12000</v>
      </c>
      <c r="F28" s="9">
        <f t="shared" si="0"/>
        <v>12000</v>
      </c>
    </row>
    <row r="29" spans="1:6" s="21" customFormat="1" ht="47.25" x14ac:dyDescent="0.25">
      <c r="A29" s="8" t="s">
        <v>26</v>
      </c>
      <c r="B29" s="3" t="s">
        <v>27</v>
      </c>
      <c r="C29" s="5" t="s">
        <v>6</v>
      </c>
      <c r="D29" s="5">
        <v>1</v>
      </c>
      <c r="E29" s="6">
        <v>2500</v>
      </c>
      <c r="F29" s="9">
        <f t="shared" si="0"/>
        <v>2500</v>
      </c>
    </row>
    <row r="30" spans="1:6" s="21" customFormat="1" ht="15.75" x14ac:dyDescent="0.25">
      <c r="A30" s="8"/>
      <c r="B30" s="3" t="s">
        <v>59</v>
      </c>
      <c r="C30" s="5" t="s">
        <v>6</v>
      </c>
      <c r="D30" s="5">
        <v>3</v>
      </c>
      <c r="E30" s="26">
        <v>1800</v>
      </c>
      <c r="F30" s="9">
        <f t="shared" si="0"/>
        <v>5400</v>
      </c>
    </row>
    <row r="31" spans="1:6" ht="20.25" customHeight="1" x14ac:dyDescent="0.25">
      <c r="A31" s="8"/>
      <c r="B31" s="3" t="s">
        <v>37</v>
      </c>
      <c r="C31" s="5" t="s">
        <v>6</v>
      </c>
      <c r="D31" s="5">
        <v>3</v>
      </c>
      <c r="E31" s="26">
        <v>1200</v>
      </c>
      <c r="F31" s="9">
        <f t="shared" si="0"/>
        <v>3600</v>
      </c>
    </row>
    <row r="32" spans="1:6" ht="22.5" customHeight="1" x14ac:dyDescent="0.25">
      <c r="C32" s="53" t="s">
        <v>22</v>
      </c>
      <c r="D32" s="54"/>
      <c r="E32" s="55"/>
      <c r="F32" s="10">
        <f>SUM(F12:F31)</f>
        <v>441532.8</v>
      </c>
    </row>
    <row r="34" spans="1:6" ht="18.75" x14ac:dyDescent="0.25">
      <c r="A34" s="50" t="s">
        <v>65</v>
      </c>
      <c r="B34" s="51"/>
      <c r="C34" s="51"/>
      <c r="D34" s="51"/>
      <c r="E34" s="51"/>
      <c r="F34" s="52"/>
    </row>
    <row r="35" spans="1:6" ht="30" x14ac:dyDescent="0.25">
      <c r="A35" s="11" t="s">
        <v>17</v>
      </c>
      <c r="B35" s="12" t="s">
        <v>18</v>
      </c>
      <c r="C35" s="5" t="s">
        <v>6</v>
      </c>
      <c r="D35" s="5">
        <v>1</v>
      </c>
      <c r="E35" s="13">
        <v>20000</v>
      </c>
      <c r="F35" s="9">
        <f>E35*D35</f>
        <v>20000</v>
      </c>
    </row>
    <row r="36" spans="1:6" ht="30" x14ac:dyDescent="0.25">
      <c r="A36" s="11" t="s">
        <v>19</v>
      </c>
      <c r="B36" s="12" t="s">
        <v>20</v>
      </c>
      <c r="C36" s="5" t="s">
        <v>6</v>
      </c>
      <c r="D36" s="5">
        <v>1</v>
      </c>
      <c r="E36" s="14">
        <v>22000</v>
      </c>
      <c r="F36" s="9">
        <f t="shared" ref="F36:F37" si="1">E36*D36</f>
        <v>22000</v>
      </c>
    </row>
    <row r="37" spans="1:6" ht="15.75" customHeight="1" x14ac:dyDescent="0.25">
      <c r="A37" s="11"/>
      <c r="B37" s="12" t="s">
        <v>29</v>
      </c>
      <c r="C37" s="5" t="s">
        <v>6</v>
      </c>
      <c r="D37" s="5">
        <v>1</v>
      </c>
      <c r="E37" s="13">
        <v>38000</v>
      </c>
      <c r="F37" s="9">
        <f t="shared" si="1"/>
        <v>38000</v>
      </c>
    </row>
    <row r="38" spans="1:6" ht="22.5" customHeight="1" x14ac:dyDescent="0.25">
      <c r="A38" s="15"/>
      <c r="B38" s="16"/>
      <c r="C38" s="47" t="s">
        <v>21</v>
      </c>
      <c r="D38" s="48"/>
      <c r="E38" s="49"/>
      <c r="F38" s="10">
        <f>SUM(F35:F37)</f>
        <v>80000</v>
      </c>
    </row>
    <row r="40" spans="1:6" ht="9" customHeight="1" x14ac:dyDescent="0.25">
      <c r="A40" s="41" t="s">
        <v>15</v>
      </c>
      <c r="B40" s="42"/>
      <c r="C40" s="42"/>
      <c r="D40" s="42"/>
      <c r="E40" s="42"/>
      <c r="F40" s="43"/>
    </row>
    <row r="41" spans="1:6" x14ac:dyDescent="0.25">
      <c r="A41" s="44"/>
      <c r="B41" s="45"/>
      <c r="C41" s="45"/>
      <c r="D41" s="45"/>
      <c r="E41" s="45"/>
      <c r="F41" s="46"/>
    </row>
    <row r="42" spans="1:6" ht="15.75" x14ac:dyDescent="0.25">
      <c r="A42" s="35" t="s">
        <v>38</v>
      </c>
      <c r="B42" s="36"/>
      <c r="C42" s="36"/>
      <c r="D42" s="37"/>
      <c r="E42" s="38">
        <f>F32+F38</f>
        <v>521532.8</v>
      </c>
      <c r="F42" s="39"/>
    </row>
    <row r="43" spans="1:6" ht="15.75" x14ac:dyDescent="0.25">
      <c r="A43" s="35" t="s">
        <v>16</v>
      </c>
      <c r="B43" s="36"/>
      <c r="C43" s="36"/>
      <c r="D43" s="37"/>
      <c r="E43" s="38">
        <f>E42/5</f>
        <v>104306.56</v>
      </c>
      <c r="F43" s="39"/>
    </row>
    <row r="44" spans="1:6" ht="18" customHeight="1" x14ac:dyDescent="0.25">
      <c r="A44" s="35" t="s">
        <v>39</v>
      </c>
      <c r="B44" s="36"/>
      <c r="C44" s="36"/>
      <c r="D44" s="37"/>
      <c r="E44" s="38">
        <f>E42+E43</f>
        <v>625839.35999999999</v>
      </c>
      <c r="F44" s="39"/>
    </row>
    <row r="45" spans="1:6" ht="31.5" customHeight="1" x14ac:dyDescent="0.25"/>
    <row r="46" spans="1:6" ht="15.75" x14ac:dyDescent="0.25">
      <c r="A46" s="40" t="s">
        <v>63</v>
      </c>
      <c r="B46" s="40"/>
      <c r="C46" s="40"/>
      <c r="D46" s="40"/>
      <c r="E46" s="40"/>
      <c r="F46" s="40"/>
    </row>
  </sheetData>
  <mergeCells count="20">
    <mergeCell ref="C38:E38"/>
    <mergeCell ref="A1:F1"/>
    <mergeCell ref="A2:F2"/>
    <mergeCell ref="A3:F3"/>
    <mergeCell ref="A4:F4"/>
    <mergeCell ref="A6:F6"/>
    <mergeCell ref="A7:F7"/>
    <mergeCell ref="A8:F8"/>
    <mergeCell ref="A9:F9"/>
    <mergeCell ref="A11:F11"/>
    <mergeCell ref="C32:E32"/>
    <mergeCell ref="A34:F34"/>
    <mergeCell ref="A46:F46"/>
    <mergeCell ref="A40:F41"/>
    <mergeCell ref="A42:D42"/>
    <mergeCell ref="E42:F42"/>
    <mergeCell ref="A43:D43"/>
    <mergeCell ref="E43:F43"/>
    <mergeCell ref="A44:D44"/>
    <mergeCell ref="E44:F4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fitToHeight="2" orientation="portrait" verticalDpi="300" r:id="rId1"/>
  <headerFooter>
    <oddFooter>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Devis</vt:lpstr>
      <vt:lpstr>Feuil2</vt:lpstr>
      <vt:lpstr>Feuil3</vt:lpstr>
      <vt:lpstr>model</vt:lpstr>
      <vt:lpstr>chiffre_lettres</vt:lpstr>
      <vt:lpstr>client</vt:lpstr>
      <vt:lpstr>ref</vt:lpstr>
      <vt:lpstr>TOTAL_HT</vt:lpstr>
      <vt:lpstr>TOTAL_TTC</vt:lpstr>
      <vt:lpstr>TOTAL_TVA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rahmani</dc:creator>
  <cp:lastModifiedBy>hp</cp:lastModifiedBy>
  <cp:lastPrinted>2015-04-06T22:01:50Z</cp:lastPrinted>
  <dcterms:created xsi:type="dcterms:W3CDTF">2013-08-01T21:05:44Z</dcterms:created>
  <dcterms:modified xsi:type="dcterms:W3CDTF">2015-05-20T20:15:17Z</dcterms:modified>
</cp:coreProperties>
</file>