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ile\Skripsi\2. Proposal\Metode\"/>
    </mc:Choice>
  </mc:AlternateContent>
  <xr:revisionPtr revIDLastSave="0" documentId="13_ncr:1_{90737B10-857C-4BC4-810B-0A112993BA05}" xr6:coauthVersionLast="47" xr6:coauthVersionMax="47" xr10:uidLastSave="{00000000-0000-0000-0000-000000000000}"/>
  <bookViews>
    <workbookView xWindow="-108" yWindow="-108" windowWidth="23256" windowHeight="12456" activeTab="4" xr2:uid="{9E0B27B6-5960-4ADA-83F0-0309D2A69620}"/>
  </bookViews>
  <sheets>
    <sheet name="Sheet1" sheetId="1" r:id="rId1"/>
    <sheet name="Sheet2" sheetId="2" r:id="rId2"/>
    <sheet name="Sheet3" sheetId="3" r:id="rId3"/>
    <sheet name="Sheet4" sheetId="4" r:id="rId4"/>
    <sheet name="Sheet5" sheetId="6" r:id="rId5"/>
    <sheet name="Moving Average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12" i="6" l="1"/>
  <c r="M11" i="6"/>
  <c r="M10" i="6"/>
  <c r="K12" i="6"/>
  <c r="K11" i="6"/>
  <c r="K10" i="6"/>
  <c r="I11" i="6"/>
  <c r="I10" i="6"/>
  <c r="T114" i="2"/>
  <c r="G7" i="6"/>
  <c r="G6" i="6"/>
  <c r="G5" i="6"/>
  <c r="G4" i="6"/>
  <c r="G3" i="6"/>
  <c r="D5" i="6"/>
  <c r="D6" i="6"/>
  <c r="D7" i="6"/>
  <c r="D8" i="6"/>
  <c r="D9" i="6"/>
  <c r="D10" i="6"/>
  <c r="D11" i="6"/>
  <c r="D12" i="6"/>
  <c r="D13" i="6"/>
  <c r="D14" i="6"/>
  <c r="D15" i="6"/>
  <c r="D3" i="6"/>
  <c r="D4" i="6"/>
  <c r="D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2" i="6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5" i="5"/>
  <c r="E386" i="5"/>
  <c r="E387" i="5"/>
  <c r="E388" i="5"/>
  <c r="E389" i="5"/>
  <c r="E390" i="5"/>
  <c r="E391" i="5"/>
  <c r="E392" i="5"/>
  <c r="E393" i="5"/>
  <c r="E394" i="5"/>
  <c r="E395" i="5"/>
  <c r="E396" i="5"/>
  <c r="E397" i="5"/>
  <c r="E398" i="5"/>
  <c r="E399" i="5"/>
  <c r="E400" i="5"/>
  <c r="E401" i="5"/>
  <c r="E402" i="5"/>
  <c r="E403" i="5"/>
  <c r="E404" i="5"/>
  <c r="E405" i="5"/>
  <c r="E406" i="5"/>
  <c r="E407" i="5"/>
  <c r="E408" i="5"/>
  <c r="E409" i="5"/>
  <c r="E410" i="5"/>
  <c r="E411" i="5"/>
  <c r="E412" i="5"/>
  <c r="E413" i="5"/>
  <c r="E414" i="5"/>
  <c r="E415" i="5"/>
  <c r="E416" i="5"/>
  <c r="E32" i="5"/>
  <c r="C444" i="5"/>
  <c r="C445" i="5"/>
  <c r="C446" i="5"/>
  <c r="C437" i="5"/>
  <c r="C438" i="5"/>
  <c r="C439" i="5"/>
  <c r="C440" i="5"/>
  <c r="C441" i="5"/>
  <c r="C442" i="5"/>
  <c r="C443" i="5"/>
  <c r="C422" i="5"/>
  <c r="C423" i="5"/>
  <c r="C424" i="5"/>
  <c r="C425" i="5"/>
  <c r="C426" i="5"/>
  <c r="C427" i="5"/>
  <c r="C428" i="5"/>
  <c r="C429" i="5"/>
  <c r="C430" i="5"/>
  <c r="C431" i="5"/>
  <c r="C432" i="5"/>
  <c r="C433" i="5"/>
  <c r="C434" i="5"/>
  <c r="C435" i="5"/>
  <c r="C436" i="5"/>
  <c r="C420" i="5"/>
  <c r="C421" i="5"/>
  <c r="C419" i="5"/>
  <c r="C418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370" i="5"/>
  <c r="C371" i="5"/>
  <c r="C372" i="5"/>
  <c r="C373" i="5"/>
  <c r="C374" i="5"/>
  <c r="C375" i="5"/>
  <c r="C376" i="5"/>
  <c r="C377" i="5"/>
  <c r="C378" i="5"/>
  <c r="C379" i="5"/>
  <c r="C380" i="5"/>
  <c r="C381" i="5"/>
  <c r="C382" i="5"/>
  <c r="C383" i="5"/>
  <c r="C384" i="5"/>
  <c r="C385" i="5"/>
  <c r="C386" i="5"/>
  <c r="C387" i="5"/>
  <c r="C388" i="5"/>
  <c r="C389" i="5"/>
  <c r="C390" i="5"/>
  <c r="C391" i="5"/>
  <c r="C392" i="5"/>
  <c r="C393" i="5"/>
  <c r="C394" i="5"/>
  <c r="C395" i="5"/>
  <c r="C396" i="5"/>
  <c r="C397" i="5"/>
  <c r="C398" i="5"/>
  <c r="C399" i="5"/>
  <c r="C400" i="5"/>
  <c r="C401" i="5"/>
  <c r="C402" i="5"/>
  <c r="C403" i="5"/>
  <c r="C404" i="5"/>
  <c r="C405" i="5"/>
  <c r="C406" i="5"/>
  <c r="C407" i="5"/>
  <c r="C408" i="5"/>
  <c r="C409" i="5"/>
  <c r="C410" i="5"/>
  <c r="C411" i="5"/>
  <c r="C412" i="5"/>
  <c r="C413" i="5"/>
  <c r="C414" i="5"/>
  <c r="C415" i="5"/>
  <c r="C416" i="5"/>
  <c r="C417" i="5"/>
  <c r="C33" i="5"/>
  <c r="C32" i="5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33" i="4"/>
  <c r="I34" i="4"/>
  <c r="I35" i="4"/>
  <c r="I36" i="4"/>
  <c r="I37" i="4"/>
  <c r="I38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" i="4"/>
  <c r="J3" i="4" s="1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R73" i="3"/>
  <c r="Q73" i="3"/>
  <c r="R75" i="3"/>
  <c r="Q71" i="3"/>
  <c r="R71" i="3"/>
  <c r="P64" i="3"/>
  <c r="L65" i="3"/>
  <c r="L66" i="3"/>
  <c r="L67" i="3"/>
  <c r="P67" i="3" s="1"/>
  <c r="L68" i="3"/>
  <c r="L69" i="3"/>
  <c r="L70" i="3"/>
  <c r="N70" i="3"/>
  <c r="P70" i="3"/>
  <c r="P69" i="3"/>
  <c r="R69" i="3" s="1"/>
  <c r="N69" i="3"/>
  <c r="P68" i="3"/>
  <c r="R68" i="3" s="1"/>
  <c r="N68" i="3"/>
  <c r="N67" i="3"/>
  <c r="P66" i="3"/>
  <c r="R66" i="3" s="1"/>
  <c r="N66" i="3"/>
  <c r="P65" i="3"/>
  <c r="R65" i="3" s="1"/>
  <c r="N65" i="3"/>
  <c r="N64" i="3"/>
  <c r="L64" i="3"/>
  <c r="P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42" i="3"/>
  <c r="P55" i="3"/>
  <c r="R55" i="3" s="1"/>
  <c r="Q55" i="3"/>
  <c r="I60" i="1"/>
  <c r="L43" i="3"/>
  <c r="L44" i="3"/>
  <c r="L45" i="3"/>
  <c r="L46" i="3"/>
  <c r="P46" i="3" s="1"/>
  <c r="L47" i="3"/>
  <c r="P47" i="3" s="1"/>
  <c r="R47" i="3" s="1"/>
  <c r="L48" i="3"/>
  <c r="P48" i="3" s="1"/>
  <c r="L49" i="3"/>
  <c r="P49" i="3" s="1"/>
  <c r="L50" i="3"/>
  <c r="P50" i="3" s="1"/>
  <c r="L51" i="3"/>
  <c r="L52" i="3"/>
  <c r="P52" i="3" s="1"/>
  <c r="Q52" i="3" s="1"/>
  <c r="L53" i="3"/>
  <c r="L54" i="3"/>
  <c r="P54" i="3" s="1"/>
  <c r="L55" i="3"/>
  <c r="L42" i="3"/>
  <c r="P53" i="3"/>
  <c r="P51" i="3"/>
  <c r="P45" i="3"/>
  <c r="P44" i="3"/>
  <c r="Q44" i="3" s="1"/>
  <c r="P43" i="3"/>
  <c r="R8" i="3"/>
  <c r="R16" i="3"/>
  <c r="R24" i="3"/>
  <c r="R32" i="3"/>
  <c r="Q8" i="3"/>
  <c r="Q9" i="3"/>
  <c r="Q10" i="3"/>
  <c r="Q11" i="3"/>
  <c r="Q16" i="3"/>
  <c r="Q17" i="3"/>
  <c r="Q18" i="3"/>
  <c r="Q19" i="3"/>
  <c r="Q24" i="3"/>
  <c r="Q25" i="3"/>
  <c r="Q26" i="3"/>
  <c r="Q27" i="3"/>
  <c r="Q32" i="3"/>
  <c r="P5" i="3"/>
  <c r="R5" i="3" s="1"/>
  <c r="P6" i="3"/>
  <c r="Q6" i="3" s="1"/>
  <c r="P8" i="3"/>
  <c r="P9" i="3"/>
  <c r="R9" i="3" s="1"/>
  <c r="P10" i="3"/>
  <c r="R10" i="3" s="1"/>
  <c r="P11" i="3"/>
  <c r="R11" i="3" s="1"/>
  <c r="P13" i="3"/>
  <c r="R13" i="3" s="1"/>
  <c r="P14" i="3"/>
  <c r="Q14" i="3" s="1"/>
  <c r="P16" i="3"/>
  <c r="P17" i="3"/>
  <c r="R17" i="3" s="1"/>
  <c r="P18" i="3"/>
  <c r="R18" i="3" s="1"/>
  <c r="P19" i="3"/>
  <c r="R19" i="3" s="1"/>
  <c r="P21" i="3"/>
  <c r="R21" i="3" s="1"/>
  <c r="P22" i="3"/>
  <c r="Q22" i="3" s="1"/>
  <c r="P24" i="3"/>
  <c r="P25" i="3"/>
  <c r="R25" i="3" s="1"/>
  <c r="P26" i="3"/>
  <c r="R26" i="3" s="1"/>
  <c r="P27" i="3"/>
  <c r="R27" i="3" s="1"/>
  <c r="P29" i="3"/>
  <c r="R29" i="3" s="1"/>
  <c r="P30" i="3"/>
  <c r="Q30" i="3" s="1"/>
  <c r="P32" i="3"/>
  <c r="P3" i="3"/>
  <c r="R3" i="3"/>
  <c r="M4" i="3"/>
  <c r="P4" i="3" s="1"/>
  <c r="M5" i="3"/>
  <c r="M6" i="3"/>
  <c r="M7" i="3"/>
  <c r="P7" i="3" s="1"/>
  <c r="M8" i="3"/>
  <c r="M9" i="3"/>
  <c r="M10" i="3"/>
  <c r="M11" i="3"/>
  <c r="M12" i="3"/>
  <c r="P12" i="3" s="1"/>
  <c r="M13" i="3"/>
  <c r="M14" i="3"/>
  <c r="M15" i="3"/>
  <c r="P15" i="3" s="1"/>
  <c r="M16" i="3"/>
  <c r="M17" i="3"/>
  <c r="M18" i="3"/>
  <c r="M19" i="3"/>
  <c r="M20" i="3"/>
  <c r="P20" i="3" s="1"/>
  <c r="M21" i="3"/>
  <c r="M22" i="3"/>
  <c r="M23" i="3"/>
  <c r="P23" i="3" s="1"/>
  <c r="M24" i="3"/>
  <c r="M25" i="3"/>
  <c r="M26" i="3"/>
  <c r="M27" i="3"/>
  <c r="M28" i="3"/>
  <c r="P28" i="3" s="1"/>
  <c r="M29" i="3"/>
  <c r="M30" i="3"/>
  <c r="M31" i="3"/>
  <c r="P31" i="3" s="1"/>
  <c r="M32" i="3"/>
  <c r="M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2" i="3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14" i="2"/>
  <c r="J137" i="2"/>
  <c r="J138" i="2"/>
  <c r="J139" i="2"/>
  <c r="J140" i="2"/>
  <c r="J141" i="2"/>
  <c r="J142" i="2"/>
  <c r="J136" i="2"/>
  <c r="K144" i="2"/>
  <c r="R131" i="2"/>
  <c r="E5" i="1"/>
  <c r="R129" i="2"/>
  <c r="R128" i="2"/>
  <c r="R127" i="2"/>
  <c r="L133" i="2"/>
  <c r="K133" i="2"/>
  <c r="L132" i="2"/>
  <c r="K132" i="2"/>
  <c r="L131" i="2"/>
  <c r="K131" i="2"/>
  <c r="L130" i="2"/>
  <c r="K130" i="2"/>
  <c r="L129" i="2"/>
  <c r="K129" i="2"/>
  <c r="L128" i="2"/>
  <c r="K128" i="2"/>
  <c r="L127" i="2"/>
  <c r="R130" i="2" s="1"/>
  <c r="K127" i="2"/>
  <c r="T115" i="2"/>
  <c r="R75" i="2"/>
  <c r="R74" i="2"/>
  <c r="R73" i="2"/>
  <c r="R72" i="2"/>
  <c r="R110" i="2"/>
  <c r="R109" i="2"/>
  <c r="R108" i="2"/>
  <c r="R107" i="2"/>
  <c r="R111" i="2"/>
  <c r="R115" i="2" s="1"/>
  <c r="L120" i="2"/>
  <c r="K120" i="2"/>
  <c r="L119" i="2"/>
  <c r="K119" i="2"/>
  <c r="L118" i="2"/>
  <c r="K118" i="2"/>
  <c r="L117" i="2"/>
  <c r="K117" i="2"/>
  <c r="L116" i="2"/>
  <c r="K116" i="2"/>
  <c r="L115" i="2"/>
  <c r="K115" i="2"/>
  <c r="L114" i="2"/>
  <c r="K114" i="2"/>
  <c r="L113" i="2"/>
  <c r="K113" i="2"/>
  <c r="L112" i="2"/>
  <c r="K112" i="2"/>
  <c r="L111" i="2"/>
  <c r="K111" i="2"/>
  <c r="L110" i="2"/>
  <c r="K110" i="2"/>
  <c r="L109" i="2"/>
  <c r="K109" i="2"/>
  <c r="L108" i="2"/>
  <c r="K108" i="2"/>
  <c r="L107" i="2"/>
  <c r="K107" i="2"/>
  <c r="R76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72" i="2"/>
  <c r="W14" i="2"/>
  <c r="W46" i="2"/>
  <c r="O46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15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Q19" i="2"/>
  <c r="Q18" i="2"/>
  <c r="Q16" i="2"/>
  <c r="Q17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15" i="2"/>
  <c r="Q15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25" i="2"/>
  <c r="J26" i="2"/>
  <c r="J27" i="2"/>
  <c r="J28" i="2"/>
  <c r="J29" i="2"/>
  <c r="J15" i="2"/>
  <c r="J16" i="2"/>
  <c r="J17" i="2"/>
  <c r="J18" i="2"/>
  <c r="J19" i="2"/>
  <c r="J20" i="2"/>
  <c r="J21" i="2"/>
  <c r="J22" i="2"/>
  <c r="J23" i="2"/>
  <c r="J24" i="2"/>
  <c r="J14" i="2"/>
  <c r="J75" i="1"/>
  <c r="I7" i="2"/>
  <c r="J74" i="1"/>
  <c r="I4" i="2"/>
  <c r="I3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3" i="2"/>
  <c r="F4" i="2"/>
  <c r="F2" i="2"/>
  <c r="I6" i="2" s="1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3" i="2"/>
  <c r="E4" i="2"/>
  <c r="E5" i="2"/>
  <c r="E6" i="2"/>
  <c r="E7" i="2"/>
  <c r="E8" i="2"/>
  <c r="E9" i="2"/>
  <c r="E10" i="2"/>
  <c r="E11" i="2"/>
  <c r="E2" i="2"/>
  <c r="I5" i="2" s="1"/>
  <c r="D52" i="1"/>
  <c r="D51" i="1"/>
  <c r="D53" i="1"/>
  <c r="D54" i="1"/>
  <c r="D55" i="1"/>
  <c r="D49" i="1"/>
  <c r="D50" i="1"/>
  <c r="D48" i="1"/>
  <c r="D37" i="1"/>
  <c r="C37" i="1"/>
  <c r="G30" i="1"/>
  <c r="G31" i="1"/>
  <c r="G32" i="1"/>
  <c r="G33" i="1"/>
  <c r="G34" i="1"/>
  <c r="G35" i="1"/>
  <c r="G36" i="1"/>
  <c r="G29" i="1"/>
  <c r="F30" i="1"/>
  <c r="F31" i="1"/>
  <c r="F32" i="1"/>
  <c r="F33" i="1"/>
  <c r="F34" i="1"/>
  <c r="F35" i="1"/>
  <c r="F36" i="1"/>
  <c r="F29" i="1"/>
  <c r="Q80" i="1"/>
  <c r="Q81" i="1"/>
  <c r="Q82" i="1"/>
  <c r="Q83" i="1"/>
  <c r="Q84" i="1"/>
  <c r="Q85" i="1"/>
  <c r="Q79" i="1"/>
  <c r="P92" i="1"/>
  <c r="P80" i="1"/>
  <c r="P81" i="1"/>
  <c r="P82" i="1"/>
  <c r="P83" i="1"/>
  <c r="P84" i="1"/>
  <c r="P85" i="1"/>
  <c r="P86" i="1"/>
  <c r="P87" i="1"/>
  <c r="P88" i="1"/>
  <c r="P89" i="1"/>
  <c r="P90" i="1"/>
  <c r="P91" i="1"/>
  <c r="P79" i="1"/>
  <c r="G68" i="1"/>
  <c r="N93" i="1"/>
  <c r="D75" i="1"/>
  <c r="C75" i="1"/>
  <c r="H69" i="1"/>
  <c r="H70" i="1"/>
  <c r="H71" i="1"/>
  <c r="H72" i="1"/>
  <c r="H73" i="1"/>
  <c r="H74" i="1"/>
  <c r="H68" i="1"/>
  <c r="G69" i="1"/>
  <c r="G70" i="1"/>
  <c r="G71" i="1"/>
  <c r="G72" i="1"/>
  <c r="G73" i="1"/>
  <c r="G74" i="1"/>
  <c r="E6" i="1"/>
  <c r="E7" i="1" s="1"/>
  <c r="E8" i="1" s="1"/>
  <c r="E9" i="1" s="1"/>
  <c r="E10" i="1" s="1"/>
  <c r="E11" i="1" s="1"/>
  <c r="E12" i="1" s="1"/>
  <c r="E13" i="1" s="1"/>
  <c r="E14" i="1" s="1"/>
  <c r="E15" i="1" s="1"/>
  <c r="H4" i="1"/>
  <c r="J4" i="1" s="1"/>
  <c r="K137" i="2"/>
  <c r="K138" i="2"/>
  <c r="K139" i="2"/>
  <c r="K140" i="2"/>
  <c r="K141" i="2"/>
  <c r="K142" i="2"/>
  <c r="K136" i="2"/>
  <c r="G10" i="6" l="1"/>
  <c r="G11" i="6"/>
  <c r="J4" i="4"/>
  <c r="J5" i="4" s="1"/>
  <c r="J6" i="4" s="1"/>
  <c r="J7" i="4" s="1"/>
  <c r="J8" i="4" s="1"/>
  <c r="J9" i="4" s="1"/>
  <c r="J10" i="4" s="1"/>
  <c r="J11" i="4"/>
  <c r="J12" i="4" s="1"/>
  <c r="J13" i="4" s="1"/>
  <c r="J14" i="4" s="1"/>
  <c r="J15" i="4" s="1"/>
  <c r="J16" i="4" s="1"/>
  <c r="J17" i="4" s="1"/>
  <c r="J18" i="4" s="1"/>
  <c r="J19" i="4" s="1"/>
  <c r="J20" i="4" s="1"/>
  <c r="J21" i="4" s="1"/>
  <c r="J22" i="4" s="1"/>
  <c r="J23" i="4" s="1"/>
  <c r="J24" i="4" s="1"/>
  <c r="J25" i="4" s="1"/>
  <c r="J26" i="4" s="1"/>
  <c r="J27" i="4" s="1"/>
  <c r="J28" i="4" s="1"/>
  <c r="J29" i="4" s="1"/>
  <c r="J30" i="4" s="1"/>
  <c r="J31" i="4" s="1"/>
  <c r="J32" i="4" s="1"/>
  <c r="J33" i="4" s="1"/>
  <c r="J34" i="4" s="1"/>
  <c r="J35" i="4" s="1"/>
  <c r="J36" i="4" s="1"/>
  <c r="J37" i="4" s="1"/>
  <c r="J38" i="4" s="1"/>
  <c r="J39" i="4" s="1"/>
  <c r="J40" i="4" s="1"/>
  <c r="J41" i="4" s="1"/>
  <c r="J42" i="4" s="1"/>
  <c r="J43" i="4" s="1"/>
  <c r="J44" i="4" s="1"/>
  <c r="J45" i="4" s="1"/>
  <c r="J46" i="4" s="1"/>
  <c r="J47" i="4" s="1"/>
  <c r="J48" i="4" s="1"/>
  <c r="J49" i="4" s="1"/>
  <c r="J50" i="4" s="1"/>
  <c r="J51" i="4" s="1"/>
  <c r="J52" i="4" s="1"/>
  <c r="J53" i="4" s="1"/>
  <c r="J54" i="4" s="1"/>
  <c r="J55" i="4" s="1"/>
  <c r="J56" i="4" s="1"/>
  <c r="J57" i="4" s="1"/>
  <c r="J58" i="4" s="1"/>
  <c r="J59" i="4" s="1"/>
  <c r="J60" i="4" s="1"/>
  <c r="J61" i="4" s="1"/>
  <c r="J62" i="4" s="1"/>
  <c r="J63" i="4" s="1"/>
  <c r="J64" i="4" s="1"/>
  <c r="J65" i="4" s="1"/>
  <c r="J66" i="4" s="1"/>
  <c r="J67" i="4" s="1"/>
  <c r="J68" i="4" s="1"/>
  <c r="J69" i="4" s="1"/>
  <c r="J70" i="4" s="1"/>
  <c r="J71" i="4" s="1"/>
  <c r="J72" i="4" s="1"/>
  <c r="J73" i="4" s="1"/>
  <c r="J74" i="4" s="1"/>
  <c r="J75" i="4" s="1"/>
  <c r="J76" i="4" s="1"/>
  <c r="J77" i="4" s="1"/>
  <c r="J78" i="4" s="1"/>
  <c r="J79" i="4" s="1"/>
  <c r="J80" i="4" s="1"/>
  <c r="J81" i="4" s="1"/>
  <c r="J82" i="4" s="1"/>
  <c r="J83" i="4" s="1"/>
  <c r="J84" i="4" s="1"/>
  <c r="J85" i="4" s="1"/>
  <c r="J86" i="4" s="1"/>
  <c r="J87" i="4" s="1"/>
  <c r="J88" i="4" s="1"/>
  <c r="J89" i="4" s="1"/>
  <c r="J90" i="4" s="1"/>
  <c r="J91" i="4" s="1"/>
  <c r="J92" i="4" s="1"/>
  <c r="J93" i="4" s="1"/>
  <c r="J94" i="4" s="1"/>
  <c r="J95" i="4" s="1"/>
  <c r="J96" i="4" s="1"/>
  <c r="J97" i="4" s="1"/>
  <c r="J98" i="4" s="1"/>
  <c r="J99" i="4" s="1"/>
  <c r="J100" i="4" s="1"/>
  <c r="J101" i="4" s="1"/>
  <c r="J102" i="4" s="1"/>
  <c r="J103" i="4" s="1"/>
  <c r="J104" i="4" s="1"/>
  <c r="J105" i="4" s="1"/>
  <c r="J106" i="4" s="1"/>
  <c r="J107" i="4" s="1"/>
  <c r="J108" i="4" s="1"/>
  <c r="J109" i="4" s="1"/>
  <c r="J110" i="4" s="1"/>
  <c r="J111" i="4" s="1"/>
  <c r="J112" i="4" s="1"/>
  <c r="J113" i="4" s="1"/>
  <c r="J114" i="4" s="1"/>
  <c r="J115" i="4" s="1"/>
  <c r="J116" i="4" s="1"/>
  <c r="J117" i="4" s="1"/>
  <c r="J118" i="4" s="1"/>
  <c r="J119" i="4" s="1"/>
  <c r="J120" i="4" s="1"/>
  <c r="J121" i="4" s="1"/>
  <c r="J122" i="4" s="1"/>
  <c r="J123" i="4" s="1"/>
  <c r="J124" i="4" s="1"/>
  <c r="J125" i="4" s="1"/>
  <c r="J126" i="4" s="1"/>
  <c r="J127" i="4" s="1"/>
  <c r="J128" i="4" s="1"/>
  <c r="J129" i="4" s="1"/>
  <c r="J130" i="4" s="1"/>
  <c r="J131" i="4" s="1"/>
  <c r="J132" i="4" s="1"/>
  <c r="J133" i="4" s="1"/>
  <c r="J134" i="4" s="1"/>
  <c r="J135" i="4" s="1"/>
  <c r="J136" i="4" s="1"/>
  <c r="J137" i="4" s="1"/>
  <c r="J138" i="4" s="1"/>
  <c r="J139" i="4" s="1"/>
  <c r="J140" i="4" s="1"/>
  <c r="J141" i="4" s="1"/>
  <c r="J142" i="4" s="1"/>
  <c r="J143" i="4" s="1"/>
  <c r="J144" i="4" s="1"/>
  <c r="J145" i="4" s="1"/>
  <c r="J146" i="4" s="1"/>
  <c r="J147" i="4" s="1"/>
  <c r="J148" i="4" s="1"/>
  <c r="J149" i="4" s="1"/>
  <c r="J150" i="4" s="1"/>
  <c r="J151" i="4" s="1"/>
  <c r="J152" i="4" s="1"/>
  <c r="J153" i="4" s="1"/>
  <c r="J154" i="4" s="1"/>
  <c r="J155" i="4" s="1"/>
  <c r="J156" i="4" s="1"/>
  <c r="J157" i="4" s="1"/>
  <c r="J158" i="4" s="1"/>
  <c r="J159" i="4" s="1"/>
  <c r="J160" i="4" s="1"/>
  <c r="Q68" i="3"/>
  <c r="R70" i="3"/>
  <c r="Q70" i="3"/>
  <c r="R64" i="3"/>
  <c r="Q64" i="3"/>
  <c r="Q67" i="3"/>
  <c r="R67" i="3"/>
  <c r="Q69" i="3"/>
  <c r="Q66" i="3"/>
  <c r="Q65" i="3"/>
  <c r="Q28" i="3"/>
  <c r="R28" i="3"/>
  <c r="Q20" i="3"/>
  <c r="R20" i="3"/>
  <c r="Q4" i="3"/>
  <c r="R4" i="3"/>
  <c r="R33" i="3" s="1"/>
  <c r="Q31" i="3"/>
  <c r="R31" i="3"/>
  <c r="Q23" i="3"/>
  <c r="R23" i="3"/>
  <c r="Q15" i="3"/>
  <c r="R15" i="3"/>
  <c r="Q7" i="3"/>
  <c r="R7" i="3"/>
  <c r="Q12" i="3"/>
  <c r="R12" i="3"/>
  <c r="R30" i="3"/>
  <c r="R22" i="3"/>
  <c r="R14" i="3"/>
  <c r="R6" i="3"/>
  <c r="Q29" i="3"/>
  <c r="Q21" i="3"/>
  <c r="Q13" i="3"/>
  <c r="Q5" i="3"/>
  <c r="R51" i="3"/>
  <c r="Q51" i="3"/>
  <c r="R48" i="3"/>
  <c r="Q48" i="3"/>
  <c r="Q45" i="3"/>
  <c r="R45" i="3"/>
  <c r="Q42" i="3"/>
  <c r="R42" i="3"/>
  <c r="R49" i="3"/>
  <c r="Q49" i="3"/>
  <c r="R46" i="3"/>
  <c r="Q46" i="3"/>
  <c r="Q53" i="3"/>
  <c r="R53" i="3"/>
  <c r="R43" i="3"/>
  <c r="Q43" i="3"/>
  <c r="Q50" i="3"/>
  <c r="R50" i="3"/>
  <c r="R54" i="3"/>
  <c r="Q54" i="3"/>
  <c r="Q47" i="3"/>
  <c r="R44" i="3"/>
  <c r="R52" i="3"/>
  <c r="Q3" i="3"/>
  <c r="J144" i="2"/>
  <c r="T134" i="2"/>
  <c r="T135" i="2"/>
  <c r="R134" i="2"/>
  <c r="R135" i="2"/>
  <c r="R114" i="2"/>
  <c r="R79" i="2"/>
  <c r="R80" i="2"/>
  <c r="Q22" i="2"/>
  <c r="Q23" i="2"/>
  <c r="I11" i="2"/>
  <c r="I10" i="2"/>
  <c r="F37" i="1"/>
  <c r="G37" i="1"/>
  <c r="G75" i="1"/>
  <c r="P93" i="1"/>
  <c r="H75" i="1"/>
  <c r="E16" i="1"/>
  <c r="E17" i="1" s="1"/>
  <c r="E18" i="1" s="1"/>
  <c r="F18" i="1" s="1"/>
  <c r="H5" i="1"/>
  <c r="J5" i="1" s="1"/>
  <c r="I4" i="1"/>
  <c r="H9" i="1"/>
  <c r="H6" i="1"/>
  <c r="R37" i="3" l="1"/>
  <c r="R35" i="3"/>
  <c r="Q33" i="3"/>
  <c r="Q35" i="3" s="1"/>
  <c r="R56" i="3"/>
  <c r="Q56" i="3"/>
  <c r="Q58" i="3" s="1"/>
  <c r="M128" i="2"/>
  <c r="M129" i="2"/>
  <c r="M130" i="2"/>
  <c r="M131" i="2"/>
  <c r="M132" i="2"/>
  <c r="O131" i="2"/>
  <c r="M133" i="2"/>
  <c r="O128" i="2"/>
  <c r="O129" i="2"/>
  <c r="O130" i="2"/>
  <c r="O132" i="2"/>
  <c r="M127" i="2"/>
  <c r="O133" i="2"/>
  <c r="O127" i="2"/>
  <c r="O111" i="2"/>
  <c r="O119" i="2"/>
  <c r="M111" i="2"/>
  <c r="M119" i="2"/>
  <c r="O120" i="2"/>
  <c r="M115" i="2"/>
  <c r="O113" i="2"/>
  <c r="M113" i="2"/>
  <c r="O114" i="2"/>
  <c r="O107" i="2"/>
  <c r="M114" i="2"/>
  <c r="O108" i="2"/>
  <c r="O116" i="2"/>
  <c r="M108" i="2"/>
  <c r="O109" i="2"/>
  <c r="O117" i="2"/>
  <c r="M109" i="2"/>
  <c r="M117" i="2"/>
  <c r="O110" i="2"/>
  <c r="O118" i="2"/>
  <c r="M110" i="2"/>
  <c r="M118" i="2"/>
  <c r="O112" i="2"/>
  <c r="M112" i="2"/>
  <c r="M120" i="2"/>
  <c r="O115" i="2"/>
  <c r="M107" i="2"/>
  <c r="M116" i="2"/>
  <c r="O89" i="2"/>
  <c r="M99" i="2"/>
  <c r="M101" i="2"/>
  <c r="M91" i="2"/>
  <c r="M76" i="2"/>
  <c r="M96" i="2"/>
  <c r="O87" i="2"/>
  <c r="O84" i="2"/>
  <c r="M88" i="2"/>
  <c r="O86" i="2"/>
  <c r="O83" i="2"/>
  <c r="O76" i="2"/>
  <c r="M80" i="2"/>
  <c r="O93" i="2"/>
  <c r="O94" i="2"/>
  <c r="M90" i="2"/>
  <c r="O96" i="2"/>
  <c r="O101" i="2"/>
  <c r="O72" i="2"/>
  <c r="M79" i="2"/>
  <c r="M74" i="2"/>
  <c r="O97" i="2"/>
  <c r="M83" i="2"/>
  <c r="O92" i="2"/>
  <c r="O88" i="2"/>
  <c r="O79" i="2"/>
  <c r="O73" i="2"/>
  <c r="O74" i="2"/>
  <c r="O78" i="2"/>
  <c r="M75" i="2"/>
  <c r="O100" i="2"/>
  <c r="M97" i="2"/>
  <c r="O85" i="2"/>
  <c r="O95" i="2"/>
  <c r="O99" i="2"/>
  <c r="M81" i="2"/>
  <c r="M72" i="2"/>
  <c r="O98" i="2"/>
  <c r="O81" i="2"/>
  <c r="M77" i="2"/>
  <c r="M78" i="2"/>
  <c r="M87" i="2"/>
  <c r="O82" i="2"/>
  <c r="M100" i="2"/>
  <c r="O75" i="2"/>
  <c r="O91" i="2"/>
  <c r="O80" i="2"/>
  <c r="O90" i="2"/>
  <c r="M85" i="2"/>
  <c r="M86" i="2"/>
  <c r="M95" i="2"/>
  <c r="M89" i="2"/>
  <c r="M92" i="2"/>
  <c r="M98" i="2"/>
  <c r="M93" i="2"/>
  <c r="M94" i="2"/>
  <c r="O77" i="2"/>
  <c r="M73" i="2"/>
  <c r="M84" i="2"/>
  <c r="M82" i="2"/>
  <c r="I36" i="1"/>
  <c r="I37" i="1"/>
  <c r="I5" i="1"/>
  <c r="H13" i="1"/>
  <c r="H12" i="1"/>
  <c r="I12" i="1" s="1"/>
  <c r="H7" i="1"/>
  <c r="I7" i="1" s="1"/>
  <c r="H10" i="1"/>
  <c r="J10" i="1" s="1"/>
  <c r="H8" i="1"/>
  <c r="I8" i="1" s="1"/>
  <c r="H11" i="1"/>
  <c r="J11" i="1" s="1"/>
  <c r="I6" i="1"/>
  <c r="J6" i="1"/>
  <c r="I9" i="1"/>
  <c r="J9" i="1"/>
  <c r="R58" i="3" l="1"/>
  <c r="R60" i="3"/>
  <c r="O142" i="2"/>
  <c r="M142" i="2"/>
  <c r="O122" i="2"/>
  <c r="M122" i="2"/>
  <c r="O103" i="2"/>
  <c r="M103" i="2"/>
  <c r="G43" i="1"/>
  <c r="E55" i="1"/>
  <c r="G55" i="1" s="1"/>
  <c r="I55" i="1" s="1"/>
  <c r="E53" i="1"/>
  <c r="G53" i="1" s="1"/>
  <c r="H53" i="1" s="1"/>
  <c r="E52" i="1"/>
  <c r="G52" i="1" s="1"/>
  <c r="I52" i="1" s="1"/>
  <c r="E51" i="1"/>
  <c r="G51" i="1" s="1"/>
  <c r="I51" i="1" s="1"/>
  <c r="E50" i="1"/>
  <c r="G50" i="1" s="1"/>
  <c r="H50" i="1" s="1"/>
  <c r="I50" i="1"/>
  <c r="E54" i="1"/>
  <c r="G54" i="1" s="1"/>
  <c r="G44" i="1"/>
  <c r="E49" i="1"/>
  <c r="G49" i="1" s="1"/>
  <c r="H79" i="1"/>
  <c r="I79" i="1" s="1"/>
  <c r="G41" i="1"/>
  <c r="E48" i="1"/>
  <c r="G48" i="1" s="1"/>
  <c r="G42" i="1"/>
  <c r="H81" i="1"/>
  <c r="O91" i="1"/>
  <c r="Q91" i="1" s="1"/>
  <c r="O86" i="1"/>
  <c r="Q86" i="1" s="1"/>
  <c r="O87" i="1"/>
  <c r="Q87" i="1" s="1"/>
  <c r="O92" i="1"/>
  <c r="O88" i="1"/>
  <c r="Q88" i="1" s="1"/>
  <c r="O89" i="1"/>
  <c r="Q89" i="1" s="1"/>
  <c r="O90" i="1"/>
  <c r="Q90" i="1" s="1"/>
  <c r="H84" i="1"/>
  <c r="H83" i="1"/>
  <c r="H85" i="1"/>
  <c r="H82" i="1"/>
  <c r="H80" i="1"/>
  <c r="I11" i="1"/>
  <c r="J7" i="1"/>
  <c r="J12" i="1"/>
  <c r="H14" i="1"/>
  <c r="J8" i="1"/>
  <c r="I10" i="1"/>
  <c r="I13" i="1"/>
  <c r="J13" i="1"/>
  <c r="H52" i="1" l="1"/>
  <c r="H51" i="1"/>
  <c r="H55" i="1"/>
  <c r="I53" i="1"/>
  <c r="H48" i="1"/>
  <c r="I48" i="1"/>
  <c r="I49" i="1"/>
  <c r="H49" i="1"/>
  <c r="I54" i="1"/>
  <c r="H54" i="1"/>
  <c r="O93" i="1"/>
  <c r="Q92" i="1"/>
  <c r="Q93" i="1" s="1"/>
  <c r="I80" i="1"/>
  <c r="I81" i="1" s="1"/>
  <c r="I82" i="1" s="1"/>
  <c r="I83" i="1" s="1"/>
  <c r="I84" i="1" s="1"/>
  <c r="I85" i="1" s="1"/>
  <c r="H15" i="1"/>
  <c r="J14" i="1"/>
  <c r="I14" i="1"/>
  <c r="H56" i="1" l="1"/>
  <c r="H58" i="1" s="1"/>
  <c r="I56" i="1"/>
  <c r="T79" i="1"/>
  <c r="T78" i="1"/>
  <c r="I15" i="1"/>
  <c r="J15" i="1"/>
  <c r="H16" i="1"/>
  <c r="T81" i="1" l="1"/>
  <c r="I58" i="1"/>
  <c r="T82" i="1"/>
  <c r="T83" i="1"/>
  <c r="T84" i="1"/>
  <c r="T85" i="1"/>
  <c r="T86" i="1"/>
  <c r="T87" i="1"/>
  <c r="H17" i="1"/>
  <c r="I16" i="1"/>
  <c r="J16" i="1"/>
  <c r="T88" i="1" l="1"/>
  <c r="J17" i="1"/>
  <c r="J18" i="1" s="1"/>
  <c r="I17" i="1"/>
  <c r="I18" i="1" s="1"/>
  <c r="I20" i="1" s="1"/>
  <c r="J20" i="1" l="1"/>
  <c r="J22" i="1"/>
  <c r="L3" i="4"/>
  <c r="M3" i="4" s="1"/>
  <c r="L30" i="4"/>
  <c r="M30" i="4" s="1"/>
  <c r="L19" i="4"/>
  <c r="M19" i="4" s="1"/>
  <c r="L24" i="4"/>
  <c r="N24" i="4" s="1"/>
  <c r="L21" i="4"/>
  <c r="N21" i="4" s="1"/>
  <c r="L26" i="4"/>
  <c r="N26" i="4" s="1"/>
  <c r="L15" i="4"/>
  <c r="M15" i="4" s="1"/>
  <c r="L31" i="4"/>
  <c r="N31" i="4" s="1"/>
  <c r="L17" i="4"/>
  <c r="N17" i="4" s="1"/>
  <c r="L11" i="4"/>
  <c r="N11" i="4" s="1"/>
  <c r="L16" i="4"/>
  <c r="M16" i="4" s="1"/>
  <c r="L13" i="4"/>
  <c r="M13" i="4" s="1"/>
  <c r="L18" i="4"/>
  <c r="M18" i="4" s="1"/>
  <c r="L12" i="4"/>
  <c r="N12" i="4" s="1"/>
  <c r="L28" i="4"/>
  <c r="M28" i="4" s="1"/>
  <c r="L8" i="4"/>
  <c r="M8" i="4" s="1"/>
  <c r="N8" i="4"/>
  <c r="L5" i="4"/>
  <c r="M5" i="4" s="1"/>
  <c r="L10" i="4"/>
  <c r="M10" i="4" s="1"/>
  <c r="L7" i="4"/>
  <c r="N7" i="4" s="1"/>
  <c r="L23" i="4"/>
  <c r="M23" i="4" s="1"/>
  <c r="L9" i="4"/>
  <c r="M9" i="4" s="1"/>
  <c r="L25" i="4"/>
  <c r="N25" i="4" s="1"/>
  <c r="L27" i="4"/>
  <c r="N27" i="4" s="1"/>
  <c r="M27" i="4"/>
  <c r="L32" i="4"/>
  <c r="M32" i="4" s="1"/>
  <c r="L29" i="4"/>
  <c r="N29" i="4" s="1"/>
  <c r="L20" i="4"/>
  <c r="M20" i="4" s="1"/>
  <c r="L14" i="4"/>
  <c r="M14" i="4" s="1"/>
  <c r="L6" i="4"/>
  <c r="N6" i="4" s="1"/>
  <c r="L22" i="4"/>
  <c r="N22" i="4" s="1"/>
  <c r="L4" i="4"/>
  <c r="N32" i="4" l="1"/>
  <c r="N16" i="4"/>
  <c r="M11" i="4"/>
  <c r="N9" i="4"/>
  <c r="N18" i="4"/>
  <c r="M22" i="4"/>
  <c r="N13" i="4"/>
  <c r="N19" i="4"/>
  <c r="M6" i="4"/>
  <c r="N30" i="4"/>
  <c r="M25" i="4"/>
  <c r="N5" i="4"/>
  <c r="M24" i="4"/>
  <c r="M17" i="4"/>
  <c r="N3" i="4"/>
  <c r="N14" i="4"/>
  <c r="M7" i="4"/>
  <c r="N28" i="4"/>
  <c r="N15" i="4"/>
  <c r="N20" i="4"/>
  <c r="N10" i="4"/>
  <c r="M12" i="4"/>
  <c r="M26" i="4"/>
  <c r="N23" i="4"/>
  <c r="M31" i="4"/>
  <c r="M29" i="4"/>
  <c r="N4" i="4"/>
  <c r="M21" i="4"/>
  <c r="M4" i="4"/>
  <c r="M33" i="4" l="1"/>
  <c r="M35" i="4" s="1"/>
  <c r="N33" i="4"/>
  <c r="N37" i="4" l="1"/>
  <c r="N35" i="4"/>
</calcChain>
</file>

<file path=xl/sharedStrings.xml><?xml version="1.0" encoding="utf-8"?>
<sst xmlns="http://schemas.openxmlformats.org/spreadsheetml/2006/main" count="276" uniqueCount="76">
  <si>
    <t>Tanggal</t>
  </si>
  <si>
    <t>Error</t>
  </si>
  <si>
    <t>Absolute</t>
  </si>
  <si>
    <t>Square</t>
  </si>
  <si>
    <t>Total</t>
  </si>
  <si>
    <t>Rata-rata</t>
  </si>
  <si>
    <t>MAD</t>
  </si>
  <si>
    <t>MSE</t>
  </si>
  <si>
    <t>Standar Error (SE)</t>
  </si>
  <si>
    <t>Penjualan (Yt)</t>
  </si>
  <si>
    <t>Forecast (Ft)</t>
  </si>
  <si>
    <t>Next</t>
  </si>
  <si>
    <t>𝐹𝑡+1 = Ft + 𝑎 (Yt − Ft)</t>
  </si>
  <si>
    <t>Ft + 1 = perkiraan baru (untuk priode waktu t+1)</t>
  </si>
  <si>
    <t>Ft = ramalan sebelumnya (untuk priode waktu t)</t>
  </si>
  <si>
    <t>𝑎 = konstanta perataan</t>
  </si>
  <si>
    <t>Yt = Penjualan aktual priode sebelumnya</t>
  </si>
  <si>
    <t>Metode Exponential Smoothing</t>
  </si>
  <si>
    <t>Metode Linear Regression</t>
  </si>
  <si>
    <t>Stok</t>
  </si>
  <si>
    <t>Tanggal sekarang 07 Januari</t>
  </si>
  <si>
    <t>?</t>
  </si>
  <si>
    <t>Rumus regresi linier:</t>
  </si>
  <si>
    <t xml:space="preserve"> </t>
  </si>
  <si>
    <t>Untuk mendapatkan nilai a dan b adalah:</t>
  </si>
  <si>
    <t>Tanggal (x)</t>
  </si>
  <si>
    <t>Y' = a + b * x</t>
  </si>
  <si>
    <t>Terjual (y)</t>
  </si>
  <si>
    <t>Mencari Y':</t>
  </si>
  <si>
    <t>Y'</t>
  </si>
  <si>
    <t>x</t>
  </si>
  <si>
    <t>a =</t>
  </si>
  <si>
    <t>(∑y)(∑x²) - (∑x)(∑xy)</t>
  </si>
  <si>
    <t>-------------------------</t>
  </si>
  <si>
    <t>n(∑x²) - (∑x)²</t>
  </si>
  <si>
    <t>n(∑xy) - (∑x) (∑y)</t>
  </si>
  <si>
    <t>b =</t>
  </si>
  <si>
    <t>x²</t>
  </si>
  <si>
    <t>Jumlah</t>
  </si>
  <si>
    <t>Nilai a =</t>
  </si>
  <si>
    <t>=&gt;</t>
  </si>
  <si>
    <t>Dari table di atas di daptkan hasil peramalan dimana pada tanggal</t>
  </si>
  <si>
    <t xml:space="preserve">14 januari stok minimum untuk order selanjutnya telah tercapai yaitu 5 </t>
  </si>
  <si>
    <t>x*y</t>
  </si>
  <si>
    <t>Selanjutnya kita akan memperkirakan berapa jumlah barang yang harus di order</t>
  </si>
  <si>
    <t xml:space="preserve">dengan priode waktu yang di tentukan. </t>
  </si>
  <si>
    <t>pada tanggal 14 januari berdasarka hasil ramalan sebelumnya dan sesuai</t>
  </si>
  <si>
    <t>Bulan (x)</t>
  </si>
  <si>
    <t>Aktual</t>
  </si>
  <si>
    <t>Forecast</t>
  </si>
  <si>
    <t>Absolut</t>
  </si>
  <si>
    <t>Mencari Nilai Error:</t>
  </si>
  <si>
    <t>Produk XYZ pada tanggal 1 Januai Stoknya = 50 Unit</t>
  </si>
  <si>
    <t>Nilai minimum stok untuk order selanjutnya = 5 Unit</t>
  </si>
  <si>
    <t>X</t>
  </si>
  <si>
    <t>Y</t>
  </si>
  <si>
    <t>X2</t>
  </si>
  <si>
    <t>XY</t>
  </si>
  <si>
    <t>Sigma</t>
  </si>
  <si>
    <t>X:</t>
  </si>
  <si>
    <t>Y:</t>
  </si>
  <si>
    <t>X2:</t>
  </si>
  <si>
    <t>XY:</t>
  </si>
  <si>
    <t>a:</t>
  </si>
  <si>
    <t>b:</t>
  </si>
  <si>
    <t>n:</t>
  </si>
  <si>
    <t>Tes 2</t>
  </si>
  <si>
    <t>FR</t>
  </si>
  <si>
    <t>NX</t>
  </si>
  <si>
    <t>NY'</t>
  </si>
  <si>
    <t>Tes 3</t>
  </si>
  <si>
    <t>Tes 4</t>
  </si>
  <si>
    <t>Linear</t>
  </si>
  <si>
    <t>Exponential</t>
  </si>
  <si>
    <t>Tes 1</t>
  </si>
  <si>
    <t>STK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</si>
</sst>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7">
    <xf numFmtId="0" fontId="0" fillId="0" borderId="0" xfId="0"/>
    <xf numFmtId="0" fontId="0" fillId="0" borderId="1" xfId="0" applyBorder="1"/>
    <xf numFmtId="0" fontId="0" fillId="5" borderId="1" xfId="0" applyFill="1" applyBorder="1"/>
    <xf numFmtId="0" fontId="0" fillId="4" borderId="1" xfId="0" applyFill="1" applyBorder="1"/>
    <xf numFmtId="0" fontId="1" fillId="0" borderId="1" xfId="0" applyFont="1" applyBorder="1" applyAlignment="1">
      <alignment horizontal="right"/>
    </xf>
    <xf numFmtId="0" fontId="2" fillId="6" borderId="1" xfId="0" applyFont="1" applyFill="1" applyBorder="1" applyAlignment="1">
      <alignment horizontal="right"/>
    </xf>
    <xf numFmtId="0" fontId="2" fillId="6" borderId="1" xfId="0" applyFont="1" applyFill="1" applyBorder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3" fillId="0" borderId="0" xfId="0" applyFont="1"/>
    <xf numFmtId="0" fontId="4" fillId="0" borderId="0" xfId="0" applyFont="1"/>
    <xf numFmtId="0" fontId="0" fillId="2" borderId="1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1" fillId="0" borderId="0" xfId="0" applyFont="1"/>
    <xf numFmtId="0" fontId="0" fillId="0" borderId="2" xfId="0" applyBorder="1"/>
    <xf numFmtId="0" fontId="0" fillId="7" borderId="1" xfId="0" applyFill="1" applyBorder="1"/>
    <xf numFmtId="0" fontId="0" fillId="0" borderId="1" xfId="0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7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0" fontId="0" fillId="4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5" fillId="0" borderId="0" xfId="0" quotePrefix="1" applyFont="1" applyAlignment="1">
      <alignment horizontal="center"/>
    </xf>
    <xf numFmtId="164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/>
    <xf numFmtId="0" fontId="0" fillId="0" borderId="0" xfId="0" applyAlignment="1">
      <alignment vertical="top"/>
    </xf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6" xfId="0" applyBorder="1"/>
    <xf numFmtId="0" fontId="1" fillId="0" borderId="6" xfId="0" applyFont="1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2" fontId="1" fillId="0" borderId="0" xfId="0" applyNumberFormat="1" applyFont="1"/>
    <xf numFmtId="0" fontId="0" fillId="9" borderId="10" xfId="0" applyFill="1" applyBorder="1" applyAlignment="1">
      <alignment horizontal="right"/>
    </xf>
    <xf numFmtId="0" fontId="0" fillId="0" borderId="11" xfId="0" applyBorder="1"/>
    <xf numFmtId="0" fontId="0" fillId="0" borderId="12" xfId="0" applyBorder="1" applyAlignment="1">
      <alignment horizontal="center"/>
    </xf>
    <xf numFmtId="0" fontId="0" fillId="0" borderId="12" xfId="0" applyBorder="1"/>
    <xf numFmtId="0" fontId="0" fillId="0" borderId="13" xfId="0" applyBorder="1"/>
    <xf numFmtId="0" fontId="1" fillId="0" borderId="12" xfId="0" applyFont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164" fontId="0" fillId="12" borderId="1" xfId="0" applyNumberFormat="1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0" fillId="12" borderId="2" xfId="0" applyFill="1" applyBorder="1" applyAlignment="1">
      <alignment horizontal="center"/>
    </xf>
    <xf numFmtId="164" fontId="0" fillId="12" borderId="2" xfId="0" applyNumberFormat="1" applyFill="1" applyBorder="1" applyAlignment="1">
      <alignment horizontal="center"/>
    </xf>
    <xf numFmtId="0" fontId="0" fillId="14" borderId="1" xfId="0" applyFill="1" applyBorder="1" applyAlignment="1">
      <alignment horizontal="center"/>
    </xf>
    <xf numFmtId="164" fontId="1" fillId="0" borderId="9" xfId="0" applyNumberFormat="1" applyFont="1" applyBorder="1" applyAlignment="1">
      <alignment horizontal="center"/>
    </xf>
    <xf numFmtId="2" fontId="1" fillId="0" borderId="9" xfId="0" applyNumberFormat="1" applyFont="1" applyBorder="1"/>
    <xf numFmtId="164" fontId="0" fillId="13" borderId="14" xfId="0" applyNumberFormat="1" applyFill="1" applyBorder="1" applyAlignment="1">
      <alignment horizontal="center"/>
    </xf>
    <xf numFmtId="0" fontId="1" fillId="0" borderId="0" xfId="0" quotePrefix="1" applyFont="1" applyAlignment="1">
      <alignment horizontal="center"/>
    </xf>
    <xf numFmtId="0" fontId="1" fillId="0" borderId="1" xfId="0" applyFont="1" applyBorder="1" applyAlignment="1">
      <alignment horizontal="center"/>
    </xf>
    <xf numFmtId="0" fontId="0" fillId="9" borderId="1" xfId="0" applyFill="1" applyBorder="1"/>
    <xf numFmtId="0" fontId="0" fillId="12" borderId="1" xfId="0" applyFill="1" applyBorder="1"/>
    <xf numFmtId="0" fontId="0" fillId="10" borderId="1" xfId="0" applyFill="1" applyBorder="1"/>
    <xf numFmtId="0" fontId="0" fillId="15" borderId="1" xfId="0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15" xfId="0" applyBorder="1"/>
    <xf numFmtId="0" fontId="0" fillId="0" borderId="16" xfId="0" applyBorder="1" applyAlignment="1">
      <alignment horizontal="center"/>
    </xf>
    <xf numFmtId="0" fontId="0" fillId="0" borderId="16" xfId="0" applyBorder="1"/>
    <xf numFmtId="0" fontId="1" fillId="0" borderId="16" xfId="0" applyFont="1" applyBorder="1" applyAlignment="1">
      <alignment horizontal="center"/>
    </xf>
    <xf numFmtId="0" fontId="0" fillId="0" borderId="17" xfId="0" applyBorder="1"/>
    <xf numFmtId="0" fontId="0" fillId="16" borderId="1" xfId="0" applyFill="1" applyBorder="1" applyAlignment="1">
      <alignment horizontal="center"/>
    </xf>
    <xf numFmtId="0" fontId="0" fillId="16" borderId="1" xfId="0" applyFill="1" applyBorder="1"/>
    <xf numFmtId="0" fontId="9" fillId="0" borderId="0" xfId="0" applyFont="1"/>
    <xf numFmtId="0" fontId="9" fillId="0" borderId="1" xfId="0" applyFont="1" applyBorder="1"/>
    <xf numFmtId="0" fontId="1" fillId="0" borderId="1" xfId="0" applyFont="1" applyBorder="1"/>
    <xf numFmtId="0" fontId="10" fillId="0" borderId="1" xfId="0" applyFont="1" applyBorder="1"/>
    <xf numFmtId="1" fontId="0" fillId="0" borderId="1" xfId="0" applyNumberFormat="1" applyBorder="1"/>
    <xf numFmtId="1" fontId="0" fillId="0" borderId="0" xfId="0" applyNumberFormat="1"/>
    <xf numFmtId="0" fontId="9" fillId="0" borderId="2" xfId="0" applyFont="1" applyBorder="1"/>
    <xf numFmtId="0" fontId="0" fillId="0" borderId="18" xfId="0" applyBorder="1"/>
    <xf numFmtId="0" fontId="9" fillId="0" borderId="18" xfId="0" applyFont="1" applyBorder="1"/>
    <xf numFmtId="1" fontId="0" fillId="0" borderId="18" xfId="0" applyNumberFormat="1" applyBorder="1"/>
    <xf numFmtId="165" fontId="0" fillId="0" borderId="1" xfId="0" applyNumberFormat="1" applyBorder="1"/>
    <xf numFmtId="0" fontId="0" fillId="15" borderId="19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quotePrefix="1" applyFont="1" applyAlignment="1">
      <alignment horizontal="center"/>
    </xf>
    <xf numFmtId="0" fontId="0" fillId="0" borderId="1" xfId="0" applyFont="1" applyBorder="1"/>
    <xf numFmtId="0" fontId="0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Sheet2!$I$71</c:f>
              <c:strCache>
                <c:ptCount val="1"/>
                <c:pt idx="0">
                  <c:v>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Sheet2!$I$72:$I$101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20-471F-91DF-DCB07676FBD3}"/>
            </c:ext>
          </c:extLst>
        </c:ser>
        <c:ser>
          <c:idx val="1"/>
          <c:order val="1"/>
          <c:tx>
            <c:strRef>
              <c:f>Sheet2!$J$71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Sheet2!$J$72:$J$101</c:f>
              <c:numCache>
                <c:formatCode>General</c:formatCode>
                <c:ptCount val="30"/>
                <c:pt idx="0">
                  <c:v>20</c:v>
                </c:pt>
                <c:pt idx="1">
                  <c:v>2</c:v>
                </c:pt>
                <c:pt idx="2">
                  <c:v>11</c:v>
                </c:pt>
                <c:pt idx="3">
                  <c:v>6</c:v>
                </c:pt>
                <c:pt idx="4">
                  <c:v>9</c:v>
                </c:pt>
                <c:pt idx="5">
                  <c:v>51</c:v>
                </c:pt>
                <c:pt idx="6">
                  <c:v>21</c:v>
                </c:pt>
                <c:pt idx="7">
                  <c:v>19</c:v>
                </c:pt>
                <c:pt idx="8">
                  <c:v>19</c:v>
                </c:pt>
                <c:pt idx="9">
                  <c:v>12</c:v>
                </c:pt>
                <c:pt idx="10">
                  <c:v>9</c:v>
                </c:pt>
                <c:pt idx="11">
                  <c:v>10</c:v>
                </c:pt>
                <c:pt idx="12">
                  <c:v>9</c:v>
                </c:pt>
                <c:pt idx="13">
                  <c:v>6</c:v>
                </c:pt>
                <c:pt idx="14">
                  <c:v>8</c:v>
                </c:pt>
                <c:pt idx="15">
                  <c:v>1</c:v>
                </c:pt>
                <c:pt idx="16">
                  <c:v>5</c:v>
                </c:pt>
                <c:pt idx="17">
                  <c:v>10</c:v>
                </c:pt>
                <c:pt idx="18">
                  <c:v>4</c:v>
                </c:pt>
                <c:pt idx="19">
                  <c:v>2</c:v>
                </c:pt>
                <c:pt idx="20">
                  <c:v>9</c:v>
                </c:pt>
                <c:pt idx="21">
                  <c:v>7</c:v>
                </c:pt>
                <c:pt idx="22">
                  <c:v>14</c:v>
                </c:pt>
                <c:pt idx="23">
                  <c:v>3</c:v>
                </c:pt>
                <c:pt idx="24">
                  <c:v>5</c:v>
                </c:pt>
                <c:pt idx="25">
                  <c:v>0</c:v>
                </c:pt>
                <c:pt idx="26">
                  <c:v>6</c:v>
                </c:pt>
                <c:pt idx="27">
                  <c:v>17</c:v>
                </c:pt>
                <c:pt idx="28">
                  <c:v>4</c:v>
                </c:pt>
                <c:pt idx="29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20-471F-91DF-DCB07676FBD3}"/>
            </c:ext>
          </c:extLst>
        </c:ser>
        <c:ser>
          <c:idx val="2"/>
          <c:order val="2"/>
          <c:tx>
            <c:strRef>
              <c:f>Sheet2!$M$71</c:f>
              <c:strCache>
                <c:ptCount val="1"/>
                <c:pt idx="0">
                  <c:v>Y'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Sheet2!$M$72:$M$101</c:f>
              <c:numCache>
                <c:formatCode>General</c:formatCode>
                <c:ptCount val="30"/>
                <c:pt idx="0">
                  <c:v>15.778494623655915</c:v>
                </c:pt>
                <c:pt idx="1">
                  <c:v>15.416759362254357</c:v>
                </c:pt>
                <c:pt idx="2">
                  <c:v>15.055024100852801</c:v>
                </c:pt>
                <c:pt idx="3">
                  <c:v>14.693288839451244</c:v>
                </c:pt>
                <c:pt idx="4">
                  <c:v>14.331553578049686</c:v>
                </c:pt>
                <c:pt idx="5">
                  <c:v>13.969818316648128</c:v>
                </c:pt>
                <c:pt idx="6">
                  <c:v>13.608083055246571</c:v>
                </c:pt>
                <c:pt idx="7">
                  <c:v>13.246347793845015</c:v>
                </c:pt>
                <c:pt idx="8">
                  <c:v>12.884612532443457</c:v>
                </c:pt>
                <c:pt idx="9">
                  <c:v>12.522877271041899</c:v>
                </c:pt>
                <c:pt idx="10">
                  <c:v>12.161142009640344</c:v>
                </c:pt>
                <c:pt idx="11">
                  <c:v>11.799406748238784</c:v>
                </c:pt>
                <c:pt idx="12">
                  <c:v>11.437671486837228</c:v>
                </c:pt>
                <c:pt idx="13">
                  <c:v>11.075936225435671</c:v>
                </c:pt>
                <c:pt idx="14">
                  <c:v>10.714200964034113</c:v>
                </c:pt>
                <c:pt idx="15">
                  <c:v>10.352465702632557</c:v>
                </c:pt>
                <c:pt idx="16">
                  <c:v>9.9907304412309976</c:v>
                </c:pt>
                <c:pt idx="17">
                  <c:v>9.6289951798294418</c:v>
                </c:pt>
                <c:pt idx="18">
                  <c:v>9.2672599184278841</c:v>
                </c:pt>
                <c:pt idx="19">
                  <c:v>8.9055246570263265</c:v>
                </c:pt>
                <c:pt idx="20">
                  <c:v>8.5437893956247706</c:v>
                </c:pt>
                <c:pt idx="21">
                  <c:v>8.1820541342232129</c:v>
                </c:pt>
                <c:pt idx="22">
                  <c:v>7.8203188728216553</c:v>
                </c:pt>
                <c:pt idx="23">
                  <c:v>7.4585836114200976</c:v>
                </c:pt>
                <c:pt idx="24">
                  <c:v>7.09684835001854</c:v>
                </c:pt>
                <c:pt idx="25">
                  <c:v>6.7351130886169841</c:v>
                </c:pt>
                <c:pt idx="26">
                  <c:v>6.3733778272154264</c:v>
                </c:pt>
                <c:pt idx="27">
                  <c:v>6.0116425658138688</c:v>
                </c:pt>
                <c:pt idx="28">
                  <c:v>5.6499073044123111</c:v>
                </c:pt>
                <c:pt idx="29">
                  <c:v>5.2881720430107553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20-471F-91DF-DCB07676FB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2118319"/>
        <c:axId val="1552123311"/>
      </c:lineChart>
      <c:catAx>
        <c:axId val="15521183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2123311"/>
        <c:crosses val="autoZero"/>
        <c:auto val="1"/>
        <c:lblAlgn val="ctr"/>
        <c:lblOffset val="100"/>
        <c:noMultiLvlLbl val="0"/>
      </c:catAx>
      <c:valAx>
        <c:axId val="1552123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2118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val>
            <c:numRef>
              <c:f>Sheet3!$K$3:$K$32</c:f>
              <c:numCache>
                <c:formatCode>General</c:formatCode>
                <c:ptCount val="30"/>
                <c:pt idx="0">
                  <c:v>6</c:v>
                </c:pt>
                <c:pt idx="1">
                  <c:v>6</c:v>
                </c:pt>
                <c:pt idx="2">
                  <c:v>18</c:v>
                </c:pt>
                <c:pt idx="3">
                  <c:v>4</c:v>
                </c:pt>
                <c:pt idx="4">
                  <c:v>22</c:v>
                </c:pt>
                <c:pt idx="5">
                  <c:v>16</c:v>
                </c:pt>
                <c:pt idx="6">
                  <c:v>10</c:v>
                </c:pt>
                <c:pt idx="7">
                  <c:v>6</c:v>
                </c:pt>
                <c:pt idx="8">
                  <c:v>21</c:v>
                </c:pt>
                <c:pt idx="9">
                  <c:v>16</c:v>
                </c:pt>
                <c:pt idx="10">
                  <c:v>6</c:v>
                </c:pt>
                <c:pt idx="11">
                  <c:v>2</c:v>
                </c:pt>
                <c:pt idx="12">
                  <c:v>6</c:v>
                </c:pt>
                <c:pt idx="13">
                  <c:v>9</c:v>
                </c:pt>
                <c:pt idx="14">
                  <c:v>15</c:v>
                </c:pt>
                <c:pt idx="15">
                  <c:v>7</c:v>
                </c:pt>
                <c:pt idx="16">
                  <c:v>12</c:v>
                </c:pt>
                <c:pt idx="17">
                  <c:v>19</c:v>
                </c:pt>
                <c:pt idx="18">
                  <c:v>7</c:v>
                </c:pt>
                <c:pt idx="19">
                  <c:v>10</c:v>
                </c:pt>
                <c:pt idx="20">
                  <c:v>9</c:v>
                </c:pt>
                <c:pt idx="21">
                  <c:v>24</c:v>
                </c:pt>
                <c:pt idx="22">
                  <c:v>8</c:v>
                </c:pt>
                <c:pt idx="23">
                  <c:v>5</c:v>
                </c:pt>
                <c:pt idx="24">
                  <c:v>3</c:v>
                </c:pt>
                <c:pt idx="25">
                  <c:v>26</c:v>
                </c:pt>
                <c:pt idx="26">
                  <c:v>3</c:v>
                </c:pt>
                <c:pt idx="27">
                  <c:v>3</c:v>
                </c:pt>
                <c:pt idx="28">
                  <c:v>11</c:v>
                </c:pt>
                <c:pt idx="29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CF-4C8B-AD19-6022492DA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3944431"/>
        <c:axId val="1023952751"/>
      </c:lineChart>
      <c:catAx>
        <c:axId val="10239444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3952751"/>
        <c:crosses val="autoZero"/>
        <c:auto val="1"/>
        <c:lblAlgn val="ctr"/>
        <c:lblOffset val="100"/>
        <c:noMultiLvlLbl val="0"/>
      </c:catAx>
      <c:valAx>
        <c:axId val="1023952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39444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Sheet4!$F$2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val>
            <c:numRef>
              <c:f>Sheet4!$F$3:$F$32</c:f>
              <c:numCache>
                <c:formatCode>General</c:formatCode>
                <c:ptCount val="30"/>
                <c:pt idx="0">
                  <c:v>4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4</c:v>
                </c:pt>
                <c:pt idx="8">
                  <c:v>3</c:v>
                </c:pt>
                <c:pt idx="9">
                  <c:v>0</c:v>
                </c:pt>
                <c:pt idx="10">
                  <c:v>4</c:v>
                </c:pt>
                <c:pt idx="11">
                  <c:v>0</c:v>
                </c:pt>
                <c:pt idx="12">
                  <c:v>2</c:v>
                </c:pt>
                <c:pt idx="13">
                  <c:v>2</c:v>
                </c:pt>
                <c:pt idx="14">
                  <c:v>7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4</c:v>
                </c:pt>
                <c:pt idx="21">
                  <c:v>10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3</c:v>
                </c:pt>
                <c:pt idx="26">
                  <c:v>7</c:v>
                </c:pt>
                <c:pt idx="27">
                  <c:v>2</c:v>
                </c:pt>
                <c:pt idx="28">
                  <c:v>15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4A-4650-A0CF-834635E3EB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2739455"/>
        <c:axId val="1672741535"/>
      </c:lineChart>
      <c:catAx>
        <c:axId val="16727394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2741535"/>
        <c:crosses val="autoZero"/>
        <c:auto val="1"/>
        <c:lblAlgn val="ctr"/>
        <c:lblOffset val="100"/>
        <c:noMultiLvlLbl val="0"/>
      </c:catAx>
      <c:valAx>
        <c:axId val="1672741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2739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val>
            <c:numRef>
              <c:f>'Moving Average'!$B$2:$B$416</c:f>
              <c:numCache>
                <c:formatCode>General</c:formatCode>
                <c:ptCount val="415"/>
                <c:pt idx="0">
                  <c:v>4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4</c:v>
                </c:pt>
                <c:pt idx="8">
                  <c:v>3</c:v>
                </c:pt>
                <c:pt idx="9">
                  <c:v>0</c:v>
                </c:pt>
                <c:pt idx="10">
                  <c:v>4</c:v>
                </c:pt>
                <c:pt idx="11">
                  <c:v>0</c:v>
                </c:pt>
                <c:pt idx="12">
                  <c:v>2</c:v>
                </c:pt>
                <c:pt idx="13">
                  <c:v>2</c:v>
                </c:pt>
                <c:pt idx="14">
                  <c:v>7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4</c:v>
                </c:pt>
                <c:pt idx="21">
                  <c:v>10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3</c:v>
                </c:pt>
                <c:pt idx="26">
                  <c:v>7</c:v>
                </c:pt>
                <c:pt idx="27">
                  <c:v>2</c:v>
                </c:pt>
                <c:pt idx="28">
                  <c:v>15</c:v>
                </c:pt>
                <c:pt idx="29">
                  <c:v>0</c:v>
                </c:pt>
                <c:pt idx="30">
                  <c:v>4</c:v>
                </c:pt>
                <c:pt idx="31">
                  <c:v>0</c:v>
                </c:pt>
                <c:pt idx="32">
                  <c:v>0</c:v>
                </c:pt>
                <c:pt idx="33">
                  <c:v>2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5</c:v>
                </c:pt>
                <c:pt idx="43">
                  <c:v>0</c:v>
                </c:pt>
                <c:pt idx="44">
                  <c:v>2</c:v>
                </c:pt>
                <c:pt idx="45">
                  <c:v>0</c:v>
                </c:pt>
                <c:pt idx="46">
                  <c:v>1</c:v>
                </c:pt>
                <c:pt idx="47">
                  <c:v>5</c:v>
                </c:pt>
                <c:pt idx="48">
                  <c:v>2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5</c:v>
                </c:pt>
                <c:pt idx="61">
                  <c:v>0</c:v>
                </c:pt>
                <c:pt idx="62">
                  <c:v>1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2</c:v>
                </c:pt>
                <c:pt idx="69">
                  <c:v>1</c:v>
                </c:pt>
                <c:pt idx="70">
                  <c:v>5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2</c:v>
                </c:pt>
                <c:pt idx="75">
                  <c:v>1</c:v>
                </c:pt>
                <c:pt idx="76">
                  <c:v>3</c:v>
                </c:pt>
                <c:pt idx="77">
                  <c:v>2</c:v>
                </c:pt>
                <c:pt idx="78">
                  <c:v>0</c:v>
                </c:pt>
                <c:pt idx="79">
                  <c:v>0</c:v>
                </c:pt>
                <c:pt idx="80">
                  <c:v>7</c:v>
                </c:pt>
                <c:pt idx="81">
                  <c:v>0</c:v>
                </c:pt>
                <c:pt idx="82">
                  <c:v>1</c:v>
                </c:pt>
                <c:pt idx="83">
                  <c:v>3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2</c:v>
                </c:pt>
                <c:pt idx="88">
                  <c:v>6</c:v>
                </c:pt>
                <c:pt idx="89">
                  <c:v>0</c:v>
                </c:pt>
                <c:pt idx="90">
                  <c:v>1</c:v>
                </c:pt>
                <c:pt idx="91">
                  <c:v>4</c:v>
                </c:pt>
                <c:pt idx="92">
                  <c:v>0</c:v>
                </c:pt>
                <c:pt idx="93">
                  <c:v>0</c:v>
                </c:pt>
                <c:pt idx="94">
                  <c:v>11</c:v>
                </c:pt>
                <c:pt idx="95">
                  <c:v>0</c:v>
                </c:pt>
                <c:pt idx="96">
                  <c:v>5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1</c:v>
                </c:pt>
                <c:pt idx="108">
                  <c:v>2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1</c:v>
                </c:pt>
                <c:pt idx="115">
                  <c:v>0</c:v>
                </c:pt>
                <c:pt idx="116">
                  <c:v>3</c:v>
                </c:pt>
                <c:pt idx="117">
                  <c:v>2</c:v>
                </c:pt>
                <c:pt idx="118">
                  <c:v>16</c:v>
                </c:pt>
                <c:pt idx="119">
                  <c:v>0</c:v>
                </c:pt>
                <c:pt idx="120">
                  <c:v>3</c:v>
                </c:pt>
                <c:pt idx="121">
                  <c:v>5</c:v>
                </c:pt>
                <c:pt idx="122">
                  <c:v>0</c:v>
                </c:pt>
                <c:pt idx="123">
                  <c:v>0</c:v>
                </c:pt>
                <c:pt idx="124">
                  <c:v>3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2</c:v>
                </c:pt>
                <c:pt idx="134">
                  <c:v>0</c:v>
                </c:pt>
                <c:pt idx="135">
                  <c:v>0</c:v>
                </c:pt>
                <c:pt idx="136">
                  <c:v>3</c:v>
                </c:pt>
                <c:pt idx="137">
                  <c:v>0</c:v>
                </c:pt>
                <c:pt idx="138">
                  <c:v>2</c:v>
                </c:pt>
                <c:pt idx="139">
                  <c:v>5</c:v>
                </c:pt>
                <c:pt idx="140">
                  <c:v>1</c:v>
                </c:pt>
                <c:pt idx="141">
                  <c:v>6</c:v>
                </c:pt>
                <c:pt idx="142">
                  <c:v>0</c:v>
                </c:pt>
                <c:pt idx="143">
                  <c:v>1</c:v>
                </c:pt>
                <c:pt idx="144">
                  <c:v>2</c:v>
                </c:pt>
                <c:pt idx="145">
                  <c:v>1</c:v>
                </c:pt>
                <c:pt idx="146">
                  <c:v>6</c:v>
                </c:pt>
                <c:pt idx="147">
                  <c:v>0</c:v>
                </c:pt>
                <c:pt idx="148">
                  <c:v>0</c:v>
                </c:pt>
                <c:pt idx="149">
                  <c:v>2</c:v>
                </c:pt>
                <c:pt idx="150">
                  <c:v>0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2</c:v>
                </c:pt>
                <c:pt idx="164">
                  <c:v>0</c:v>
                </c:pt>
                <c:pt idx="165">
                  <c:v>3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1</c:v>
                </c:pt>
                <c:pt idx="170">
                  <c:v>7</c:v>
                </c:pt>
                <c:pt idx="171">
                  <c:v>1</c:v>
                </c:pt>
                <c:pt idx="172">
                  <c:v>1</c:v>
                </c:pt>
                <c:pt idx="173">
                  <c:v>0</c:v>
                </c:pt>
                <c:pt idx="174">
                  <c:v>1</c:v>
                </c:pt>
                <c:pt idx="175">
                  <c:v>0</c:v>
                </c:pt>
                <c:pt idx="176">
                  <c:v>0</c:v>
                </c:pt>
                <c:pt idx="177">
                  <c:v>1</c:v>
                </c:pt>
                <c:pt idx="178">
                  <c:v>3</c:v>
                </c:pt>
                <c:pt idx="179">
                  <c:v>0</c:v>
                </c:pt>
                <c:pt idx="180">
                  <c:v>5</c:v>
                </c:pt>
                <c:pt idx="181">
                  <c:v>0</c:v>
                </c:pt>
                <c:pt idx="182">
                  <c:v>4</c:v>
                </c:pt>
                <c:pt idx="183">
                  <c:v>3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1</c:v>
                </c:pt>
                <c:pt idx="189">
                  <c:v>7</c:v>
                </c:pt>
                <c:pt idx="190">
                  <c:v>0</c:v>
                </c:pt>
                <c:pt idx="191">
                  <c:v>2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4</c:v>
                </c:pt>
                <c:pt idx="196">
                  <c:v>0</c:v>
                </c:pt>
                <c:pt idx="197">
                  <c:v>2</c:v>
                </c:pt>
                <c:pt idx="198">
                  <c:v>7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1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4</c:v>
                </c:pt>
                <c:pt idx="207">
                  <c:v>7</c:v>
                </c:pt>
                <c:pt idx="208">
                  <c:v>3</c:v>
                </c:pt>
                <c:pt idx="209">
                  <c:v>0</c:v>
                </c:pt>
                <c:pt idx="210">
                  <c:v>2</c:v>
                </c:pt>
                <c:pt idx="211">
                  <c:v>1</c:v>
                </c:pt>
                <c:pt idx="212">
                  <c:v>6</c:v>
                </c:pt>
                <c:pt idx="213">
                  <c:v>0</c:v>
                </c:pt>
                <c:pt idx="214">
                  <c:v>4</c:v>
                </c:pt>
                <c:pt idx="215">
                  <c:v>4</c:v>
                </c:pt>
                <c:pt idx="216">
                  <c:v>0</c:v>
                </c:pt>
                <c:pt idx="217">
                  <c:v>10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8</c:v>
                </c:pt>
                <c:pt idx="223">
                  <c:v>0</c:v>
                </c:pt>
                <c:pt idx="224">
                  <c:v>6</c:v>
                </c:pt>
                <c:pt idx="225">
                  <c:v>1</c:v>
                </c:pt>
                <c:pt idx="226">
                  <c:v>0</c:v>
                </c:pt>
                <c:pt idx="227">
                  <c:v>2</c:v>
                </c:pt>
                <c:pt idx="228">
                  <c:v>3</c:v>
                </c:pt>
                <c:pt idx="229">
                  <c:v>2</c:v>
                </c:pt>
                <c:pt idx="230">
                  <c:v>1</c:v>
                </c:pt>
                <c:pt idx="231">
                  <c:v>2</c:v>
                </c:pt>
                <c:pt idx="232">
                  <c:v>4</c:v>
                </c:pt>
                <c:pt idx="233">
                  <c:v>0</c:v>
                </c:pt>
                <c:pt idx="234">
                  <c:v>1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0</c:v>
                </c:pt>
                <c:pt idx="239">
                  <c:v>1</c:v>
                </c:pt>
                <c:pt idx="240">
                  <c:v>1</c:v>
                </c:pt>
                <c:pt idx="241">
                  <c:v>2</c:v>
                </c:pt>
                <c:pt idx="242">
                  <c:v>0</c:v>
                </c:pt>
                <c:pt idx="243">
                  <c:v>0</c:v>
                </c:pt>
                <c:pt idx="244">
                  <c:v>3</c:v>
                </c:pt>
                <c:pt idx="245">
                  <c:v>0</c:v>
                </c:pt>
                <c:pt idx="246">
                  <c:v>4</c:v>
                </c:pt>
                <c:pt idx="247">
                  <c:v>1</c:v>
                </c:pt>
                <c:pt idx="248">
                  <c:v>0</c:v>
                </c:pt>
                <c:pt idx="249">
                  <c:v>1</c:v>
                </c:pt>
                <c:pt idx="250">
                  <c:v>2</c:v>
                </c:pt>
                <c:pt idx="251">
                  <c:v>6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3</c:v>
                </c:pt>
                <c:pt idx="256">
                  <c:v>0</c:v>
                </c:pt>
                <c:pt idx="257">
                  <c:v>2</c:v>
                </c:pt>
                <c:pt idx="258">
                  <c:v>0</c:v>
                </c:pt>
                <c:pt idx="259">
                  <c:v>3</c:v>
                </c:pt>
                <c:pt idx="260">
                  <c:v>0</c:v>
                </c:pt>
                <c:pt idx="261">
                  <c:v>2</c:v>
                </c:pt>
                <c:pt idx="262">
                  <c:v>3</c:v>
                </c:pt>
                <c:pt idx="263">
                  <c:v>0</c:v>
                </c:pt>
                <c:pt idx="264">
                  <c:v>0</c:v>
                </c:pt>
                <c:pt idx="265">
                  <c:v>1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1</c:v>
                </c:pt>
                <c:pt idx="270">
                  <c:v>0</c:v>
                </c:pt>
                <c:pt idx="271">
                  <c:v>0</c:v>
                </c:pt>
                <c:pt idx="272">
                  <c:v>6</c:v>
                </c:pt>
                <c:pt idx="273">
                  <c:v>2</c:v>
                </c:pt>
                <c:pt idx="274">
                  <c:v>0</c:v>
                </c:pt>
                <c:pt idx="275">
                  <c:v>0</c:v>
                </c:pt>
                <c:pt idx="276">
                  <c:v>1</c:v>
                </c:pt>
                <c:pt idx="277">
                  <c:v>0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3</c:v>
                </c:pt>
                <c:pt idx="282">
                  <c:v>5</c:v>
                </c:pt>
                <c:pt idx="283">
                  <c:v>0</c:v>
                </c:pt>
                <c:pt idx="284">
                  <c:v>3</c:v>
                </c:pt>
                <c:pt idx="285">
                  <c:v>0</c:v>
                </c:pt>
                <c:pt idx="286">
                  <c:v>1</c:v>
                </c:pt>
                <c:pt idx="287">
                  <c:v>3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7</c:v>
                </c:pt>
                <c:pt idx="292">
                  <c:v>0</c:v>
                </c:pt>
                <c:pt idx="293">
                  <c:v>1</c:v>
                </c:pt>
                <c:pt idx="294">
                  <c:v>3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9</c:v>
                </c:pt>
                <c:pt idx="299">
                  <c:v>0</c:v>
                </c:pt>
                <c:pt idx="300">
                  <c:v>1</c:v>
                </c:pt>
                <c:pt idx="301">
                  <c:v>2</c:v>
                </c:pt>
                <c:pt idx="302">
                  <c:v>5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1</c:v>
                </c:pt>
                <c:pt idx="310">
                  <c:v>5</c:v>
                </c:pt>
                <c:pt idx="311">
                  <c:v>1</c:v>
                </c:pt>
                <c:pt idx="312">
                  <c:v>0</c:v>
                </c:pt>
                <c:pt idx="313">
                  <c:v>1</c:v>
                </c:pt>
                <c:pt idx="314">
                  <c:v>2</c:v>
                </c:pt>
                <c:pt idx="315">
                  <c:v>1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2</c:v>
                </c:pt>
                <c:pt idx="320">
                  <c:v>1</c:v>
                </c:pt>
                <c:pt idx="321">
                  <c:v>1</c:v>
                </c:pt>
                <c:pt idx="322">
                  <c:v>2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2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4</c:v>
                </c:pt>
                <c:pt idx="333">
                  <c:v>4</c:v>
                </c:pt>
                <c:pt idx="334">
                  <c:v>3</c:v>
                </c:pt>
                <c:pt idx="335">
                  <c:v>2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2</c:v>
                </c:pt>
                <c:pt idx="341">
                  <c:v>0</c:v>
                </c:pt>
                <c:pt idx="342">
                  <c:v>0</c:v>
                </c:pt>
                <c:pt idx="343">
                  <c:v>3</c:v>
                </c:pt>
                <c:pt idx="344">
                  <c:v>1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3</c:v>
                </c:pt>
                <c:pt idx="349">
                  <c:v>2</c:v>
                </c:pt>
                <c:pt idx="350">
                  <c:v>2</c:v>
                </c:pt>
                <c:pt idx="351">
                  <c:v>4</c:v>
                </c:pt>
                <c:pt idx="352">
                  <c:v>5</c:v>
                </c:pt>
                <c:pt idx="353">
                  <c:v>5</c:v>
                </c:pt>
                <c:pt idx="354">
                  <c:v>0</c:v>
                </c:pt>
                <c:pt idx="355">
                  <c:v>7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2</c:v>
                </c:pt>
                <c:pt idx="363">
                  <c:v>0</c:v>
                </c:pt>
                <c:pt idx="364">
                  <c:v>0</c:v>
                </c:pt>
                <c:pt idx="365">
                  <c:v>3</c:v>
                </c:pt>
                <c:pt idx="366">
                  <c:v>4</c:v>
                </c:pt>
                <c:pt idx="367">
                  <c:v>2</c:v>
                </c:pt>
                <c:pt idx="368">
                  <c:v>1</c:v>
                </c:pt>
                <c:pt idx="369">
                  <c:v>3</c:v>
                </c:pt>
                <c:pt idx="370">
                  <c:v>0</c:v>
                </c:pt>
                <c:pt idx="371">
                  <c:v>2</c:v>
                </c:pt>
                <c:pt idx="372">
                  <c:v>14</c:v>
                </c:pt>
                <c:pt idx="373">
                  <c:v>5</c:v>
                </c:pt>
                <c:pt idx="374">
                  <c:v>7</c:v>
                </c:pt>
                <c:pt idx="375">
                  <c:v>3</c:v>
                </c:pt>
                <c:pt idx="376">
                  <c:v>0</c:v>
                </c:pt>
                <c:pt idx="377">
                  <c:v>2</c:v>
                </c:pt>
                <c:pt idx="378">
                  <c:v>3</c:v>
                </c:pt>
                <c:pt idx="379">
                  <c:v>10</c:v>
                </c:pt>
                <c:pt idx="380">
                  <c:v>15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3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1</c:v>
                </c:pt>
                <c:pt idx="389">
                  <c:v>1</c:v>
                </c:pt>
                <c:pt idx="390">
                  <c:v>3</c:v>
                </c:pt>
                <c:pt idx="391">
                  <c:v>0</c:v>
                </c:pt>
                <c:pt idx="392">
                  <c:v>7</c:v>
                </c:pt>
                <c:pt idx="393">
                  <c:v>0</c:v>
                </c:pt>
                <c:pt idx="394">
                  <c:v>0</c:v>
                </c:pt>
                <c:pt idx="395">
                  <c:v>1</c:v>
                </c:pt>
                <c:pt idx="396">
                  <c:v>2</c:v>
                </c:pt>
                <c:pt idx="397">
                  <c:v>2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5</c:v>
                </c:pt>
                <c:pt idx="402">
                  <c:v>1</c:v>
                </c:pt>
                <c:pt idx="403">
                  <c:v>1</c:v>
                </c:pt>
                <c:pt idx="404">
                  <c:v>2</c:v>
                </c:pt>
                <c:pt idx="405">
                  <c:v>0</c:v>
                </c:pt>
                <c:pt idx="406">
                  <c:v>6</c:v>
                </c:pt>
                <c:pt idx="407">
                  <c:v>0</c:v>
                </c:pt>
                <c:pt idx="408">
                  <c:v>5</c:v>
                </c:pt>
                <c:pt idx="409">
                  <c:v>4</c:v>
                </c:pt>
                <c:pt idx="410">
                  <c:v>1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A4-4CA6-9245-CA5D77F95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4289407"/>
        <c:axId val="1024283167"/>
      </c:lineChart>
      <c:catAx>
        <c:axId val="10242894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283167"/>
        <c:crosses val="autoZero"/>
        <c:auto val="1"/>
        <c:lblAlgn val="ctr"/>
        <c:lblOffset val="100"/>
        <c:noMultiLvlLbl val="0"/>
      </c:catAx>
      <c:valAx>
        <c:axId val="1024283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289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val>
            <c:numRef>
              <c:f>'Moving Average'!$B$2:$B$31</c:f>
              <c:numCache>
                <c:formatCode>General</c:formatCode>
                <c:ptCount val="30"/>
                <c:pt idx="0">
                  <c:v>4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4</c:v>
                </c:pt>
                <c:pt idx="8">
                  <c:v>3</c:v>
                </c:pt>
                <c:pt idx="9">
                  <c:v>0</c:v>
                </c:pt>
                <c:pt idx="10">
                  <c:v>4</c:v>
                </c:pt>
                <c:pt idx="11">
                  <c:v>0</c:v>
                </c:pt>
                <c:pt idx="12">
                  <c:v>2</c:v>
                </c:pt>
                <c:pt idx="13">
                  <c:v>2</c:v>
                </c:pt>
                <c:pt idx="14">
                  <c:v>7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4</c:v>
                </c:pt>
                <c:pt idx="21">
                  <c:v>10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3</c:v>
                </c:pt>
                <c:pt idx="26">
                  <c:v>7</c:v>
                </c:pt>
                <c:pt idx="27">
                  <c:v>2</c:v>
                </c:pt>
                <c:pt idx="28">
                  <c:v>15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93-4D0A-97F7-22C79DE7E0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2738207"/>
        <c:axId val="1672742367"/>
      </c:lineChart>
      <c:catAx>
        <c:axId val="16727382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2742367"/>
        <c:crosses val="autoZero"/>
        <c:auto val="1"/>
        <c:lblAlgn val="ctr"/>
        <c:lblOffset val="100"/>
        <c:noMultiLvlLbl val="0"/>
      </c:catAx>
      <c:valAx>
        <c:axId val="1672742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27382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396240</xdr:colOff>
      <xdr:row>53</xdr:row>
      <xdr:rowOff>53340</xdr:rowOff>
    </xdr:from>
    <xdr:to>
      <xdr:col>17</xdr:col>
      <xdr:colOff>320040</xdr:colOff>
      <xdr:row>68</xdr:row>
      <xdr:rowOff>53340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8F252CA-84BF-6CD2-1AF6-8A8B9761C3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335280</xdr:colOff>
      <xdr:row>14</xdr:row>
      <xdr:rowOff>15240</xdr:rowOff>
    </xdr:from>
    <xdr:to>
      <xdr:col>26</xdr:col>
      <xdr:colOff>30480</xdr:colOff>
      <xdr:row>29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4F3446-73B0-55E4-F499-22B3E81ACF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198120</xdr:colOff>
      <xdr:row>10</xdr:row>
      <xdr:rowOff>167640</xdr:rowOff>
    </xdr:from>
    <xdr:to>
      <xdr:col>21</xdr:col>
      <xdr:colOff>502920</xdr:colOff>
      <xdr:row>25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C17DEF-F37D-26A7-5F26-DA049BEE5F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407</xdr:row>
      <xdr:rowOff>83820</xdr:rowOff>
    </xdr:from>
    <xdr:to>
      <xdr:col>21</xdr:col>
      <xdr:colOff>266700</xdr:colOff>
      <xdr:row>422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1CAA8F-3232-62DE-A82D-F104BA10AA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39168</xdr:colOff>
      <xdr:row>21</xdr:row>
      <xdr:rowOff>81185</xdr:rowOff>
    </xdr:from>
    <xdr:to>
      <xdr:col>14</xdr:col>
      <xdr:colOff>324028</xdr:colOff>
      <xdr:row>36</xdr:row>
      <xdr:rowOff>47001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AFD5724-F208-2011-1D88-9B94C17948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6B0E80-D10A-4815-A892-18FD744DDE32}">
  <dimension ref="B1:T95"/>
  <sheetViews>
    <sheetView topLeftCell="A45" zoomScaleNormal="100" workbookViewId="0">
      <selection activeCell="J22" sqref="J22"/>
    </sheetView>
  </sheetViews>
  <sheetFormatPr defaultRowHeight="14.4" x14ac:dyDescent="0.3"/>
  <cols>
    <col min="3" max="3" width="9.6640625" style="7" customWidth="1"/>
    <col min="4" max="4" width="12.77734375" style="7" customWidth="1"/>
    <col min="5" max="5" width="13.44140625" customWidth="1"/>
    <col min="6" max="6" width="8.88671875" style="7"/>
    <col min="7" max="7" width="10.44140625" style="7" customWidth="1"/>
    <col min="8" max="8" width="10.6640625" style="7" customWidth="1"/>
    <col min="10" max="10" width="8.88671875" customWidth="1"/>
    <col min="14" max="14" width="11.77734375" customWidth="1"/>
  </cols>
  <sheetData>
    <row r="1" spans="2:20" ht="29.4" thickBot="1" x14ac:dyDescent="0.6">
      <c r="B1" s="89" t="s">
        <v>17</v>
      </c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</row>
    <row r="2" spans="2:20" x14ac:dyDescent="0.3">
      <c r="B2" s="36"/>
      <c r="C2" s="37"/>
      <c r="D2" s="37"/>
      <c r="E2" s="38"/>
      <c r="F2" s="37"/>
      <c r="G2" s="37"/>
      <c r="H2" s="37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40"/>
    </row>
    <row r="3" spans="2:20" x14ac:dyDescent="0.3">
      <c r="B3" s="41"/>
      <c r="C3" s="13" t="s">
        <v>0</v>
      </c>
      <c r="D3" s="15" t="s">
        <v>9</v>
      </c>
      <c r="E3" s="1" t="s">
        <v>10</v>
      </c>
      <c r="H3" s="20" t="s">
        <v>1</v>
      </c>
      <c r="I3" s="1" t="s">
        <v>2</v>
      </c>
      <c r="J3" s="1" t="s">
        <v>3</v>
      </c>
      <c r="T3" s="42"/>
    </row>
    <row r="4" spans="2:20" x14ac:dyDescent="0.3">
      <c r="B4" s="41"/>
      <c r="C4" s="13">
        <v>1</v>
      </c>
      <c r="D4" s="15">
        <v>2</v>
      </c>
      <c r="E4" s="1">
        <v>2</v>
      </c>
      <c r="H4" s="20">
        <f t="shared" ref="H4:H17" si="0">D4-E4</f>
        <v>0</v>
      </c>
      <c r="I4" s="1">
        <f>ABS(H4)</f>
        <v>0</v>
      </c>
      <c r="J4" s="1">
        <f>H4^2</f>
        <v>0</v>
      </c>
      <c r="T4" s="42"/>
    </row>
    <row r="5" spans="2:20" x14ac:dyDescent="0.3">
      <c r="B5" s="41"/>
      <c r="C5" s="13">
        <v>2</v>
      </c>
      <c r="D5" s="15">
        <v>5</v>
      </c>
      <c r="E5" s="1">
        <f>E4+0.2*(D4-E4)</f>
        <v>2</v>
      </c>
      <c r="H5" s="20">
        <f t="shared" si="0"/>
        <v>3</v>
      </c>
      <c r="I5" s="1">
        <f t="shared" ref="I5:I17" si="1">ABS(H5)</f>
        <v>3</v>
      </c>
      <c r="J5" s="1">
        <f t="shared" ref="J5:J17" si="2">H5^2</f>
        <v>9</v>
      </c>
      <c r="T5" s="42"/>
    </row>
    <row r="6" spans="2:20" x14ac:dyDescent="0.3">
      <c r="B6" s="41"/>
      <c r="C6" s="13">
        <v>3</v>
      </c>
      <c r="D6" s="15">
        <v>2</v>
      </c>
      <c r="E6" s="1">
        <f t="shared" ref="E6:E18" si="3">E5+0.2*(D5-E5)</f>
        <v>2.6</v>
      </c>
      <c r="H6" s="20">
        <f t="shared" si="0"/>
        <v>-0.60000000000000009</v>
      </c>
      <c r="I6" s="1">
        <f t="shared" si="1"/>
        <v>0.60000000000000009</v>
      </c>
      <c r="J6" s="1">
        <f t="shared" si="2"/>
        <v>0.3600000000000001</v>
      </c>
      <c r="T6" s="42"/>
    </row>
    <row r="7" spans="2:20" ht="25.8" x14ac:dyDescent="0.5">
      <c r="B7" s="41"/>
      <c r="C7" s="13">
        <v>4</v>
      </c>
      <c r="D7" s="15">
        <v>1</v>
      </c>
      <c r="E7" s="1">
        <f t="shared" si="3"/>
        <v>2.48</v>
      </c>
      <c r="H7" s="20">
        <f t="shared" si="0"/>
        <v>-1.48</v>
      </c>
      <c r="I7" s="1">
        <f t="shared" si="1"/>
        <v>1.48</v>
      </c>
      <c r="J7" s="1">
        <f t="shared" si="2"/>
        <v>2.1903999999999999</v>
      </c>
      <c r="N7" s="11" t="s">
        <v>12</v>
      </c>
      <c r="T7" s="42"/>
    </row>
    <row r="8" spans="2:20" x14ac:dyDescent="0.3">
      <c r="B8" s="41"/>
      <c r="C8" s="13">
        <v>5</v>
      </c>
      <c r="D8" s="15">
        <v>1</v>
      </c>
      <c r="E8" s="1">
        <f t="shared" si="3"/>
        <v>2.1840000000000002</v>
      </c>
      <c r="H8" s="20">
        <f t="shared" si="0"/>
        <v>-1.1840000000000002</v>
      </c>
      <c r="I8" s="1">
        <f t="shared" si="1"/>
        <v>1.1840000000000002</v>
      </c>
      <c r="J8" s="1">
        <f t="shared" si="2"/>
        <v>1.4018560000000004</v>
      </c>
      <c r="T8" s="42"/>
    </row>
    <row r="9" spans="2:20" ht="18" x14ac:dyDescent="0.35">
      <c r="B9" s="41"/>
      <c r="C9" s="13">
        <v>6</v>
      </c>
      <c r="D9" s="15">
        <v>1</v>
      </c>
      <c r="E9" s="1">
        <f t="shared" si="3"/>
        <v>1.9472</v>
      </c>
      <c r="H9" s="20">
        <f t="shared" si="0"/>
        <v>-0.94720000000000004</v>
      </c>
      <c r="I9" s="1">
        <f t="shared" si="1"/>
        <v>0.94720000000000004</v>
      </c>
      <c r="J9" s="1">
        <f t="shared" si="2"/>
        <v>0.89718784000000007</v>
      </c>
      <c r="N9" s="12" t="s">
        <v>13</v>
      </c>
      <c r="T9" s="42"/>
    </row>
    <row r="10" spans="2:20" ht="18" x14ac:dyDescent="0.35">
      <c r="B10" s="41"/>
      <c r="C10" s="13">
        <v>7</v>
      </c>
      <c r="D10" s="15">
        <v>3</v>
      </c>
      <c r="E10" s="1">
        <f t="shared" si="3"/>
        <v>1.75776</v>
      </c>
      <c r="H10" s="20">
        <f t="shared" si="0"/>
        <v>1.24224</v>
      </c>
      <c r="I10" s="1">
        <f t="shared" si="1"/>
        <v>1.24224</v>
      </c>
      <c r="J10" s="1">
        <f t="shared" si="2"/>
        <v>1.5431602176000001</v>
      </c>
      <c r="N10" s="12" t="s">
        <v>14</v>
      </c>
      <c r="T10" s="42"/>
    </row>
    <row r="11" spans="2:20" ht="18" x14ac:dyDescent="0.35">
      <c r="B11" s="41"/>
      <c r="C11" s="13">
        <v>8</v>
      </c>
      <c r="D11" s="15">
        <v>3</v>
      </c>
      <c r="E11" s="1">
        <f t="shared" si="3"/>
        <v>2.006208</v>
      </c>
      <c r="H11" s="20">
        <f t="shared" si="0"/>
        <v>0.99379200000000001</v>
      </c>
      <c r="I11" s="1">
        <f t="shared" si="1"/>
        <v>0.99379200000000001</v>
      </c>
      <c r="J11" s="1">
        <f t="shared" si="2"/>
        <v>0.98762253926400001</v>
      </c>
      <c r="N11" s="12" t="s">
        <v>15</v>
      </c>
      <c r="T11" s="42"/>
    </row>
    <row r="12" spans="2:20" ht="18" x14ac:dyDescent="0.35">
      <c r="B12" s="41"/>
      <c r="C12" s="13">
        <v>9</v>
      </c>
      <c r="D12" s="15">
        <v>1</v>
      </c>
      <c r="E12" s="1">
        <f t="shared" si="3"/>
        <v>2.2049664</v>
      </c>
      <c r="H12" s="20">
        <f t="shared" si="0"/>
        <v>-1.2049664</v>
      </c>
      <c r="I12" s="1">
        <f t="shared" si="1"/>
        <v>1.2049664</v>
      </c>
      <c r="J12" s="1">
        <f t="shared" si="2"/>
        <v>1.4519440251289599</v>
      </c>
      <c r="N12" s="12" t="s">
        <v>16</v>
      </c>
      <c r="T12" s="42"/>
    </row>
    <row r="13" spans="2:20" x14ac:dyDescent="0.3">
      <c r="B13" s="41"/>
      <c r="C13" s="13">
        <v>10</v>
      </c>
      <c r="D13" s="15">
        <v>1</v>
      </c>
      <c r="E13" s="1">
        <f t="shared" si="3"/>
        <v>1.9639731199999999</v>
      </c>
      <c r="H13" s="20">
        <f t="shared" si="0"/>
        <v>-0.96397311999999991</v>
      </c>
      <c r="I13" s="1">
        <f t="shared" si="1"/>
        <v>0.96397311999999991</v>
      </c>
      <c r="J13" s="1">
        <f t="shared" si="2"/>
        <v>0.92924417608253418</v>
      </c>
      <c r="T13" s="42"/>
    </row>
    <row r="14" spans="2:20" x14ac:dyDescent="0.3">
      <c r="B14" s="41"/>
      <c r="C14" s="13">
        <v>11</v>
      </c>
      <c r="D14" s="15">
        <v>1</v>
      </c>
      <c r="E14" s="1">
        <f t="shared" si="3"/>
        <v>1.7711784959999999</v>
      </c>
      <c r="H14" s="20">
        <f t="shared" si="0"/>
        <v>-0.77117849599999988</v>
      </c>
      <c r="I14" s="1">
        <f t="shared" si="1"/>
        <v>0.77117849599999988</v>
      </c>
      <c r="J14" s="1">
        <f t="shared" si="2"/>
        <v>0.59471627269282179</v>
      </c>
      <c r="T14" s="42"/>
    </row>
    <row r="15" spans="2:20" x14ac:dyDescent="0.3">
      <c r="B15" s="41"/>
      <c r="C15" s="13">
        <v>12</v>
      </c>
      <c r="D15" s="15">
        <v>2</v>
      </c>
      <c r="E15" s="1">
        <f t="shared" si="3"/>
        <v>1.6169427967999999</v>
      </c>
      <c r="H15" s="20">
        <f t="shared" si="0"/>
        <v>0.38305720320000014</v>
      </c>
      <c r="I15" s="1">
        <f t="shared" si="1"/>
        <v>0.38305720320000014</v>
      </c>
      <c r="J15" s="1">
        <f t="shared" si="2"/>
        <v>0.1467328209234062</v>
      </c>
      <c r="T15" s="42"/>
    </row>
    <row r="16" spans="2:20" x14ac:dyDescent="0.3">
      <c r="B16" s="41"/>
      <c r="C16" s="13">
        <v>13</v>
      </c>
      <c r="D16" s="15">
        <v>2</v>
      </c>
      <c r="E16" s="1">
        <f>E15+0.2*(D15-E15)</f>
        <v>1.6935542374399999</v>
      </c>
      <c r="H16" s="20">
        <f t="shared" si="0"/>
        <v>0.30644576256000011</v>
      </c>
      <c r="I16" s="1">
        <f t="shared" si="1"/>
        <v>0.30644576256000011</v>
      </c>
      <c r="J16" s="1">
        <f t="shared" si="2"/>
        <v>9.390900539097996E-2</v>
      </c>
      <c r="T16" s="42"/>
    </row>
    <row r="17" spans="2:20" x14ac:dyDescent="0.3">
      <c r="B17" s="41"/>
      <c r="C17" s="13">
        <v>14</v>
      </c>
      <c r="D17" s="16">
        <v>2</v>
      </c>
      <c r="E17" s="18">
        <f t="shared" si="3"/>
        <v>1.754843389952</v>
      </c>
      <c r="H17" s="20">
        <f t="shared" si="0"/>
        <v>0.24515661004800005</v>
      </c>
      <c r="I17" s="1">
        <f t="shared" si="1"/>
        <v>0.24515661004800005</v>
      </c>
      <c r="J17" s="1">
        <f t="shared" si="2"/>
        <v>6.0101763450227157E-2</v>
      </c>
      <c r="T17" s="42"/>
    </row>
    <row r="18" spans="2:20" x14ac:dyDescent="0.3">
      <c r="B18" s="41"/>
      <c r="C18" s="10" t="s">
        <v>11</v>
      </c>
      <c r="D18" s="14"/>
      <c r="E18" s="19">
        <f t="shared" si="3"/>
        <v>1.8038747119615999</v>
      </c>
      <c r="F18" s="10">
        <f>ROUNDUP(E18, 0)</f>
        <v>2</v>
      </c>
      <c r="G18" s="8"/>
      <c r="H18" s="25" t="s">
        <v>4</v>
      </c>
      <c r="I18" s="3">
        <f>SUM(I4:I17)</f>
        <v>13.322009591807998</v>
      </c>
      <c r="J18" s="3">
        <f>SUM(J4:J17)</f>
        <v>19.656874660532932</v>
      </c>
      <c r="T18" s="42"/>
    </row>
    <row r="19" spans="2:20" x14ac:dyDescent="0.3">
      <c r="B19" s="41"/>
      <c r="F19" s="8"/>
      <c r="G19" s="8"/>
      <c r="H19" s="26"/>
      <c r="I19" s="4" t="s">
        <v>6</v>
      </c>
      <c r="J19" s="4" t="s">
        <v>7</v>
      </c>
      <c r="T19" s="42"/>
    </row>
    <row r="20" spans="2:20" x14ac:dyDescent="0.3">
      <c r="B20" s="41"/>
      <c r="F20" s="8"/>
      <c r="G20" s="8"/>
      <c r="H20" s="27" t="s">
        <v>5</v>
      </c>
      <c r="I20" s="2">
        <f>I18/14</f>
        <v>0.95157211370057126</v>
      </c>
      <c r="J20" s="2">
        <f>J18/14</f>
        <v>1.4040624757523523</v>
      </c>
      <c r="T20" s="42"/>
    </row>
    <row r="21" spans="2:20" x14ac:dyDescent="0.3">
      <c r="B21" s="41"/>
      <c r="F21" s="8"/>
      <c r="G21" s="8"/>
      <c r="T21" s="42"/>
    </row>
    <row r="22" spans="2:20" x14ac:dyDescent="0.3">
      <c r="B22" s="41"/>
      <c r="F22" s="8"/>
      <c r="G22" s="8"/>
      <c r="H22" s="28"/>
      <c r="I22" s="5" t="s">
        <v>8</v>
      </c>
      <c r="J22" s="6">
        <f>SQRT(J18/12)</f>
        <v>1.2798722156441027</v>
      </c>
      <c r="T22" s="42"/>
    </row>
    <row r="23" spans="2:20" ht="15" thickBot="1" x14ac:dyDescent="0.35">
      <c r="B23" s="45"/>
      <c r="C23" s="46"/>
      <c r="D23" s="46"/>
      <c r="E23" s="47"/>
      <c r="F23" s="49"/>
      <c r="G23" s="49"/>
      <c r="H23" s="46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8"/>
    </row>
    <row r="24" spans="2:20" x14ac:dyDescent="0.3">
      <c r="F24" s="8"/>
      <c r="G24" s="8"/>
    </row>
    <row r="25" spans="2:20" x14ac:dyDescent="0.3">
      <c r="F25" s="8"/>
      <c r="G25" s="8"/>
    </row>
    <row r="26" spans="2:20" ht="29.4" thickBot="1" x14ac:dyDescent="0.6">
      <c r="B26" s="89" t="s">
        <v>18</v>
      </c>
      <c r="C26" s="90"/>
      <c r="D26" s="90"/>
      <c r="E26" s="90"/>
      <c r="F26" s="90"/>
      <c r="G26" s="90"/>
      <c r="H26" s="90"/>
      <c r="I26" s="90"/>
      <c r="J26" s="90"/>
      <c r="K26" s="90"/>
      <c r="L26" s="90"/>
      <c r="M26" s="90"/>
      <c r="N26" s="90"/>
      <c r="O26" s="90"/>
      <c r="P26" s="90"/>
      <c r="Q26" s="90"/>
      <c r="R26" s="90"/>
      <c r="S26" s="90"/>
      <c r="T26" s="90"/>
    </row>
    <row r="27" spans="2:20" x14ac:dyDescent="0.3">
      <c r="B27" s="36"/>
      <c r="C27" s="37"/>
      <c r="D27" s="37"/>
      <c r="E27" s="38"/>
      <c r="F27" s="39"/>
      <c r="G27" s="39"/>
      <c r="H27" s="37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40"/>
    </row>
    <row r="28" spans="2:20" x14ac:dyDescent="0.3">
      <c r="B28" s="41"/>
      <c r="C28" s="9" t="s">
        <v>47</v>
      </c>
      <c r="D28" s="9" t="s">
        <v>27</v>
      </c>
      <c r="F28" s="21" t="s">
        <v>37</v>
      </c>
      <c r="G28" s="21" t="s">
        <v>43</v>
      </c>
      <c r="N28" s="17" t="s">
        <v>22</v>
      </c>
      <c r="O28" s="17"/>
      <c r="Q28" s="22"/>
      <c r="T28" s="42"/>
    </row>
    <row r="29" spans="2:20" ht="18" x14ac:dyDescent="0.35">
      <c r="B29" s="41"/>
      <c r="C29" s="51">
        <v>1</v>
      </c>
      <c r="D29" s="51">
        <v>200</v>
      </c>
      <c r="F29" s="20">
        <f>C29^2</f>
        <v>1</v>
      </c>
      <c r="G29" s="20">
        <f>C29*D29</f>
        <v>200</v>
      </c>
      <c r="N29" t="s">
        <v>23</v>
      </c>
      <c r="O29" s="12" t="s">
        <v>26</v>
      </c>
      <c r="Q29" s="22"/>
      <c r="T29" s="42"/>
    </row>
    <row r="30" spans="2:20" x14ac:dyDescent="0.3">
      <c r="B30" s="41"/>
      <c r="C30" s="51">
        <v>2</v>
      </c>
      <c r="D30" s="51">
        <v>198</v>
      </c>
      <c r="F30" s="20">
        <f t="shared" ref="F30:F36" si="4">C30^2</f>
        <v>4</v>
      </c>
      <c r="G30" s="20">
        <f t="shared" ref="G30:G36" si="5">C30*D30</f>
        <v>396</v>
      </c>
      <c r="T30" s="42"/>
    </row>
    <row r="31" spans="2:20" x14ac:dyDescent="0.3">
      <c r="B31" s="41"/>
      <c r="C31" s="51">
        <v>3</v>
      </c>
      <c r="D31" s="51">
        <v>195</v>
      </c>
      <c r="F31" s="20">
        <f t="shared" si="4"/>
        <v>9</v>
      </c>
      <c r="G31" s="20">
        <f t="shared" si="5"/>
        <v>585</v>
      </c>
      <c r="N31" s="17" t="s">
        <v>24</v>
      </c>
      <c r="T31" s="42"/>
    </row>
    <row r="32" spans="2:20" x14ac:dyDescent="0.3">
      <c r="B32" s="41"/>
      <c r="C32" s="51">
        <v>4</v>
      </c>
      <c r="D32" s="51">
        <v>207</v>
      </c>
      <c r="F32" s="20">
        <f t="shared" si="4"/>
        <v>16</v>
      </c>
      <c r="G32" s="20">
        <f t="shared" si="5"/>
        <v>828</v>
      </c>
      <c r="N32" s="24" t="s">
        <v>31</v>
      </c>
      <c r="O32" s="88" t="s">
        <v>32</v>
      </c>
      <c r="P32" s="88"/>
      <c r="T32" s="42"/>
    </row>
    <row r="33" spans="2:20" x14ac:dyDescent="0.3">
      <c r="B33" s="41"/>
      <c r="C33" s="51">
        <v>5</v>
      </c>
      <c r="D33" s="51">
        <v>213</v>
      </c>
      <c r="F33" s="20">
        <f t="shared" si="4"/>
        <v>25</v>
      </c>
      <c r="G33" s="20">
        <f t="shared" si="5"/>
        <v>1065</v>
      </c>
      <c r="O33" s="92" t="s">
        <v>33</v>
      </c>
      <c r="P33" s="92"/>
      <c r="T33" s="42"/>
    </row>
    <row r="34" spans="2:20" x14ac:dyDescent="0.3">
      <c r="B34" s="41"/>
      <c r="C34" s="51">
        <v>6</v>
      </c>
      <c r="D34" s="51">
        <v>210</v>
      </c>
      <c r="F34" s="20">
        <f t="shared" si="4"/>
        <v>36</v>
      </c>
      <c r="G34" s="20">
        <f t="shared" si="5"/>
        <v>1260</v>
      </c>
      <c r="O34" s="88" t="s">
        <v>34</v>
      </c>
      <c r="P34" s="88"/>
      <c r="T34" s="42"/>
    </row>
    <row r="35" spans="2:20" x14ac:dyDescent="0.3">
      <c r="B35" s="41"/>
      <c r="C35" s="51">
        <v>7</v>
      </c>
      <c r="D35" s="51">
        <v>198</v>
      </c>
      <c r="F35" s="20">
        <f t="shared" si="4"/>
        <v>49</v>
      </c>
      <c r="G35" s="20">
        <f t="shared" si="5"/>
        <v>1386</v>
      </c>
      <c r="T35" s="42"/>
    </row>
    <row r="36" spans="2:20" x14ac:dyDescent="0.3">
      <c r="B36" s="41"/>
      <c r="C36" s="52">
        <v>8</v>
      </c>
      <c r="D36" s="52">
        <v>205</v>
      </c>
      <c r="F36" s="20">
        <f t="shared" si="4"/>
        <v>64</v>
      </c>
      <c r="G36" s="20">
        <f t="shared" si="5"/>
        <v>1640</v>
      </c>
      <c r="H36" s="24" t="s">
        <v>39</v>
      </c>
      <c r="I36" s="43">
        <f>((D37*F37)-(C37*G37))/((8*F37)-(C37)^2)</f>
        <v>198.64285714285714</v>
      </c>
      <c r="N36" s="24" t="s">
        <v>36</v>
      </c>
      <c r="O36" s="88" t="s">
        <v>35</v>
      </c>
      <c r="P36" s="88"/>
      <c r="T36" s="42"/>
    </row>
    <row r="37" spans="2:20" x14ac:dyDescent="0.3">
      <c r="B37" s="64" t="s">
        <v>38</v>
      </c>
      <c r="C37" s="29">
        <f>SUM(C29:C36)</f>
        <v>36</v>
      </c>
      <c r="D37" s="29">
        <f>SUM(D29:D36)</f>
        <v>1626</v>
      </c>
      <c r="F37" s="29">
        <f>SUM(F29:F36)</f>
        <v>204</v>
      </c>
      <c r="G37" s="29">
        <f>SUM(G29:G36)</f>
        <v>7360</v>
      </c>
      <c r="H37" s="24" t="s">
        <v>36</v>
      </c>
      <c r="I37" s="43">
        <f>((8*G37)-(C37*D37))/((8*F37)-(C37)^2)</f>
        <v>1.0238095238095237</v>
      </c>
      <c r="O37" s="92" t="s">
        <v>33</v>
      </c>
      <c r="P37" s="92"/>
      <c r="T37" s="42"/>
    </row>
    <row r="38" spans="2:20" x14ac:dyDescent="0.3">
      <c r="B38" s="41"/>
      <c r="F38" s="8"/>
      <c r="G38" s="8"/>
      <c r="O38" s="88" t="s">
        <v>34</v>
      </c>
      <c r="P38" s="88"/>
      <c r="T38" s="42"/>
    </row>
    <row r="39" spans="2:20" x14ac:dyDescent="0.3">
      <c r="B39" s="41"/>
      <c r="C39" s="7" t="s">
        <v>28</v>
      </c>
      <c r="F39" s="8"/>
      <c r="G39" s="8"/>
      <c r="T39" s="42"/>
    </row>
    <row r="40" spans="2:20" x14ac:dyDescent="0.3">
      <c r="B40" s="41"/>
      <c r="C40" s="50" t="s">
        <v>30</v>
      </c>
      <c r="D40" s="50" t="s">
        <v>29</v>
      </c>
      <c r="F40" s="50" t="s">
        <v>30</v>
      </c>
      <c r="G40" s="50" t="s">
        <v>29</v>
      </c>
      <c r="T40" s="42"/>
    </row>
    <row r="41" spans="2:20" x14ac:dyDescent="0.3">
      <c r="B41" s="41"/>
      <c r="C41" s="53">
        <v>9</v>
      </c>
      <c r="D41" s="53" t="s">
        <v>21</v>
      </c>
      <c r="F41" s="53">
        <v>9</v>
      </c>
      <c r="G41" s="53">
        <f>$I$36+($I$37*F41)</f>
        <v>207.85714285714286</v>
      </c>
      <c r="T41" s="42"/>
    </row>
    <row r="42" spans="2:20" x14ac:dyDescent="0.3">
      <c r="B42" s="41"/>
      <c r="C42" s="53">
        <v>10</v>
      </c>
      <c r="D42" s="53" t="s">
        <v>21</v>
      </c>
      <c r="E42" s="62" t="s">
        <v>40</v>
      </c>
      <c r="F42" s="53">
        <v>10</v>
      </c>
      <c r="G42" s="53">
        <f t="shared" ref="G42:G44" si="6">$I$36+($I$37*F42)</f>
        <v>208.88095238095238</v>
      </c>
      <c r="T42" s="42"/>
    </row>
    <row r="43" spans="2:20" x14ac:dyDescent="0.3">
      <c r="B43" s="41"/>
      <c r="C43" s="53">
        <v>11</v>
      </c>
      <c r="D43" s="53" t="s">
        <v>21</v>
      </c>
      <c r="F43" s="53">
        <v>11</v>
      </c>
      <c r="G43" s="53">
        <f t="shared" si="6"/>
        <v>209.9047619047619</v>
      </c>
      <c r="T43" s="42"/>
    </row>
    <row r="44" spans="2:20" x14ac:dyDescent="0.3">
      <c r="B44" s="41"/>
      <c r="C44" s="53">
        <v>12</v>
      </c>
      <c r="D44" s="53" t="s">
        <v>21</v>
      </c>
      <c r="F44" s="53">
        <v>12</v>
      </c>
      <c r="G44" s="53">
        <f t="shared" si="6"/>
        <v>210.92857142857142</v>
      </c>
      <c r="T44" s="42"/>
    </row>
    <row r="45" spans="2:20" x14ac:dyDescent="0.3">
      <c r="B45" s="41"/>
      <c r="F45" s="8"/>
      <c r="G45" s="8"/>
      <c r="T45" s="42"/>
    </row>
    <row r="46" spans="2:20" x14ac:dyDescent="0.3">
      <c r="B46" s="41"/>
      <c r="C46" s="68" t="s">
        <v>51</v>
      </c>
      <c r="F46" s="8"/>
      <c r="G46" s="8"/>
      <c r="T46" s="42"/>
    </row>
    <row r="47" spans="2:20" x14ac:dyDescent="0.3">
      <c r="B47" s="41"/>
      <c r="C47" s="9" t="s">
        <v>47</v>
      </c>
      <c r="D47" s="9" t="s">
        <v>48</v>
      </c>
      <c r="E47" s="66" t="s">
        <v>49</v>
      </c>
      <c r="F47" s="8"/>
      <c r="G47" s="74" t="s">
        <v>1</v>
      </c>
      <c r="H47" s="74" t="s">
        <v>50</v>
      </c>
      <c r="I47" s="75" t="s">
        <v>3</v>
      </c>
      <c r="T47" s="42"/>
    </row>
    <row r="48" spans="2:20" x14ac:dyDescent="0.3">
      <c r="B48" s="41"/>
      <c r="C48" s="51">
        <v>1</v>
      </c>
      <c r="D48" s="51">
        <f>D29</f>
        <v>200</v>
      </c>
      <c r="E48" s="65">
        <f>$I$36+($I$37*C48)</f>
        <v>199.66666666666666</v>
      </c>
      <c r="F48" s="8"/>
      <c r="G48" s="20">
        <f>D48-E48</f>
        <v>0.33333333333334281</v>
      </c>
      <c r="H48" s="20">
        <f>ABS(G48)</f>
        <v>0.33333333333334281</v>
      </c>
      <c r="I48" s="1">
        <f>G48^2</f>
        <v>0.11111111111111743</v>
      </c>
      <c r="T48" s="42"/>
    </row>
    <row r="49" spans="2:20" x14ac:dyDescent="0.3">
      <c r="B49" s="41"/>
      <c r="C49" s="51">
        <v>2</v>
      </c>
      <c r="D49" s="51">
        <f t="shared" ref="D49:D55" si="7">D30</f>
        <v>198</v>
      </c>
      <c r="E49" s="65">
        <f t="shared" ref="E49:E55" si="8">$I$36+($I$37*C49)</f>
        <v>200.69047619047618</v>
      </c>
      <c r="F49" s="8"/>
      <c r="G49" s="20">
        <f t="shared" ref="G49:G55" si="9">D49-E49</f>
        <v>-2.6904761904761756</v>
      </c>
      <c r="H49" s="20">
        <f t="shared" ref="H49:H55" si="10">ABS(G49)</f>
        <v>2.6904761904761756</v>
      </c>
      <c r="I49" s="1">
        <f t="shared" ref="I49:I55" si="11">G49^2</f>
        <v>7.2386621315191944</v>
      </c>
      <c r="T49" s="42"/>
    </row>
    <row r="50" spans="2:20" x14ac:dyDescent="0.3">
      <c r="B50" s="41"/>
      <c r="C50" s="51">
        <v>3</v>
      </c>
      <c r="D50" s="51">
        <f t="shared" si="7"/>
        <v>195</v>
      </c>
      <c r="E50" s="65">
        <f t="shared" si="8"/>
        <v>201.71428571428572</v>
      </c>
      <c r="F50" s="8"/>
      <c r="G50" s="20">
        <f t="shared" si="9"/>
        <v>-6.7142857142857224</v>
      </c>
      <c r="H50" s="20">
        <f t="shared" si="10"/>
        <v>6.7142857142857224</v>
      </c>
      <c r="I50" s="1">
        <f t="shared" si="11"/>
        <v>45.081632653061334</v>
      </c>
      <c r="T50" s="42"/>
    </row>
    <row r="51" spans="2:20" x14ac:dyDescent="0.3">
      <c r="B51" s="41"/>
      <c r="C51" s="51">
        <v>4</v>
      </c>
      <c r="D51" s="51">
        <f t="shared" si="7"/>
        <v>207</v>
      </c>
      <c r="E51" s="65">
        <f t="shared" si="8"/>
        <v>202.73809523809524</v>
      </c>
      <c r="F51" s="8"/>
      <c r="G51" s="20">
        <f t="shared" si="9"/>
        <v>4.2619047619047592</v>
      </c>
      <c r="H51" s="20">
        <f t="shared" si="10"/>
        <v>4.2619047619047592</v>
      </c>
      <c r="I51" s="1">
        <f t="shared" si="11"/>
        <v>18.163832199546462</v>
      </c>
      <c r="T51" s="42"/>
    </row>
    <row r="52" spans="2:20" x14ac:dyDescent="0.3">
      <c r="B52" s="41"/>
      <c r="C52" s="51">
        <v>5</v>
      </c>
      <c r="D52" s="51">
        <f>D33</f>
        <v>213</v>
      </c>
      <c r="E52" s="65">
        <f t="shared" si="8"/>
        <v>203.76190476190476</v>
      </c>
      <c r="F52" s="8"/>
      <c r="G52" s="20">
        <f t="shared" si="9"/>
        <v>9.2380952380952408</v>
      </c>
      <c r="H52" s="20">
        <f t="shared" si="10"/>
        <v>9.2380952380952408</v>
      </c>
      <c r="I52" s="1">
        <f t="shared" si="11"/>
        <v>85.342403628117964</v>
      </c>
      <c r="T52" s="42"/>
    </row>
    <row r="53" spans="2:20" x14ac:dyDescent="0.3">
      <c r="B53" s="41"/>
      <c r="C53" s="51">
        <v>6</v>
      </c>
      <c r="D53" s="51">
        <f t="shared" si="7"/>
        <v>210</v>
      </c>
      <c r="E53" s="65">
        <f t="shared" si="8"/>
        <v>204.78571428571428</v>
      </c>
      <c r="F53" s="8"/>
      <c r="G53" s="20">
        <f t="shared" si="9"/>
        <v>5.2142857142857224</v>
      </c>
      <c r="H53" s="20">
        <f t="shared" si="10"/>
        <v>5.2142857142857224</v>
      </c>
      <c r="I53" s="1">
        <f t="shared" si="11"/>
        <v>27.188775510204167</v>
      </c>
      <c r="T53" s="42"/>
    </row>
    <row r="54" spans="2:20" x14ac:dyDescent="0.3">
      <c r="B54" s="41"/>
      <c r="C54" s="51">
        <v>7</v>
      </c>
      <c r="D54" s="51">
        <f t="shared" si="7"/>
        <v>198</v>
      </c>
      <c r="E54" s="65">
        <f t="shared" si="8"/>
        <v>205.8095238095238</v>
      </c>
      <c r="F54" s="8"/>
      <c r="G54" s="20">
        <f t="shared" si="9"/>
        <v>-7.809523809523796</v>
      </c>
      <c r="H54" s="20">
        <f t="shared" si="10"/>
        <v>7.809523809523796</v>
      </c>
      <c r="I54" s="1">
        <f t="shared" si="11"/>
        <v>60.988662131519064</v>
      </c>
      <c r="T54" s="42"/>
    </row>
    <row r="55" spans="2:20" x14ac:dyDescent="0.3">
      <c r="B55" s="41"/>
      <c r="C55" s="51">
        <v>8</v>
      </c>
      <c r="D55" s="51">
        <f t="shared" si="7"/>
        <v>205</v>
      </c>
      <c r="E55" s="65">
        <f t="shared" si="8"/>
        <v>206.83333333333331</v>
      </c>
      <c r="F55" s="8"/>
      <c r="G55" s="20">
        <f t="shared" si="9"/>
        <v>-1.8333333333333144</v>
      </c>
      <c r="H55" s="20">
        <f t="shared" si="10"/>
        <v>1.8333333333333144</v>
      </c>
      <c r="I55" s="1">
        <f t="shared" si="11"/>
        <v>3.3611111111110414</v>
      </c>
      <c r="T55" s="42"/>
    </row>
    <row r="56" spans="2:20" x14ac:dyDescent="0.3">
      <c r="B56" s="41"/>
      <c r="F56" s="8"/>
      <c r="G56" s="67" t="s">
        <v>4</v>
      </c>
      <c r="H56" s="67">
        <f>SUM(H48:H55)</f>
        <v>38.095238095238074</v>
      </c>
      <c r="I56" s="67">
        <f>SUM(I48:I55)</f>
        <v>247.47619047619031</v>
      </c>
      <c r="T56" s="42"/>
    </row>
    <row r="57" spans="2:20" x14ac:dyDescent="0.3">
      <c r="B57" s="41"/>
      <c r="F57" s="8"/>
      <c r="G57" s="63"/>
      <c r="H57" s="63" t="s">
        <v>6</v>
      </c>
      <c r="I57" s="63" t="s">
        <v>7</v>
      </c>
      <c r="T57" s="42"/>
    </row>
    <row r="58" spans="2:20" x14ac:dyDescent="0.3">
      <c r="B58" s="41"/>
      <c r="F58" s="8"/>
      <c r="G58" s="20" t="s">
        <v>5</v>
      </c>
      <c r="H58" s="20">
        <f>H56/8</f>
        <v>4.7619047619047592</v>
      </c>
      <c r="I58" s="20">
        <f>I56/8</f>
        <v>30.934523809523789</v>
      </c>
      <c r="T58" s="42"/>
    </row>
    <row r="59" spans="2:20" x14ac:dyDescent="0.3">
      <c r="B59" s="41"/>
      <c r="F59" s="8"/>
      <c r="I59" s="7"/>
      <c r="T59" s="42"/>
    </row>
    <row r="60" spans="2:20" x14ac:dyDescent="0.3">
      <c r="B60" s="41"/>
      <c r="F60" s="8"/>
      <c r="G60" s="28"/>
      <c r="H60" s="5" t="s">
        <v>8</v>
      </c>
      <c r="I60" s="6">
        <f>SQRT(I56/8)</f>
        <v>5.5618813192591396</v>
      </c>
      <c r="T60" s="42"/>
    </row>
    <row r="61" spans="2:20" x14ac:dyDescent="0.3">
      <c r="B61" s="69"/>
      <c r="C61" s="70"/>
      <c r="D61" s="70"/>
      <c r="E61" s="71"/>
      <c r="F61" s="72"/>
      <c r="G61" s="72"/>
      <c r="H61" s="70"/>
      <c r="I61" s="71"/>
      <c r="J61" s="71"/>
      <c r="K61" s="71"/>
      <c r="L61" s="71"/>
      <c r="M61" s="71"/>
      <c r="N61" s="71"/>
      <c r="O61" s="71"/>
      <c r="P61" s="71"/>
      <c r="Q61" s="71"/>
      <c r="R61" s="71"/>
      <c r="S61" s="71"/>
      <c r="T61" s="73"/>
    </row>
    <row r="62" spans="2:20" x14ac:dyDescent="0.3">
      <c r="B62" s="41"/>
      <c r="F62" s="8"/>
      <c r="G62" s="8"/>
      <c r="T62" s="42"/>
    </row>
    <row r="63" spans="2:20" x14ac:dyDescent="0.3">
      <c r="B63" s="41"/>
      <c r="C63" s="91" t="s">
        <v>52</v>
      </c>
      <c r="D63" s="91"/>
      <c r="E63" s="91"/>
      <c r="F63" s="91"/>
      <c r="L63" s="22"/>
      <c r="M63" s="17" t="s">
        <v>22</v>
      </c>
      <c r="N63" s="17"/>
      <c r="P63" s="22"/>
      <c r="T63" s="42"/>
    </row>
    <row r="64" spans="2:20" ht="18" x14ac:dyDescent="0.35">
      <c r="B64" s="41"/>
      <c r="C64" s="91" t="s">
        <v>53</v>
      </c>
      <c r="D64" s="91"/>
      <c r="E64" s="91"/>
      <c r="F64" s="91"/>
      <c r="G64" s="91"/>
      <c r="M64" t="s">
        <v>23</v>
      </c>
      <c r="N64" s="12" t="s">
        <v>26</v>
      </c>
      <c r="P64" s="22"/>
      <c r="T64" s="42"/>
    </row>
    <row r="65" spans="2:20" x14ac:dyDescent="0.3">
      <c r="B65" s="41"/>
      <c r="C65" s="17" t="s">
        <v>20</v>
      </c>
      <c r="D65" s="23"/>
      <c r="E65" s="23"/>
      <c r="F65" s="23"/>
      <c r="G65" s="23"/>
      <c r="T65" s="42"/>
    </row>
    <row r="66" spans="2:20" x14ac:dyDescent="0.3">
      <c r="B66" s="41"/>
      <c r="M66" s="17" t="s">
        <v>24</v>
      </c>
      <c r="T66" s="42"/>
    </row>
    <row r="67" spans="2:20" x14ac:dyDescent="0.3">
      <c r="B67" s="41"/>
      <c r="C67" s="9" t="s">
        <v>25</v>
      </c>
      <c r="D67" s="9" t="s">
        <v>27</v>
      </c>
      <c r="E67" s="9" t="s">
        <v>19</v>
      </c>
      <c r="G67" s="21" t="s">
        <v>37</v>
      </c>
      <c r="H67" s="21" t="s">
        <v>43</v>
      </c>
      <c r="M67" s="24" t="s">
        <v>31</v>
      </c>
      <c r="N67" s="88" t="s">
        <v>32</v>
      </c>
      <c r="O67" s="88"/>
      <c r="T67" s="42"/>
    </row>
    <row r="68" spans="2:20" x14ac:dyDescent="0.3">
      <c r="B68" s="41"/>
      <c r="C68" s="51">
        <v>1</v>
      </c>
      <c r="D68" s="51">
        <v>2</v>
      </c>
      <c r="E68" s="51">
        <v>48</v>
      </c>
      <c r="G68" s="20">
        <f t="shared" ref="G68:G74" si="12">C68^2</f>
        <v>1</v>
      </c>
      <c r="H68" s="20">
        <f>D68*C68</f>
        <v>2</v>
      </c>
      <c r="N68" s="92" t="s">
        <v>33</v>
      </c>
      <c r="O68" s="92"/>
      <c r="T68" s="42"/>
    </row>
    <row r="69" spans="2:20" x14ac:dyDescent="0.3">
      <c r="B69" s="41"/>
      <c r="C69" s="51">
        <v>2</v>
      </c>
      <c r="D69" s="51">
        <v>2</v>
      </c>
      <c r="E69" s="51">
        <v>46</v>
      </c>
      <c r="G69" s="20">
        <f t="shared" si="12"/>
        <v>4</v>
      </c>
      <c r="H69" s="20">
        <f t="shared" ref="H69:H74" si="13">D69*C69</f>
        <v>4</v>
      </c>
      <c r="N69" s="88" t="s">
        <v>34</v>
      </c>
      <c r="O69" s="88"/>
      <c r="T69" s="42"/>
    </row>
    <row r="70" spans="2:20" x14ac:dyDescent="0.3">
      <c r="B70" s="41"/>
      <c r="C70" s="51">
        <v>3</v>
      </c>
      <c r="D70" s="51">
        <v>3</v>
      </c>
      <c r="E70" s="51">
        <v>43</v>
      </c>
      <c r="G70" s="20">
        <f t="shared" si="12"/>
        <v>9</v>
      </c>
      <c r="H70" s="20">
        <f t="shared" si="13"/>
        <v>9</v>
      </c>
      <c r="T70" s="42"/>
    </row>
    <row r="71" spans="2:20" x14ac:dyDescent="0.3">
      <c r="B71" s="41"/>
      <c r="C71" s="51">
        <v>4</v>
      </c>
      <c r="D71" s="51">
        <v>1</v>
      </c>
      <c r="E71" s="51">
        <v>42</v>
      </c>
      <c r="G71" s="20">
        <f t="shared" si="12"/>
        <v>16</v>
      </c>
      <c r="H71" s="20">
        <f t="shared" si="13"/>
        <v>4</v>
      </c>
      <c r="M71" s="24" t="s">
        <v>36</v>
      </c>
      <c r="N71" s="88" t="s">
        <v>35</v>
      </c>
      <c r="O71" s="88"/>
      <c r="T71" s="42"/>
    </row>
    <row r="72" spans="2:20" x14ac:dyDescent="0.3">
      <c r="B72" s="41"/>
      <c r="C72" s="51">
        <v>5</v>
      </c>
      <c r="D72" s="51">
        <v>3</v>
      </c>
      <c r="E72" s="51">
        <v>39</v>
      </c>
      <c r="G72" s="20">
        <f t="shared" si="12"/>
        <v>25</v>
      </c>
      <c r="H72" s="20">
        <f t="shared" si="13"/>
        <v>15</v>
      </c>
      <c r="N72" s="92" t="s">
        <v>33</v>
      </c>
      <c r="O72" s="92"/>
      <c r="T72" s="42"/>
    </row>
    <row r="73" spans="2:20" x14ac:dyDescent="0.3">
      <c r="B73" s="41"/>
      <c r="C73" s="51">
        <v>6</v>
      </c>
      <c r="D73" s="51">
        <v>2</v>
      </c>
      <c r="E73" s="51">
        <v>37</v>
      </c>
      <c r="G73" s="20">
        <f t="shared" si="12"/>
        <v>36</v>
      </c>
      <c r="H73" s="20">
        <f t="shared" si="13"/>
        <v>12</v>
      </c>
      <c r="N73" s="88" t="s">
        <v>34</v>
      </c>
      <c r="O73" s="88"/>
      <c r="T73" s="42"/>
    </row>
    <row r="74" spans="2:20" x14ac:dyDescent="0.3">
      <c r="B74" s="41"/>
      <c r="C74" s="52">
        <v>7</v>
      </c>
      <c r="D74" s="52">
        <v>4</v>
      </c>
      <c r="E74" s="52">
        <v>33</v>
      </c>
      <c r="G74" s="20">
        <f t="shared" si="12"/>
        <v>49</v>
      </c>
      <c r="H74" s="20">
        <f t="shared" si="13"/>
        <v>28</v>
      </c>
      <c r="I74" s="24" t="s">
        <v>39</v>
      </c>
      <c r="J74" s="43">
        <f>((D75*G75)-(C75*H75))/((7*G75)-(C75)^2)</f>
        <v>1.5714285714285714</v>
      </c>
      <c r="T74" s="42"/>
    </row>
    <row r="75" spans="2:20" x14ac:dyDescent="0.3">
      <c r="B75" s="44" t="s">
        <v>38</v>
      </c>
      <c r="C75" s="29">
        <f>SUM(C68:C74)</f>
        <v>28</v>
      </c>
      <c r="D75" s="29">
        <f t="shared" ref="D75" si="14">SUM(D68:D74)</f>
        <v>17</v>
      </c>
      <c r="E75" s="29"/>
      <c r="G75" s="29">
        <f>SUM(G68:G74)</f>
        <v>140</v>
      </c>
      <c r="H75" s="29">
        <f>SUM(H68:H74)</f>
        <v>74</v>
      </c>
      <c r="I75" s="24" t="s">
        <v>36</v>
      </c>
      <c r="J75" s="43">
        <f>((7*H75)-(C75*D75))/((7*G75)-(C75)^2)</f>
        <v>0.21428571428571427</v>
      </c>
      <c r="N75" t="s">
        <v>44</v>
      </c>
      <c r="T75" s="42"/>
    </row>
    <row r="76" spans="2:20" x14ac:dyDescent="0.3">
      <c r="B76" s="41"/>
      <c r="N76" t="s">
        <v>46</v>
      </c>
      <c r="T76" s="42"/>
    </row>
    <row r="77" spans="2:20" x14ac:dyDescent="0.3">
      <c r="B77" s="41"/>
      <c r="C77" s="7" t="s">
        <v>28</v>
      </c>
      <c r="E77" s="7"/>
      <c r="N77" t="s">
        <v>45</v>
      </c>
      <c r="T77" s="42"/>
    </row>
    <row r="78" spans="2:20" x14ac:dyDescent="0.3">
      <c r="B78" s="41"/>
      <c r="C78" s="50" t="s">
        <v>30</v>
      </c>
      <c r="D78" s="50" t="s">
        <v>29</v>
      </c>
      <c r="E78" s="50" t="s">
        <v>19</v>
      </c>
      <c r="G78" s="50" t="s">
        <v>25</v>
      </c>
      <c r="H78" s="50" t="s">
        <v>29</v>
      </c>
      <c r="I78" s="50" t="s">
        <v>19</v>
      </c>
      <c r="N78" s="9" t="s">
        <v>25</v>
      </c>
      <c r="O78" s="9" t="s">
        <v>27</v>
      </c>
      <c r="P78" s="21" t="s">
        <v>37</v>
      </c>
      <c r="Q78" s="21" t="s">
        <v>43</v>
      </c>
      <c r="S78" s="24" t="s">
        <v>39</v>
      </c>
      <c r="T78" s="60">
        <f>((O93*P93)-(N93*Q93))/((14*P93)-(N93)^2)</f>
        <v>1.5714285714285692</v>
      </c>
    </row>
    <row r="79" spans="2:20" x14ac:dyDescent="0.3">
      <c r="B79" s="41"/>
      <c r="C79" s="53">
        <v>8</v>
      </c>
      <c r="D79" s="53" t="s">
        <v>21</v>
      </c>
      <c r="E79" s="53" t="s">
        <v>21</v>
      </c>
      <c r="G79" s="53">
        <v>8</v>
      </c>
      <c r="H79" s="54">
        <f t="shared" ref="H79:H85" si="15">$J$74+($J$75*G79)</f>
        <v>3.2857142857142856</v>
      </c>
      <c r="I79" s="54">
        <f>E74-H79</f>
        <v>29.714285714285715</v>
      </c>
      <c r="N79" s="51">
        <v>1</v>
      </c>
      <c r="O79" s="51">
        <v>2</v>
      </c>
      <c r="P79" s="32">
        <f>N79^2</f>
        <v>1</v>
      </c>
      <c r="Q79" s="31">
        <f>N79*O79</f>
        <v>2</v>
      </c>
      <c r="S79" s="24" t="s">
        <v>36</v>
      </c>
      <c r="T79" s="60">
        <f>((14*Q93)-(N93*O93))/((14*P93)-(N93)^2)</f>
        <v>0.21428571428571458</v>
      </c>
    </row>
    <row r="80" spans="2:20" ht="15.6" x14ac:dyDescent="0.3">
      <c r="B80" s="41"/>
      <c r="C80" s="53">
        <v>9</v>
      </c>
      <c r="D80" s="53" t="s">
        <v>21</v>
      </c>
      <c r="E80" s="53" t="s">
        <v>21</v>
      </c>
      <c r="F80" s="30" t="s">
        <v>40</v>
      </c>
      <c r="G80" s="53">
        <v>9</v>
      </c>
      <c r="H80" s="54">
        <f t="shared" si="15"/>
        <v>3.5</v>
      </c>
      <c r="I80" s="54">
        <f>I79-H80</f>
        <v>26.214285714285715</v>
      </c>
      <c r="N80" s="51">
        <v>2</v>
      </c>
      <c r="O80" s="51">
        <v>2</v>
      </c>
      <c r="P80" s="32">
        <f t="shared" ref="P80:P92" si="16">N80^2</f>
        <v>4</v>
      </c>
      <c r="Q80" s="31">
        <f t="shared" ref="Q80:Q92" si="17">N80*O80</f>
        <v>4</v>
      </c>
      <c r="T80" s="42"/>
    </row>
    <row r="81" spans="2:20" x14ac:dyDescent="0.3">
      <c r="B81" s="41"/>
      <c r="C81" s="53">
        <v>10</v>
      </c>
      <c r="D81" s="53" t="s">
        <v>21</v>
      </c>
      <c r="E81" s="53" t="s">
        <v>21</v>
      </c>
      <c r="G81" s="53">
        <v>10</v>
      </c>
      <c r="H81" s="54">
        <f t="shared" si="15"/>
        <v>3.7142857142857144</v>
      </c>
      <c r="I81" s="54">
        <f t="shared" ref="I81:I85" si="18">I80-H81</f>
        <v>22.5</v>
      </c>
      <c r="N81" s="51">
        <v>3</v>
      </c>
      <c r="O81" s="51">
        <v>3</v>
      </c>
      <c r="P81" s="32">
        <f t="shared" si="16"/>
        <v>9</v>
      </c>
      <c r="Q81" s="31">
        <f t="shared" si="17"/>
        <v>9</v>
      </c>
      <c r="S81" s="55">
        <v>16</v>
      </c>
      <c r="T81" s="61">
        <f>$T$78+($T$79*S81)</f>
        <v>5.0000000000000027</v>
      </c>
    </row>
    <row r="82" spans="2:20" x14ac:dyDescent="0.3">
      <c r="B82" s="41"/>
      <c r="C82" s="53">
        <v>11</v>
      </c>
      <c r="D82" s="53" t="s">
        <v>21</v>
      </c>
      <c r="E82" s="53" t="s">
        <v>21</v>
      </c>
      <c r="G82" s="53">
        <v>11</v>
      </c>
      <c r="H82" s="54">
        <f t="shared" si="15"/>
        <v>3.9285714285714288</v>
      </c>
      <c r="I82" s="54">
        <f t="shared" si="18"/>
        <v>18.571428571428569</v>
      </c>
      <c r="N82" s="51">
        <v>4</v>
      </c>
      <c r="O82" s="51">
        <v>1</v>
      </c>
      <c r="P82" s="32">
        <f t="shared" si="16"/>
        <v>16</v>
      </c>
      <c r="Q82" s="31">
        <f t="shared" si="17"/>
        <v>4</v>
      </c>
      <c r="S82" s="55">
        <v>17</v>
      </c>
      <c r="T82" s="61">
        <f t="shared" ref="T82:T87" si="19">$T$78+($T$79*S82)</f>
        <v>5.2142857142857171</v>
      </c>
    </row>
    <row r="83" spans="2:20" x14ac:dyDescent="0.3">
      <c r="B83" s="41"/>
      <c r="C83" s="53">
        <v>12</v>
      </c>
      <c r="D83" s="53" t="s">
        <v>21</v>
      </c>
      <c r="E83" s="53" t="s">
        <v>21</v>
      </c>
      <c r="G83" s="53">
        <v>12</v>
      </c>
      <c r="H83" s="54">
        <f t="shared" si="15"/>
        <v>4.1428571428571423</v>
      </c>
      <c r="I83" s="54">
        <f t="shared" si="18"/>
        <v>14.428571428571427</v>
      </c>
      <c r="N83" s="51">
        <v>5</v>
      </c>
      <c r="O83" s="51">
        <v>3</v>
      </c>
      <c r="P83" s="32">
        <f t="shared" si="16"/>
        <v>25</v>
      </c>
      <c r="Q83" s="31">
        <f t="shared" si="17"/>
        <v>15</v>
      </c>
      <c r="S83" s="55">
        <v>18</v>
      </c>
      <c r="T83" s="61">
        <f t="shared" si="19"/>
        <v>5.4285714285714315</v>
      </c>
    </row>
    <row r="84" spans="2:20" x14ac:dyDescent="0.3">
      <c r="B84" s="41"/>
      <c r="C84" s="53" t="s">
        <v>21</v>
      </c>
      <c r="D84" s="53"/>
      <c r="E84" s="53">
        <v>5</v>
      </c>
      <c r="G84" s="53">
        <v>13</v>
      </c>
      <c r="H84" s="54">
        <f t="shared" si="15"/>
        <v>4.3571428571428568</v>
      </c>
      <c r="I84" s="54">
        <f t="shared" si="18"/>
        <v>10.071428571428569</v>
      </c>
      <c r="N84" s="51">
        <v>6</v>
      </c>
      <c r="O84" s="51">
        <v>2</v>
      </c>
      <c r="P84" s="32">
        <f t="shared" si="16"/>
        <v>36</v>
      </c>
      <c r="Q84" s="31">
        <f t="shared" si="17"/>
        <v>12</v>
      </c>
      <c r="S84" s="55">
        <v>19</v>
      </c>
      <c r="T84" s="61">
        <f t="shared" si="19"/>
        <v>5.6428571428571468</v>
      </c>
    </row>
    <row r="85" spans="2:20" x14ac:dyDescent="0.3">
      <c r="B85" s="41"/>
      <c r="G85" s="53">
        <v>14</v>
      </c>
      <c r="H85" s="54">
        <f t="shared" si="15"/>
        <v>4.5714285714285712</v>
      </c>
      <c r="I85" s="54">
        <f t="shared" si="18"/>
        <v>5.4999999999999982</v>
      </c>
      <c r="N85" s="52">
        <v>7</v>
      </c>
      <c r="O85" s="52">
        <v>4</v>
      </c>
      <c r="P85" s="32">
        <f t="shared" si="16"/>
        <v>49</v>
      </c>
      <c r="Q85" s="31">
        <f t="shared" si="17"/>
        <v>28</v>
      </c>
      <c r="S85" s="55">
        <v>20</v>
      </c>
      <c r="T85" s="61">
        <f t="shared" si="19"/>
        <v>5.8571428571428612</v>
      </c>
    </row>
    <row r="86" spans="2:20" x14ac:dyDescent="0.3">
      <c r="B86" s="41"/>
      <c r="H86" s="33"/>
      <c r="I86" s="34"/>
      <c r="N86" s="53">
        <v>8</v>
      </c>
      <c r="O86" s="54">
        <f t="shared" ref="O86:O92" si="20">$J$74+($J$75*N86)</f>
        <v>3.2857142857142856</v>
      </c>
      <c r="P86" s="32">
        <f t="shared" si="16"/>
        <v>64</v>
      </c>
      <c r="Q86" s="31">
        <f t="shared" si="17"/>
        <v>26.285714285714285</v>
      </c>
      <c r="S86" s="55">
        <v>21</v>
      </c>
      <c r="T86" s="61">
        <f t="shared" si="19"/>
        <v>6.0714285714285756</v>
      </c>
    </row>
    <row r="87" spans="2:20" x14ac:dyDescent="0.3">
      <c r="B87" s="41"/>
      <c r="G87" s="35" t="s">
        <v>41</v>
      </c>
      <c r="N87" s="53">
        <v>9</v>
      </c>
      <c r="O87" s="54">
        <f t="shared" si="20"/>
        <v>3.5</v>
      </c>
      <c r="P87" s="32">
        <f t="shared" si="16"/>
        <v>81</v>
      </c>
      <c r="Q87" s="31">
        <f t="shared" si="17"/>
        <v>31.5</v>
      </c>
      <c r="S87" s="55">
        <v>22</v>
      </c>
      <c r="T87" s="61">
        <f t="shared" si="19"/>
        <v>6.28571428571429</v>
      </c>
    </row>
    <row r="88" spans="2:20" x14ac:dyDescent="0.3">
      <c r="B88" s="41"/>
      <c r="G88" s="35" t="s">
        <v>42</v>
      </c>
      <c r="N88" s="53">
        <v>10</v>
      </c>
      <c r="O88" s="54">
        <f t="shared" si="20"/>
        <v>3.7142857142857144</v>
      </c>
      <c r="P88" s="32">
        <f t="shared" si="16"/>
        <v>100</v>
      </c>
      <c r="Q88" s="31">
        <f t="shared" si="17"/>
        <v>37.142857142857146</v>
      </c>
      <c r="T88" s="59">
        <f>SUM(T81:T87)</f>
        <v>39.500000000000021</v>
      </c>
    </row>
    <row r="89" spans="2:20" x14ac:dyDescent="0.3">
      <c r="B89" s="41"/>
      <c r="N89" s="53">
        <v>11</v>
      </c>
      <c r="O89" s="54">
        <f t="shared" si="20"/>
        <v>3.9285714285714288</v>
      </c>
      <c r="P89" s="32">
        <f t="shared" si="16"/>
        <v>121</v>
      </c>
      <c r="Q89" s="31">
        <f t="shared" si="17"/>
        <v>43.214285714285715</v>
      </c>
      <c r="T89" s="42"/>
    </row>
    <row r="90" spans="2:20" x14ac:dyDescent="0.3">
      <c r="B90" s="41"/>
      <c r="N90" s="53">
        <v>12</v>
      </c>
      <c r="O90" s="54">
        <f t="shared" si="20"/>
        <v>4.1428571428571423</v>
      </c>
      <c r="P90" s="32">
        <f t="shared" si="16"/>
        <v>144</v>
      </c>
      <c r="Q90" s="31">
        <f t="shared" si="17"/>
        <v>49.714285714285708</v>
      </c>
      <c r="T90" s="42"/>
    </row>
    <row r="91" spans="2:20" x14ac:dyDescent="0.3">
      <c r="B91" s="41"/>
      <c r="N91" s="53">
        <v>13</v>
      </c>
      <c r="O91" s="54">
        <f t="shared" si="20"/>
        <v>4.3571428571428568</v>
      </c>
      <c r="P91" s="32">
        <f t="shared" si="16"/>
        <v>169</v>
      </c>
      <c r="Q91" s="31">
        <f t="shared" si="17"/>
        <v>56.642857142857139</v>
      </c>
      <c r="T91" s="42"/>
    </row>
    <row r="92" spans="2:20" x14ac:dyDescent="0.3">
      <c r="B92" s="41"/>
      <c r="N92" s="56">
        <v>14</v>
      </c>
      <c r="O92" s="57">
        <f t="shared" si="20"/>
        <v>4.5714285714285712</v>
      </c>
      <c r="P92" s="32">
        <f t="shared" si="16"/>
        <v>196</v>
      </c>
      <c r="Q92" s="31">
        <f t="shared" si="17"/>
        <v>64</v>
      </c>
      <c r="T92" s="42"/>
    </row>
    <row r="93" spans="2:20" x14ac:dyDescent="0.3">
      <c r="B93" s="41"/>
      <c r="M93" s="58" t="s">
        <v>38</v>
      </c>
      <c r="N93" s="58">
        <f>SUM(N79:N92)</f>
        <v>105</v>
      </c>
      <c r="O93" s="58">
        <f>SUM(O79:O92)</f>
        <v>44.499999999999993</v>
      </c>
      <c r="P93" s="58">
        <f>SUM(P79:P92)</f>
        <v>1015</v>
      </c>
      <c r="Q93" s="58">
        <f>SUM(Q79:Q92)</f>
        <v>382.5</v>
      </c>
      <c r="T93" s="42"/>
    </row>
    <row r="94" spans="2:20" x14ac:dyDescent="0.3">
      <c r="B94" s="41"/>
      <c r="T94" s="42"/>
    </row>
    <row r="95" spans="2:20" ht="15" thickBot="1" x14ac:dyDescent="0.35">
      <c r="B95" s="45"/>
      <c r="C95" s="46"/>
      <c r="D95" s="46"/>
      <c r="E95" s="47"/>
      <c r="F95" s="46"/>
      <c r="G95" s="46"/>
      <c r="H95" s="46"/>
      <c r="I95" s="47"/>
      <c r="J95" s="47"/>
      <c r="K95" s="47"/>
      <c r="L95" s="47"/>
      <c r="M95" s="47"/>
      <c r="N95" s="47"/>
      <c r="O95" s="47"/>
      <c r="P95" s="47"/>
      <c r="Q95" s="47"/>
      <c r="R95" s="47"/>
      <c r="S95" s="47"/>
      <c r="T95" s="48"/>
    </row>
  </sheetData>
  <mergeCells count="16">
    <mergeCell ref="N73:O73"/>
    <mergeCell ref="B1:T1"/>
    <mergeCell ref="B26:T26"/>
    <mergeCell ref="C64:G64"/>
    <mergeCell ref="C63:F63"/>
    <mergeCell ref="N72:O72"/>
    <mergeCell ref="N68:O68"/>
    <mergeCell ref="N69:O69"/>
    <mergeCell ref="N67:O67"/>
    <mergeCell ref="N71:O71"/>
    <mergeCell ref="O32:P32"/>
    <mergeCell ref="O33:P33"/>
    <mergeCell ref="O34:P34"/>
    <mergeCell ref="O36:P36"/>
    <mergeCell ref="O37:P37"/>
    <mergeCell ref="O38:P38"/>
  </mergeCells>
  <phoneticPr fontId="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41FB6-975F-477D-89A2-D948C0B29F1F}">
  <dimension ref="B1:W455"/>
  <sheetViews>
    <sheetView topLeftCell="A102" zoomScaleNormal="100" workbookViewId="0">
      <selection activeCell="T114" sqref="T114"/>
    </sheetView>
  </sheetViews>
  <sheetFormatPr defaultRowHeight="14.4" x14ac:dyDescent="0.3"/>
  <cols>
    <col min="9" max="9" width="13.109375" customWidth="1"/>
    <col min="10" max="10" width="11.44140625" customWidth="1"/>
    <col min="11" max="11" width="12.5546875" customWidth="1"/>
    <col min="15" max="15" width="10.77734375" customWidth="1"/>
  </cols>
  <sheetData>
    <row r="1" spans="2:23" x14ac:dyDescent="0.3">
      <c r="B1" s="78" t="s">
        <v>54</v>
      </c>
      <c r="C1" s="78" t="s">
        <v>55</v>
      </c>
      <c r="E1" s="78" t="s">
        <v>56</v>
      </c>
      <c r="F1" s="78" t="s">
        <v>57</v>
      </c>
    </row>
    <row r="2" spans="2:23" x14ac:dyDescent="0.3">
      <c r="B2" s="1">
        <v>1</v>
      </c>
      <c r="C2" s="77">
        <v>20</v>
      </c>
      <c r="E2" s="1">
        <f>B2^2</f>
        <v>1</v>
      </c>
      <c r="F2" s="1">
        <f>B2*C2</f>
        <v>20</v>
      </c>
      <c r="H2" s="17" t="s">
        <v>58</v>
      </c>
      <c r="Q2" s="17" t="s">
        <v>24</v>
      </c>
    </row>
    <row r="3" spans="2:23" x14ac:dyDescent="0.3">
      <c r="B3" s="1">
        <v>2</v>
      </c>
      <c r="C3" s="77">
        <v>2</v>
      </c>
      <c r="E3" s="1">
        <f t="shared" ref="E3:E66" si="0">B3^2</f>
        <v>4</v>
      </c>
      <c r="F3" s="1">
        <f t="shared" ref="F3:F66" si="1">B3*C3</f>
        <v>4</v>
      </c>
      <c r="H3" s="17" t="s">
        <v>59</v>
      </c>
      <c r="I3">
        <f>SUM(B2:B455)</f>
        <v>103285</v>
      </c>
      <c r="Q3" s="24" t="s">
        <v>31</v>
      </c>
      <c r="R3" s="88" t="s">
        <v>32</v>
      </c>
      <c r="S3" s="88"/>
    </row>
    <row r="4" spans="2:23" x14ac:dyDescent="0.3">
      <c r="B4" s="1">
        <v>3</v>
      </c>
      <c r="C4" s="77">
        <v>11</v>
      </c>
      <c r="E4" s="1">
        <f t="shared" si="0"/>
        <v>9</v>
      </c>
      <c r="F4" s="1">
        <f t="shared" si="1"/>
        <v>33</v>
      </c>
      <c r="H4" s="17" t="s">
        <v>60</v>
      </c>
      <c r="I4">
        <f>SUM(C2:C455)</f>
        <v>5632</v>
      </c>
      <c r="R4" s="92" t="s">
        <v>33</v>
      </c>
      <c r="S4" s="92"/>
    </row>
    <row r="5" spans="2:23" x14ac:dyDescent="0.3">
      <c r="B5" s="1">
        <v>4</v>
      </c>
      <c r="C5" s="77">
        <v>6</v>
      </c>
      <c r="E5" s="1">
        <f t="shared" si="0"/>
        <v>16</v>
      </c>
      <c r="F5" s="1">
        <f t="shared" si="1"/>
        <v>24</v>
      </c>
      <c r="H5" s="17" t="s">
        <v>61</v>
      </c>
      <c r="I5">
        <f>SUM(E2:E455)</f>
        <v>31295355</v>
      </c>
      <c r="R5" s="88" t="s">
        <v>34</v>
      </c>
      <c r="S5" s="88"/>
    </row>
    <row r="6" spans="2:23" x14ac:dyDescent="0.3">
      <c r="B6" s="1">
        <v>5</v>
      </c>
      <c r="C6" s="77">
        <v>9</v>
      </c>
      <c r="E6" s="1">
        <f t="shared" si="0"/>
        <v>25</v>
      </c>
      <c r="F6" s="1">
        <f t="shared" si="1"/>
        <v>45</v>
      </c>
      <c r="H6" s="17" t="s">
        <v>62</v>
      </c>
      <c r="I6">
        <f>SUM(F2:F455)</f>
        <v>1380978</v>
      </c>
    </row>
    <row r="7" spans="2:23" x14ac:dyDescent="0.3">
      <c r="B7" s="1">
        <v>6</v>
      </c>
      <c r="C7" s="77">
        <v>51</v>
      </c>
      <c r="E7" s="1">
        <f t="shared" si="0"/>
        <v>36</v>
      </c>
      <c r="F7" s="1">
        <f t="shared" si="1"/>
        <v>306</v>
      </c>
      <c r="H7" s="17" t="s">
        <v>65</v>
      </c>
      <c r="I7">
        <f>COUNT(B2:B455)</f>
        <v>454</v>
      </c>
      <c r="Q7" s="24" t="s">
        <v>36</v>
      </c>
      <c r="R7" s="88" t="s">
        <v>35</v>
      </c>
      <c r="S7" s="88"/>
    </row>
    <row r="8" spans="2:23" x14ac:dyDescent="0.3">
      <c r="B8" s="1">
        <v>7</v>
      </c>
      <c r="C8" s="77">
        <v>21</v>
      </c>
      <c r="E8" s="1">
        <f t="shared" si="0"/>
        <v>49</v>
      </c>
      <c r="F8" s="1">
        <f t="shared" si="1"/>
        <v>147</v>
      </c>
      <c r="R8" s="92" t="s">
        <v>33</v>
      </c>
      <c r="S8" s="92"/>
    </row>
    <row r="9" spans="2:23" x14ac:dyDescent="0.3">
      <c r="B9" s="1">
        <v>8</v>
      </c>
      <c r="C9" s="77">
        <v>19</v>
      </c>
      <c r="E9" s="1">
        <f t="shared" si="0"/>
        <v>64</v>
      </c>
      <c r="F9" s="1">
        <f t="shared" si="1"/>
        <v>152</v>
      </c>
      <c r="R9" s="88" t="s">
        <v>34</v>
      </c>
      <c r="S9" s="88"/>
    </row>
    <row r="10" spans="2:23" x14ac:dyDescent="0.3">
      <c r="B10" s="1">
        <v>9</v>
      </c>
      <c r="C10" s="77">
        <v>19</v>
      </c>
      <c r="E10" s="1">
        <f t="shared" si="0"/>
        <v>81</v>
      </c>
      <c r="F10" s="1">
        <f t="shared" si="1"/>
        <v>171</v>
      </c>
      <c r="H10" s="17" t="s">
        <v>63</v>
      </c>
      <c r="I10">
        <f>((I4*I5)-(I3*I6))/((I7*I5)-(I3)^2)</f>
        <v>9.4966887417218544</v>
      </c>
    </row>
    <row r="11" spans="2:23" x14ac:dyDescent="0.3">
      <c r="B11" s="1">
        <v>10</v>
      </c>
      <c r="C11" s="77">
        <v>12</v>
      </c>
      <c r="E11" s="1">
        <f t="shared" si="0"/>
        <v>100</v>
      </c>
      <c r="F11" s="1">
        <f t="shared" si="1"/>
        <v>120</v>
      </c>
      <c r="H11" s="17" t="s">
        <v>64</v>
      </c>
      <c r="I11">
        <f>((I7*I6)-(I3*I4))/((I7*I5)-(I3)^2)</f>
        <v>1.27850444039142E-2</v>
      </c>
    </row>
    <row r="12" spans="2:23" x14ac:dyDescent="0.3">
      <c r="B12" s="1">
        <v>11</v>
      </c>
      <c r="C12" s="77">
        <v>9</v>
      </c>
      <c r="E12" s="1">
        <f t="shared" si="0"/>
        <v>121</v>
      </c>
      <c r="F12" s="1">
        <f t="shared" si="1"/>
        <v>99</v>
      </c>
    </row>
    <row r="13" spans="2:23" x14ac:dyDescent="0.3">
      <c r="B13" s="1">
        <v>12</v>
      </c>
      <c r="C13" s="77">
        <v>10</v>
      </c>
      <c r="E13" s="1">
        <f t="shared" si="0"/>
        <v>144</v>
      </c>
      <c r="F13" s="1">
        <f t="shared" si="1"/>
        <v>120</v>
      </c>
      <c r="M13" t="s">
        <v>66</v>
      </c>
    </row>
    <row r="14" spans="2:23" x14ac:dyDescent="0.3">
      <c r="B14" s="1">
        <v>13</v>
      </c>
      <c r="C14" s="77">
        <v>9</v>
      </c>
      <c r="E14" s="1">
        <f t="shared" si="0"/>
        <v>169</v>
      </c>
      <c r="F14" s="1">
        <f t="shared" si="1"/>
        <v>117</v>
      </c>
      <c r="G14">
        <v>428</v>
      </c>
      <c r="H14">
        <f>_xlfn.FORECAST.LINEAR(G14,$C$2:$C$428,$B$2:$B$428)</f>
        <v>18.986113401721806</v>
      </c>
      <c r="I14" s="1">
        <v>455</v>
      </c>
      <c r="J14" s="1">
        <f>$I$10+($I$11*I14)</f>
        <v>15.313883945502816</v>
      </c>
      <c r="M14" s="78" t="s">
        <v>54</v>
      </c>
      <c r="N14" s="79" t="s">
        <v>55</v>
      </c>
      <c r="O14" s="17" t="s">
        <v>67</v>
      </c>
      <c r="P14" s="17" t="s">
        <v>58</v>
      </c>
      <c r="S14" s="78" t="s">
        <v>56</v>
      </c>
      <c r="T14" s="79" t="s">
        <v>57</v>
      </c>
      <c r="U14" s="17"/>
      <c r="V14" s="1">
        <v>31</v>
      </c>
      <c r="W14" s="1">
        <f>$Q$22+($Q$23*V14)</f>
        <v>12.340229885057472</v>
      </c>
    </row>
    <row r="15" spans="2:23" x14ac:dyDescent="0.3">
      <c r="B15" s="1">
        <v>14</v>
      </c>
      <c r="C15" s="77">
        <v>6</v>
      </c>
      <c r="E15" s="1">
        <f t="shared" si="0"/>
        <v>196</v>
      </c>
      <c r="F15" s="1">
        <f t="shared" si="1"/>
        <v>84</v>
      </c>
      <c r="G15">
        <v>429</v>
      </c>
      <c r="H15">
        <f t="shared" ref="H15:H27" si="2">_xlfn.FORECAST.LINEAR(G15,$C$2:$C$428,$B$2:$B$428)</f>
        <v>19.013199466447837</v>
      </c>
      <c r="I15" s="1">
        <v>456</v>
      </c>
      <c r="J15" s="1">
        <f t="shared" ref="J15:J62" si="3">$I$10+($I$11*I15)</f>
        <v>15.326668989906729</v>
      </c>
      <c r="M15" s="1">
        <v>1</v>
      </c>
      <c r="N15" s="77">
        <v>27</v>
      </c>
      <c r="O15">
        <f>$Q$22+($Q$23*M15)</f>
        <v>21.230107526881721</v>
      </c>
      <c r="P15" s="17" t="s">
        <v>59</v>
      </c>
      <c r="Q15">
        <f>SUM(M15:M44)</f>
        <v>465</v>
      </c>
      <c r="S15" s="1">
        <f>M15^2</f>
        <v>1</v>
      </c>
      <c r="T15" s="77">
        <f>M15*N15</f>
        <v>27</v>
      </c>
      <c r="V15" s="1">
        <v>32</v>
      </c>
      <c r="W15" s="1">
        <f t="shared" ref="W15:W43" si="4">$Q$22+($Q$23*V15)</f>
        <v>12.043900630329997</v>
      </c>
    </row>
    <row r="16" spans="2:23" x14ac:dyDescent="0.3">
      <c r="B16" s="1">
        <v>15</v>
      </c>
      <c r="C16" s="77">
        <v>8</v>
      </c>
      <c r="E16" s="1">
        <f t="shared" si="0"/>
        <v>225</v>
      </c>
      <c r="F16" s="1">
        <f t="shared" si="1"/>
        <v>120</v>
      </c>
      <c r="G16">
        <v>430</v>
      </c>
      <c r="H16">
        <f t="shared" si="2"/>
        <v>19.040285531173868</v>
      </c>
      <c r="I16" s="1">
        <v>457</v>
      </c>
      <c r="J16" s="1">
        <f t="shared" si="3"/>
        <v>15.339454034310645</v>
      </c>
      <c r="M16" s="1">
        <v>2</v>
      </c>
      <c r="N16" s="77">
        <v>27</v>
      </c>
      <c r="O16">
        <f t="shared" ref="O16:O44" si="5">$Q$22+($Q$23*M16)</f>
        <v>20.933778272154246</v>
      </c>
      <c r="P16" s="17" t="s">
        <v>60</v>
      </c>
      <c r="Q16">
        <f>SUM(N15:N44)</f>
        <v>508</v>
      </c>
      <c r="S16" s="1">
        <f t="shared" ref="S16:S44" si="6">M16^2</f>
        <v>4</v>
      </c>
      <c r="T16" s="77">
        <f t="shared" ref="T16:T44" si="7">M16*N16</f>
        <v>54</v>
      </c>
      <c r="V16" s="1">
        <v>33</v>
      </c>
      <c r="W16" s="1">
        <f t="shared" si="4"/>
        <v>11.747571375602522</v>
      </c>
    </row>
    <row r="17" spans="2:23" x14ac:dyDescent="0.3">
      <c r="B17" s="1">
        <v>16</v>
      </c>
      <c r="C17" s="77">
        <v>1</v>
      </c>
      <c r="E17" s="1">
        <f t="shared" si="0"/>
        <v>256</v>
      </c>
      <c r="F17" s="1">
        <f t="shared" si="1"/>
        <v>16</v>
      </c>
      <c r="G17">
        <v>431</v>
      </c>
      <c r="H17">
        <f t="shared" si="2"/>
        <v>19.067371595899896</v>
      </c>
      <c r="I17" s="1">
        <v>458</v>
      </c>
      <c r="J17" s="1">
        <f t="shared" si="3"/>
        <v>15.352239078714558</v>
      </c>
      <c r="M17" s="1">
        <v>3</v>
      </c>
      <c r="N17" s="77">
        <v>16</v>
      </c>
      <c r="O17">
        <f t="shared" si="5"/>
        <v>20.637449017426771</v>
      </c>
      <c r="P17" s="17" t="s">
        <v>61</v>
      </c>
      <c r="Q17">
        <f>SUM(S15:S44)</f>
        <v>9455</v>
      </c>
      <c r="S17" s="1">
        <f t="shared" si="6"/>
        <v>9</v>
      </c>
      <c r="T17" s="77">
        <f t="shared" si="7"/>
        <v>48</v>
      </c>
      <c r="V17" s="1">
        <v>34</v>
      </c>
      <c r="W17" s="1">
        <f t="shared" si="4"/>
        <v>11.451242120875047</v>
      </c>
    </row>
    <row r="18" spans="2:23" x14ac:dyDescent="0.3">
      <c r="B18" s="1">
        <v>17</v>
      </c>
      <c r="C18" s="77">
        <v>5</v>
      </c>
      <c r="E18" s="1">
        <f t="shared" si="0"/>
        <v>289</v>
      </c>
      <c r="F18" s="1">
        <f t="shared" si="1"/>
        <v>85</v>
      </c>
      <c r="G18">
        <v>432</v>
      </c>
      <c r="H18">
        <f t="shared" si="2"/>
        <v>19.094457660625928</v>
      </c>
      <c r="I18" s="1">
        <v>459</v>
      </c>
      <c r="J18" s="1">
        <f t="shared" si="3"/>
        <v>15.365024123118472</v>
      </c>
      <c r="M18" s="1">
        <v>4</v>
      </c>
      <c r="N18" s="77">
        <v>15</v>
      </c>
      <c r="O18">
        <f t="shared" si="5"/>
        <v>20.341119762699297</v>
      </c>
      <c r="P18" s="17" t="s">
        <v>62</v>
      </c>
      <c r="Q18">
        <f>SUM(T15:T44)</f>
        <v>7208</v>
      </c>
      <c r="S18" s="1">
        <f t="shared" si="6"/>
        <v>16</v>
      </c>
      <c r="T18" s="77">
        <f t="shared" si="7"/>
        <v>60</v>
      </c>
      <c r="V18" s="1">
        <v>35</v>
      </c>
      <c r="W18" s="1">
        <f t="shared" si="4"/>
        <v>11.154912866147573</v>
      </c>
    </row>
    <row r="19" spans="2:23" x14ac:dyDescent="0.3">
      <c r="B19" s="1">
        <v>18</v>
      </c>
      <c r="C19" s="77">
        <v>10</v>
      </c>
      <c r="E19" s="1">
        <f t="shared" si="0"/>
        <v>324</v>
      </c>
      <c r="F19" s="1">
        <f t="shared" si="1"/>
        <v>180</v>
      </c>
      <c r="G19">
        <v>433</v>
      </c>
      <c r="H19">
        <f t="shared" si="2"/>
        <v>19.121543725351959</v>
      </c>
      <c r="I19" s="1">
        <v>460</v>
      </c>
      <c r="J19" s="1">
        <f t="shared" si="3"/>
        <v>15.377809167522386</v>
      </c>
      <c r="M19" s="1">
        <v>5</v>
      </c>
      <c r="N19" s="77">
        <v>24</v>
      </c>
      <c r="O19">
        <f t="shared" si="5"/>
        <v>20.044790507971822</v>
      </c>
      <c r="P19" s="17" t="s">
        <v>65</v>
      </c>
      <c r="Q19">
        <f>COUNT(S15:S44)</f>
        <v>30</v>
      </c>
      <c r="S19" s="1">
        <f t="shared" si="6"/>
        <v>25</v>
      </c>
      <c r="T19" s="77">
        <f t="shared" si="7"/>
        <v>120</v>
      </c>
      <c r="V19" s="1">
        <v>36</v>
      </c>
      <c r="W19" s="1">
        <f t="shared" si="4"/>
        <v>10.858583611420098</v>
      </c>
    </row>
    <row r="20" spans="2:23" x14ac:dyDescent="0.3">
      <c r="B20" s="1">
        <v>19</v>
      </c>
      <c r="C20" s="77">
        <v>4</v>
      </c>
      <c r="E20" s="1">
        <f t="shared" si="0"/>
        <v>361</v>
      </c>
      <c r="F20" s="1">
        <f t="shared" si="1"/>
        <v>76</v>
      </c>
      <c r="G20">
        <v>434</v>
      </c>
      <c r="H20">
        <f t="shared" si="2"/>
        <v>19.14862979007799</v>
      </c>
      <c r="I20" s="1">
        <v>461</v>
      </c>
      <c r="J20" s="1">
        <f t="shared" si="3"/>
        <v>15.390594211926301</v>
      </c>
      <c r="M20" s="1">
        <v>6</v>
      </c>
      <c r="N20" s="77">
        <v>23</v>
      </c>
      <c r="O20">
        <f t="shared" si="5"/>
        <v>19.748461253244347</v>
      </c>
      <c r="S20" s="1">
        <f t="shared" si="6"/>
        <v>36</v>
      </c>
      <c r="T20" s="77">
        <f t="shared" si="7"/>
        <v>138</v>
      </c>
      <c r="V20" s="1">
        <v>37</v>
      </c>
      <c r="W20" s="1">
        <f t="shared" si="4"/>
        <v>10.562254356692621</v>
      </c>
    </row>
    <row r="21" spans="2:23" x14ac:dyDescent="0.3">
      <c r="B21" s="1">
        <v>20</v>
      </c>
      <c r="C21" s="77">
        <v>2</v>
      </c>
      <c r="E21" s="1">
        <f t="shared" si="0"/>
        <v>400</v>
      </c>
      <c r="F21" s="1">
        <f t="shared" si="1"/>
        <v>40</v>
      </c>
      <c r="G21">
        <v>435</v>
      </c>
      <c r="H21">
        <f t="shared" si="2"/>
        <v>19.175715854804018</v>
      </c>
      <c r="I21" s="1">
        <v>462</v>
      </c>
      <c r="J21" s="1">
        <f t="shared" si="3"/>
        <v>15.403379256330215</v>
      </c>
      <c r="M21" s="1">
        <v>7</v>
      </c>
      <c r="N21" s="77">
        <v>29</v>
      </c>
      <c r="O21">
        <f t="shared" si="5"/>
        <v>19.452131998516869</v>
      </c>
      <c r="S21" s="1">
        <f t="shared" si="6"/>
        <v>49</v>
      </c>
      <c r="T21" s="77">
        <f t="shared" si="7"/>
        <v>203</v>
      </c>
      <c r="V21" s="1">
        <v>38</v>
      </c>
      <c r="W21" s="1">
        <f t="shared" si="4"/>
        <v>10.265925101965147</v>
      </c>
    </row>
    <row r="22" spans="2:23" x14ac:dyDescent="0.3">
      <c r="B22" s="1">
        <v>21</v>
      </c>
      <c r="C22" s="77">
        <v>9</v>
      </c>
      <c r="E22" s="1">
        <f t="shared" si="0"/>
        <v>441</v>
      </c>
      <c r="F22" s="1">
        <f t="shared" si="1"/>
        <v>189</v>
      </c>
      <c r="G22">
        <v>436</v>
      </c>
      <c r="H22">
        <f t="shared" si="2"/>
        <v>19.202801919530049</v>
      </c>
      <c r="I22" s="1">
        <v>463</v>
      </c>
      <c r="J22" s="1">
        <f t="shared" si="3"/>
        <v>15.416164300734128</v>
      </c>
      <c r="M22" s="1">
        <v>8</v>
      </c>
      <c r="N22" s="77">
        <v>16</v>
      </c>
      <c r="O22">
        <f t="shared" si="5"/>
        <v>19.155802743789394</v>
      </c>
      <c r="P22" s="17" t="s">
        <v>63</v>
      </c>
      <c r="Q22">
        <f>((Q16*Q17)-(Q15*Q18))/((Q19*Q17)-(Q15)^2)</f>
        <v>21.526436781609195</v>
      </c>
      <c r="S22" s="1">
        <f t="shared" si="6"/>
        <v>64</v>
      </c>
      <c r="T22" s="77">
        <f t="shared" si="7"/>
        <v>128</v>
      </c>
      <c r="V22" s="1">
        <v>39</v>
      </c>
      <c r="W22" s="1">
        <f t="shared" si="4"/>
        <v>9.969595847237672</v>
      </c>
    </row>
    <row r="23" spans="2:23" x14ac:dyDescent="0.3">
      <c r="B23" s="1">
        <v>22</v>
      </c>
      <c r="C23" s="77">
        <v>7</v>
      </c>
      <c r="E23" s="1">
        <f t="shared" si="0"/>
        <v>484</v>
      </c>
      <c r="F23" s="1">
        <f t="shared" si="1"/>
        <v>154</v>
      </c>
      <c r="G23">
        <v>437</v>
      </c>
      <c r="H23">
        <f t="shared" si="2"/>
        <v>19.229887984256081</v>
      </c>
      <c r="I23" s="1">
        <v>464</v>
      </c>
      <c r="J23" s="1">
        <f t="shared" si="3"/>
        <v>15.428949345138044</v>
      </c>
      <c r="M23" s="1">
        <v>9</v>
      </c>
      <c r="N23" s="77">
        <v>8</v>
      </c>
      <c r="O23">
        <f t="shared" si="5"/>
        <v>18.859473489061919</v>
      </c>
      <c r="P23" s="17" t="s">
        <v>64</v>
      </c>
      <c r="Q23">
        <f>((Q19*Q18)-(Q15*Q16))/((Q19*Q17)-(Q15)^2)</f>
        <v>-0.29632925472747496</v>
      </c>
      <c r="S23" s="1">
        <f t="shared" si="6"/>
        <v>81</v>
      </c>
      <c r="T23" s="77">
        <f t="shared" si="7"/>
        <v>72</v>
      </c>
      <c r="V23" s="1">
        <v>40</v>
      </c>
      <c r="W23" s="1">
        <f t="shared" si="4"/>
        <v>9.6732665925101973</v>
      </c>
    </row>
    <row r="24" spans="2:23" x14ac:dyDescent="0.3">
      <c r="B24" s="1">
        <v>23</v>
      </c>
      <c r="C24" s="77">
        <v>14</v>
      </c>
      <c r="E24" s="1">
        <f t="shared" si="0"/>
        <v>529</v>
      </c>
      <c r="F24" s="1">
        <f t="shared" si="1"/>
        <v>322</v>
      </c>
      <c r="G24">
        <v>438</v>
      </c>
      <c r="H24">
        <f t="shared" si="2"/>
        <v>19.256974048982112</v>
      </c>
      <c r="I24" s="1">
        <v>465</v>
      </c>
      <c r="J24" s="1">
        <f t="shared" si="3"/>
        <v>15.441734389541956</v>
      </c>
      <c r="M24" s="1">
        <v>10</v>
      </c>
      <c r="N24" s="77">
        <v>9</v>
      </c>
      <c r="O24">
        <f t="shared" si="5"/>
        <v>18.563144234334445</v>
      </c>
      <c r="S24" s="1">
        <f t="shared" si="6"/>
        <v>100</v>
      </c>
      <c r="T24" s="77">
        <f t="shared" si="7"/>
        <v>90</v>
      </c>
      <c r="V24" s="1">
        <v>41</v>
      </c>
      <c r="W24" s="1">
        <f t="shared" si="4"/>
        <v>9.3769373377827225</v>
      </c>
    </row>
    <row r="25" spans="2:23" x14ac:dyDescent="0.3">
      <c r="B25" s="1">
        <v>24</v>
      </c>
      <c r="C25" s="77">
        <v>3</v>
      </c>
      <c r="E25" s="1">
        <f t="shared" si="0"/>
        <v>576</v>
      </c>
      <c r="F25" s="1">
        <f t="shared" si="1"/>
        <v>72</v>
      </c>
      <c r="G25">
        <v>439</v>
      </c>
      <c r="H25">
        <f t="shared" si="2"/>
        <v>19.28406011370814</v>
      </c>
      <c r="I25" s="1">
        <v>466</v>
      </c>
      <c r="J25" s="1">
        <f t="shared" si="3"/>
        <v>15.454519433945872</v>
      </c>
      <c r="M25" s="1">
        <v>11</v>
      </c>
      <c r="N25" s="77">
        <v>13</v>
      </c>
      <c r="O25">
        <f t="shared" si="5"/>
        <v>18.26681497960697</v>
      </c>
      <c r="S25" s="1">
        <f t="shared" si="6"/>
        <v>121</v>
      </c>
      <c r="T25" s="77">
        <f t="shared" si="7"/>
        <v>143</v>
      </c>
      <c r="V25" s="1">
        <v>42</v>
      </c>
      <c r="W25" s="1">
        <f t="shared" si="4"/>
        <v>9.0806080830552478</v>
      </c>
    </row>
    <row r="26" spans="2:23" x14ac:dyDescent="0.3">
      <c r="B26" s="1">
        <v>25</v>
      </c>
      <c r="C26" s="77">
        <v>5</v>
      </c>
      <c r="E26" s="1">
        <f t="shared" si="0"/>
        <v>625</v>
      </c>
      <c r="F26" s="1">
        <f t="shared" si="1"/>
        <v>125</v>
      </c>
      <c r="G26">
        <v>440</v>
      </c>
      <c r="H26">
        <f t="shared" si="2"/>
        <v>19.311146178434171</v>
      </c>
      <c r="I26" s="1">
        <v>467</v>
      </c>
      <c r="J26" s="1">
        <f t="shared" si="3"/>
        <v>15.467304478349785</v>
      </c>
      <c r="M26" s="1">
        <v>12</v>
      </c>
      <c r="N26" s="77">
        <v>14</v>
      </c>
      <c r="O26">
        <f t="shared" si="5"/>
        <v>17.970485724879495</v>
      </c>
      <c r="S26" s="1">
        <f t="shared" si="6"/>
        <v>144</v>
      </c>
      <c r="T26" s="77">
        <f t="shared" si="7"/>
        <v>168</v>
      </c>
      <c r="V26" s="1">
        <v>43</v>
      </c>
      <c r="W26" s="1">
        <f t="shared" si="4"/>
        <v>8.7842788283277731</v>
      </c>
    </row>
    <row r="27" spans="2:23" x14ac:dyDescent="0.3">
      <c r="B27" s="1">
        <v>26</v>
      </c>
      <c r="C27" s="77">
        <v>0</v>
      </c>
      <c r="E27" s="1">
        <f t="shared" si="0"/>
        <v>676</v>
      </c>
      <c r="F27" s="1">
        <f t="shared" si="1"/>
        <v>0</v>
      </c>
      <c r="G27">
        <v>441</v>
      </c>
      <c r="H27">
        <f t="shared" si="2"/>
        <v>19.338232243160203</v>
      </c>
      <c r="I27" s="1">
        <v>468</v>
      </c>
      <c r="J27" s="1">
        <f t="shared" si="3"/>
        <v>15.480089522753699</v>
      </c>
      <c r="M27" s="1">
        <v>13</v>
      </c>
      <c r="N27" s="77">
        <v>19</v>
      </c>
      <c r="O27">
        <f t="shared" si="5"/>
        <v>17.67415647015202</v>
      </c>
      <c r="S27" s="1">
        <f t="shared" si="6"/>
        <v>169</v>
      </c>
      <c r="T27" s="77">
        <f t="shared" si="7"/>
        <v>247</v>
      </c>
      <c r="V27" s="1">
        <v>44</v>
      </c>
      <c r="W27" s="1">
        <f t="shared" si="4"/>
        <v>8.4879495736002966</v>
      </c>
    </row>
    <row r="28" spans="2:23" x14ac:dyDescent="0.3">
      <c r="B28" s="1">
        <v>27</v>
      </c>
      <c r="C28" s="77">
        <v>6</v>
      </c>
      <c r="E28" s="1">
        <f t="shared" si="0"/>
        <v>729</v>
      </c>
      <c r="F28" s="1">
        <f t="shared" si="1"/>
        <v>162</v>
      </c>
      <c r="I28" s="1">
        <v>469</v>
      </c>
      <c r="J28" s="1">
        <f t="shared" si="3"/>
        <v>15.492874567157614</v>
      </c>
      <c r="M28" s="1">
        <v>14</v>
      </c>
      <c r="N28" s="77">
        <v>15</v>
      </c>
      <c r="O28">
        <f t="shared" si="5"/>
        <v>17.377827215424546</v>
      </c>
      <c r="S28" s="1">
        <f t="shared" si="6"/>
        <v>196</v>
      </c>
      <c r="T28" s="77">
        <f t="shared" si="7"/>
        <v>210</v>
      </c>
      <c r="V28" s="1">
        <v>45</v>
      </c>
      <c r="W28" s="1">
        <f t="shared" si="4"/>
        <v>8.1916203188728218</v>
      </c>
    </row>
    <row r="29" spans="2:23" x14ac:dyDescent="0.3">
      <c r="B29" s="1">
        <v>28</v>
      </c>
      <c r="C29" s="77">
        <v>17</v>
      </c>
      <c r="E29" s="1">
        <f t="shared" si="0"/>
        <v>784</v>
      </c>
      <c r="F29" s="1">
        <f t="shared" si="1"/>
        <v>476</v>
      </c>
      <c r="I29" s="1">
        <v>470</v>
      </c>
      <c r="J29" s="1">
        <f t="shared" si="3"/>
        <v>15.505659611561528</v>
      </c>
      <c r="M29" s="1">
        <v>15</v>
      </c>
      <c r="N29" s="77">
        <v>26</v>
      </c>
      <c r="O29">
        <f t="shared" si="5"/>
        <v>17.081497960697071</v>
      </c>
      <c r="S29" s="1">
        <f t="shared" si="6"/>
        <v>225</v>
      </c>
      <c r="T29" s="77">
        <f t="shared" si="7"/>
        <v>390</v>
      </c>
      <c r="V29" s="1">
        <v>46</v>
      </c>
      <c r="W29" s="1">
        <f t="shared" si="4"/>
        <v>7.8952910641453471</v>
      </c>
    </row>
    <row r="30" spans="2:23" x14ac:dyDescent="0.3">
      <c r="B30" s="1">
        <v>29</v>
      </c>
      <c r="C30" s="77">
        <v>4</v>
      </c>
      <c r="E30" s="1">
        <f t="shared" si="0"/>
        <v>841</v>
      </c>
      <c r="F30" s="1">
        <f t="shared" si="1"/>
        <v>116</v>
      </c>
      <c r="I30" s="1">
        <v>471</v>
      </c>
      <c r="J30" s="1">
        <f t="shared" si="3"/>
        <v>15.518444655965443</v>
      </c>
      <c r="M30" s="1">
        <v>16</v>
      </c>
      <c r="N30" s="77">
        <v>13</v>
      </c>
      <c r="O30">
        <f t="shared" si="5"/>
        <v>16.785168705969596</v>
      </c>
      <c r="S30" s="1">
        <f t="shared" si="6"/>
        <v>256</v>
      </c>
      <c r="T30" s="77">
        <f t="shared" si="7"/>
        <v>208</v>
      </c>
      <c r="V30" s="1">
        <v>47</v>
      </c>
      <c r="W30" s="1">
        <f t="shared" si="4"/>
        <v>7.5989618094178724</v>
      </c>
    </row>
    <row r="31" spans="2:23" x14ac:dyDescent="0.3">
      <c r="B31" s="1">
        <v>30</v>
      </c>
      <c r="C31" s="77">
        <v>17</v>
      </c>
      <c r="E31" s="1">
        <f t="shared" si="0"/>
        <v>900</v>
      </c>
      <c r="F31" s="1">
        <f t="shared" si="1"/>
        <v>510</v>
      </c>
      <c r="I31" s="1">
        <v>472</v>
      </c>
      <c r="J31" s="1">
        <f t="shared" si="3"/>
        <v>15.531229700369357</v>
      </c>
      <c r="M31" s="1">
        <v>17</v>
      </c>
      <c r="N31" s="77">
        <v>17</v>
      </c>
      <c r="O31">
        <f t="shared" si="5"/>
        <v>16.488839451242121</v>
      </c>
      <c r="S31" s="1">
        <f t="shared" si="6"/>
        <v>289</v>
      </c>
      <c r="T31" s="77">
        <f t="shared" si="7"/>
        <v>289</v>
      </c>
      <c r="V31" s="1">
        <v>48</v>
      </c>
      <c r="W31" s="1">
        <f t="shared" si="4"/>
        <v>7.3026325546903976</v>
      </c>
    </row>
    <row r="32" spans="2:23" x14ac:dyDescent="0.3">
      <c r="B32" s="1">
        <v>31</v>
      </c>
      <c r="C32" s="77">
        <v>5</v>
      </c>
      <c r="E32" s="1">
        <f t="shared" si="0"/>
        <v>961</v>
      </c>
      <c r="F32" s="1">
        <f t="shared" si="1"/>
        <v>155</v>
      </c>
      <c r="I32" s="1">
        <v>473</v>
      </c>
      <c r="J32" s="1">
        <f t="shared" si="3"/>
        <v>15.544014744773271</v>
      </c>
      <c r="M32" s="1">
        <v>18</v>
      </c>
      <c r="N32" s="77">
        <v>13</v>
      </c>
      <c r="O32">
        <f t="shared" si="5"/>
        <v>16.192510196514647</v>
      </c>
      <c r="S32" s="1">
        <f t="shared" si="6"/>
        <v>324</v>
      </c>
      <c r="T32" s="77">
        <f t="shared" si="7"/>
        <v>234</v>
      </c>
      <c r="V32" s="1">
        <v>49</v>
      </c>
      <c r="W32" s="1">
        <f t="shared" si="4"/>
        <v>7.0063032999629229</v>
      </c>
    </row>
    <row r="33" spans="2:23" x14ac:dyDescent="0.3">
      <c r="B33" s="1">
        <v>32</v>
      </c>
      <c r="C33" s="77">
        <v>9</v>
      </c>
      <c r="E33" s="1">
        <f t="shared" si="0"/>
        <v>1024</v>
      </c>
      <c r="F33" s="1">
        <f t="shared" si="1"/>
        <v>288</v>
      </c>
      <c r="I33" s="1">
        <v>474</v>
      </c>
      <c r="J33" s="1">
        <f t="shared" si="3"/>
        <v>15.556799789177184</v>
      </c>
      <c r="M33" s="1">
        <v>19</v>
      </c>
      <c r="N33" s="77">
        <v>20</v>
      </c>
      <c r="O33">
        <f t="shared" si="5"/>
        <v>15.896180941787172</v>
      </c>
      <c r="S33" s="1">
        <f t="shared" si="6"/>
        <v>361</v>
      </c>
      <c r="T33" s="77">
        <f t="shared" si="7"/>
        <v>380</v>
      </c>
      <c r="V33" s="1">
        <v>50</v>
      </c>
      <c r="W33" s="1">
        <f t="shared" si="4"/>
        <v>6.7099740452354482</v>
      </c>
    </row>
    <row r="34" spans="2:23" x14ac:dyDescent="0.3">
      <c r="B34" s="1">
        <v>33</v>
      </c>
      <c r="C34" s="77">
        <v>56</v>
      </c>
      <c r="E34" s="1">
        <f t="shared" si="0"/>
        <v>1089</v>
      </c>
      <c r="F34" s="1">
        <f t="shared" si="1"/>
        <v>1848</v>
      </c>
      <c r="I34" s="1">
        <v>475</v>
      </c>
      <c r="J34" s="1">
        <f t="shared" si="3"/>
        <v>15.5695848335811</v>
      </c>
      <c r="M34" s="1">
        <v>20</v>
      </c>
      <c r="N34" s="77">
        <v>25</v>
      </c>
      <c r="O34">
        <f t="shared" si="5"/>
        <v>15.599851687059697</v>
      </c>
      <c r="S34" s="1">
        <f t="shared" si="6"/>
        <v>400</v>
      </c>
      <c r="T34" s="77">
        <f t="shared" si="7"/>
        <v>500</v>
      </c>
      <c r="V34" s="1">
        <v>51</v>
      </c>
      <c r="W34" s="1">
        <f t="shared" si="4"/>
        <v>6.4136447905079734</v>
      </c>
    </row>
    <row r="35" spans="2:23" x14ac:dyDescent="0.3">
      <c r="B35" s="1">
        <v>34</v>
      </c>
      <c r="C35" s="77">
        <v>15</v>
      </c>
      <c r="E35" s="1">
        <f t="shared" si="0"/>
        <v>1156</v>
      </c>
      <c r="F35" s="1">
        <f t="shared" si="1"/>
        <v>510</v>
      </c>
      <c r="I35" s="1">
        <v>476</v>
      </c>
      <c r="J35" s="1">
        <f t="shared" si="3"/>
        <v>15.582369877985013</v>
      </c>
      <c r="M35" s="1">
        <v>21</v>
      </c>
      <c r="N35" s="77">
        <v>17</v>
      </c>
      <c r="O35">
        <f t="shared" si="5"/>
        <v>15.303522432332223</v>
      </c>
      <c r="S35" s="1">
        <f t="shared" si="6"/>
        <v>441</v>
      </c>
      <c r="T35" s="77">
        <f t="shared" si="7"/>
        <v>357</v>
      </c>
      <c r="V35" s="1">
        <v>52</v>
      </c>
      <c r="W35" s="1">
        <f t="shared" si="4"/>
        <v>6.1173155357804987</v>
      </c>
    </row>
    <row r="36" spans="2:23" x14ac:dyDescent="0.3">
      <c r="B36" s="1">
        <v>35</v>
      </c>
      <c r="C36" s="77">
        <v>9</v>
      </c>
      <c r="E36" s="1">
        <f t="shared" si="0"/>
        <v>1225</v>
      </c>
      <c r="F36" s="1">
        <f t="shared" si="1"/>
        <v>315</v>
      </c>
      <c r="I36" s="1">
        <v>477</v>
      </c>
      <c r="J36" s="1">
        <f t="shared" si="3"/>
        <v>15.595154922388929</v>
      </c>
      <c r="M36" s="1">
        <v>22</v>
      </c>
      <c r="N36" s="77">
        <v>10</v>
      </c>
      <c r="O36">
        <f t="shared" si="5"/>
        <v>15.007193177604746</v>
      </c>
      <c r="S36" s="1">
        <f t="shared" si="6"/>
        <v>484</v>
      </c>
      <c r="T36" s="77">
        <f t="shared" si="7"/>
        <v>220</v>
      </c>
      <c r="V36" s="1">
        <v>53</v>
      </c>
      <c r="W36" s="1">
        <f t="shared" si="4"/>
        <v>5.8209862810530222</v>
      </c>
    </row>
    <row r="37" spans="2:23" x14ac:dyDescent="0.3">
      <c r="B37" s="1">
        <v>36</v>
      </c>
      <c r="C37" s="77">
        <v>9</v>
      </c>
      <c r="E37" s="1">
        <f t="shared" si="0"/>
        <v>1296</v>
      </c>
      <c r="F37" s="1">
        <f t="shared" si="1"/>
        <v>324</v>
      </c>
      <c r="I37" s="1">
        <v>478</v>
      </c>
      <c r="J37" s="1">
        <f t="shared" si="3"/>
        <v>15.607939966792841</v>
      </c>
      <c r="M37" s="1">
        <v>23</v>
      </c>
      <c r="N37" s="77">
        <v>35</v>
      </c>
      <c r="O37">
        <f t="shared" si="5"/>
        <v>14.710863922877271</v>
      </c>
      <c r="S37" s="1">
        <f t="shared" si="6"/>
        <v>529</v>
      </c>
      <c r="T37" s="77">
        <f t="shared" si="7"/>
        <v>805</v>
      </c>
      <c r="V37" s="1">
        <v>54</v>
      </c>
      <c r="W37" s="1">
        <f t="shared" si="4"/>
        <v>5.5246570263255492</v>
      </c>
    </row>
    <row r="38" spans="2:23" x14ac:dyDescent="0.3">
      <c r="B38" s="1">
        <v>37</v>
      </c>
      <c r="C38" s="77">
        <v>11</v>
      </c>
      <c r="E38" s="1">
        <f t="shared" si="0"/>
        <v>1369</v>
      </c>
      <c r="F38" s="1">
        <f t="shared" si="1"/>
        <v>407</v>
      </c>
      <c r="I38" s="1">
        <v>479</v>
      </c>
      <c r="J38" s="1">
        <f t="shared" si="3"/>
        <v>15.620725011196756</v>
      </c>
      <c r="M38" s="1">
        <v>24</v>
      </c>
      <c r="N38" s="77">
        <v>12</v>
      </c>
      <c r="O38">
        <f t="shared" si="5"/>
        <v>14.414534668149797</v>
      </c>
      <c r="S38" s="1">
        <f t="shared" si="6"/>
        <v>576</v>
      </c>
      <c r="T38" s="77">
        <f t="shared" si="7"/>
        <v>288</v>
      </c>
      <c r="V38" s="1">
        <v>55</v>
      </c>
      <c r="W38" s="1">
        <f t="shared" si="4"/>
        <v>5.2283277715980745</v>
      </c>
    </row>
    <row r="39" spans="2:23" x14ac:dyDescent="0.3">
      <c r="B39" s="1">
        <v>38</v>
      </c>
      <c r="C39" s="77">
        <v>7</v>
      </c>
      <c r="E39" s="1">
        <f t="shared" si="0"/>
        <v>1444</v>
      </c>
      <c r="F39" s="1">
        <f t="shared" si="1"/>
        <v>266</v>
      </c>
      <c r="I39" s="1">
        <v>480</v>
      </c>
      <c r="J39" s="1">
        <f t="shared" si="3"/>
        <v>15.63351005560067</v>
      </c>
      <c r="M39" s="1">
        <v>25</v>
      </c>
      <c r="N39" s="77">
        <v>7</v>
      </c>
      <c r="O39">
        <f t="shared" si="5"/>
        <v>14.118205413422322</v>
      </c>
      <c r="S39" s="1">
        <f t="shared" si="6"/>
        <v>625</v>
      </c>
      <c r="T39" s="77">
        <f t="shared" si="7"/>
        <v>175</v>
      </c>
      <c r="V39" s="1">
        <v>56</v>
      </c>
      <c r="W39" s="1">
        <f t="shared" si="4"/>
        <v>4.9319985168705962</v>
      </c>
    </row>
    <row r="40" spans="2:23" x14ac:dyDescent="0.3">
      <c r="B40" s="1">
        <v>39</v>
      </c>
      <c r="C40" s="77">
        <v>0</v>
      </c>
      <c r="E40" s="1">
        <f t="shared" si="0"/>
        <v>1521</v>
      </c>
      <c r="F40" s="1">
        <f t="shared" si="1"/>
        <v>0</v>
      </c>
      <c r="I40" s="1">
        <v>481</v>
      </c>
      <c r="J40" s="1">
        <f t="shared" si="3"/>
        <v>15.646295100004584</v>
      </c>
      <c r="M40" s="1">
        <v>26</v>
      </c>
      <c r="N40" s="77">
        <v>10</v>
      </c>
      <c r="O40">
        <f t="shared" si="5"/>
        <v>13.821876158694847</v>
      </c>
      <c r="S40" s="1">
        <f t="shared" si="6"/>
        <v>676</v>
      </c>
      <c r="T40" s="77">
        <f t="shared" si="7"/>
        <v>260</v>
      </c>
      <c r="V40" s="1">
        <v>57</v>
      </c>
      <c r="W40" s="1">
        <f t="shared" si="4"/>
        <v>4.6356692621431215</v>
      </c>
    </row>
    <row r="41" spans="2:23" x14ac:dyDescent="0.3">
      <c r="B41" s="1">
        <v>40</v>
      </c>
      <c r="C41" s="77">
        <v>2</v>
      </c>
      <c r="E41" s="1">
        <f t="shared" si="0"/>
        <v>1600</v>
      </c>
      <c r="F41" s="1">
        <f t="shared" si="1"/>
        <v>80</v>
      </c>
      <c r="I41" s="1">
        <v>482</v>
      </c>
      <c r="J41" s="1">
        <f t="shared" si="3"/>
        <v>15.659080144408499</v>
      </c>
      <c r="M41" s="1">
        <v>27</v>
      </c>
      <c r="N41" s="77">
        <v>6</v>
      </c>
      <c r="O41">
        <f t="shared" si="5"/>
        <v>13.525546903967372</v>
      </c>
      <c r="S41" s="1">
        <f t="shared" si="6"/>
        <v>729</v>
      </c>
      <c r="T41" s="77">
        <f t="shared" si="7"/>
        <v>162</v>
      </c>
      <c r="V41" s="1">
        <v>58</v>
      </c>
      <c r="W41" s="1">
        <f t="shared" si="4"/>
        <v>4.3393400074156467</v>
      </c>
    </row>
    <row r="42" spans="2:23" x14ac:dyDescent="0.3">
      <c r="B42" s="1">
        <v>41</v>
      </c>
      <c r="C42" s="77">
        <v>16</v>
      </c>
      <c r="E42" s="1">
        <f t="shared" si="0"/>
        <v>1681</v>
      </c>
      <c r="F42" s="1">
        <f t="shared" si="1"/>
        <v>656</v>
      </c>
      <c r="I42" s="1">
        <v>483</v>
      </c>
      <c r="J42" s="1">
        <f t="shared" si="3"/>
        <v>15.671865188812413</v>
      </c>
      <c r="M42" s="1">
        <v>28</v>
      </c>
      <c r="N42" s="77">
        <v>11</v>
      </c>
      <c r="O42">
        <f t="shared" si="5"/>
        <v>13.229217649239896</v>
      </c>
      <c r="S42" s="1">
        <f t="shared" si="6"/>
        <v>784</v>
      </c>
      <c r="T42" s="77">
        <f t="shared" si="7"/>
        <v>308</v>
      </c>
      <c r="V42" s="1">
        <v>59</v>
      </c>
      <c r="W42" s="1">
        <f t="shared" si="4"/>
        <v>4.043010752688172</v>
      </c>
    </row>
    <row r="43" spans="2:23" x14ac:dyDescent="0.3">
      <c r="B43" s="1">
        <v>42</v>
      </c>
      <c r="C43" s="77">
        <v>9</v>
      </c>
      <c r="E43" s="1">
        <f t="shared" si="0"/>
        <v>1764</v>
      </c>
      <c r="F43" s="1">
        <f t="shared" si="1"/>
        <v>378</v>
      </c>
      <c r="I43" s="1">
        <v>484</v>
      </c>
      <c r="J43" s="1">
        <f t="shared" si="3"/>
        <v>15.684650233216328</v>
      </c>
      <c r="M43" s="1">
        <v>29</v>
      </c>
      <c r="N43" s="77">
        <v>6</v>
      </c>
      <c r="O43">
        <f t="shared" si="5"/>
        <v>12.932888394512421</v>
      </c>
      <c r="S43" s="1">
        <f t="shared" si="6"/>
        <v>841</v>
      </c>
      <c r="T43" s="77">
        <f t="shared" si="7"/>
        <v>174</v>
      </c>
      <c r="V43" s="1">
        <v>60</v>
      </c>
      <c r="W43" s="1">
        <f t="shared" si="4"/>
        <v>3.7466814979606973</v>
      </c>
    </row>
    <row r="44" spans="2:23" x14ac:dyDescent="0.3">
      <c r="B44" s="1">
        <v>43</v>
      </c>
      <c r="C44" s="77">
        <v>4</v>
      </c>
      <c r="E44" s="1">
        <f t="shared" si="0"/>
        <v>1849</v>
      </c>
      <c r="F44" s="1">
        <f t="shared" si="1"/>
        <v>172</v>
      </c>
      <c r="I44" s="1">
        <v>485</v>
      </c>
      <c r="J44" s="1">
        <f t="shared" si="3"/>
        <v>15.69743527762024</v>
      </c>
      <c r="M44" s="1">
        <v>30</v>
      </c>
      <c r="N44" s="77">
        <v>25</v>
      </c>
      <c r="O44">
        <f t="shared" si="5"/>
        <v>12.636559139784946</v>
      </c>
      <c r="S44" s="1">
        <f t="shared" si="6"/>
        <v>900</v>
      </c>
      <c r="T44" s="77">
        <f t="shared" si="7"/>
        <v>750</v>
      </c>
    </row>
    <row r="45" spans="2:23" x14ac:dyDescent="0.3">
      <c r="B45" s="1">
        <v>44</v>
      </c>
      <c r="C45" s="77">
        <v>6</v>
      </c>
      <c r="E45" s="1">
        <f t="shared" si="0"/>
        <v>1936</v>
      </c>
      <c r="F45" s="1">
        <f t="shared" si="1"/>
        <v>264</v>
      </c>
      <c r="I45" s="1">
        <v>486</v>
      </c>
      <c r="J45" s="1">
        <f t="shared" si="3"/>
        <v>15.710220322024156</v>
      </c>
    </row>
    <row r="46" spans="2:23" x14ac:dyDescent="0.3">
      <c r="B46" s="1">
        <v>45</v>
      </c>
      <c r="C46" s="77">
        <v>52</v>
      </c>
      <c r="E46" s="1">
        <f t="shared" si="0"/>
        <v>2025</v>
      </c>
      <c r="F46" s="1">
        <f t="shared" si="1"/>
        <v>2340</v>
      </c>
      <c r="I46" s="1">
        <v>487</v>
      </c>
      <c r="J46" s="1">
        <f t="shared" si="3"/>
        <v>15.723005366428069</v>
      </c>
      <c r="O46">
        <f>SUM(O15:O44)</f>
        <v>507.99999999999994</v>
      </c>
      <c r="W46">
        <f>SUM(W14:W44)</f>
        <v>241.30367074527254</v>
      </c>
    </row>
    <row r="47" spans="2:23" x14ac:dyDescent="0.3">
      <c r="B47" s="1">
        <v>46</v>
      </c>
      <c r="C47" s="77">
        <v>16</v>
      </c>
      <c r="E47" s="1">
        <f t="shared" si="0"/>
        <v>2116</v>
      </c>
      <c r="F47" s="1">
        <f t="shared" si="1"/>
        <v>736</v>
      </c>
      <c r="I47" s="1">
        <v>488</v>
      </c>
      <c r="J47" s="1">
        <f t="shared" si="3"/>
        <v>15.735790410831985</v>
      </c>
    </row>
    <row r="48" spans="2:23" x14ac:dyDescent="0.3">
      <c r="B48" s="1">
        <v>47</v>
      </c>
      <c r="C48" s="77">
        <v>20</v>
      </c>
      <c r="E48" s="1">
        <f t="shared" si="0"/>
        <v>2209</v>
      </c>
      <c r="F48" s="1">
        <f t="shared" si="1"/>
        <v>940</v>
      </c>
      <c r="I48" s="1">
        <v>489</v>
      </c>
      <c r="J48" s="1">
        <f t="shared" si="3"/>
        <v>15.748575455235898</v>
      </c>
    </row>
    <row r="49" spans="2:10" x14ac:dyDescent="0.3">
      <c r="B49" s="1">
        <v>48</v>
      </c>
      <c r="C49" s="77">
        <v>7</v>
      </c>
      <c r="E49" s="1">
        <f t="shared" si="0"/>
        <v>2304</v>
      </c>
      <c r="F49" s="1">
        <f t="shared" si="1"/>
        <v>336</v>
      </c>
      <c r="I49" s="1">
        <v>490</v>
      </c>
      <c r="J49" s="1">
        <f t="shared" si="3"/>
        <v>15.761360499639812</v>
      </c>
    </row>
    <row r="50" spans="2:10" x14ac:dyDescent="0.3">
      <c r="B50" s="1">
        <v>49</v>
      </c>
      <c r="C50" s="77">
        <v>13</v>
      </c>
      <c r="E50" s="1">
        <f t="shared" si="0"/>
        <v>2401</v>
      </c>
      <c r="F50" s="1">
        <f t="shared" si="1"/>
        <v>637</v>
      </c>
      <c r="I50" s="1">
        <v>491</v>
      </c>
      <c r="J50" s="1">
        <f t="shared" si="3"/>
        <v>15.774145544043726</v>
      </c>
    </row>
    <row r="51" spans="2:10" x14ac:dyDescent="0.3">
      <c r="B51" s="1">
        <v>50</v>
      </c>
      <c r="C51" s="77">
        <v>13</v>
      </c>
      <c r="E51" s="1">
        <f t="shared" si="0"/>
        <v>2500</v>
      </c>
      <c r="F51" s="1">
        <f t="shared" si="1"/>
        <v>650</v>
      </c>
      <c r="I51" s="1">
        <v>492</v>
      </c>
      <c r="J51" s="1">
        <f t="shared" si="3"/>
        <v>15.786930588447641</v>
      </c>
    </row>
    <row r="52" spans="2:10" x14ac:dyDescent="0.3">
      <c r="B52" s="1">
        <v>51</v>
      </c>
      <c r="C52" s="77">
        <v>1</v>
      </c>
      <c r="E52" s="1">
        <f t="shared" si="0"/>
        <v>2601</v>
      </c>
      <c r="F52" s="1">
        <f t="shared" si="1"/>
        <v>51</v>
      </c>
      <c r="I52" s="1">
        <v>493</v>
      </c>
      <c r="J52" s="1">
        <f t="shared" si="3"/>
        <v>15.799715632851555</v>
      </c>
    </row>
    <row r="53" spans="2:10" x14ac:dyDescent="0.3">
      <c r="B53" s="1">
        <v>52</v>
      </c>
      <c r="C53" s="77">
        <v>11</v>
      </c>
      <c r="E53" s="1">
        <f t="shared" si="0"/>
        <v>2704</v>
      </c>
      <c r="F53" s="1">
        <f t="shared" si="1"/>
        <v>572</v>
      </c>
      <c r="I53" s="1">
        <v>494</v>
      </c>
      <c r="J53" s="1">
        <f t="shared" si="3"/>
        <v>15.812500677255468</v>
      </c>
    </row>
    <row r="54" spans="2:10" x14ac:dyDescent="0.3">
      <c r="B54" s="1">
        <v>53</v>
      </c>
      <c r="C54" s="77">
        <v>8</v>
      </c>
      <c r="E54" s="1">
        <f t="shared" si="0"/>
        <v>2809</v>
      </c>
      <c r="F54" s="1">
        <f t="shared" si="1"/>
        <v>424</v>
      </c>
      <c r="I54" s="1">
        <v>495</v>
      </c>
      <c r="J54" s="1">
        <f t="shared" si="3"/>
        <v>15.825285721659384</v>
      </c>
    </row>
    <row r="55" spans="2:10" x14ac:dyDescent="0.3">
      <c r="B55" s="1">
        <v>54</v>
      </c>
      <c r="C55" s="77">
        <v>3</v>
      </c>
      <c r="E55" s="1">
        <f t="shared" si="0"/>
        <v>2916</v>
      </c>
      <c r="F55" s="1">
        <f t="shared" si="1"/>
        <v>162</v>
      </c>
      <c r="I55" s="1">
        <v>496</v>
      </c>
      <c r="J55" s="1">
        <f t="shared" si="3"/>
        <v>15.838070766063296</v>
      </c>
    </row>
    <row r="56" spans="2:10" x14ac:dyDescent="0.3">
      <c r="B56" s="1">
        <v>55</v>
      </c>
      <c r="C56" s="77">
        <v>16</v>
      </c>
      <c r="E56" s="1">
        <f t="shared" si="0"/>
        <v>3025</v>
      </c>
      <c r="F56" s="1">
        <f t="shared" si="1"/>
        <v>880</v>
      </c>
      <c r="I56" s="1">
        <v>497</v>
      </c>
      <c r="J56" s="1">
        <f t="shared" si="3"/>
        <v>15.850855810467213</v>
      </c>
    </row>
    <row r="57" spans="2:10" x14ac:dyDescent="0.3">
      <c r="B57" s="1">
        <v>56</v>
      </c>
      <c r="C57" s="77">
        <v>11</v>
      </c>
      <c r="E57" s="1">
        <f t="shared" si="0"/>
        <v>3136</v>
      </c>
      <c r="F57" s="1">
        <f t="shared" si="1"/>
        <v>616</v>
      </c>
      <c r="I57" s="1">
        <v>498</v>
      </c>
      <c r="J57" s="1">
        <f t="shared" si="3"/>
        <v>15.863640854871125</v>
      </c>
    </row>
    <row r="58" spans="2:10" x14ac:dyDescent="0.3">
      <c r="B58" s="1">
        <v>57</v>
      </c>
      <c r="C58" s="77">
        <v>10</v>
      </c>
      <c r="E58" s="1">
        <f t="shared" si="0"/>
        <v>3249</v>
      </c>
      <c r="F58" s="1">
        <f t="shared" si="1"/>
        <v>570</v>
      </c>
      <c r="I58" s="1">
        <v>499</v>
      </c>
      <c r="J58" s="1">
        <f t="shared" si="3"/>
        <v>15.87642589927504</v>
      </c>
    </row>
    <row r="59" spans="2:10" x14ac:dyDescent="0.3">
      <c r="B59" s="1">
        <v>58</v>
      </c>
      <c r="C59" s="77">
        <v>3</v>
      </c>
      <c r="E59" s="1">
        <f t="shared" si="0"/>
        <v>3364</v>
      </c>
      <c r="F59" s="1">
        <f t="shared" si="1"/>
        <v>174</v>
      </c>
      <c r="I59" s="1">
        <v>500</v>
      </c>
      <c r="J59" s="1">
        <f t="shared" si="3"/>
        <v>15.889210943678954</v>
      </c>
    </row>
    <row r="60" spans="2:10" x14ac:dyDescent="0.3">
      <c r="B60" s="1">
        <v>59</v>
      </c>
      <c r="C60" s="77">
        <v>14</v>
      </c>
      <c r="E60" s="1">
        <f t="shared" si="0"/>
        <v>3481</v>
      </c>
      <c r="F60" s="1">
        <f t="shared" si="1"/>
        <v>826</v>
      </c>
      <c r="I60" s="1">
        <v>501</v>
      </c>
      <c r="J60" s="1">
        <f t="shared" si="3"/>
        <v>15.901995988082868</v>
      </c>
    </row>
    <row r="61" spans="2:10" x14ac:dyDescent="0.3">
      <c r="B61" s="1">
        <v>60</v>
      </c>
      <c r="C61" s="77">
        <v>12</v>
      </c>
      <c r="E61" s="1">
        <f t="shared" si="0"/>
        <v>3600</v>
      </c>
      <c r="F61" s="1">
        <f t="shared" si="1"/>
        <v>720</v>
      </c>
      <c r="I61" s="1">
        <v>502</v>
      </c>
      <c r="J61" s="1">
        <f t="shared" si="3"/>
        <v>15.914781032486783</v>
      </c>
    </row>
    <row r="62" spans="2:10" x14ac:dyDescent="0.3">
      <c r="B62" s="1">
        <v>61</v>
      </c>
      <c r="C62" s="77">
        <v>17</v>
      </c>
      <c r="E62" s="1">
        <f t="shared" si="0"/>
        <v>3721</v>
      </c>
      <c r="F62" s="1">
        <f t="shared" si="1"/>
        <v>1037</v>
      </c>
      <c r="I62" s="1">
        <v>503</v>
      </c>
      <c r="J62" s="1">
        <f t="shared" si="3"/>
        <v>15.927566076890697</v>
      </c>
    </row>
    <row r="63" spans="2:10" x14ac:dyDescent="0.3">
      <c r="B63" s="1">
        <v>62</v>
      </c>
      <c r="C63" s="77">
        <v>6</v>
      </c>
      <c r="E63" s="1">
        <f t="shared" si="0"/>
        <v>3844</v>
      </c>
      <c r="F63" s="1">
        <f t="shared" si="1"/>
        <v>372</v>
      </c>
    </row>
    <row r="64" spans="2:10" x14ac:dyDescent="0.3">
      <c r="B64" s="1">
        <v>63</v>
      </c>
      <c r="C64" s="77">
        <v>11</v>
      </c>
      <c r="E64" s="1">
        <f t="shared" si="0"/>
        <v>3969</v>
      </c>
      <c r="F64" s="1">
        <f t="shared" si="1"/>
        <v>693</v>
      </c>
    </row>
    <row r="65" spans="2:18" x14ac:dyDescent="0.3">
      <c r="B65" s="1">
        <v>64</v>
      </c>
      <c r="C65" s="77">
        <v>6</v>
      </c>
      <c r="E65" s="1">
        <f t="shared" si="0"/>
        <v>4096</v>
      </c>
      <c r="F65" s="1">
        <f t="shared" si="1"/>
        <v>384</v>
      </c>
    </row>
    <row r="66" spans="2:18" x14ac:dyDescent="0.3">
      <c r="B66" s="1">
        <v>65</v>
      </c>
      <c r="C66" s="77">
        <v>5</v>
      </c>
      <c r="E66" s="1">
        <f t="shared" si="0"/>
        <v>4225</v>
      </c>
      <c r="F66" s="1">
        <f t="shared" si="1"/>
        <v>325</v>
      </c>
    </row>
    <row r="67" spans="2:18" x14ac:dyDescent="0.3">
      <c r="B67" s="1">
        <v>66</v>
      </c>
      <c r="C67" s="77">
        <v>3</v>
      </c>
      <c r="E67" s="1">
        <f t="shared" ref="E67:E130" si="8">B67^2</f>
        <v>4356</v>
      </c>
      <c r="F67" s="1">
        <f t="shared" ref="F67:F130" si="9">B67*C67</f>
        <v>198</v>
      </c>
    </row>
    <row r="68" spans="2:18" x14ac:dyDescent="0.3">
      <c r="B68" s="1">
        <v>67</v>
      </c>
      <c r="C68" s="77">
        <v>10</v>
      </c>
      <c r="E68" s="1">
        <f t="shared" si="8"/>
        <v>4489</v>
      </c>
      <c r="F68" s="1">
        <f t="shared" si="9"/>
        <v>670</v>
      </c>
    </row>
    <row r="69" spans="2:18" x14ac:dyDescent="0.3">
      <c r="B69" s="1">
        <v>68</v>
      </c>
      <c r="C69" s="77">
        <v>7</v>
      </c>
      <c r="E69" s="1">
        <f t="shared" si="8"/>
        <v>4624</v>
      </c>
      <c r="F69" s="1">
        <f t="shared" si="9"/>
        <v>476</v>
      </c>
    </row>
    <row r="70" spans="2:18" x14ac:dyDescent="0.3">
      <c r="B70" s="1">
        <v>69</v>
      </c>
      <c r="C70" s="77">
        <v>3</v>
      </c>
      <c r="E70" s="1">
        <f t="shared" si="8"/>
        <v>4761</v>
      </c>
      <c r="F70" s="1">
        <f t="shared" si="9"/>
        <v>207</v>
      </c>
      <c r="I70" s="17" t="s">
        <v>66</v>
      </c>
    </row>
    <row r="71" spans="2:18" x14ac:dyDescent="0.3">
      <c r="B71" s="1">
        <v>70</v>
      </c>
      <c r="C71" s="77">
        <v>7</v>
      </c>
      <c r="E71" s="1">
        <f t="shared" si="8"/>
        <v>4900</v>
      </c>
      <c r="F71" s="1">
        <f t="shared" si="9"/>
        <v>490</v>
      </c>
      <c r="I71" s="78" t="s">
        <v>54</v>
      </c>
      <c r="J71" s="78" t="s">
        <v>55</v>
      </c>
      <c r="K71" s="78" t="s">
        <v>56</v>
      </c>
      <c r="L71" s="79" t="s">
        <v>57</v>
      </c>
      <c r="M71" s="78" t="s">
        <v>29</v>
      </c>
      <c r="N71" s="78" t="s">
        <v>68</v>
      </c>
      <c r="O71" s="78" t="s">
        <v>69</v>
      </c>
      <c r="Q71" s="17" t="s">
        <v>58</v>
      </c>
    </row>
    <row r="72" spans="2:18" x14ac:dyDescent="0.3">
      <c r="B72" s="1">
        <v>71</v>
      </c>
      <c r="C72" s="77">
        <v>10</v>
      </c>
      <c r="E72" s="1">
        <f t="shared" si="8"/>
        <v>5041</v>
      </c>
      <c r="F72" s="1">
        <f t="shared" si="9"/>
        <v>710</v>
      </c>
      <c r="I72" s="1">
        <v>1</v>
      </c>
      <c r="J72" s="77">
        <v>20</v>
      </c>
      <c r="K72" s="1">
        <f>I72^2</f>
        <v>1</v>
      </c>
      <c r="L72" s="77">
        <f>I72*J72</f>
        <v>20</v>
      </c>
      <c r="M72" s="1">
        <f>$R$79+($R$80*I72)</f>
        <v>15.778494623655915</v>
      </c>
      <c r="N72" s="1">
        <v>31</v>
      </c>
      <c r="O72" s="1">
        <f>$R$79+($R$80*N72)</f>
        <v>4.9264367816091976</v>
      </c>
      <c r="Q72" s="17" t="s">
        <v>59</v>
      </c>
      <c r="R72">
        <f>SUM(I72:I101)</f>
        <v>465</v>
      </c>
    </row>
    <row r="73" spans="2:18" x14ac:dyDescent="0.3">
      <c r="B73" s="1">
        <v>72</v>
      </c>
      <c r="C73" s="77">
        <v>11</v>
      </c>
      <c r="E73" s="1">
        <f t="shared" si="8"/>
        <v>5184</v>
      </c>
      <c r="F73" s="1">
        <f t="shared" si="9"/>
        <v>792</v>
      </c>
      <c r="I73" s="1">
        <v>2</v>
      </c>
      <c r="J73" s="77">
        <v>2</v>
      </c>
      <c r="K73" s="1">
        <f t="shared" ref="K73:K101" si="10">I73^2</f>
        <v>4</v>
      </c>
      <c r="L73" s="77">
        <f t="shared" ref="L73:L101" si="11">I73*J73</f>
        <v>4</v>
      </c>
      <c r="M73" s="1">
        <f t="shared" ref="M73:M101" si="12">$R$79+($R$80*I73)</f>
        <v>15.416759362254357</v>
      </c>
      <c r="N73" s="1">
        <v>32</v>
      </c>
      <c r="O73" s="1">
        <f t="shared" ref="O73:O101" si="13">$R$79+($R$80*N73)</f>
        <v>4.56470152020764</v>
      </c>
      <c r="Q73" s="17" t="s">
        <v>60</v>
      </c>
      <c r="R73">
        <f>SUM(J72:J101)</f>
        <v>316</v>
      </c>
    </row>
    <row r="74" spans="2:18" x14ac:dyDescent="0.3">
      <c r="B74" s="1">
        <v>73</v>
      </c>
      <c r="C74" s="77">
        <v>3</v>
      </c>
      <c r="E74" s="1">
        <f t="shared" si="8"/>
        <v>5329</v>
      </c>
      <c r="F74" s="1">
        <f t="shared" si="9"/>
        <v>219</v>
      </c>
      <c r="I74" s="1">
        <v>3</v>
      </c>
      <c r="J74" s="77">
        <v>11</v>
      </c>
      <c r="K74" s="1">
        <f t="shared" si="10"/>
        <v>9</v>
      </c>
      <c r="L74" s="77">
        <f t="shared" si="11"/>
        <v>33</v>
      </c>
      <c r="M74" s="1">
        <f t="shared" si="12"/>
        <v>15.055024100852801</v>
      </c>
      <c r="N74" s="1">
        <v>33</v>
      </c>
      <c r="O74" s="1">
        <f t="shared" si="13"/>
        <v>4.2029662588060823</v>
      </c>
      <c r="Q74" s="17" t="s">
        <v>61</v>
      </c>
      <c r="R74">
        <f>SUM(K72:K101)</f>
        <v>9455</v>
      </c>
    </row>
    <row r="75" spans="2:18" x14ac:dyDescent="0.3">
      <c r="B75" s="1">
        <v>74</v>
      </c>
      <c r="C75" s="77">
        <v>1</v>
      </c>
      <c r="E75" s="1">
        <f t="shared" si="8"/>
        <v>5476</v>
      </c>
      <c r="F75" s="1">
        <f t="shared" si="9"/>
        <v>74</v>
      </c>
      <c r="I75" s="1">
        <v>4</v>
      </c>
      <c r="J75" s="77">
        <v>6</v>
      </c>
      <c r="K75" s="1">
        <f t="shared" si="10"/>
        <v>16</v>
      </c>
      <c r="L75" s="77">
        <f t="shared" si="11"/>
        <v>24</v>
      </c>
      <c r="M75" s="1">
        <f t="shared" si="12"/>
        <v>14.693288839451244</v>
      </c>
      <c r="N75" s="1">
        <v>34</v>
      </c>
      <c r="O75" s="1">
        <f t="shared" si="13"/>
        <v>3.8412309974045247</v>
      </c>
      <c r="Q75" s="17" t="s">
        <v>62</v>
      </c>
      <c r="R75">
        <f>SUM(L72:L101)</f>
        <v>4085</v>
      </c>
    </row>
    <row r="76" spans="2:18" x14ac:dyDescent="0.3">
      <c r="B76" s="1">
        <v>75</v>
      </c>
      <c r="C76" s="77">
        <v>0</v>
      </c>
      <c r="E76" s="1">
        <f t="shared" si="8"/>
        <v>5625</v>
      </c>
      <c r="F76" s="1">
        <f t="shared" si="9"/>
        <v>0</v>
      </c>
      <c r="I76" s="1">
        <v>5</v>
      </c>
      <c r="J76" s="77">
        <v>9</v>
      </c>
      <c r="K76" s="1">
        <f t="shared" si="10"/>
        <v>25</v>
      </c>
      <c r="L76" s="77">
        <f t="shared" si="11"/>
        <v>45</v>
      </c>
      <c r="M76" s="1">
        <f t="shared" si="12"/>
        <v>14.331553578049686</v>
      </c>
      <c r="N76" s="1">
        <v>35</v>
      </c>
      <c r="O76" s="1">
        <f t="shared" si="13"/>
        <v>3.4794957360029688</v>
      </c>
      <c r="Q76" s="17" t="s">
        <v>65</v>
      </c>
      <c r="R76">
        <f>COUNT(I72:I101)</f>
        <v>30</v>
      </c>
    </row>
    <row r="77" spans="2:18" x14ac:dyDescent="0.3">
      <c r="B77" s="1">
        <v>76</v>
      </c>
      <c r="C77" s="77">
        <v>4</v>
      </c>
      <c r="E77" s="1">
        <f t="shared" si="8"/>
        <v>5776</v>
      </c>
      <c r="F77" s="1">
        <f t="shared" si="9"/>
        <v>304</v>
      </c>
      <c r="I77" s="1">
        <v>6</v>
      </c>
      <c r="J77" s="77">
        <v>51</v>
      </c>
      <c r="K77" s="1">
        <f t="shared" si="10"/>
        <v>36</v>
      </c>
      <c r="L77" s="77">
        <f t="shared" si="11"/>
        <v>306</v>
      </c>
      <c r="M77" s="1">
        <f t="shared" si="12"/>
        <v>13.969818316648128</v>
      </c>
      <c r="N77" s="1">
        <v>36</v>
      </c>
      <c r="O77" s="1">
        <f t="shared" si="13"/>
        <v>3.1177604746014111</v>
      </c>
    </row>
    <row r="78" spans="2:18" x14ac:dyDescent="0.3">
      <c r="B78" s="1">
        <v>77</v>
      </c>
      <c r="C78" s="77">
        <v>5</v>
      </c>
      <c r="E78" s="1">
        <f t="shared" si="8"/>
        <v>5929</v>
      </c>
      <c r="F78" s="1">
        <f t="shared" si="9"/>
        <v>385</v>
      </c>
      <c r="I78" s="1">
        <v>7</v>
      </c>
      <c r="J78" s="77">
        <v>21</v>
      </c>
      <c r="K78" s="1">
        <f t="shared" si="10"/>
        <v>49</v>
      </c>
      <c r="L78" s="77">
        <f t="shared" si="11"/>
        <v>147</v>
      </c>
      <c r="M78" s="1">
        <f t="shared" si="12"/>
        <v>13.608083055246571</v>
      </c>
      <c r="N78" s="1">
        <v>37</v>
      </c>
      <c r="O78" s="1">
        <f t="shared" si="13"/>
        <v>2.7560252131998535</v>
      </c>
    </row>
    <row r="79" spans="2:18" x14ac:dyDescent="0.3">
      <c r="B79" s="1">
        <v>78</v>
      </c>
      <c r="C79" s="77">
        <v>18</v>
      </c>
      <c r="E79" s="1">
        <f t="shared" si="8"/>
        <v>6084</v>
      </c>
      <c r="F79" s="1">
        <f t="shared" si="9"/>
        <v>1404</v>
      </c>
      <c r="I79" s="1">
        <v>8</v>
      </c>
      <c r="J79" s="77">
        <v>19</v>
      </c>
      <c r="K79" s="1">
        <f t="shared" si="10"/>
        <v>64</v>
      </c>
      <c r="L79" s="77">
        <f t="shared" si="11"/>
        <v>152</v>
      </c>
      <c r="M79" s="1">
        <f t="shared" si="12"/>
        <v>13.246347793845015</v>
      </c>
      <c r="N79" s="1">
        <v>38</v>
      </c>
      <c r="O79" s="1">
        <f t="shared" si="13"/>
        <v>2.3942899517982958</v>
      </c>
      <c r="Q79" s="17" t="s">
        <v>63</v>
      </c>
      <c r="R79">
        <f>((R73*R74)-(R72*R75))/((R76*R74)-(R72)^2)</f>
        <v>16.140229885057472</v>
      </c>
    </row>
    <row r="80" spans="2:18" x14ac:dyDescent="0.3">
      <c r="B80" s="1">
        <v>79</v>
      </c>
      <c r="C80" s="77">
        <v>6</v>
      </c>
      <c r="E80" s="1">
        <f t="shared" si="8"/>
        <v>6241</v>
      </c>
      <c r="F80" s="1">
        <f t="shared" si="9"/>
        <v>474</v>
      </c>
      <c r="I80" s="1">
        <v>9</v>
      </c>
      <c r="J80" s="77">
        <v>19</v>
      </c>
      <c r="K80" s="1">
        <f t="shared" si="10"/>
        <v>81</v>
      </c>
      <c r="L80" s="77">
        <f t="shared" si="11"/>
        <v>171</v>
      </c>
      <c r="M80" s="1">
        <f t="shared" si="12"/>
        <v>12.884612532443457</v>
      </c>
      <c r="N80" s="1">
        <v>39</v>
      </c>
      <c r="O80" s="1">
        <f t="shared" si="13"/>
        <v>2.03255469039674</v>
      </c>
      <c r="Q80" s="17" t="s">
        <v>64</v>
      </c>
      <c r="R80">
        <f>((R76*R75)-(R72*R73))/((R76*R74)-(R72)^2)</f>
        <v>-0.36173526140155726</v>
      </c>
    </row>
    <row r="81" spans="2:15" x14ac:dyDescent="0.3">
      <c r="B81" s="1">
        <v>80</v>
      </c>
      <c r="C81" s="77">
        <v>12</v>
      </c>
      <c r="E81" s="1">
        <f t="shared" si="8"/>
        <v>6400</v>
      </c>
      <c r="F81" s="1">
        <f t="shared" si="9"/>
        <v>960</v>
      </c>
      <c r="I81" s="1">
        <v>10</v>
      </c>
      <c r="J81" s="77">
        <v>12</v>
      </c>
      <c r="K81" s="1">
        <f t="shared" si="10"/>
        <v>100</v>
      </c>
      <c r="L81" s="77">
        <f t="shared" si="11"/>
        <v>120</v>
      </c>
      <c r="M81" s="1">
        <f t="shared" si="12"/>
        <v>12.522877271041899</v>
      </c>
      <c r="N81" s="1">
        <v>40</v>
      </c>
      <c r="O81" s="1">
        <f t="shared" si="13"/>
        <v>1.6708194289951823</v>
      </c>
    </row>
    <row r="82" spans="2:15" x14ac:dyDescent="0.3">
      <c r="B82" s="1">
        <v>81</v>
      </c>
      <c r="C82" s="77">
        <v>3</v>
      </c>
      <c r="E82" s="1">
        <f t="shared" si="8"/>
        <v>6561</v>
      </c>
      <c r="F82" s="1">
        <f t="shared" si="9"/>
        <v>243</v>
      </c>
      <c r="I82" s="1">
        <v>11</v>
      </c>
      <c r="J82" s="77">
        <v>9</v>
      </c>
      <c r="K82" s="1">
        <f t="shared" si="10"/>
        <v>121</v>
      </c>
      <c r="L82" s="77">
        <f t="shared" si="11"/>
        <v>99</v>
      </c>
      <c r="M82" s="1">
        <f t="shared" si="12"/>
        <v>12.161142009640344</v>
      </c>
      <c r="N82" s="1">
        <v>41</v>
      </c>
      <c r="O82" s="1">
        <f t="shared" si="13"/>
        <v>1.3090841675936247</v>
      </c>
    </row>
    <row r="83" spans="2:15" x14ac:dyDescent="0.3">
      <c r="B83" s="1">
        <v>82</v>
      </c>
      <c r="C83" s="77">
        <v>6</v>
      </c>
      <c r="E83" s="1">
        <f t="shared" si="8"/>
        <v>6724</v>
      </c>
      <c r="F83" s="1">
        <f t="shared" si="9"/>
        <v>492</v>
      </c>
      <c r="I83" s="1">
        <v>12</v>
      </c>
      <c r="J83" s="77">
        <v>10</v>
      </c>
      <c r="K83" s="1">
        <f t="shared" si="10"/>
        <v>144</v>
      </c>
      <c r="L83" s="77">
        <f t="shared" si="11"/>
        <v>120</v>
      </c>
      <c r="M83" s="1">
        <f t="shared" si="12"/>
        <v>11.799406748238784</v>
      </c>
      <c r="N83" s="1">
        <v>42</v>
      </c>
      <c r="O83" s="1">
        <f t="shared" si="13"/>
        <v>0.94734890619206702</v>
      </c>
    </row>
    <row r="84" spans="2:15" x14ac:dyDescent="0.3">
      <c r="B84" s="1">
        <v>83</v>
      </c>
      <c r="C84" s="77">
        <v>4</v>
      </c>
      <c r="E84" s="1">
        <f t="shared" si="8"/>
        <v>6889</v>
      </c>
      <c r="F84" s="1">
        <f t="shared" si="9"/>
        <v>332</v>
      </c>
      <c r="I84" s="1">
        <v>13</v>
      </c>
      <c r="J84" s="77">
        <v>9</v>
      </c>
      <c r="K84" s="1">
        <f t="shared" si="10"/>
        <v>169</v>
      </c>
      <c r="L84" s="77">
        <f t="shared" si="11"/>
        <v>117</v>
      </c>
      <c r="M84" s="1">
        <f t="shared" si="12"/>
        <v>11.437671486837228</v>
      </c>
      <c r="N84" s="1">
        <v>43</v>
      </c>
      <c r="O84" s="1">
        <f t="shared" si="13"/>
        <v>0.58561364479050937</v>
      </c>
    </row>
    <row r="85" spans="2:15" x14ac:dyDescent="0.3">
      <c r="B85" s="1">
        <v>84</v>
      </c>
      <c r="C85" s="77">
        <v>2</v>
      </c>
      <c r="E85" s="1">
        <f t="shared" si="8"/>
        <v>7056</v>
      </c>
      <c r="F85" s="1">
        <f t="shared" si="9"/>
        <v>168</v>
      </c>
      <c r="I85" s="1">
        <v>14</v>
      </c>
      <c r="J85" s="77">
        <v>6</v>
      </c>
      <c r="K85" s="1">
        <f t="shared" si="10"/>
        <v>196</v>
      </c>
      <c r="L85" s="77">
        <f t="shared" si="11"/>
        <v>84</v>
      </c>
      <c r="M85" s="1">
        <f t="shared" si="12"/>
        <v>11.075936225435671</v>
      </c>
      <c r="N85" s="1">
        <v>44</v>
      </c>
      <c r="O85" s="1">
        <f t="shared" si="13"/>
        <v>0.22387838338895349</v>
      </c>
    </row>
    <row r="86" spans="2:15" x14ac:dyDescent="0.3">
      <c r="B86" s="1">
        <v>85</v>
      </c>
      <c r="C86" s="77">
        <v>14</v>
      </c>
      <c r="E86" s="1">
        <f t="shared" si="8"/>
        <v>7225</v>
      </c>
      <c r="F86" s="1">
        <f t="shared" si="9"/>
        <v>1190</v>
      </c>
      <c r="I86" s="1">
        <v>15</v>
      </c>
      <c r="J86" s="77">
        <v>8</v>
      </c>
      <c r="K86" s="1">
        <f t="shared" si="10"/>
        <v>225</v>
      </c>
      <c r="L86" s="77">
        <f t="shared" si="11"/>
        <v>120</v>
      </c>
      <c r="M86" s="1">
        <f t="shared" si="12"/>
        <v>10.714200964034113</v>
      </c>
      <c r="N86" s="1">
        <v>45</v>
      </c>
      <c r="O86" s="1">
        <f t="shared" si="13"/>
        <v>-0.13785687801260593</v>
      </c>
    </row>
    <row r="87" spans="2:15" x14ac:dyDescent="0.3">
      <c r="B87" s="1">
        <v>86</v>
      </c>
      <c r="C87" s="77">
        <v>0</v>
      </c>
      <c r="E87" s="1">
        <f t="shared" si="8"/>
        <v>7396</v>
      </c>
      <c r="F87" s="1">
        <f t="shared" si="9"/>
        <v>0</v>
      </c>
      <c r="I87" s="1">
        <v>16</v>
      </c>
      <c r="J87" s="77">
        <v>1</v>
      </c>
      <c r="K87" s="1">
        <f t="shared" si="10"/>
        <v>256</v>
      </c>
      <c r="L87" s="77">
        <f t="shared" si="11"/>
        <v>16</v>
      </c>
      <c r="M87" s="1">
        <f t="shared" si="12"/>
        <v>10.352465702632557</v>
      </c>
      <c r="N87" s="1">
        <v>46</v>
      </c>
      <c r="O87" s="1">
        <f t="shared" si="13"/>
        <v>-0.49959213941416181</v>
      </c>
    </row>
    <row r="88" spans="2:15" x14ac:dyDescent="0.3">
      <c r="B88" s="1">
        <v>87</v>
      </c>
      <c r="C88" s="77">
        <v>7</v>
      </c>
      <c r="E88" s="1">
        <f t="shared" si="8"/>
        <v>7569</v>
      </c>
      <c r="F88" s="1">
        <f t="shared" si="9"/>
        <v>609</v>
      </c>
      <c r="I88" s="1">
        <v>17</v>
      </c>
      <c r="J88" s="77">
        <v>5</v>
      </c>
      <c r="K88" s="1">
        <f t="shared" si="10"/>
        <v>289</v>
      </c>
      <c r="L88" s="77">
        <f t="shared" si="11"/>
        <v>85</v>
      </c>
      <c r="M88" s="1">
        <f t="shared" si="12"/>
        <v>9.9907304412309976</v>
      </c>
      <c r="N88" s="1">
        <v>47</v>
      </c>
      <c r="O88" s="1">
        <f t="shared" si="13"/>
        <v>-0.86132740081571768</v>
      </c>
    </row>
    <row r="89" spans="2:15" x14ac:dyDescent="0.3">
      <c r="B89" s="1">
        <v>88</v>
      </c>
      <c r="C89" s="77">
        <v>7</v>
      </c>
      <c r="E89" s="1">
        <f t="shared" si="8"/>
        <v>7744</v>
      </c>
      <c r="F89" s="1">
        <f t="shared" si="9"/>
        <v>616</v>
      </c>
      <c r="I89" s="1">
        <v>18</v>
      </c>
      <c r="J89" s="77">
        <v>10</v>
      </c>
      <c r="K89" s="1">
        <f t="shared" si="10"/>
        <v>324</v>
      </c>
      <c r="L89" s="77">
        <f t="shared" si="11"/>
        <v>180</v>
      </c>
      <c r="M89" s="1">
        <f t="shared" si="12"/>
        <v>9.6289951798294418</v>
      </c>
      <c r="N89" s="1">
        <v>48</v>
      </c>
      <c r="O89" s="1">
        <f t="shared" si="13"/>
        <v>-1.2230626622172771</v>
      </c>
    </row>
    <row r="90" spans="2:15" x14ac:dyDescent="0.3">
      <c r="B90" s="1">
        <v>89</v>
      </c>
      <c r="C90" s="77">
        <v>26</v>
      </c>
      <c r="E90" s="1">
        <f t="shared" si="8"/>
        <v>7921</v>
      </c>
      <c r="F90" s="1">
        <f t="shared" si="9"/>
        <v>2314</v>
      </c>
      <c r="I90" s="1">
        <v>19</v>
      </c>
      <c r="J90" s="77">
        <v>4</v>
      </c>
      <c r="K90" s="1">
        <f t="shared" si="10"/>
        <v>361</v>
      </c>
      <c r="L90" s="77">
        <f t="shared" si="11"/>
        <v>76</v>
      </c>
      <c r="M90" s="1">
        <f t="shared" si="12"/>
        <v>9.2672599184278841</v>
      </c>
      <c r="N90" s="1">
        <v>49</v>
      </c>
      <c r="O90" s="1">
        <f t="shared" si="13"/>
        <v>-1.584797923618833</v>
      </c>
    </row>
    <row r="91" spans="2:15" x14ac:dyDescent="0.3">
      <c r="B91" s="1">
        <v>90</v>
      </c>
      <c r="C91" s="77">
        <v>4</v>
      </c>
      <c r="E91" s="1">
        <f t="shared" si="8"/>
        <v>8100</v>
      </c>
      <c r="F91" s="1">
        <f t="shared" si="9"/>
        <v>360</v>
      </c>
      <c r="I91" s="1">
        <v>20</v>
      </c>
      <c r="J91" s="77">
        <v>2</v>
      </c>
      <c r="K91" s="1">
        <f t="shared" si="10"/>
        <v>400</v>
      </c>
      <c r="L91" s="77">
        <f t="shared" si="11"/>
        <v>40</v>
      </c>
      <c r="M91" s="1">
        <f t="shared" si="12"/>
        <v>8.9055246570263265</v>
      </c>
      <c r="N91" s="1">
        <v>50</v>
      </c>
      <c r="O91" s="1">
        <f t="shared" si="13"/>
        <v>-1.9465331850203924</v>
      </c>
    </row>
    <row r="92" spans="2:15" x14ac:dyDescent="0.3">
      <c r="B92" s="1">
        <v>91</v>
      </c>
      <c r="C92" s="77">
        <v>9</v>
      </c>
      <c r="E92" s="1">
        <f t="shared" si="8"/>
        <v>8281</v>
      </c>
      <c r="F92" s="1">
        <f t="shared" si="9"/>
        <v>819</v>
      </c>
      <c r="I92" s="1">
        <v>21</v>
      </c>
      <c r="J92" s="77">
        <v>9</v>
      </c>
      <c r="K92" s="1">
        <f t="shared" si="10"/>
        <v>441</v>
      </c>
      <c r="L92" s="77">
        <f t="shared" si="11"/>
        <v>189</v>
      </c>
      <c r="M92" s="1">
        <f t="shared" si="12"/>
        <v>8.5437893956247706</v>
      </c>
      <c r="N92" s="1">
        <v>51</v>
      </c>
      <c r="O92" s="1">
        <f t="shared" si="13"/>
        <v>-2.3082684464219483</v>
      </c>
    </row>
    <row r="93" spans="2:15" x14ac:dyDescent="0.3">
      <c r="B93" s="1">
        <v>92</v>
      </c>
      <c r="C93" s="77">
        <v>2</v>
      </c>
      <c r="E93" s="1">
        <f t="shared" si="8"/>
        <v>8464</v>
      </c>
      <c r="F93" s="1">
        <f t="shared" si="9"/>
        <v>184</v>
      </c>
      <c r="I93" s="1">
        <v>22</v>
      </c>
      <c r="J93" s="77">
        <v>7</v>
      </c>
      <c r="K93" s="1">
        <f t="shared" si="10"/>
        <v>484</v>
      </c>
      <c r="L93" s="77">
        <f t="shared" si="11"/>
        <v>154</v>
      </c>
      <c r="M93" s="1">
        <f t="shared" si="12"/>
        <v>8.1820541342232129</v>
      </c>
      <c r="N93" s="1">
        <v>52</v>
      </c>
      <c r="O93" s="1">
        <f t="shared" si="13"/>
        <v>-2.6700037078235042</v>
      </c>
    </row>
    <row r="94" spans="2:15" x14ac:dyDescent="0.3">
      <c r="B94" s="1">
        <v>93</v>
      </c>
      <c r="C94" s="77">
        <v>5</v>
      </c>
      <c r="E94" s="1">
        <f t="shared" si="8"/>
        <v>8649</v>
      </c>
      <c r="F94" s="1">
        <f t="shared" si="9"/>
        <v>465</v>
      </c>
      <c r="I94" s="1">
        <v>23</v>
      </c>
      <c r="J94" s="77">
        <v>14</v>
      </c>
      <c r="K94" s="1">
        <f t="shared" si="10"/>
        <v>529</v>
      </c>
      <c r="L94" s="77">
        <f t="shared" si="11"/>
        <v>322</v>
      </c>
      <c r="M94" s="1">
        <f t="shared" si="12"/>
        <v>7.8203188728216553</v>
      </c>
      <c r="N94" s="1">
        <v>53</v>
      </c>
      <c r="O94" s="1">
        <f t="shared" si="13"/>
        <v>-3.0317389692250636</v>
      </c>
    </row>
    <row r="95" spans="2:15" x14ac:dyDescent="0.3">
      <c r="B95" s="1">
        <v>94</v>
      </c>
      <c r="C95" s="77">
        <v>2</v>
      </c>
      <c r="E95" s="1">
        <f t="shared" si="8"/>
        <v>8836</v>
      </c>
      <c r="F95" s="1">
        <f t="shared" si="9"/>
        <v>188</v>
      </c>
      <c r="I95" s="1">
        <v>24</v>
      </c>
      <c r="J95" s="77">
        <v>3</v>
      </c>
      <c r="K95" s="1">
        <f t="shared" si="10"/>
        <v>576</v>
      </c>
      <c r="L95" s="77">
        <f t="shared" si="11"/>
        <v>72</v>
      </c>
      <c r="M95" s="1">
        <f t="shared" si="12"/>
        <v>7.4585836114200976</v>
      </c>
      <c r="N95" s="1">
        <v>54</v>
      </c>
      <c r="O95" s="1">
        <f t="shared" si="13"/>
        <v>-3.3934742306266195</v>
      </c>
    </row>
    <row r="96" spans="2:15" x14ac:dyDescent="0.3">
      <c r="B96" s="1">
        <v>95</v>
      </c>
      <c r="C96" s="77">
        <v>2</v>
      </c>
      <c r="E96" s="1">
        <f t="shared" si="8"/>
        <v>9025</v>
      </c>
      <c r="F96" s="1">
        <f t="shared" si="9"/>
        <v>190</v>
      </c>
      <c r="I96" s="1">
        <v>25</v>
      </c>
      <c r="J96" s="77">
        <v>5</v>
      </c>
      <c r="K96" s="1">
        <f t="shared" si="10"/>
        <v>625</v>
      </c>
      <c r="L96" s="77">
        <f t="shared" si="11"/>
        <v>125</v>
      </c>
      <c r="M96" s="1">
        <f t="shared" si="12"/>
        <v>7.09684835001854</v>
      </c>
      <c r="N96" s="1">
        <v>55</v>
      </c>
      <c r="O96" s="1">
        <f t="shared" si="13"/>
        <v>-3.7552094920281753</v>
      </c>
    </row>
    <row r="97" spans="2:18" x14ac:dyDescent="0.3">
      <c r="B97" s="1">
        <v>96</v>
      </c>
      <c r="C97" s="77">
        <v>7</v>
      </c>
      <c r="E97" s="1">
        <f t="shared" si="8"/>
        <v>9216</v>
      </c>
      <c r="F97" s="1">
        <f t="shared" si="9"/>
        <v>672</v>
      </c>
      <c r="I97" s="1">
        <v>26</v>
      </c>
      <c r="J97" s="77">
        <v>0</v>
      </c>
      <c r="K97" s="1">
        <f t="shared" si="10"/>
        <v>676</v>
      </c>
      <c r="L97" s="77">
        <f t="shared" si="11"/>
        <v>0</v>
      </c>
      <c r="M97" s="1">
        <f t="shared" si="12"/>
        <v>6.7351130886169841</v>
      </c>
      <c r="N97" s="1">
        <v>56</v>
      </c>
      <c r="O97" s="1">
        <f t="shared" si="13"/>
        <v>-4.1169447534297348</v>
      </c>
    </row>
    <row r="98" spans="2:18" x14ac:dyDescent="0.3">
      <c r="B98" s="1">
        <v>97</v>
      </c>
      <c r="C98" s="77">
        <v>8</v>
      </c>
      <c r="E98" s="1">
        <f t="shared" si="8"/>
        <v>9409</v>
      </c>
      <c r="F98" s="1">
        <f t="shared" si="9"/>
        <v>776</v>
      </c>
      <c r="I98" s="1">
        <v>27</v>
      </c>
      <c r="J98" s="77">
        <v>6</v>
      </c>
      <c r="K98" s="1">
        <f t="shared" si="10"/>
        <v>729</v>
      </c>
      <c r="L98" s="77">
        <f t="shared" si="11"/>
        <v>162</v>
      </c>
      <c r="M98" s="1">
        <f t="shared" si="12"/>
        <v>6.3733778272154264</v>
      </c>
      <c r="N98" s="1">
        <v>57</v>
      </c>
      <c r="O98" s="1">
        <f t="shared" si="13"/>
        <v>-4.4786800148312906</v>
      </c>
    </row>
    <row r="99" spans="2:18" x14ac:dyDescent="0.3">
      <c r="B99" s="1">
        <v>98</v>
      </c>
      <c r="C99" s="77">
        <v>6</v>
      </c>
      <c r="E99" s="1">
        <f t="shared" si="8"/>
        <v>9604</v>
      </c>
      <c r="F99" s="1">
        <f t="shared" si="9"/>
        <v>588</v>
      </c>
      <c r="I99" s="1">
        <v>28</v>
      </c>
      <c r="J99" s="77">
        <v>17</v>
      </c>
      <c r="K99" s="1">
        <f t="shared" si="10"/>
        <v>784</v>
      </c>
      <c r="L99" s="77">
        <f t="shared" si="11"/>
        <v>476</v>
      </c>
      <c r="M99" s="1">
        <f t="shared" si="12"/>
        <v>6.0116425658138688</v>
      </c>
      <c r="N99" s="1">
        <v>58</v>
      </c>
      <c r="O99" s="1">
        <f t="shared" si="13"/>
        <v>-4.8404152762328501</v>
      </c>
    </row>
    <row r="100" spans="2:18" x14ac:dyDescent="0.3">
      <c r="B100" s="1">
        <v>99</v>
      </c>
      <c r="C100" s="77">
        <v>4</v>
      </c>
      <c r="E100" s="1">
        <f t="shared" si="8"/>
        <v>9801</v>
      </c>
      <c r="F100" s="1">
        <f t="shared" si="9"/>
        <v>396</v>
      </c>
      <c r="I100" s="1">
        <v>29</v>
      </c>
      <c r="J100" s="77">
        <v>4</v>
      </c>
      <c r="K100" s="1">
        <f t="shared" si="10"/>
        <v>841</v>
      </c>
      <c r="L100" s="77">
        <f t="shared" si="11"/>
        <v>116</v>
      </c>
      <c r="M100" s="1">
        <f t="shared" si="12"/>
        <v>5.6499073044123111</v>
      </c>
      <c r="N100" s="1">
        <v>59</v>
      </c>
      <c r="O100" s="1">
        <f t="shared" si="13"/>
        <v>-5.2021505376344059</v>
      </c>
    </row>
    <row r="101" spans="2:18" x14ac:dyDescent="0.3">
      <c r="B101" s="1">
        <v>100</v>
      </c>
      <c r="C101" s="77">
        <v>5</v>
      </c>
      <c r="E101" s="1">
        <f t="shared" si="8"/>
        <v>10000</v>
      </c>
      <c r="F101" s="1">
        <f t="shared" si="9"/>
        <v>500</v>
      </c>
      <c r="I101" s="1">
        <v>30</v>
      </c>
      <c r="J101" s="77">
        <v>17</v>
      </c>
      <c r="K101" s="1">
        <f t="shared" si="10"/>
        <v>900</v>
      </c>
      <c r="L101" s="77">
        <f t="shared" si="11"/>
        <v>510</v>
      </c>
      <c r="M101" s="1">
        <f t="shared" si="12"/>
        <v>5.2881720430107553</v>
      </c>
      <c r="N101" s="1">
        <v>60</v>
      </c>
      <c r="O101" s="1">
        <f t="shared" si="13"/>
        <v>-5.5638857990359618</v>
      </c>
    </row>
    <row r="102" spans="2:18" x14ac:dyDescent="0.3">
      <c r="B102" s="1">
        <v>101</v>
      </c>
      <c r="C102" s="77">
        <v>2</v>
      </c>
      <c r="E102" s="1">
        <f t="shared" si="8"/>
        <v>10201</v>
      </c>
      <c r="F102" s="1">
        <f t="shared" si="9"/>
        <v>202</v>
      </c>
    </row>
    <row r="103" spans="2:18" x14ac:dyDescent="0.3">
      <c r="B103" s="1">
        <v>102</v>
      </c>
      <c r="C103" s="77">
        <v>15</v>
      </c>
      <c r="E103" s="1">
        <f t="shared" si="8"/>
        <v>10404</v>
      </c>
      <c r="F103" s="1">
        <f t="shared" si="9"/>
        <v>1530</v>
      </c>
      <c r="M103">
        <f>SUM(M72:M101)</f>
        <v>316.00000000000011</v>
      </c>
      <c r="O103">
        <f>SUM(O72:O101)</f>
        <v>-9.5617352614014912</v>
      </c>
    </row>
    <row r="104" spans="2:18" x14ac:dyDescent="0.3">
      <c r="B104" s="1">
        <v>103</v>
      </c>
      <c r="C104" s="77">
        <v>3</v>
      </c>
      <c r="E104" s="1">
        <f t="shared" si="8"/>
        <v>10609</v>
      </c>
      <c r="F104" s="1">
        <f t="shared" si="9"/>
        <v>309</v>
      </c>
    </row>
    <row r="105" spans="2:18" x14ac:dyDescent="0.3">
      <c r="B105" s="1">
        <v>104</v>
      </c>
      <c r="C105" s="77">
        <v>9</v>
      </c>
      <c r="E105" s="1">
        <f t="shared" si="8"/>
        <v>10816</v>
      </c>
      <c r="F105" s="1">
        <f t="shared" si="9"/>
        <v>936</v>
      </c>
      <c r="I105" s="17" t="s">
        <v>70</v>
      </c>
    </row>
    <row r="106" spans="2:18" x14ac:dyDescent="0.3">
      <c r="B106" s="1">
        <v>105</v>
      </c>
      <c r="C106" s="77">
        <v>9</v>
      </c>
      <c r="E106" s="1">
        <f t="shared" si="8"/>
        <v>11025</v>
      </c>
      <c r="F106" s="1">
        <f t="shared" si="9"/>
        <v>945</v>
      </c>
      <c r="I106" s="78" t="s">
        <v>54</v>
      </c>
      <c r="J106" s="78" t="s">
        <v>55</v>
      </c>
      <c r="K106" s="78" t="s">
        <v>56</v>
      </c>
      <c r="L106" s="79" t="s">
        <v>57</v>
      </c>
      <c r="M106" s="78" t="s">
        <v>29</v>
      </c>
      <c r="N106" s="78" t="s">
        <v>68</v>
      </c>
      <c r="O106" s="78" t="s">
        <v>69</v>
      </c>
      <c r="Q106" s="17" t="s">
        <v>58</v>
      </c>
    </row>
    <row r="107" spans="2:18" x14ac:dyDescent="0.3">
      <c r="B107" s="1">
        <v>106</v>
      </c>
      <c r="C107" s="77">
        <v>2</v>
      </c>
      <c r="E107" s="1">
        <f t="shared" si="8"/>
        <v>11236</v>
      </c>
      <c r="F107" s="1">
        <f t="shared" si="9"/>
        <v>212</v>
      </c>
      <c r="I107" s="1">
        <v>1</v>
      </c>
      <c r="J107" s="77">
        <v>20</v>
      </c>
      <c r="K107" s="1">
        <f>I107^2</f>
        <v>1</v>
      </c>
      <c r="L107" s="77">
        <f>I107*J107</f>
        <v>20</v>
      </c>
      <c r="M107" s="1">
        <f>$R$114+($R$115*I107)</f>
        <v>5.8340557275541798</v>
      </c>
      <c r="N107" s="1">
        <v>15</v>
      </c>
      <c r="O107" s="80">
        <f>$R$114+($R$115*N107)</f>
        <v>18.594427244582043</v>
      </c>
      <c r="Q107" s="17" t="s">
        <v>59</v>
      </c>
      <c r="R107">
        <f>SUM(I107:I120)</f>
        <v>105</v>
      </c>
    </row>
    <row r="108" spans="2:18" x14ac:dyDescent="0.3">
      <c r="B108" s="1">
        <v>107</v>
      </c>
      <c r="C108" s="77">
        <v>6</v>
      </c>
      <c r="E108" s="1">
        <f t="shared" si="8"/>
        <v>11449</v>
      </c>
      <c r="F108" s="1">
        <f t="shared" si="9"/>
        <v>642</v>
      </c>
      <c r="I108" s="1">
        <v>2</v>
      </c>
      <c r="J108" s="77">
        <v>2</v>
      </c>
      <c r="K108" s="1">
        <f t="shared" ref="K108:K120" si="14">I108^2</f>
        <v>4</v>
      </c>
      <c r="L108" s="77">
        <f t="shared" ref="L108:L120" si="15">I108*J108</f>
        <v>4</v>
      </c>
      <c r="M108" s="1">
        <f t="shared" ref="M108:M120" si="16">$R$114+($R$115*I108)</f>
        <v>6.7455108359133131</v>
      </c>
      <c r="N108" s="1">
        <v>16</v>
      </c>
      <c r="O108" s="80">
        <f t="shared" ref="O108:O120" si="17">$R$114+($R$115*N108)</f>
        <v>19.505882352941178</v>
      </c>
      <c r="Q108" s="17" t="s">
        <v>60</v>
      </c>
      <c r="R108">
        <f>SUM(J107:J120)</f>
        <v>204</v>
      </c>
    </row>
    <row r="109" spans="2:18" x14ac:dyDescent="0.3">
      <c r="B109" s="1">
        <v>108</v>
      </c>
      <c r="C109" s="77">
        <v>1</v>
      </c>
      <c r="E109" s="1">
        <f t="shared" si="8"/>
        <v>11664</v>
      </c>
      <c r="F109" s="1">
        <f t="shared" si="9"/>
        <v>108</v>
      </c>
      <c r="I109" s="1">
        <v>3</v>
      </c>
      <c r="J109" s="77">
        <v>11</v>
      </c>
      <c r="K109" s="1">
        <f t="shared" si="14"/>
        <v>9</v>
      </c>
      <c r="L109" s="77">
        <f t="shared" si="15"/>
        <v>33</v>
      </c>
      <c r="M109" s="1">
        <f t="shared" si="16"/>
        <v>7.6569659442724456</v>
      </c>
      <c r="N109" s="1">
        <v>17</v>
      </c>
      <c r="O109" s="80">
        <f t="shared" si="17"/>
        <v>20.41733746130031</v>
      </c>
      <c r="Q109" s="17" t="s">
        <v>61</v>
      </c>
      <c r="R109">
        <f>SUM(K107:K120)</f>
        <v>1015</v>
      </c>
    </row>
    <row r="110" spans="2:18" x14ac:dyDescent="0.3">
      <c r="B110" s="1">
        <v>109</v>
      </c>
      <c r="C110" s="77">
        <v>5</v>
      </c>
      <c r="E110" s="1">
        <f t="shared" si="8"/>
        <v>11881</v>
      </c>
      <c r="F110" s="1">
        <f t="shared" si="9"/>
        <v>545</v>
      </c>
      <c r="I110" s="1">
        <v>4</v>
      </c>
      <c r="J110" s="77">
        <v>6</v>
      </c>
      <c r="K110" s="1">
        <f t="shared" si="14"/>
        <v>16</v>
      </c>
      <c r="L110" s="77">
        <f t="shared" si="15"/>
        <v>24</v>
      </c>
      <c r="M110" s="1">
        <f t="shared" si="16"/>
        <v>8.568421052631578</v>
      </c>
      <c r="N110" s="1">
        <v>18</v>
      </c>
      <c r="O110" s="80">
        <f t="shared" si="17"/>
        <v>21.328792569659441</v>
      </c>
      <c r="Q110" s="17" t="s">
        <v>62</v>
      </c>
      <c r="R110">
        <f>SUM(L107:L120)</f>
        <v>1442</v>
      </c>
    </row>
    <row r="111" spans="2:18" x14ac:dyDescent="0.3">
      <c r="B111" s="1">
        <v>110</v>
      </c>
      <c r="C111" s="77">
        <v>3</v>
      </c>
      <c r="E111" s="1">
        <f t="shared" si="8"/>
        <v>12100</v>
      </c>
      <c r="F111" s="1">
        <f t="shared" si="9"/>
        <v>330</v>
      </c>
      <c r="I111" s="1">
        <v>5</v>
      </c>
      <c r="J111" s="77">
        <v>9</v>
      </c>
      <c r="K111" s="1">
        <f t="shared" si="14"/>
        <v>25</v>
      </c>
      <c r="L111" s="77">
        <f t="shared" si="15"/>
        <v>45</v>
      </c>
      <c r="M111" s="1">
        <f t="shared" si="16"/>
        <v>9.4798761609907132</v>
      </c>
      <c r="N111" s="1">
        <v>19</v>
      </c>
      <c r="O111" s="80">
        <f t="shared" si="17"/>
        <v>22.240247678018576</v>
      </c>
      <c r="Q111" s="17" t="s">
        <v>65</v>
      </c>
      <c r="R111">
        <f>COUNT(I107:I136)</f>
        <v>22</v>
      </c>
    </row>
    <row r="112" spans="2:18" x14ac:dyDescent="0.3">
      <c r="B112" s="1">
        <v>111</v>
      </c>
      <c r="C112" s="77">
        <v>10</v>
      </c>
      <c r="E112" s="1">
        <f t="shared" si="8"/>
        <v>12321</v>
      </c>
      <c r="F112" s="1">
        <f t="shared" si="9"/>
        <v>1110</v>
      </c>
      <c r="I112" s="1">
        <v>6</v>
      </c>
      <c r="J112" s="77">
        <v>51</v>
      </c>
      <c r="K112" s="1">
        <f t="shared" si="14"/>
        <v>36</v>
      </c>
      <c r="L112" s="77">
        <f t="shared" si="15"/>
        <v>306</v>
      </c>
      <c r="M112" s="1">
        <f t="shared" si="16"/>
        <v>10.391331269349845</v>
      </c>
      <c r="N112" s="1">
        <v>20</v>
      </c>
      <c r="O112" s="80">
        <f t="shared" si="17"/>
        <v>23.151702786377712</v>
      </c>
    </row>
    <row r="113" spans="2:20" x14ac:dyDescent="0.3">
      <c r="B113" s="1">
        <v>112</v>
      </c>
      <c r="C113" s="77">
        <v>6</v>
      </c>
      <c r="E113" s="1">
        <f t="shared" si="8"/>
        <v>12544</v>
      </c>
      <c r="F113" s="1">
        <f t="shared" si="9"/>
        <v>672</v>
      </c>
      <c r="I113" s="1">
        <v>7</v>
      </c>
      <c r="J113" s="77">
        <v>21</v>
      </c>
      <c r="K113" s="1">
        <f t="shared" si="14"/>
        <v>49</v>
      </c>
      <c r="L113" s="77">
        <f t="shared" si="15"/>
        <v>147</v>
      </c>
      <c r="M113" s="1">
        <f t="shared" si="16"/>
        <v>11.302786377708978</v>
      </c>
      <c r="N113" s="1">
        <v>21</v>
      </c>
      <c r="O113" s="80">
        <f t="shared" si="17"/>
        <v>24.06315789473684</v>
      </c>
    </row>
    <row r="114" spans="2:20" x14ac:dyDescent="0.3">
      <c r="B114" s="1">
        <v>113</v>
      </c>
      <c r="C114" s="77">
        <v>21</v>
      </c>
      <c r="E114" s="1">
        <f t="shared" si="8"/>
        <v>12769</v>
      </c>
      <c r="F114" s="1">
        <f t="shared" si="9"/>
        <v>2373</v>
      </c>
      <c r="I114" s="1">
        <v>8</v>
      </c>
      <c r="J114" s="77">
        <v>19</v>
      </c>
      <c r="K114" s="1">
        <f t="shared" si="14"/>
        <v>64</v>
      </c>
      <c r="L114" s="77">
        <f t="shared" si="15"/>
        <v>152</v>
      </c>
      <c r="M114" s="1">
        <f t="shared" si="16"/>
        <v>12.214241486068111</v>
      </c>
      <c r="N114" s="1">
        <v>22</v>
      </c>
      <c r="O114" s="80">
        <f t="shared" si="17"/>
        <v>24.974613003095975</v>
      </c>
      <c r="Q114" s="17" t="s">
        <v>63</v>
      </c>
      <c r="R114">
        <f>((R108*R109)-(R107*R110))/((R111*R109)-(R107)^2)</f>
        <v>4.9226006191950464</v>
      </c>
      <c r="T114">
        <f>INTERCEPT(J107:J120,I107:I120)</f>
        <v>17.472527472527471</v>
      </c>
    </row>
    <row r="115" spans="2:20" x14ac:dyDescent="0.3">
      <c r="B115" s="1">
        <v>114</v>
      </c>
      <c r="C115" s="77">
        <v>16</v>
      </c>
      <c r="E115" s="1">
        <f t="shared" si="8"/>
        <v>12996</v>
      </c>
      <c r="F115" s="1">
        <f t="shared" si="9"/>
        <v>1824</v>
      </c>
      <c r="I115" s="1">
        <v>9</v>
      </c>
      <c r="J115" s="77">
        <v>19</v>
      </c>
      <c r="K115" s="1">
        <f t="shared" si="14"/>
        <v>81</v>
      </c>
      <c r="L115" s="77">
        <f t="shared" si="15"/>
        <v>171</v>
      </c>
      <c r="M115" s="1">
        <f t="shared" si="16"/>
        <v>13.125696594427245</v>
      </c>
      <c r="N115" s="1">
        <v>23</v>
      </c>
      <c r="O115" s="80">
        <f t="shared" si="17"/>
        <v>25.88606811145511</v>
      </c>
      <c r="Q115" s="17" t="s">
        <v>64</v>
      </c>
      <c r="R115">
        <f>((R111*R110)-(R107*R108))/((R111*R109)-(R107)^2)</f>
        <v>0.91145510835913313</v>
      </c>
      <c r="T115">
        <f>SLOPE(J107:J120,I107:I120)</f>
        <v>-0.38681318681318683</v>
      </c>
    </row>
    <row r="116" spans="2:20" x14ac:dyDescent="0.3">
      <c r="B116" s="1">
        <v>115</v>
      </c>
      <c r="C116" s="77">
        <v>9</v>
      </c>
      <c r="E116" s="1">
        <f t="shared" si="8"/>
        <v>13225</v>
      </c>
      <c r="F116" s="1">
        <f t="shared" si="9"/>
        <v>1035</v>
      </c>
      <c r="I116" s="1">
        <v>10</v>
      </c>
      <c r="J116" s="77">
        <v>12</v>
      </c>
      <c r="K116" s="1">
        <f t="shared" si="14"/>
        <v>100</v>
      </c>
      <c r="L116" s="77">
        <f t="shared" si="15"/>
        <v>120</v>
      </c>
      <c r="M116" s="1">
        <f t="shared" si="16"/>
        <v>14.037151702786378</v>
      </c>
      <c r="N116" s="1">
        <v>24</v>
      </c>
      <c r="O116" s="80">
        <f t="shared" si="17"/>
        <v>26.797523219814238</v>
      </c>
    </row>
    <row r="117" spans="2:20" x14ac:dyDescent="0.3">
      <c r="B117" s="1">
        <v>116</v>
      </c>
      <c r="C117" s="77">
        <v>0</v>
      </c>
      <c r="E117" s="1">
        <f t="shared" si="8"/>
        <v>13456</v>
      </c>
      <c r="F117" s="1">
        <f t="shared" si="9"/>
        <v>0</v>
      </c>
      <c r="I117" s="1">
        <v>11</v>
      </c>
      <c r="J117" s="77">
        <v>9</v>
      </c>
      <c r="K117" s="1">
        <f t="shared" si="14"/>
        <v>121</v>
      </c>
      <c r="L117" s="77">
        <f t="shared" si="15"/>
        <v>99</v>
      </c>
      <c r="M117" s="1">
        <f t="shared" si="16"/>
        <v>14.948606811145511</v>
      </c>
      <c r="N117" s="1">
        <v>25</v>
      </c>
      <c r="O117" s="80">
        <f t="shared" si="17"/>
        <v>27.708978328173373</v>
      </c>
    </row>
    <row r="118" spans="2:20" x14ac:dyDescent="0.3">
      <c r="B118" s="1">
        <v>117</v>
      </c>
      <c r="C118" s="77">
        <v>4</v>
      </c>
      <c r="E118" s="1">
        <f t="shared" si="8"/>
        <v>13689</v>
      </c>
      <c r="F118" s="1">
        <f t="shared" si="9"/>
        <v>468</v>
      </c>
      <c r="I118" s="1">
        <v>12</v>
      </c>
      <c r="J118" s="77">
        <v>10</v>
      </c>
      <c r="K118" s="1">
        <f t="shared" si="14"/>
        <v>144</v>
      </c>
      <c r="L118" s="77">
        <f t="shared" si="15"/>
        <v>120</v>
      </c>
      <c r="M118" s="1">
        <f t="shared" si="16"/>
        <v>15.860061919504643</v>
      </c>
      <c r="N118" s="1">
        <v>26</v>
      </c>
      <c r="O118" s="80">
        <f t="shared" si="17"/>
        <v>28.620433436532508</v>
      </c>
    </row>
    <row r="119" spans="2:20" x14ac:dyDescent="0.3">
      <c r="B119" s="1">
        <v>118</v>
      </c>
      <c r="C119" s="77">
        <v>8</v>
      </c>
      <c r="E119" s="1">
        <f t="shared" si="8"/>
        <v>13924</v>
      </c>
      <c r="F119" s="1">
        <f t="shared" si="9"/>
        <v>944</v>
      </c>
      <c r="I119" s="1">
        <v>13</v>
      </c>
      <c r="J119" s="77">
        <v>9</v>
      </c>
      <c r="K119" s="1">
        <f t="shared" si="14"/>
        <v>169</v>
      </c>
      <c r="L119" s="77">
        <f t="shared" si="15"/>
        <v>117</v>
      </c>
      <c r="M119" s="1">
        <f t="shared" si="16"/>
        <v>16.771517027863776</v>
      </c>
      <c r="N119" s="1">
        <v>27</v>
      </c>
      <c r="O119" s="80">
        <f t="shared" si="17"/>
        <v>29.531888544891643</v>
      </c>
    </row>
    <row r="120" spans="2:20" x14ac:dyDescent="0.3">
      <c r="B120" s="1">
        <v>119</v>
      </c>
      <c r="C120" s="77">
        <v>13</v>
      </c>
      <c r="E120" s="1">
        <f t="shared" si="8"/>
        <v>14161</v>
      </c>
      <c r="F120" s="1">
        <f t="shared" si="9"/>
        <v>1547</v>
      </c>
      <c r="I120" s="1">
        <v>14</v>
      </c>
      <c r="J120" s="77">
        <v>6</v>
      </c>
      <c r="K120" s="1">
        <f t="shared" si="14"/>
        <v>196</v>
      </c>
      <c r="L120" s="77">
        <f t="shared" si="15"/>
        <v>84</v>
      </c>
      <c r="M120" s="1">
        <f t="shared" si="16"/>
        <v>17.682972136222908</v>
      </c>
      <c r="N120" s="1">
        <v>28</v>
      </c>
      <c r="O120" s="80">
        <f t="shared" si="17"/>
        <v>30.443343653250771</v>
      </c>
    </row>
    <row r="121" spans="2:20" x14ac:dyDescent="0.3">
      <c r="B121" s="1">
        <v>120</v>
      </c>
      <c r="C121" s="77">
        <v>7</v>
      </c>
      <c r="E121" s="1">
        <f t="shared" si="8"/>
        <v>14400</v>
      </c>
      <c r="F121" s="1">
        <f t="shared" si="9"/>
        <v>840</v>
      </c>
    </row>
    <row r="122" spans="2:20" x14ac:dyDescent="0.3">
      <c r="B122" s="1">
        <v>121</v>
      </c>
      <c r="C122" s="77">
        <v>22</v>
      </c>
      <c r="E122" s="1">
        <f t="shared" si="8"/>
        <v>14641</v>
      </c>
      <c r="F122" s="1">
        <f t="shared" si="9"/>
        <v>2662</v>
      </c>
      <c r="M122">
        <f>SUM(M107:M120)</f>
        <v>164.61919504643961</v>
      </c>
      <c r="O122" s="81">
        <f>SUM(O107:O120)</f>
        <v>343.26439628482973</v>
      </c>
    </row>
    <row r="123" spans="2:20" x14ac:dyDescent="0.3">
      <c r="B123" s="1">
        <v>122</v>
      </c>
      <c r="C123" s="77">
        <v>17</v>
      </c>
      <c r="E123" s="1">
        <f t="shared" si="8"/>
        <v>14884</v>
      </c>
      <c r="F123" s="1">
        <f t="shared" si="9"/>
        <v>2074</v>
      </c>
    </row>
    <row r="124" spans="2:20" x14ac:dyDescent="0.3">
      <c r="B124" s="1">
        <v>123</v>
      </c>
      <c r="C124" s="77">
        <v>13</v>
      </c>
      <c r="E124" s="1">
        <f t="shared" si="8"/>
        <v>15129</v>
      </c>
      <c r="F124" s="1">
        <f t="shared" si="9"/>
        <v>1599</v>
      </c>
    </row>
    <row r="125" spans="2:20" x14ac:dyDescent="0.3">
      <c r="B125" s="1">
        <v>124</v>
      </c>
      <c r="C125" s="77">
        <v>45</v>
      </c>
      <c r="E125" s="1">
        <f t="shared" si="8"/>
        <v>15376</v>
      </c>
      <c r="F125" s="1">
        <f t="shared" si="9"/>
        <v>5580</v>
      </c>
      <c r="I125" s="17" t="s">
        <v>71</v>
      </c>
    </row>
    <row r="126" spans="2:20" x14ac:dyDescent="0.3">
      <c r="B126" s="1">
        <v>125</v>
      </c>
      <c r="C126" s="77">
        <v>22</v>
      </c>
      <c r="E126" s="1">
        <f t="shared" si="8"/>
        <v>15625</v>
      </c>
      <c r="F126" s="1">
        <f t="shared" si="9"/>
        <v>2750</v>
      </c>
      <c r="I126" s="78" t="s">
        <v>54</v>
      </c>
      <c r="J126" s="78" t="s">
        <v>55</v>
      </c>
      <c r="K126" s="78" t="s">
        <v>56</v>
      </c>
      <c r="L126" s="79" t="s">
        <v>57</v>
      </c>
      <c r="M126" s="78" t="s">
        <v>29</v>
      </c>
      <c r="N126" s="78" t="s">
        <v>68</v>
      </c>
      <c r="O126" s="78" t="s">
        <v>69</v>
      </c>
      <c r="Q126" s="17" t="s">
        <v>58</v>
      </c>
    </row>
    <row r="127" spans="2:20" x14ac:dyDescent="0.3">
      <c r="B127" s="1">
        <v>126</v>
      </c>
      <c r="C127" s="77">
        <v>4</v>
      </c>
      <c r="E127" s="1">
        <f t="shared" si="8"/>
        <v>15876</v>
      </c>
      <c r="F127" s="1">
        <f t="shared" si="9"/>
        <v>504</v>
      </c>
      <c r="I127" s="1">
        <v>1</v>
      </c>
      <c r="J127" s="77">
        <v>20</v>
      </c>
      <c r="K127" s="1">
        <f>I127^2</f>
        <v>1</v>
      </c>
      <c r="L127" s="77">
        <f>I127*J127</f>
        <v>20</v>
      </c>
      <c r="M127" s="1">
        <f>$R$134+($R$135*I127)</f>
        <v>6.5357142857142856</v>
      </c>
      <c r="N127" s="1">
        <v>8</v>
      </c>
      <c r="O127" s="86">
        <f>$R$134+($R$135*N127)</f>
        <v>31.285714285714285</v>
      </c>
      <c r="Q127" s="17" t="s">
        <v>59</v>
      </c>
      <c r="R127">
        <f>SUM(I127:I133)</f>
        <v>28</v>
      </c>
    </row>
    <row r="128" spans="2:20" x14ac:dyDescent="0.3">
      <c r="B128" s="1">
        <v>127</v>
      </c>
      <c r="C128" s="77">
        <v>20</v>
      </c>
      <c r="E128" s="1">
        <f t="shared" si="8"/>
        <v>16129</v>
      </c>
      <c r="F128" s="1">
        <f t="shared" si="9"/>
        <v>2540</v>
      </c>
      <c r="I128" s="1">
        <v>2</v>
      </c>
      <c r="J128" s="77">
        <v>2</v>
      </c>
      <c r="K128" s="1">
        <f t="shared" ref="K128:K133" si="18">I128^2</f>
        <v>4</v>
      </c>
      <c r="L128" s="77">
        <f t="shared" ref="L128:L133" si="19">I128*J128</f>
        <v>4</v>
      </c>
      <c r="M128" s="1">
        <f t="shared" ref="M128:M133" si="20">$R$134+($R$135*I128)</f>
        <v>10.071428571428571</v>
      </c>
      <c r="N128" s="1">
        <v>9</v>
      </c>
      <c r="O128" s="86">
        <f t="shared" ref="O128:O133" si="21">$R$134+($R$135*N128)</f>
        <v>34.821428571428569</v>
      </c>
      <c r="Q128" s="17" t="s">
        <v>60</v>
      </c>
      <c r="R128">
        <f>SUM(J127:J133)</f>
        <v>120</v>
      </c>
    </row>
    <row r="129" spans="2:20" x14ac:dyDescent="0.3">
      <c r="B129" s="1">
        <v>128</v>
      </c>
      <c r="C129" s="77">
        <v>7</v>
      </c>
      <c r="E129" s="1">
        <f t="shared" si="8"/>
        <v>16384</v>
      </c>
      <c r="F129" s="1">
        <f t="shared" si="9"/>
        <v>896</v>
      </c>
      <c r="I129" s="1">
        <v>3</v>
      </c>
      <c r="J129" s="77">
        <v>11</v>
      </c>
      <c r="K129" s="1">
        <f t="shared" si="18"/>
        <v>9</v>
      </c>
      <c r="L129" s="77">
        <f t="shared" si="19"/>
        <v>33</v>
      </c>
      <c r="M129" s="1">
        <f t="shared" si="20"/>
        <v>13.607142857142858</v>
      </c>
      <c r="N129" s="1">
        <v>10</v>
      </c>
      <c r="O129" s="86">
        <f t="shared" si="21"/>
        <v>38.357142857142854</v>
      </c>
      <c r="Q129" s="17" t="s">
        <v>61</v>
      </c>
      <c r="R129">
        <f>SUM(K127:K133)</f>
        <v>140</v>
      </c>
    </row>
    <row r="130" spans="2:20" x14ac:dyDescent="0.3">
      <c r="B130" s="1">
        <v>129</v>
      </c>
      <c r="C130" s="77">
        <v>6</v>
      </c>
      <c r="E130" s="1">
        <f t="shared" si="8"/>
        <v>16641</v>
      </c>
      <c r="F130" s="1">
        <f t="shared" si="9"/>
        <v>774</v>
      </c>
      <c r="I130" s="1">
        <v>4</v>
      </c>
      <c r="J130" s="77">
        <v>6</v>
      </c>
      <c r="K130" s="1">
        <f t="shared" si="18"/>
        <v>16</v>
      </c>
      <c r="L130" s="77">
        <f t="shared" si="19"/>
        <v>24</v>
      </c>
      <c r="M130" s="1">
        <f t="shared" si="20"/>
        <v>17.142857142857142</v>
      </c>
      <c r="N130" s="1">
        <v>11</v>
      </c>
      <c r="O130" s="86">
        <f t="shared" si="21"/>
        <v>41.892857142857139</v>
      </c>
      <c r="Q130" s="17" t="s">
        <v>62</v>
      </c>
      <c r="R130">
        <f>SUM(L127:L140)</f>
        <v>579</v>
      </c>
    </row>
    <row r="131" spans="2:20" x14ac:dyDescent="0.3">
      <c r="B131" s="1">
        <v>130</v>
      </c>
      <c r="C131" s="77">
        <v>7</v>
      </c>
      <c r="E131" s="1">
        <f t="shared" ref="E131:E194" si="22">B131^2</f>
        <v>16900</v>
      </c>
      <c r="F131" s="1">
        <f t="shared" ref="F131:F194" si="23">B131*C131</f>
        <v>910</v>
      </c>
      <c r="I131" s="1">
        <v>5</v>
      </c>
      <c r="J131" s="77">
        <v>9</v>
      </c>
      <c r="K131" s="1">
        <f t="shared" si="18"/>
        <v>25</v>
      </c>
      <c r="L131" s="77">
        <f t="shared" si="19"/>
        <v>45</v>
      </c>
      <c r="M131" s="1">
        <f t="shared" si="20"/>
        <v>20.678571428571427</v>
      </c>
      <c r="N131" s="1">
        <v>12</v>
      </c>
      <c r="O131" s="86">
        <f t="shared" si="21"/>
        <v>45.428571428571431</v>
      </c>
      <c r="Q131" s="17" t="s">
        <v>65</v>
      </c>
      <c r="R131">
        <f>COUNT(I127:I133)</f>
        <v>7</v>
      </c>
    </row>
    <row r="132" spans="2:20" x14ac:dyDescent="0.3">
      <c r="B132" s="1">
        <v>131</v>
      </c>
      <c r="C132" s="77">
        <v>0</v>
      </c>
      <c r="E132" s="1">
        <f t="shared" si="22"/>
        <v>17161</v>
      </c>
      <c r="F132" s="1">
        <f t="shared" si="23"/>
        <v>0</v>
      </c>
      <c r="I132" s="1">
        <v>6</v>
      </c>
      <c r="J132" s="77">
        <v>51</v>
      </c>
      <c r="K132" s="1">
        <f t="shared" si="18"/>
        <v>36</v>
      </c>
      <c r="L132" s="77">
        <f t="shared" si="19"/>
        <v>306</v>
      </c>
      <c r="M132" s="1">
        <f t="shared" si="20"/>
        <v>24.214285714285715</v>
      </c>
      <c r="N132" s="1">
        <v>13</v>
      </c>
      <c r="O132" s="86">
        <f t="shared" si="21"/>
        <v>48.964285714285715</v>
      </c>
    </row>
    <row r="133" spans="2:20" x14ac:dyDescent="0.3">
      <c r="B133" s="1">
        <v>132</v>
      </c>
      <c r="C133" s="77">
        <v>26</v>
      </c>
      <c r="E133" s="1">
        <f t="shared" si="22"/>
        <v>17424</v>
      </c>
      <c r="F133" s="1">
        <f t="shared" si="23"/>
        <v>3432</v>
      </c>
      <c r="I133" s="18">
        <v>7</v>
      </c>
      <c r="J133" s="82">
        <v>21</v>
      </c>
      <c r="K133" s="18">
        <f t="shared" si="18"/>
        <v>49</v>
      </c>
      <c r="L133" s="82">
        <f t="shared" si="19"/>
        <v>147</v>
      </c>
      <c r="M133" s="1">
        <f t="shared" si="20"/>
        <v>27.75</v>
      </c>
      <c r="N133" s="1">
        <v>14</v>
      </c>
      <c r="O133" s="86">
        <f t="shared" si="21"/>
        <v>52.5</v>
      </c>
    </row>
    <row r="134" spans="2:20" x14ac:dyDescent="0.3">
      <c r="B134" s="1">
        <v>133</v>
      </c>
      <c r="C134" s="77">
        <v>35</v>
      </c>
      <c r="E134" s="1">
        <f t="shared" si="22"/>
        <v>17689</v>
      </c>
      <c r="F134" s="1">
        <f t="shared" si="23"/>
        <v>4655</v>
      </c>
      <c r="I134" s="83"/>
      <c r="J134" s="84"/>
      <c r="K134" s="83"/>
      <c r="L134" s="84"/>
      <c r="M134" s="83"/>
      <c r="N134" s="83"/>
      <c r="O134" s="85"/>
      <c r="Q134" s="17" t="s">
        <v>63</v>
      </c>
      <c r="R134">
        <f>((R128*R129)-(R127*R130))/((R131*R129)-(R127)^2)</f>
        <v>3</v>
      </c>
      <c r="T134">
        <f>INTERCEPT(J127:J140,I127:I140)</f>
        <v>3</v>
      </c>
    </row>
    <row r="135" spans="2:20" x14ac:dyDescent="0.3">
      <c r="B135" s="1">
        <v>134</v>
      </c>
      <c r="C135" s="77">
        <v>16</v>
      </c>
      <c r="E135" s="1">
        <f t="shared" si="22"/>
        <v>17956</v>
      </c>
      <c r="F135" s="1">
        <f t="shared" si="23"/>
        <v>2144</v>
      </c>
      <c r="J135" s="76" t="s">
        <v>72</v>
      </c>
      <c r="K135" t="s">
        <v>73</v>
      </c>
      <c r="L135" s="76"/>
      <c r="O135" s="81"/>
      <c r="Q135" s="17" t="s">
        <v>64</v>
      </c>
      <c r="R135">
        <f>((R131*R130)-(R127*R128))/((R131*R129)-(R127)^2)</f>
        <v>3.5357142857142856</v>
      </c>
      <c r="T135">
        <f>SLOPE(J127:J140,I127:I140)</f>
        <v>3.535714285714286</v>
      </c>
    </row>
    <row r="136" spans="2:20" x14ac:dyDescent="0.3">
      <c r="B136" s="1">
        <v>135</v>
      </c>
      <c r="C136" s="77">
        <v>4</v>
      </c>
      <c r="E136" s="1">
        <f t="shared" si="22"/>
        <v>18225</v>
      </c>
      <c r="F136" s="1">
        <f t="shared" si="23"/>
        <v>540</v>
      </c>
      <c r="I136">
        <v>8</v>
      </c>
      <c r="J136" s="76">
        <f>_xlfn.FORECAST.LINEAR(I136,$J$127:$J$133,$I$127:$I$133)</f>
        <v>31.285714285714285</v>
      </c>
      <c r="K136">
        <f>_xlfn.FORECAST.ETS(I136,$J$127:$J$133,$I$127:$I$133)</f>
        <v>41.712861885087136</v>
      </c>
      <c r="L136" s="76"/>
      <c r="O136" s="81"/>
    </row>
    <row r="137" spans="2:20" x14ac:dyDescent="0.3">
      <c r="B137" s="1">
        <v>136</v>
      </c>
      <c r="C137" s="77">
        <v>13</v>
      </c>
      <c r="E137" s="1">
        <f t="shared" si="22"/>
        <v>18496</v>
      </c>
      <c r="F137" s="1">
        <f t="shared" si="23"/>
        <v>1768</v>
      </c>
      <c r="I137">
        <v>9</v>
      </c>
      <c r="J137" s="76">
        <f t="shared" ref="J137:J142" si="24">_xlfn.FORECAST.LINEAR(I137,$J$127:$J$133,$I$127:$I$133)</f>
        <v>34.821428571428569</v>
      </c>
      <c r="K137">
        <f t="shared" ref="K137:K142" si="25">_xlfn.FORECAST.ETS(I137,$J$127:$J$133,$I$127:$I$133)</f>
        <v>29.752110057181522</v>
      </c>
      <c r="L137" s="76"/>
      <c r="O137" s="81"/>
    </row>
    <row r="138" spans="2:20" x14ac:dyDescent="0.3">
      <c r="B138" s="1">
        <v>137</v>
      </c>
      <c r="C138" s="77">
        <v>4</v>
      </c>
      <c r="E138" s="1">
        <f t="shared" si="22"/>
        <v>18769</v>
      </c>
      <c r="F138" s="1">
        <f t="shared" si="23"/>
        <v>548</v>
      </c>
      <c r="I138">
        <v>10</v>
      </c>
      <c r="J138" s="76">
        <f t="shared" si="24"/>
        <v>38.357142857142854</v>
      </c>
      <c r="K138">
        <f t="shared" si="25"/>
        <v>48.724249319705521</v>
      </c>
      <c r="L138" s="76"/>
      <c r="O138" s="81"/>
    </row>
    <row r="139" spans="2:20" x14ac:dyDescent="0.3">
      <c r="B139" s="1">
        <v>138</v>
      </c>
      <c r="C139" s="77">
        <v>7</v>
      </c>
      <c r="E139" s="1">
        <f t="shared" si="22"/>
        <v>19044</v>
      </c>
      <c r="F139" s="1">
        <f t="shared" si="23"/>
        <v>966</v>
      </c>
      <c r="I139">
        <v>11</v>
      </c>
      <c r="J139" s="76">
        <f t="shared" si="24"/>
        <v>41.892857142857139</v>
      </c>
      <c r="K139">
        <f t="shared" si="25"/>
        <v>36.76349749179991</v>
      </c>
      <c r="L139" s="76"/>
      <c r="O139" s="81"/>
    </row>
    <row r="140" spans="2:20" x14ac:dyDescent="0.3">
      <c r="B140" s="1">
        <v>139</v>
      </c>
      <c r="C140" s="77">
        <v>10</v>
      </c>
      <c r="E140" s="1">
        <f t="shared" si="22"/>
        <v>19321</v>
      </c>
      <c r="F140" s="1">
        <f t="shared" si="23"/>
        <v>1390</v>
      </c>
      <c r="I140">
        <v>12</v>
      </c>
      <c r="J140" s="76">
        <f t="shared" si="24"/>
        <v>45.428571428571431</v>
      </c>
      <c r="K140">
        <f t="shared" si="25"/>
        <v>55.73563675432392</v>
      </c>
      <c r="L140" s="76"/>
      <c r="O140" s="81"/>
    </row>
    <row r="141" spans="2:20" x14ac:dyDescent="0.3">
      <c r="B141" s="1">
        <v>140</v>
      </c>
      <c r="C141" s="77">
        <v>9</v>
      </c>
      <c r="E141" s="1">
        <f t="shared" si="22"/>
        <v>19600</v>
      </c>
      <c r="F141" s="1">
        <f t="shared" si="23"/>
        <v>1260</v>
      </c>
      <c r="I141">
        <v>13</v>
      </c>
      <c r="J141" s="76">
        <f t="shared" si="24"/>
        <v>48.964285714285715</v>
      </c>
      <c r="K141">
        <f t="shared" si="25"/>
        <v>43.774884926418302</v>
      </c>
    </row>
    <row r="142" spans="2:20" x14ac:dyDescent="0.3">
      <c r="B142" s="1">
        <v>141</v>
      </c>
      <c r="C142" s="77">
        <v>17</v>
      </c>
      <c r="E142" s="1">
        <f t="shared" si="22"/>
        <v>19881</v>
      </c>
      <c r="F142" s="1">
        <f t="shared" si="23"/>
        <v>2397</v>
      </c>
      <c r="I142">
        <v>14</v>
      </c>
      <c r="J142" s="76">
        <f t="shared" si="24"/>
        <v>52.5</v>
      </c>
      <c r="K142">
        <f t="shared" si="25"/>
        <v>62.747024188942305</v>
      </c>
      <c r="M142">
        <f>SUM(M127:M133)</f>
        <v>120</v>
      </c>
      <c r="O142" s="81">
        <f>SUM(O127:O133)</f>
        <v>293.25</v>
      </c>
    </row>
    <row r="143" spans="2:20" x14ac:dyDescent="0.3">
      <c r="B143" s="1">
        <v>142</v>
      </c>
      <c r="C143" s="77">
        <v>1</v>
      </c>
      <c r="E143" s="1">
        <f t="shared" si="22"/>
        <v>20164</v>
      </c>
      <c r="F143" s="1">
        <f t="shared" si="23"/>
        <v>142</v>
      </c>
    </row>
    <row r="144" spans="2:20" x14ac:dyDescent="0.3">
      <c r="B144" s="1">
        <v>143</v>
      </c>
      <c r="C144" s="77">
        <v>7</v>
      </c>
      <c r="E144" s="1">
        <f t="shared" si="22"/>
        <v>20449</v>
      </c>
      <c r="F144" s="1">
        <f t="shared" si="23"/>
        <v>1001</v>
      </c>
      <c r="J144">
        <f>SUM(J136:J142)</f>
        <v>293.25</v>
      </c>
      <c r="K144">
        <f>SUM(K136:K142)</f>
        <v>319.21026462345861</v>
      </c>
    </row>
    <row r="145" spans="2:6" x14ac:dyDescent="0.3">
      <c r="B145" s="1">
        <v>144</v>
      </c>
      <c r="C145" s="77">
        <v>7</v>
      </c>
      <c r="E145" s="1">
        <f t="shared" si="22"/>
        <v>20736</v>
      </c>
      <c r="F145" s="1">
        <f t="shared" si="23"/>
        <v>1008</v>
      </c>
    </row>
    <row r="146" spans="2:6" x14ac:dyDescent="0.3">
      <c r="B146" s="1">
        <v>145</v>
      </c>
      <c r="C146" s="77">
        <v>7</v>
      </c>
      <c r="E146" s="1">
        <f t="shared" si="22"/>
        <v>21025</v>
      </c>
      <c r="F146" s="1">
        <f t="shared" si="23"/>
        <v>1015</v>
      </c>
    </row>
    <row r="147" spans="2:6" x14ac:dyDescent="0.3">
      <c r="B147" s="1">
        <v>146</v>
      </c>
      <c r="C147" s="77">
        <v>12</v>
      </c>
      <c r="E147" s="1">
        <f t="shared" si="22"/>
        <v>21316</v>
      </c>
      <c r="F147" s="1">
        <f t="shared" si="23"/>
        <v>1752</v>
      </c>
    </row>
    <row r="148" spans="2:6" x14ac:dyDescent="0.3">
      <c r="B148" s="1">
        <v>147</v>
      </c>
      <c r="C148" s="77">
        <v>17</v>
      </c>
      <c r="E148" s="1">
        <f t="shared" si="22"/>
        <v>21609</v>
      </c>
      <c r="F148" s="1">
        <f t="shared" si="23"/>
        <v>2499</v>
      </c>
    </row>
    <row r="149" spans="2:6" x14ac:dyDescent="0.3">
      <c r="B149" s="1">
        <v>148</v>
      </c>
      <c r="C149" s="77">
        <v>25</v>
      </c>
      <c r="E149" s="1">
        <f t="shared" si="22"/>
        <v>21904</v>
      </c>
      <c r="F149" s="1">
        <f t="shared" si="23"/>
        <v>3700</v>
      </c>
    </row>
    <row r="150" spans="2:6" x14ac:dyDescent="0.3">
      <c r="B150" s="1">
        <v>149</v>
      </c>
      <c r="C150" s="77">
        <v>23</v>
      </c>
      <c r="E150" s="1">
        <f t="shared" si="22"/>
        <v>22201</v>
      </c>
      <c r="F150" s="1">
        <f t="shared" si="23"/>
        <v>3427</v>
      </c>
    </row>
    <row r="151" spans="2:6" x14ac:dyDescent="0.3">
      <c r="B151" s="1">
        <v>150</v>
      </c>
      <c r="C151" s="77">
        <v>7</v>
      </c>
      <c r="E151" s="1">
        <f t="shared" si="22"/>
        <v>22500</v>
      </c>
      <c r="F151" s="1">
        <f t="shared" si="23"/>
        <v>1050</v>
      </c>
    </row>
    <row r="152" spans="2:6" x14ac:dyDescent="0.3">
      <c r="B152" s="1">
        <v>151</v>
      </c>
      <c r="C152" s="77">
        <v>19</v>
      </c>
      <c r="E152" s="1">
        <f t="shared" si="22"/>
        <v>22801</v>
      </c>
      <c r="F152" s="1">
        <f t="shared" si="23"/>
        <v>2869</v>
      </c>
    </row>
    <row r="153" spans="2:6" x14ac:dyDescent="0.3">
      <c r="B153" s="1">
        <v>152</v>
      </c>
      <c r="C153" s="77">
        <v>21</v>
      </c>
      <c r="E153" s="1">
        <f t="shared" si="22"/>
        <v>23104</v>
      </c>
      <c r="F153" s="1">
        <f t="shared" si="23"/>
        <v>3192</v>
      </c>
    </row>
    <row r="154" spans="2:6" x14ac:dyDescent="0.3">
      <c r="B154" s="1">
        <v>153</v>
      </c>
      <c r="C154" s="77">
        <v>12</v>
      </c>
      <c r="E154" s="1">
        <f t="shared" si="22"/>
        <v>23409</v>
      </c>
      <c r="F154" s="1">
        <f t="shared" si="23"/>
        <v>1836</v>
      </c>
    </row>
    <row r="155" spans="2:6" x14ac:dyDescent="0.3">
      <c r="B155" s="1">
        <v>154</v>
      </c>
      <c r="C155" s="77">
        <v>8</v>
      </c>
      <c r="E155" s="1">
        <f t="shared" si="22"/>
        <v>23716</v>
      </c>
      <c r="F155" s="1">
        <f t="shared" si="23"/>
        <v>1232</v>
      </c>
    </row>
    <row r="156" spans="2:6" x14ac:dyDescent="0.3">
      <c r="B156" s="1">
        <v>155</v>
      </c>
      <c r="C156" s="77">
        <v>10</v>
      </c>
      <c r="E156" s="1">
        <f t="shared" si="22"/>
        <v>24025</v>
      </c>
      <c r="F156" s="1">
        <f t="shared" si="23"/>
        <v>1550</v>
      </c>
    </row>
    <row r="157" spans="2:6" x14ac:dyDescent="0.3">
      <c r="B157" s="1">
        <v>156</v>
      </c>
      <c r="C157" s="77">
        <v>7</v>
      </c>
      <c r="E157" s="1">
        <f t="shared" si="22"/>
        <v>24336</v>
      </c>
      <c r="F157" s="1">
        <f t="shared" si="23"/>
        <v>1092</v>
      </c>
    </row>
    <row r="158" spans="2:6" x14ac:dyDescent="0.3">
      <c r="B158" s="1">
        <v>157</v>
      </c>
      <c r="C158" s="77">
        <v>20</v>
      </c>
      <c r="E158" s="1">
        <f t="shared" si="22"/>
        <v>24649</v>
      </c>
      <c r="F158" s="1">
        <f t="shared" si="23"/>
        <v>3140</v>
      </c>
    </row>
    <row r="159" spans="2:6" x14ac:dyDescent="0.3">
      <c r="B159" s="1">
        <v>158</v>
      </c>
      <c r="C159" s="77">
        <v>5</v>
      </c>
      <c r="E159" s="1">
        <f t="shared" si="22"/>
        <v>24964</v>
      </c>
      <c r="F159" s="1">
        <f t="shared" si="23"/>
        <v>790</v>
      </c>
    </row>
    <row r="160" spans="2:6" x14ac:dyDescent="0.3">
      <c r="B160" s="1">
        <v>159</v>
      </c>
      <c r="C160" s="77">
        <v>9</v>
      </c>
      <c r="E160" s="1">
        <f t="shared" si="22"/>
        <v>25281</v>
      </c>
      <c r="F160" s="1">
        <f t="shared" si="23"/>
        <v>1431</v>
      </c>
    </row>
    <row r="161" spans="2:6" x14ac:dyDescent="0.3">
      <c r="B161" s="1">
        <v>160</v>
      </c>
      <c r="C161" s="77">
        <v>3</v>
      </c>
      <c r="E161" s="1">
        <f t="shared" si="22"/>
        <v>25600</v>
      </c>
      <c r="F161" s="1">
        <f t="shared" si="23"/>
        <v>480</v>
      </c>
    </row>
    <row r="162" spans="2:6" x14ac:dyDescent="0.3">
      <c r="B162" s="1">
        <v>161</v>
      </c>
      <c r="C162" s="77">
        <v>0</v>
      </c>
      <c r="E162" s="1">
        <f t="shared" si="22"/>
        <v>25921</v>
      </c>
      <c r="F162" s="1">
        <f t="shared" si="23"/>
        <v>0</v>
      </c>
    </row>
    <row r="163" spans="2:6" x14ac:dyDescent="0.3">
      <c r="B163" s="1">
        <v>162</v>
      </c>
      <c r="C163" s="77">
        <v>6</v>
      </c>
      <c r="E163" s="1">
        <f t="shared" si="22"/>
        <v>26244</v>
      </c>
      <c r="F163" s="1">
        <f t="shared" si="23"/>
        <v>972</v>
      </c>
    </row>
    <row r="164" spans="2:6" x14ac:dyDescent="0.3">
      <c r="B164" s="1">
        <v>163</v>
      </c>
      <c r="C164" s="77">
        <v>19</v>
      </c>
      <c r="E164" s="1">
        <f t="shared" si="22"/>
        <v>26569</v>
      </c>
      <c r="F164" s="1">
        <f t="shared" si="23"/>
        <v>3097</v>
      </c>
    </row>
    <row r="165" spans="2:6" x14ac:dyDescent="0.3">
      <c r="B165" s="1">
        <v>164</v>
      </c>
      <c r="C165" s="77">
        <v>5</v>
      </c>
      <c r="E165" s="1">
        <f t="shared" si="22"/>
        <v>26896</v>
      </c>
      <c r="F165" s="1">
        <f t="shared" si="23"/>
        <v>820</v>
      </c>
    </row>
    <row r="166" spans="2:6" x14ac:dyDescent="0.3">
      <c r="B166" s="1">
        <v>165</v>
      </c>
      <c r="C166" s="77">
        <v>11</v>
      </c>
      <c r="E166" s="1">
        <f t="shared" si="22"/>
        <v>27225</v>
      </c>
      <c r="F166" s="1">
        <f t="shared" si="23"/>
        <v>1815</v>
      </c>
    </row>
    <row r="167" spans="2:6" x14ac:dyDescent="0.3">
      <c r="B167" s="1">
        <v>166</v>
      </c>
      <c r="C167" s="77">
        <v>12</v>
      </c>
      <c r="E167" s="1">
        <f t="shared" si="22"/>
        <v>27556</v>
      </c>
      <c r="F167" s="1">
        <f t="shared" si="23"/>
        <v>1992</v>
      </c>
    </row>
    <row r="168" spans="2:6" x14ac:dyDescent="0.3">
      <c r="B168" s="1">
        <v>167</v>
      </c>
      <c r="C168" s="77">
        <v>1</v>
      </c>
      <c r="E168" s="1">
        <f t="shared" si="22"/>
        <v>27889</v>
      </c>
      <c r="F168" s="1">
        <f t="shared" si="23"/>
        <v>167</v>
      </c>
    </row>
    <row r="169" spans="2:6" x14ac:dyDescent="0.3">
      <c r="B169" s="1">
        <v>168</v>
      </c>
      <c r="C169" s="77">
        <v>15</v>
      </c>
      <c r="E169" s="1">
        <f t="shared" si="22"/>
        <v>28224</v>
      </c>
      <c r="F169" s="1">
        <f t="shared" si="23"/>
        <v>2520</v>
      </c>
    </row>
    <row r="170" spans="2:6" x14ac:dyDescent="0.3">
      <c r="B170" s="1">
        <v>169</v>
      </c>
      <c r="C170" s="77">
        <v>24</v>
      </c>
      <c r="E170" s="1">
        <f t="shared" si="22"/>
        <v>28561</v>
      </c>
      <c r="F170" s="1">
        <f t="shared" si="23"/>
        <v>4056</v>
      </c>
    </row>
    <row r="171" spans="2:6" x14ac:dyDescent="0.3">
      <c r="B171" s="1">
        <v>170</v>
      </c>
      <c r="C171" s="77">
        <v>13</v>
      </c>
      <c r="E171" s="1">
        <f t="shared" si="22"/>
        <v>28900</v>
      </c>
      <c r="F171" s="1">
        <f t="shared" si="23"/>
        <v>2210</v>
      </c>
    </row>
    <row r="172" spans="2:6" x14ac:dyDescent="0.3">
      <c r="B172" s="1">
        <v>171</v>
      </c>
      <c r="C172" s="77">
        <v>7</v>
      </c>
      <c r="E172" s="1">
        <f t="shared" si="22"/>
        <v>29241</v>
      </c>
      <c r="F172" s="1">
        <f t="shared" si="23"/>
        <v>1197</v>
      </c>
    </row>
    <row r="173" spans="2:6" x14ac:dyDescent="0.3">
      <c r="B173" s="1">
        <v>172</v>
      </c>
      <c r="C173" s="77">
        <v>13</v>
      </c>
      <c r="E173" s="1">
        <f t="shared" si="22"/>
        <v>29584</v>
      </c>
      <c r="F173" s="1">
        <f t="shared" si="23"/>
        <v>2236</v>
      </c>
    </row>
    <row r="174" spans="2:6" x14ac:dyDescent="0.3">
      <c r="B174" s="1">
        <v>173</v>
      </c>
      <c r="C174" s="77">
        <v>8</v>
      </c>
      <c r="E174" s="1">
        <f t="shared" si="22"/>
        <v>29929</v>
      </c>
      <c r="F174" s="1">
        <f t="shared" si="23"/>
        <v>1384</v>
      </c>
    </row>
    <row r="175" spans="2:6" x14ac:dyDescent="0.3">
      <c r="B175" s="1">
        <v>174</v>
      </c>
      <c r="C175" s="77">
        <v>1</v>
      </c>
      <c r="E175" s="1">
        <f t="shared" si="22"/>
        <v>30276</v>
      </c>
      <c r="F175" s="1">
        <f t="shared" si="23"/>
        <v>174</v>
      </c>
    </row>
    <row r="176" spans="2:6" x14ac:dyDescent="0.3">
      <c r="B176" s="1">
        <v>175</v>
      </c>
      <c r="C176" s="77">
        <v>18</v>
      </c>
      <c r="E176" s="1">
        <f t="shared" si="22"/>
        <v>30625</v>
      </c>
      <c r="F176" s="1">
        <f t="shared" si="23"/>
        <v>3150</v>
      </c>
    </row>
    <row r="177" spans="2:6" x14ac:dyDescent="0.3">
      <c r="B177" s="1">
        <v>176</v>
      </c>
      <c r="C177" s="77">
        <v>3</v>
      </c>
      <c r="E177" s="1">
        <f t="shared" si="22"/>
        <v>30976</v>
      </c>
      <c r="F177" s="1">
        <f t="shared" si="23"/>
        <v>528</v>
      </c>
    </row>
    <row r="178" spans="2:6" x14ac:dyDescent="0.3">
      <c r="B178" s="1">
        <v>177</v>
      </c>
      <c r="C178" s="77">
        <v>17</v>
      </c>
      <c r="E178" s="1">
        <f t="shared" si="22"/>
        <v>31329</v>
      </c>
      <c r="F178" s="1">
        <f t="shared" si="23"/>
        <v>3009</v>
      </c>
    </row>
    <row r="179" spans="2:6" x14ac:dyDescent="0.3">
      <c r="B179" s="1">
        <v>178</v>
      </c>
      <c r="C179" s="77">
        <v>11</v>
      </c>
      <c r="E179" s="1">
        <f t="shared" si="22"/>
        <v>31684</v>
      </c>
      <c r="F179" s="1">
        <f t="shared" si="23"/>
        <v>1958</v>
      </c>
    </row>
    <row r="180" spans="2:6" x14ac:dyDescent="0.3">
      <c r="B180" s="1">
        <v>179</v>
      </c>
      <c r="C180" s="77">
        <v>4</v>
      </c>
      <c r="E180" s="1">
        <f t="shared" si="22"/>
        <v>32041</v>
      </c>
      <c r="F180" s="1">
        <f t="shared" si="23"/>
        <v>716</v>
      </c>
    </row>
    <row r="181" spans="2:6" x14ac:dyDescent="0.3">
      <c r="B181" s="1">
        <v>180</v>
      </c>
      <c r="C181" s="77">
        <v>4</v>
      </c>
      <c r="E181" s="1">
        <f t="shared" si="22"/>
        <v>32400</v>
      </c>
      <c r="F181" s="1">
        <f t="shared" si="23"/>
        <v>720</v>
      </c>
    </row>
    <row r="182" spans="2:6" x14ac:dyDescent="0.3">
      <c r="B182" s="1">
        <v>181</v>
      </c>
      <c r="C182" s="77">
        <v>17</v>
      </c>
      <c r="E182" s="1">
        <f t="shared" si="22"/>
        <v>32761</v>
      </c>
      <c r="F182" s="1">
        <f t="shared" si="23"/>
        <v>3077</v>
      </c>
    </row>
    <row r="183" spans="2:6" x14ac:dyDescent="0.3">
      <c r="B183" s="1">
        <v>182</v>
      </c>
      <c r="C183" s="77">
        <v>10</v>
      </c>
      <c r="E183" s="1">
        <f t="shared" si="22"/>
        <v>33124</v>
      </c>
      <c r="F183" s="1">
        <f t="shared" si="23"/>
        <v>1820</v>
      </c>
    </row>
    <row r="184" spans="2:6" x14ac:dyDescent="0.3">
      <c r="B184" s="1">
        <v>183</v>
      </c>
      <c r="C184" s="77">
        <v>12</v>
      </c>
      <c r="E184" s="1">
        <f t="shared" si="22"/>
        <v>33489</v>
      </c>
      <c r="F184" s="1">
        <f t="shared" si="23"/>
        <v>2196</v>
      </c>
    </row>
    <row r="185" spans="2:6" x14ac:dyDescent="0.3">
      <c r="B185" s="1">
        <v>184</v>
      </c>
      <c r="C185" s="77">
        <v>2</v>
      </c>
      <c r="E185" s="1">
        <f t="shared" si="22"/>
        <v>33856</v>
      </c>
      <c r="F185" s="1">
        <f t="shared" si="23"/>
        <v>368</v>
      </c>
    </row>
    <row r="186" spans="2:6" x14ac:dyDescent="0.3">
      <c r="B186" s="1">
        <v>185</v>
      </c>
      <c r="C186" s="77">
        <v>17</v>
      </c>
      <c r="E186" s="1">
        <f t="shared" si="22"/>
        <v>34225</v>
      </c>
      <c r="F186" s="1">
        <f t="shared" si="23"/>
        <v>3145</v>
      </c>
    </row>
    <row r="187" spans="2:6" x14ac:dyDescent="0.3">
      <c r="B187" s="1">
        <v>186</v>
      </c>
      <c r="C187" s="77">
        <v>3</v>
      </c>
      <c r="E187" s="1">
        <f t="shared" si="22"/>
        <v>34596</v>
      </c>
      <c r="F187" s="1">
        <f t="shared" si="23"/>
        <v>558</v>
      </c>
    </row>
    <row r="188" spans="2:6" x14ac:dyDescent="0.3">
      <c r="B188" s="1">
        <v>187</v>
      </c>
      <c r="C188" s="77">
        <v>5</v>
      </c>
      <c r="E188" s="1">
        <f t="shared" si="22"/>
        <v>34969</v>
      </c>
      <c r="F188" s="1">
        <f t="shared" si="23"/>
        <v>935</v>
      </c>
    </row>
    <row r="189" spans="2:6" x14ac:dyDescent="0.3">
      <c r="B189" s="1">
        <v>188</v>
      </c>
      <c r="C189" s="77">
        <v>6</v>
      </c>
      <c r="E189" s="1">
        <f t="shared" si="22"/>
        <v>35344</v>
      </c>
      <c r="F189" s="1">
        <f t="shared" si="23"/>
        <v>1128</v>
      </c>
    </row>
    <row r="190" spans="2:6" x14ac:dyDescent="0.3">
      <c r="B190" s="1">
        <v>189</v>
      </c>
      <c r="C190" s="77">
        <v>2</v>
      </c>
      <c r="E190" s="1">
        <f t="shared" si="22"/>
        <v>35721</v>
      </c>
      <c r="F190" s="1">
        <f t="shared" si="23"/>
        <v>378</v>
      </c>
    </row>
    <row r="191" spans="2:6" x14ac:dyDescent="0.3">
      <c r="B191" s="1">
        <v>190</v>
      </c>
      <c r="C191" s="77">
        <v>9</v>
      </c>
      <c r="E191" s="1">
        <f t="shared" si="22"/>
        <v>36100</v>
      </c>
      <c r="F191" s="1">
        <f t="shared" si="23"/>
        <v>1710</v>
      </c>
    </row>
    <row r="192" spans="2:6" x14ac:dyDescent="0.3">
      <c r="B192" s="1">
        <v>191</v>
      </c>
      <c r="C192" s="77">
        <v>16</v>
      </c>
      <c r="E192" s="1">
        <f t="shared" si="22"/>
        <v>36481</v>
      </c>
      <c r="F192" s="1">
        <f t="shared" si="23"/>
        <v>3056</v>
      </c>
    </row>
    <row r="193" spans="2:6" x14ac:dyDescent="0.3">
      <c r="B193" s="1">
        <v>192</v>
      </c>
      <c r="C193" s="77">
        <v>24</v>
      </c>
      <c r="E193" s="1">
        <f t="shared" si="22"/>
        <v>36864</v>
      </c>
      <c r="F193" s="1">
        <f t="shared" si="23"/>
        <v>4608</v>
      </c>
    </row>
    <row r="194" spans="2:6" x14ac:dyDescent="0.3">
      <c r="B194" s="1">
        <v>193</v>
      </c>
      <c r="C194" s="77">
        <v>5</v>
      </c>
      <c r="E194" s="1">
        <f t="shared" si="22"/>
        <v>37249</v>
      </c>
      <c r="F194" s="1">
        <f t="shared" si="23"/>
        <v>965</v>
      </c>
    </row>
    <row r="195" spans="2:6" x14ac:dyDescent="0.3">
      <c r="B195" s="1">
        <v>194</v>
      </c>
      <c r="C195" s="77">
        <v>6</v>
      </c>
      <c r="E195" s="1">
        <f t="shared" ref="E195:E258" si="26">B195^2</f>
        <v>37636</v>
      </c>
      <c r="F195" s="1">
        <f t="shared" ref="F195:F258" si="27">B195*C195</f>
        <v>1164</v>
      </c>
    </row>
    <row r="196" spans="2:6" x14ac:dyDescent="0.3">
      <c r="B196" s="1">
        <v>195</v>
      </c>
      <c r="C196" s="77">
        <v>16</v>
      </c>
      <c r="E196" s="1">
        <f t="shared" si="26"/>
        <v>38025</v>
      </c>
      <c r="F196" s="1">
        <f t="shared" si="27"/>
        <v>3120</v>
      </c>
    </row>
    <row r="197" spans="2:6" x14ac:dyDescent="0.3">
      <c r="B197" s="1">
        <v>196</v>
      </c>
      <c r="C197" s="77">
        <v>8</v>
      </c>
      <c r="E197" s="1">
        <f t="shared" si="26"/>
        <v>38416</v>
      </c>
      <c r="F197" s="1">
        <f t="shared" si="27"/>
        <v>1568</v>
      </c>
    </row>
    <row r="198" spans="2:6" x14ac:dyDescent="0.3">
      <c r="B198" s="1">
        <v>197</v>
      </c>
      <c r="C198" s="77">
        <v>15</v>
      </c>
      <c r="E198" s="1">
        <f t="shared" si="26"/>
        <v>38809</v>
      </c>
      <c r="F198" s="1">
        <f t="shared" si="27"/>
        <v>2955</v>
      </c>
    </row>
    <row r="199" spans="2:6" x14ac:dyDescent="0.3">
      <c r="B199" s="1">
        <v>198</v>
      </c>
      <c r="C199" s="77">
        <v>12</v>
      </c>
      <c r="E199" s="1">
        <f t="shared" si="26"/>
        <v>39204</v>
      </c>
      <c r="F199" s="1">
        <f t="shared" si="27"/>
        <v>2376</v>
      </c>
    </row>
    <row r="200" spans="2:6" x14ac:dyDescent="0.3">
      <c r="B200" s="1">
        <v>199</v>
      </c>
      <c r="C200" s="77">
        <v>5</v>
      </c>
      <c r="E200" s="1">
        <f t="shared" si="26"/>
        <v>39601</v>
      </c>
      <c r="F200" s="1">
        <f t="shared" si="27"/>
        <v>995</v>
      </c>
    </row>
    <row r="201" spans="2:6" x14ac:dyDescent="0.3">
      <c r="B201" s="1">
        <v>200</v>
      </c>
      <c r="C201" s="77">
        <v>5</v>
      </c>
      <c r="E201" s="1">
        <f t="shared" si="26"/>
        <v>40000</v>
      </c>
      <c r="F201" s="1">
        <f t="shared" si="27"/>
        <v>1000</v>
      </c>
    </row>
    <row r="202" spans="2:6" x14ac:dyDescent="0.3">
      <c r="B202" s="1">
        <v>201</v>
      </c>
      <c r="C202" s="77">
        <v>10</v>
      </c>
      <c r="E202" s="1">
        <f t="shared" si="26"/>
        <v>40401</v>
      </c>
      <c r="F202" s="1">
        <f t="shared" si="27"/>
        <v>2010</v>
      </c>
    </row>
    <row r="203" spans="2:6" x14ac:dyDescent="0.3">
      <c r="B203" s="1">
        <v>202</v>
      </c>
      <c r="C203" s="77">
        <v>6</v>
      </c>
      <c r="E203" s="1">
        <f t="shared" si="26"/>
        <v>40804</v>
      </c>
      <c r="F203" s="1">
        <f t="shared" si="27"/>
        <v>1212</v>
      </c>
    </row>
    <row r="204" spans="2:6" x14ac:dyDescent="0.3">
      <c r="B204" s="1">
        <v>203</v>
      </c>
      <c r="C204" s="77">
        <v>4</v>
      </c>
      <c r="E204" s="1">
        <f t="shared" si="26"/>
        <v>41209</v>
      </c>
      <c r="F204" s="1">
        <f t="shared" si="27"/>
        <v>812</v>
      </c>
    </row>
    <row r="205" spans="2:6" x14ac:dyDescent="0.3">
      <c r="B205" s="1">
        <v>204</v>
      </c>
      <c r="C205" s="77">
        <v>15</v>
      </c>
      <c r="E205" s="1">
        <f t="shared" si="26"/>
        <v>41616</v>
      </c>
      <c r="F205" s="1">
        <f t="shared" si="27"/>
        <v>3060</v>
      </c>
    </row>
    <row r="206" spans="2:6" x14ac:dyDescent="0.3">
      <c r="B206" s="1">
        <v>205</v>
      </c>
      <c r="C206" s="77">
        <v>8</v>
      </c>
      <c r="E206" s="1">
        <f t="shared" si="26"/>
        <v>42025</v>
      </c>
      <c r="F206" s="1">
        <f t="shared" si="27"/>
        <v>1640</v>
      </c>
    </row>
    <row r="207" spans="2:6" x14ac:dyDescent="0.3">
      <c r="B207" s="1">
        <v>206</v>
      </c>
      <c r="C207" s="77">
        <v>4</v>
      </c>
      <c r="E207" s="1">
        <f t="shared" si="26"/>
        <v>42436</v>
      </c>
      <c r="F207" s="1">
        <f t="shared" si="27"/>
        <v>824</v>
      </c>
    </row>
    <row r="208" spans="2:6" x14ac:dyDescent="0.3">
      <c r="B208" s="1">
        <v>207</v>
      </c>
      <c r="C208" s="77">
        <v>4</v>
      </c>
      <c r="E208" s="1">
        <f t="shared" si="26"/>
        <v>42849</v>
      </c>
      <c r="F208" s="1">
        <f t="shared" si="27"/>
        <v>828</v>
      </c>
    </row>
    <row r="209" spans="2:6" x14ac:dyDescent="0.3">
      <c r="B209" s="1">
        <v>208</v>
      </c>
      <c r="C209" s="77">
        <v>6</v>
      </c>
      <c r="E209" s="1">
        <f t="shared" si="26"/>
        <v>43264</v>
      </c>
      <c r="F209" s="1">
        <f t="shared" si="27"/>
        <v>1248</v>
      </c>
    </row>
    <row r="210" spans="2:6" x14ac:dyDescent="0.3">
      <c r="B210" s="1">
        <v>209</v>
      </c>
      <c r="C210" s="77">
        <v>0</v>
      </c>
      <c r="E210" s="1">
        <f t="shared" si="26"/>
        <v>43681</v>
      </c>
      <c r="F210" s="1">
        <f t="shared" si="27"/>
        <v>0</v>
      </c>
    </row>
    <row r="211" spans="2:6" x14ac:dyDescent="0.3">
      <c r="B211" s="1">
        <v>210</v>
      </c>
      <c r="C211" s="77">
        <v>12</v>
      </c>
      <c r="E211" s="1">
        <f t="shared" si="26"/>
        <v>44100</v>
      </c>
      <c r="F211" s="1">
        <f t="shared" si="27"/>
        <v>2520</v>
      </c>
    </row>
    <row r="212" spans="2:6" x14ac:dyDescent="0.3">
      <c r="B212" s="1">
        <v>211</v>
      </c>
      <c r="C212" s="77">
        <v>4</v>
      </c>
      <c r="E212" s="1">
        <f t="shared" si="26"/>
        <v>44521</v>
      </c>
      <c r="F212" s="1">
        <f t="shared" si="27"/>
        <v>844</v>
      </c>
    </row>
    <row r="213" spans="2:6" x14ac:dyDescent="0.3">
      <c r="B213" s="1">
        <v>212</v>
      </c>
      <c r="C213" s="77">
        <v>3</v>
      </c>
      <c r="E213" s="1">
        <f t="shared" si="26"/>
        <v>44944</v>
      </c>
      <c r="F213" s="1">
        <f t="shared" si="27"/>
        <v>636</v>
      </c>
    </row>
    <row r="214" spans="2:6" x14ac:dyDescent="0.3">
      <c r="B214" s="1">
        <v>213</v>
      </c>
      <c r="C214" s="77">
        <v>28</v>
      </c>
      <c r="E214" s="1">
        <f t="shared" si="26"/>
        <v>45369</v>
      </c>
      <c r="F214" s="1">
        <f t="shared" si="27"/>
        <v>5964</v>
      </c>
    </row>
    <row r="215" spans="2:6" x14ac:dyDescent="0.3">
      <c r="B215" s="1">
        <v>214</v>
      </c>
      <c r="C215" s="77">
        <v>13</v>
      </c>
      <c r="E215" s="1">
        <f t="shared" si="26"/>
        <v>45796</v>
      </c>
      <c r="F215" s="1">
        <f t="shared" si="27"/>
        <v>2782</v>
      </c>
    </row>
    <row r="216" spans="2:6" x14ac:dyDescent="0.3">
      <c r="B216" s="1">
        <v>215</v>
      </c>
      <c r="C216" s="77">
        <v>23</v>
      </c>
      <c r="E216" s="1">
        <f t="shared" si="26"/>
        <v>46225</v>
      </c>
      <c r="F216" s="1">
        <f t="shared" si="27"/>
        <v>4945</v>
      </c>
    </row>
    <row r="217" spans="2:6" x14ac:dyDescent="0.3">
      <c r="B217" s="1">
        <v>216</v>
      </c>
      <c r="C217" s="77">
        <v>26</v>
      </c>
      <c r="E217" s="1">
        <f t="shared" si="26"/>
        <v>46656</v>
      </c>
      <c r="F217" s="1">
        <f t="shared" si="27"/>
        <v>5616</v>
      </c>
    </row>
    <row r="218" spans="2:6" x14ac:dyDescent="0.3">
      <c r="B218" s="1">
        <v>217</v>
      </c>
      <c r="C218" s="77">
        <v>9</v>
      </c>
      <c r="E218" s="1">
        <f t="shared" si="26"/>
        <v>47089</v>
      </c>
      <c r="F218" s="1">
        <f t="shared" si="27"/>
        <v>1953</v>
      </c>
    </row>
    <row r="219" spans="2:6" x14ac:dyDescent="0.3">
      <c r="B219" s="1">
        <v>218</v>
      </c>
      <c r="C219" s="77">
        <v>19</v>
      </c>
      <c r="E219" s="1">
        <f t="shared" si="26"/>
        <v>47524</v>
      </c>
      <c r="F219" s="1">
        <f t="shared" si="27"/>
        <v>4142</v>
      </c>
    </row>
    <row r="220" spans="2:6" x14ac:dyDescent="0.3">
      <c r="B220" s="1">
        <v>219</v>
      </c>
      <c r="C220" s="77">
        <v>6</v>
      </c>
      <c r="E220" s="1">
        <f t="shared" si="26"/>
        <v>47961</v>
      </c>
      <c r="F220" s="1">
        <f t="shared" si="27"/>
        <v>1314</v>
      </c>
    </row>
    <row r="221" spans="2:6" x14ac:dyDescent="0.3">
      <c r="B221" s="1">
        <v>220</v>
      </c>
      <c r="C221" s="77">
        <v>7</v>
      </c>
      <c r="E221" s="1">
        <f t="shared" si="26"/>
        <v>48400</v>
      </c>
      <c r="F221" s="1">
        <f t="shared" si="27"/>
        <v>1540</v>
      </c>
    </row>
    <row r="222" spans="2:6" x14ac:dyDescent="0.3">
      <c r="B222" s="1">
        <v>221</v>
      </c>
      <c r="C222" s="77">
        <v>21</v>
      </c>
      <c r="E222" s="1">
        <f t="shared" si="26"/>
        <v>48841</v>
      </c>
      <c r="F222" s="1">
        <f t="shared" si="27"/>
        <v>4641</v>
      </c>
    </row>
    <row r="223" spans="2:6" x14ac:dyDescent="0.3">
      <c r="B223" s="1">
        <v>222</v>
      </c>
      <c r="C223" s="77">
        <v>17</v>
      </c>
      <c r="E223" s="1">
        <f t="shared" si="26"/>
        <v>49284</v>
      </c>
      <c r="F223" s="1">
        <f t="shared" si="27"/>
        <v>3774</v>
      </c>
    </row>
    <row r="224" spans="2:6" x14ac:dyDescent="0.3">
      <c r="B224" s="1">
        <v>223</v>
      </c>
      <c r="C224" s="77">
        <v>2</v>
      </c>
      <c r="E224" s="1">
        <f t="shared" si="26"/>
        <v>49729</v>
      </c>
      <c r="F224" s="1">
        <f t="shared" si="27"/>
        <v>446</v>
      </c>
    </row>
    <row r="225" spans="2:6" x14ac:dyDescent="0.3">
      <c r="B225" s="1">
        <v>224</v>
      </c>
      <c r="C225" s="77">
        <v>24</v>
      </c>
      <c r="E225" s="1">
        <f t="shared" si="26"/>
        <v>50176</v>
      </c>
      <c r="F225" s="1">
        <f t="shared" si="27"/>
        <v>5376</v>
      </c>
    </row>
    <row r="226" spans="2:6" x14ac:dyDescent="0.3">
      <c r="B226" s="1">
        <v>225</v>
      </c>
      <c r="C226" s="77">
        <v>16</v>
      </c>
      <c r="E226" s="1">
        <f t="shared" si="26"/>
        <v>50625</v>
      </c>
      <c r="F226" s="1">
        <f t="shared" si="27"/>
        <v>3600</v>
      </c>
    </row>
    <row r="227" spans="2:6" x14ac:dyDescent="0.3">
      <c r="B227" s="1">
        <v>226</v>
      </c>
      <c r="C227" s="77">
        <v>7</v>
      </c>
      <c r="E227" s="1">
        <f t="shared" si="26"/>
        <v>51076</v>
      </c>
      <c r="F227" s="1">
        <f t="shared" si="27"/>
        <v>1582</v>
      </c>
    </row>
    <row r="228" spans="2:6" x14ac:dyDescent="0.3">
      <c r="B228" s="1">
        <v>227</v>
      </c>
      <c r="C228" s="77">
        <v>8</v>
      </c>
      <c r="E228" s="1">
        <f t="shared" si="26"/>
        <v>51529</v>
      </c>
      <c r="F228" s="1">
        <f t="shared" si="27"/>
        <v>1816</v>
      </c>
    </row>
    <row r="229" spans="2:6" x14ac:dyDescent="0.3">
      <c r="B229" s="1">
        <v>228</v>
      </c>
      <c r="C229" s="77">
        <v>20</v>
      </c>
      <c r="E229" s="1">
        <f t="shared" si="26"/>
        <v>51984</v>
      </c>
      <c r="F229" s="1">
        <f t="shared" si="27"/>
        <v>4560</v>
      </c>
    </row>
    <row r="230" spans="2:6" x14ac:dyDescent="0.3">
      <c r="B230" s="1">
        <v>229</v>
      </c>
      <c r="C230" s="77">
        <v>11</v>
      </c>
      <c r="E230" s="1">
        <f t="shared" si="26"/>
        <v>52441</v>
      </c>
      <c r="F230" s="1">
        <f t="shared" si="27"/>
        <v>2519</v>
      </c>
    </row>
    <row r="231" spans="2:6" x14ac:dyDescent="0.3">
      <c r="B231" s="1">
        <v>230</v>
      </c>
      <c r="C231" s="77">
        <v>13</v>
      </c>
      <c r="E231" s="1">
        <f t="shared" si="26"/>
        <v>52900</v>
      </c>
      <c r="F231" s="1">
        <f t="shared" si="27"/>
        <v>2990</v>
      </c>
    </row>
    <row r="232" spans="2:6" x14ac:dyDescent="0.3">
      <c r="B232" s="1">
        <v>231</v>
      </c>
      <c r="C232" s="77">
        <v>8</v>
      </c>
      <c r="E232" s="1">
        <f t="shared" si="26"/>
        <v>53361</v>
      </c>
      <c r="F232" s="1">
        <f t="shared" si="27"/>
        <v>1848</v>
      </c>
    </row>
    <row r="233" spans="2:6" x14ac:dyDescent="0.3">
      <c r="B233" s="1">
        <v>232</v>
      </c>
      <c r="C233" s="77">
        <v>15</v>
      </c>
      <c r="E233" s="1">
        <f t="shared" si="26"/>
        <v>53824</v>
      </c>
      <c r="F233" s="1">
        <f t="shared" si="27"/>
        <v>3480</v>
      </c>
    </row>
    <row r="234" spans="2:6" x14ac:dyDescent="0.3">
      <c r="B234" s="1">
        <v>233</v>
      </c>
      <c r="C234" s="77">
        <v>15</v>
      </c>
      <c r="E234" s="1">
        <f t="shared" si="26"/>
        <v>54289</v>
      </c>
      <c r="F234" s="1">
        <f t="shared" si="27"/>
        <v>3495</v>
      </c>
    </row>
    <row r="235" spans="2:6" x14ac:dyDescent="0.3">
      <c r="B235" s="1">
        <v>234</v>
      </c>
      <c r="C235" s="77">
        <v>6</v>
      </c>
      <c r="E235" s="1">
        <f t="shared" si="26"/>
        <v>54756</v>
      </c>
      <c r="F235" s="1">
        <f t="shared" si="27"/>
        <v>1404</v>
      </c>
    </row>
    <row r="236" spans="2:6" x14ac:dyDescent="0.3">
      <c r="B236" s="1">
        <v>235</v>
      </c>
      <c r="C236" s="77">
        <v>4</v>
      </c>
      <c r="E236" s="1">
        <f t="shared" si="26"/>
        <v>55225</v>
      </c>
      <c r="F236" s="1">
        <f t="shared" si="27"/>
        <v>940</v>
      </c>
    </row>
    <row r="237" spans="2:6" x14ac:dyDescent="0.3">
      <c r="B237" s="1">
        <v>236</v>
      </c>
      <c r="C237" s="77">
        <v>16</v>
      </c>
      <c r="E237" s="1">
        <f t="shared" si="26"/>
        <v>55696</v>
      </c>
      <c r="F237" s="1">
        <f t="shared" si="27"/>
        <v>3776</v>
      </c>
    </row>
    <row r="238" spans="2:6" x14ac:dyDescent="0.3">
      <c r="B238" s="1">
        <v>237</v>
      </c>
      <c r="C238" s="77">
        <v>4</v>
      </c>
      <c r="E238" s="1">
        <f t="shared" si="26"/>
        <v>56169</v>
      </c>
      <c r="F238" s="1">
        <f t="shared" si="27"/>
        <v>948</v>
      </c>
    </row>
    <row r="239" spans="2:6" x14ac:dyDescent="0.3">
      <c r="B239" s="1">
        <v>238</v>
      </c>
      <c r="C239" s="77">
        <v>4</v>
      </c>
      <c r="E239" s="1">
        <f t="shared" si="26"/>
        <v>56644</v>
      </c>
      <c r="F239" s="1">
        <f t="shared" si="27"/>
        <v>952</v>
      </c>
    </row>
    <row r="240" spans="2:6" x14ac:dyDescent="0.3">
      <c r="B240" s="1">
        <v>239</v>
      </c>
      <c r="C240" s="77">
        <v>2</v>
      </c>
      <c r="E240" s="1">
        <f t="shared" si="26"/>
        <v>57121</v>
      </c>
      <c r="F240" s="1">
        <f t="shared" si="27"/>
        <v>478</v>
      </c>
    </row>
    <row r="241" spans="2:6" x14ac:dyDescent="0.3">
      <c r="B241" s="1">
        <v>240</v>
      </c>
      <c r="C241" s="77">
        <v>12</v>
      </c>
      <c r="E241" s="1">
        <f t="shared" si="26"/>
        <v>57600</v>
      </c>
      <c r="F241" s="1">
        <f t="shared" si="27"/>
        <v>2880</v>
      </c>
    </row>
    <row r="242" spans="2:6" x14ac:dyDescent="0.3">
      <c r="B242" s="1">
        <v>241</v>
      </c>
      <c r="C242" s="77">
        <v>16</v>
      </c>
      <c r="E242" s="1">
        <f t="shared" si="26"/>
        <v>58081</v>
      </c>
      <c r="F242" s="1">
        <f t="shared" si="27"/>
        <v>3856</v>
      </c>
    </row>
    <row r="243" spans="2:6" x14ac:dyDescent="0.3">
      <c r="B243" s="1">
        <v>242</v>
      </c>
      <c r="C243" s="77">
        <v>6</v>
      </c>
      <c r="E243" s="1">
        <f t="shared" si="26"/>
        <v>58564</v>
      </c>
      <c r="F243" s="1">
        <f t="shared" si="27"/>
        <v>1452</v>
      </c>
    </row>
    <row r="244" spans="2:6" x14ac:dyDescent="0.3">
      <c r="B244" s="1">
        <v>243</v>
      </c>
      <c r="C244" s="77">
        <v>36</v>
      </c>
      <c r="E244" s="1">
        <f t="shared" si="26"/>
        <v>59049</v>
      </c>
      <c r="F244" s="1">
        <f t="shared" si="27"/>
        <v>8748</v>
      </c>
    </row>
    <row r="245" spans="2:6" x14ac:dyDescent="0.3">
      <c r="B245" s="1">
        <v>244</v>
      </c>
      <c r="C245" s="77">
        <v>16</v>
      </c>
      <c r="E245" s="1">
        <f t="shared" si="26"/>
        <v>59536</v>
      </c>
      <c r="F245" s="1">
        <f t="shared" si="27"/>
        <v>3904</v>
      </c>
    </row>
    <row r="246" spans="2:6" x14ac:dyDescent="0.3">
      <c r="B246" s="1">
        <v>245</v>
      </c>
      <c r="C246" s="77">
        <v>20</v>
      </c>
      <c r="E246" s="1">
        <f t="shared" si="26"/>
        <v>60025</v>
      </c>
      <c r="F246" s="1">
        <f t="shared" si="27"/>
        <v>4900</v>
      </c>
    </row>
    <row r="247" spans="2:6" x14ac:dyDescent="0.3">
      <c r="B247" s="1">
        <v>246</v>
      </c>
      <c r="C247" s="77">
        <v>2</v>
      </c>
      <c r="E247" s="1">
        <f t="shared" si="26"/>
        <v>60516</v>
      </c>
      <c r="F247" s="1">
        <f t="shared" si="27"/>
        <v>492</v>
      </c>
    </row>
    <row r="248" spans="2:6" x14ac:dyDescent="0.3">
      <c r="B248" s="1">
        <v>247</v>
      </c>
      <c r="C248" s="77">
        <v>2</v>
      </c>
      <c r="E248" s="1">
        <f t="shared" si="26"/>
        <v>61009</v>
      </c>
      <c r="F248" s="1">
        <f t="shared" si="27"/>
        <v>494</v>
      </c>
    </row>
    <row r="249" spans="2:6" x14ac:dyDescent="0.3">
      <c r="B249" s="1">
        <v>248</v>
      </c>
      <c r="C249" s="77">
        <v>30</v>
      </c>
      <c r="E249" s="1">
        <f t="shared" si="26"/>
        <v>61504</v>
      </c>
      <c r="F249" s="1">
        <f t="shared" si="27"/>
        <v>7440</v>
      </c>
    </row>
    <row r="250" spans="2:6" x14ac:dyDescent="0.3">
      <c r="B250" s="1">
        <v>249</v>
      </c>
      <c r="C250" s="77">
        <v>1</v>
      </c>
      <c r="E250" s="1">
        <f t="shared" si="26"/>
        <v>62001</v>
      </c>
      <c r="F250" s="1">
        <f t="shared" si="27"/>
        <v>249</v>
      </c>
    </row>
    <row r="251" spans="2:6" x14ac:dyDescent="0.3">
      <c r="B251" s="1">
        <v>250</v>
      </c>
      <c r="C251" s="77">
        <v>23</v>
      </c>
      <c r="E251" s="1">
        <f t="shared" si="26"/>
        <v>62500</v>
      </c>
      <c r="F251" s="1">
        <f t="shared" si="27"/>
        <v>5750</v>
      </c>
    </row>
    <row r="252" spans="2:6" x14ac:dyDescent="0.3">
      <c r="B252" s="1">
        <v>251</v>
      </c>
      <c r="C252" s="77">
        <v>10</v>
      </c>
      <c r="E252" s="1">
        <f t="shared" si="26"/>
        <v>63001</v>
      </c>
      <c r="F252" s="1">
        <f t="shared" si="27"/>
        <v>2510</v>
      </c>
    </row>
    <row r="253" spans="2:6" x14ac:dyDescent="0.3">
      <c r="B253" s="1">
        <v>252</v>
      </c>
      <c r="C253" s="77">
        <v>7</v>
      </c>
      <c r="E253" s="1">
        <f t="shared" si="26"/>
        <v>63504</v>
      </c>
      <c r="F253" s="1">
        <f t="shared" si="27"/>
        <v>1764</v>
      </c>
    </row>
    <row r="254" spans="2:6" x14ac:dyDescent="0.3">
      <c r="B254" s="1">
        <v>253</v>
      </c>
      <c r="C254" s="77">
        <v>23</v>
      </c>
      <c r="E254" s="1">
        <f t="shared" si="26"/>
        <v>64009</v>
      </c>
      <c r="F254" s="1">
        <f t="shared" si="27"/>
        <v>5819</v>
      </c>
    </row>
    <row r="255" spans="2:6" x14ac:dyDescent="0.3">
      <c r="B255" s="1">
        <v>254</v>
      </c>
      <c r="C255" s="77">
        <v>7</v>
      </c>
      <c r="E255" s="1">
        <f t="shared" si="26"/>
        <v>64516</v>
      </c>
      <c r="F255" s="1">
        <f t="shared" si="27"/>
        <v>1778</v>
      </c>
    </row>
    <row r="256" spans="2:6" x14ac:dyDescent="0.3">
      <c r="B256" s="1">
        <v>255</v>
      </c>
      <c r="C256" s="77">
        <v>3</v>
      </c>
      <c r="E256" s="1">
        <f t="shared" si="26"/>
        <v>65025</v>
      </c>
      <c r="F256" s="1">
        <f t="shared" si="27"/>
        <v>765</v>
      </c>
    </row>
    <row r="257" spans="2:6" x14ac:dyDescent="0.3">
      <c r="B257" s="1">
        <v>256</v>
      </c>
      <c r="C257" s="77">
        <v>14</v>
      </c>
      <c r="E257" s="1">
        <f t="shared" si="26"/>
        <v>65536</v>
      </c>
      <c r="F257" s="1">
        <f t="shared" si="27"/>
        <v>3584</v>
      </c>
    </row>
    <row r="258" spans="2:6" x14ac:dyDescent="0.3">
      <c r="B258" s="1">
        <v>257</v>
      </c>
      <c r="C258" s="77">
        <v>8</v>
      </c>
      <c r="E258" s="1">
        <f t="shared" si="26"/>
        <v>66049</v>
      </c>
      <c r="F258" s="1">
        <f t="shared" si="27"/>
        <v>2056</v>
      </c>
    </row>
    <row r="259" spans="2:6" x14ac:dyDescent="0.3">
      <c r="B259" s="1">
        <v>258</v>
      </c>
      <c r="C259" s="77">
        <v>12</v>
      </c>
      <c r="E259" s="1">
        <f t="shared" ref="E259:E322" si="28">B259^2</f>
        <v>66564</v>
      </c>
      <c r="F259" s="1">
        <f t="shared" ref="F259:F322" si="29">B259*C259</f>
        <v>3096</v>
      </c>
    </row>
    <row r="260" spans="2:6" x14ac:dyDescent="0.3">
      <c r="B260" s="1">
        <v>259</v>
      </c>
      <c r="C260" s="77">
        <v>5</v>
      </c>
      <c r="E260" s="1">
        <f t="shared" si="28"/>
        <v>67081</v>
      </c>
      <c r="F260" s="1">
        <f t="shared" si="29"/>
        <v>1295</v>
      </c>
    </row>
    <row r="261" spans="2:6" x14ac:dyDescent="0.3">
      <c r="B261" s="1">
        <v>260</v>
      </c>
      <c r="C261" s="77">
        <v>1</v>
      </c>
      <c r="E261" s="1">
        <f t="shared" si="28"/>
        <v>67600</v>
      </c>
      <c r="F261" s="1">
        <f t="shared" si="29"/>
        <v>260</v>
      </c>
    </row>
    <row r="262" spans="2:6" x14ac:dyDescent="0.3">
      <c r="B262" s="1">
        <v>261</v>
      </c>
      <c r="C262" s="77">
        <v>2</v>
      </c>
      <c r="E262" s="1">
        <f t="shared" si="28"/>
        <v>68121</v>
      </c>
      <c r="F262" s="1">
        <f t="shared" si="29"/>
        <v>522</v>
      </c>
    </row>
    <row r="263" spans="2:6" x14ac:dyDescent="0.3">
      <c r="B263" s="1">
        <v>262</v>
      </c>
      <c r="C263" s="77">
        <v>7</v>
      </c>
      <c r="E263" s="1">
        <f t="shared" si="28"/>
        <v>68644</v>
      </c>
      <c r="F263" s="1">
        <f t="shared" si="29"/>
        <v>1834</v>
      </c>
    </row>
    <row r="264" spans="2:6" x14ac:dyDescent="0.3">
      <c r="B264" s="1">
        <v>263</v>
      </c>
      <c r="C264" s="77">
        <v>31</v>
      </c>
      <c r="E264" s="1">
        <f t="shared" si="28"/>
        <v>69169</v>
      </c>
      <c r="F264" s="1">
        <f t="shared" si="29"/>
        <v>8153</v>
      </c>
    </row>
    <row r="265" spans="2:6" x14ac:dyDescent="0.3">
      <c r="B265" s="1">
        <v>264</v>
      </c>
      <c r="C265" s="77">
        <v>18</v>
      </c>
      <c r="E265" s="1">
        <f t="shared" si="28"/>
        <v>69696</v>
      </c>
      <c r="F265" s="1">
        <f t="shared" si="29"/>
        <v>4752</v>
      </c>
    </row>
    <row r="266" spans="2:6" x14ac:dyDescent="0.3">
      <c r="B266" s="1">
        <v>265</v>
      </c>
      <c r="C266" s="77">
        <v>6</v>
      </c>
      <c r="E266" s="1">
        <f t="shared" si="28"/>
        <v>70225</v>
      </c>
      <c r="F266" s="1">
        <f t="shared" si="29"/>
        <v>1590</v>
      </c>
    </row>
    <row r="267" spans="2:6" x14ac:dyDescent="0.3">
      <c r="B267" s="1">
        <v>266</v>
      </c>
      <c r="C267" s="77">
        <v>19</v>
      </c>
      <c r="E267" s="1">
        <f t="shared" si="28"/>
        <v>70756</v>
      </c>
      <c r="F267" s="1">
        <f t="shared" si="29"/>
        <v>5054</v>
      </c>
    </row>
    <row r="268" spans="2:6" x14ac:dyDescent="0.3">
      <c r="B268" s="1">
        <v>267</v>
      </c>
      <c r="C268" s="77">
        <v>40</v>
      </c>
      <c r="E268" s="1">
        <f t="shared" si="28"/>
        <v>71289</v>
      </c>
      <c r="F268" s="1">
        <f t="shared" si="29"/>
        <v>10680</v>
      </c>
    </row>
    <row r="269" spans="2:6" x14ac:dyDescent="0.3">
      <c r="B269" s="1">
        <v>268</v>
      </c>
      <c r="C269" s="77">
        <v>6</v>
      </c>
      <c r="E269" s="1">
        <f t="shared" si="28"/>
        <v>71824</v>
      </c>
      <c r="F269" s="1">
        <f t="shared" si="29"/>
        <v>1608</v>
      </c>
    </row>
    <row r="270" spans="2:6" x14ac:dyDescent="0.3">
      <c r="B270" s="1">
        <v>269</v>
      </c>
      <c r="C270" s="77">
        <v>5</v>
      </c>
      <c r="E270" s="1">
        <f t="shared" si="28"/>
        <v>72361</v>
      </c>
      <c r="F270" s="1">
        <f t="shared" si="29"/>
        <v>1345</v>
      </c>
    </row>
    <row r="271" spans="2:6" x14ac:dyDescent="0.3">
      <c r="B271" s="1">
        <v>270</v>
      </c>
      <c r="C271" s="77">
        <v>21</v>
      </c>
      <c r="E271" s="1">
        <f t="shared" si="28"/>
        <v>72900</v>
      </c>
      <c r="F271" s="1">
        <f t="shared" si="29"/>
        <v>5670</v>
      </c>
    </row>
    <row r="272" spans="2:6" x14ac:dyDescent="0.3">
      <c r="B272" s="1">
        <v>271</v>
      </c>
      <c r="C272" s="77">
        <v>20</v>
      </c>
      <c r="E272" s="1">
        <f t="shared" si="28"/>
        <v>73441</v>
      </c>
      <c r="F272" s="1">
        <f t="shared" si="29"/>
        <v>5420</v>
      </c>
    </row>
    <row r="273" spans="2:6" x14ac:dyDescent="0.3">
      <c r="B273" s="1">
        <v>272</v>
      </c>
      <c r="C273" s="77">
        <v>3</v>
      </c>
      <c r="E273" s="1">
        <f t="shared" si="28"/>
        <v>73984</v>
      </c>
      <c r="F273" s="1">
        <f t="shared" si="29"/>
        <v>816</v>
      </c>
    </row>
    <row r="274" spans="2:6" x14ac:dyDescent="0.3">
      <c r="B274" s="1">
        <v>273</v>
      </c>
      <c r="C274" s="77">
        <v>31</v>
      </c>
      <c r="E274" s="1">
        <f t="shared" si="28"/>
        <v>74529</v>
      </c>
      <c r="F274" s="1">
        <f t="shared" si="29"/>
        <v>8463</v>
      </c>
    </row>
    <row r="275" spans="2:6" x14ac:dyDescent="0.3">
      <c r="B275" s="1">
        <v>274</v>
      </c>
      <c r="C275" s="77">
        <v>7</v>
      </c>
      <c r="E275" s="1">
        <f t="shared" si="28"/>
        <v>75076</v>
      </c>
      <c r="F275" s="1">
        <f t="shared" si="29"/>
        <v>1918</v>
      </c>
    </row>
    <row r="276" spans="2:6" x14ac:dyDescent="0.3">
      <c r="B276" s="1">
        <v>275</v>
      </c>
      <c r="C276" s="77">
        <v>2</v>
      </c>
      <c r="E276" s="1">
        <f t="shared" si="28"/>
        <v>75625</v>
      </c>
      <c r="F276" s="1">
        <f t="shared" si="29"/>
        <v>550</v>
      </c>
    </row>
    <row r="277" spans="2:6" x14ac:dyDescent="0.3">
      <c r="B277" s="1">
        <v>276</v>
      </c>
      <c r="C277" s="77">
        <v>6</v>
      </c>
      <c r="E277" s="1">
        <f t="shared" si="28"/>
        <v>76176</v>
      </c>
      <c r="F277" s="1">
        <f t="shared" si="29"/>
        <v>1656</v>
      </c>
    </row>
    <row r="278" spans="2:6" x14ac:dyDescent="0.3">
      <c r="B278" s="1">
        <v>277</v>
      </c>
      <c r="C278" s="77">
        <v>9</v>
      </c>
      <c r="E278" s="1">
        <f t="shared" si="28"/>
        <v>76729</v>
      </c>
      <c r="F278" s="1">
        <f t="shared" si="29"/>
        <v>2493</v>
      </c>
    </row>
    <row r="279" spans="2:6" x14ac:dyDescent="0.3">
      <c r="B279" s="1">
        <v>278</v>
      </c>
      <c r="C279" s="77">
        <v>15</v>
      </c>
      <c r="E279" s="1">
        <f t="shared" si="28"/>
        <v>77284</v>
      </c>
      <c r="F279" s="1">
        <f t="shared" si="29"/>
        <v>4170</v>
      </c>
    </row>
    <row r="280" spans="2:6" x14ac:dyDescent="0.3">
      <c r="B280" s="1">
        <v>279</v>
      </c>
      <c r="C280" s="77">
        <v>7</v>
      </c>
      <c r="E280" s="1">
        <f t="shared" si="28"/>
        <v>77841</v>
      </c>
      <c r="F280" s="1">
        <f t="shared" si="29"/>
        <v>1953</v>
      </c>
    </row>
    <row r="281" spans="2:6" x14ac:dyDescent="0.3">
      <c r="B281" s="1">
        <v>280</v>
      </c>
      <c r="C281" s="77">
        <v>11</v>
      </c>
      <c r="E281" s="1">
        <f t="shared" si="28"/>
        <v>78400</v>
      </c>
      <c r="F281" s="1">
        <f t="shared" si="29"/>
        <v>3080</v>
      </c>
    </row>
    <row r="282" spans="2:6" x14ac:dyDescent="0.3">
      <c r="B282" s="1">
        <v>281</v>
      </c>
      <c r="C282" s="77">
        <v>13</v>
      </c>
      <c r="E282" s="1">
        <f t="shared" si="28"/>
        <v>78961</v>
      </c>
      <c r="F282" s="1">
        <f t="shared" si="29"/>
        <v>3653</v>
      </c>
    </row>
    <row r="283" spans="2:6" x14ac:dyDescent="0.3">
      <c r="B283" s="1">
        <v>282</v>
      </c>
      <c r="C283" s="77">
        <v>16</v>
      </c>
      <c r="E283" s="1">
        <f t="shared" si="28"/>
        <v>79524</v>
      </c>
      <c r="F283" s="1">
        <f t="shared" si="29"/>
        <v>4512</v>
      </c>
    </row>
    <row r="284" spans="2:6" x14ac:dyDescent="0.3">
      <c r="B284" s="1">
        <v>283</v>
      </c>
      <c r="C284" s="77">
        <v>19</v>
      </c>
      <c r="E284" s="1">
        <f t="shared" si="28"/>
        <v>80089</v>
      </c>
      <c r="F284" s="1">
        <f t="shared" si="29"/>
        <v>5377</v>
      </c>
    </row>
    <row r="285" spans="2:6" x14ac:dyDescent="0.3">
      <c r="B285" s="1">
        <v>284</v>
      </c>
      <c r="C285" s="77">
        <v>18</v>
      </c>
      <c r="E285" s="1">
        <f t="shared" si="28"/>
        <v>80656</v>
      </c>
      <c r="F285" s="1">
        <f t="shared" si="29"/>
        <v>5112</v>
      </c>
    </row>
    <row r="286" spans="2:6" x14ac:dyDescent="0.3">
      <c r="B286" s="1">
        <v>285</v>
      </c>
      <c r="C286" s="77">
        <v>10</v>
      </c>
      <c r="E286" s="1">
        <f t="shared" si="28"/>
        <v>81225</v>
      </c>
      <c r="F286" s="1">
        <f t="shared" si="29"/>
        <v>2850</v>
      </c>
    </row>
    <row r="287" spans="2:6" x14ac:dyDescent="0.3">
      <c r="B287" s="1">
        <v>286</v>
      </c>
      <c r="C287" s="77">
        <v>12</v>
      </c>
      <c r="E287" s="1">
        <f t="shared" si="28"/>
        <v>81796</v>
      </c>
      <c r="F287" s="1">
        <f t="shared" si="29"/>
        <v>3432</v>
      </c>
    </row>
    <row r="288" spans="2:6" x14ac:dyDescent="0.3">
      <c r="B288" s="1">
        <v>287</v>
      </c>
      <c r="C288" s="77">
        <v>24</v>
      </c>
      <c r="E288" s="1">
        <f t="shared" si="28"/>
        <v>82369</v>
      </c>
      <c r="F288" s="1">
        <f t="shared" si="29"/>
        <v>6888</v>
      </c>
    </row>
    <row r="289" spans="2:6" x14ac:dyDescent="0.3">
      <c r="B289" s="1">
        <v>288</v>
      </c>
      <c r="C289" s="77">
        <v>7</v>
      </c>
      <c r="E289" s="1">
        <f t="shared" si="28"/>
        <v>82944</v>
      </c>
      <c r="F289" s="1">
        <f t="shared" si="29"/>
        <v>2016</v>
      </c>
    </row>
    <row r="290" spans="2:6" x14ac:dyDescent="0.3">
      <c r="B290" s="1">
        <v>289</v>
      </c>
      <c r="C290" s="77">
        <v>10</v>
      </c>
      <c r="E290" s="1">
        <f t="shared" si="28"/>
        <v>83521</v>
      </c>
      <c r="F290" s="1">
        <f t="shared" si="29"/>
        <v>2890</v>
      </c>
    </row>
    <row r="291" spans="2:6" x14ac:dyDescent="0.3">
      <c r="B291" s="1">
        <v>290</v>
      </c>
      <c r="C291" s="77">
        <v>31</v>
      </c>
      <c r="E291" s="1">
        <f t="shared" si="28"/>
        <v>84100</v>
      </c>
      <c r="F291" s="1">
        <f t="shared" si="29"/>
        <v>8990</v>
      </c>
    </row>
    <row r="292" spans="2:6" x14ac:dyDescent="0.3">
      <c r="B292" s="1">
        <v>291</v>
      </c>
      <c r="C292" s="77">
        <v>15</v>
      </c>
      <c r="E292" s="1">
        <f t="shared" si="28"/>
        <v>84681</v>
      </c>
      <c r="F292" s="1">
        <f t="shared" si="29"/>
        <v>4365</v>
      </c>
    </row>
    <row r="293" spans="2:6" x14ac:dyDescent="0.3">
      <c r="B293" s="1">
        <v>292</v>
      </c>
      <c r="C293" s="77">
        <v>24</v>
      </c>
      <c r="E293" s="1">
        <f t="shared" si="28"/>
        <v>85264</v>
      </c>
      <c r="F293" s="1">
        <f t="shared" si="29"/>
        <v>7008</v>
      </c>
    </row>
    <row r="294" spans="2:6" x14ac:dyDescent="0.3">
      <c r="B294" s="1">
        <v>293</v>
      </c>
      <c r="C294" s="77">
        <v>10</v>
      </c>
      <c r="E294" s="1">
        <f t="shared" si="28"/>
        <v>85849</v>
      </c>
      <c r="F294" s="1">
        <f t="shared" si="29"/>
        <v>2930</v>
      </c>
    </row>
    <row r="295" spans="2:6" x14ac:dyDescent="0.3">
      <c r="B295" s="1">
        <v>294</v>
      </c>
      <c r="C295" s="77">
        <v>10</v>
      </c>
      <c r="E295" s="1">
        <f t="shared" si="28"/>
        <v>86436</v>
      </c>
      <c r="F295" s="1">
        <f t="shared" si="29"/>
        <v>2940</v>
      </c>
    </row>
    <row r="296" spans="2:6" x14ac:dyDescent="0.3">
      <c r="B296" s="1">
        <v>295</v>
      </c>
      <c r="C296" s="77">
        <v>7</v>
      </c>
      <c r="E296" s="1">
        <f t="shared" si="28"/>
        <v>87025</v>
      </c>
      <c r="F296" s="1">
        <f t="shared" si="29"/>
        <v>2065</v>
      </c>
    </row>
    <row r="297" spans="2:6" x14ac:dyDescent="0.3">
      <c r="B297" s="1">
        <v>296</v>
      </c>
      <c r="C297" s="77">
        <v>37</v>
      </c>
      <c r="E297" s="1">
        <f t="shared" si="28"/>
        <v>87616</v>
      </c>
      <c r="F297" s="1">
        <f t="shared" si="29"/>
        <v>10952</v>
      </c>
    </row>
    <row r="298" spans="2:6" x14ac:dyDescent="0.3">
      <c r="B298" s="1">
        <v>297</v>
      </c>
      <c r="C298" s="77">
        <v>11</v>
      </c>
      <c r="E298" s="1">
        <f t="shared" si="28"/>
        <v>88209</v>
      </c>
      <c r="F298" s="1">
        <f t="shared" si="29"/>
        <v>3267</v>
      </c>
    </row>
    <row r="299" spans="2:6" x14ac:dyDescent="0.3">
      <c r="B299" s="1">
        <v>298</v>
      </c>
      <c r="C299" s="77">
        <v>9</v>
      </c>
      <c r="E299" s="1">
        <f t="shared" si="28"/>
        <v>88804</v>
      </c>
      <c r="F299" s="1">
        <f t="shared" si="29"/>
        <v>2682</v>
      </c>
    </row>
    <row r="300" spans="2:6" x14ac:dyDescent="0.3">
      <c r="B300" s="1">
        <v>299</v>
      </c>
      <c r="C300" s="77">
        <v>7</v>
      </c>
      <c r="E300" s="1">
        <f t="shared" si="28"/>
        <v>89401</v>
      </c>
      <c r="F300" s="1">
        <f t="shared" si="29"/>
        <v>2093</v>
      </c>
    </row>
    <row r="301" spans="2:6" x14ac:dyDescent="0.3">
      <c r="B301" s="1">
        <v>300</v>
      </c>
      <c r="C301" s="77">
        <v>21</v>
      </c>
      <c r="E301" s="1">
        <f t="shared" si="28"/>
        <v>90000</v>
      </c>
      <c r="F301" s="1">
        <f t="shared" si="29"/>
        <v>6300</v>
      </c>
    </row>
    <row r="302" spans="2:6" x14ac:dyDescent="0.3">
      <c r="B302" s="1">
        <v>301</v>
      </c>
      <c r="C302" s="77">
        <v>14</v>
      </c>
      <c r="E302" s="1">
        <f t="shared" si="28"/>
        <v>90601</v>
      </c>
      <c r="F302" s="1">
        <f t="shared" si="29"/>
        <v>4214</v>
      </c>
    </row>
    <row r="303" spans="2:6" x14ac:dyDescent="0.3">
      <c r="B303" s="1">
        <v>302</v>
      </c>
      <c r="C303" s="77">
        <v>18</v>
      </c>
      <c r="E303" s="1">
        <f t="shared" si="28"/>
        <v>91204</v>
      </c>
      <c r="F303" s="1">
        <f t="shared" si="29"/>
        <v>5436</v>
      </c>
    </row>
    <row r="304" spans="2:6" x14ac:dyDescent="0.3">
      <c r="B304" s="1">
        <v>303</v>
      </c>
      <c r="C304" s="77">
        <v>5</v>
      </c>
      <c r="E304" s="1">
        <f t="shared" si="28"/>
        <v>91809</v>
      </c>
      <c r="F304" s="1">
        <f t="shared" si="29"/>
        <v>1515</v>
      </c>
    </row>
    <row r="305" spans="2:6" x14ac:dyDescent="0.3">
      <c r="B305" s="1">
        <v>304</v>
      </c>
      <c r="C305" s="77">
        <v>23</v>
      </c>
      <c r="E305" s="1">
        <f t="shared" si="28"/>
        <v>92416</v>
      </c>
      <c r="F305" s="1">
        <f t="shared" si="29"/>
        <v>6992</v>
      </c>
    </row>
    <row r="306" spans="2:6" x14ac:dyDescent="0.3">
      <c r="B306" s="1">
        <v>305</v>
      </c>
      <c r="C306" s="77">
        <v>19</v>
      </c>
      <c r="E306" s="1">
        <f t="shared" si="28"/>
        <v>93025</v>
      </c>
      <c r="F306" s="1">
        <f t="shared" si="29"/>
        <v>5795</v>
      </c>
    </row>
    <row r="307" spans="2:6" x14ac:dyDescent="0.3">
      <c r="B307" s="1">
        <v>306</v>
      </c>
      <c r="C307" s="77">
        <v>23</v>
      </c>
      <c r="E307" s="1">
        <f t="shared" si="28"/>
        <v>93636</v>
      </c>
      <c r="F307" s="1">
        <f t="shared" si="29"/>
        <v>7038</v>
      </c>
    </row>
    <row r="308" spans="2:6" x14ac:dyDescent="0.3">
      <c r="B308" s="1">
        <v>307</v>
      </c>
      <c r="C308" s="77">
        <v>28</v>
      </c>
      <c r="E308" s="1">
        <f t="shared" si="28"/>
        <v>94249</v>
      </c>
      <c r="F308" s="1">
        <f t="shared" si="29"/>
        <v>8596</v>
      </c>
    </row>
    <row r="309" spans="2:6" x14ac:dyDescent="0.3">
      <c r="B309" s="1">
        <v>308</v>
      </c>
      <c r="C309" s="77">
        <v>16</v>
      </c>
      <c r="E309" s="1">
        <f t="shared" si="28"/>
        <v>94864</v>
      </c>
      <c r="F309" s="1">
        <f t="shared" si="29"/>
        <v>4928</v>
      </c>
    </row>
    <row r="310" spans="2:6" x14ac:dyDescent="0.3">
      <c r="B310" s="1">
        <v>309</v>
      </c>
      <c r="C310" s="77">
        <v>28</v>
      </c>
      <c r="E310" s="1">
        <f t="shared" si="28"/>
        <v>95481</v>
      </c>
      <c r="F310" s="1">
        <f t="shared" si="29"/>
        <v>8652</v>
      </c>
    </row>
    <row r="311" spans="2:6" x14ac:dyDescent="0.3">
      <c r="B311" s="1">
        <v>310</v>
      </c>
      <c r="C311" s="77">
        <v>9</v>
      </c>
      <c r="E311" s="1">
        <f t="shared" si="28"/>
        <v>96100</v>
      </c>
      <c r="F311" s="1">
        <f t="shared" si="29"/>
        <v>2790</v>
      </c>
    </row>
    <row r="312" spans="2:6" x14ac:dyDescent="0.3">
      <c r="B312" s="1">
        <v>311</v>
      </c>
      <c r="C312" s="77">
        <v>37</v>
      </c>
      <c r="E312" s="1">
        <f t="shared" si="28"/>
        <v>96721</v>
      </c>
      <c r="F312" s="1">
        <f t="shared" si="29"/>
        <v>11507</v>
      </c>
    </row>
    <row r="313" spans="2:6" x14ac:dyDescent="0.3">
      <c r="B313" s="1">
        <v>312</v>
      </c>
      <c r="C313" s="77">
        <v>12</v>
      </c>
      <c r="E313" s="1">
        <f t="shared" si="28"/>
        <v>97344</v>
      </c>
      <c r="F313" s="1">
        <f t="shared" si="29"/>
        <v>3744</v>
      </c>
    </row>
    <row r="314" spans="2:6" x14ac:dyDescent="0.3">
      <c r="B314" s="1">
        <v>313</v>
      </c>
      <c r="C314" s="77">
        <v>7</v>
      </c>
      <c r="E314" s="1">
        <f t="shared" si="28"/>
        <v>97969</v>
      </c>
      <c r="F314" s="1">
        <f t="shared" si="29"/>
        <v>2191</v>
      </c>
    </row>
    <row r="315" spans="2:6" x14ac:dyDescent="0.3">
      <c r="B315" s="1">
        <v>314</v>
      </c>
      <c r="C315" s="77">
        <v>14</v>
      </c>
      <c r="E315" s="1">
        <f t="shared" si="28"/>
        <v>98596</v>
      </c>
      <c r="F315" s="1">
        <f t="shared" si="29"/>
        <v>4396</v>
      </c>
    </row>
    <row r="316" spans="2:6" x14ac:dyDescent="0.3">
      <c r="B316" s="1">
        <v>315</v>
      </c>
      <c r="C316" s="77">
        <v>7</v>
      </c>
      <c r="E316" s="1">
        <f t="shared" si="28"/>
        <v>99225</v>
      </c>
      <c r="F316" s="1">
        <f t="shared" si="29"/>
        <v>2205</v>
      </c>
    </row>
    <row r="317" spans="2:6" x14ac:dyDescent="0.3">
      <c r="B317" s="1">
        <v>316</v>
      </c>
      <c r="C317" s="77">
        <v>38</v>
      </c>
      <c r="E317" s="1">
        <f t="shared" si="28"/>
        <v>99856</v>
      </c>
      <c r="F317" s="1">
        <f t="shared" si="29"/>
        <v>12008</v>
      </c>
    </row>
    <row r="318" spans="2:6" x14ac:dyDescent="0.3">
      <c r="B318" s="1">
        <v>317</v>
      </c>
      <c r="C318" s="77">
        <v>15</v>
      </c>
      <c r="E318" s="1">
        <f t="shared" si="28"/>
        <v>100489</v>
      </c>
      <c r="F318" s="1">
        <f t="shared" si="29"/>
        <v>4755</v>
      </c>
    </row>
    <row r="319" spans="2:6" x14ac:dyDescent="0.3">
      <c r="B319" s="1">
        <v>318</v>
      </c>
      <c r="C319" s="77">
        <v>25</v>
      </c>
      <c r="E319" s="1">
        <f t="shared" si="28"/>
        <v>101124</v>
      </c>
      <c r="F319" s="1">
        <f t="shared" si="29"/>
        <v>7950</v>
      </c>
    </row>
    <row r="320" spans="2:6" x14ac:dyDescent="0.3">
      <c r="B320" s="1">
        <v>319</v>
      </c>
      <c r="C320" s="77">
        <v>18</v>
      </c>
      <c r="E320" s="1">
        <f t="shared" si="28"/>
        <v>101761</v>
      </c>
      <c r="F320" s="1">
        <f t="shared" si="29"/>
        <v>5742</v>
      </c>
    </row>
    <row r="321" spans="2:6" x14ac:dyDescent="0.3">
      <c r="B321" s="1">
        <v>320</v>
      </c>
      <c r="C321" s="77">
        <v>14</v>
      </c>
      <c r="E321" s="1">
        <f t="shared" si="28"/>
        <v>102400</v>
      </c>
      <c r="F321" s="1">
        <f t="shared" si="29"/>
        <v>4480</v>
      </c>
    </row>
    <row r="322" spans="2:6" x14ac:dyDescent="0.3">
      <c r="B322" s="1">
        <v>321</v>
      </c>
      <c r="C322" s="77">
        <v>10</v>
      </c>
      <c r="E322" s="1">
        <f t="shared" si="28"/>
        <v>103041</v>
      </c>
      <c r="F322" s="1">
        <f t="shared" si="29"/>
        <v>3210</v>
      </c>
    </row>
    <row r="323" spans="2:6" x14ac:dyDescent="0.3">
      <c r="B323" s="1">
        <v>322</v>
      </c>
      <c r="C323" s="77">
        <v>10</v>
      </c>
      <c r="E323" s="1">
        <f t="shared" ref="E323:E386" si="30">B323^2</f>
        <v>103684</v>
      </c>
      <c r="F323" s="1">
        <f t="shared" ref="F323:F386" si="31">B323*C323</f>
        <v>3220</v>
      </c>
    </row>
    <row r="324" spans="2:6" x14ac:dyDescent="0.3">
      <c r="B324" s="1">
        <v>323</v>
      </c>
      <c r="C324" s="77">
        <v>17</v>
      </c>
      <c r="E324" s="1">
        <f t="shared" si="30"/>
        <v>104329</v>
      </c>
      <c r="F324" s="1">
        <f t="shared" si="31"/>
        <v>5491</v>
      </c>
    </row>
    <row r="325" spans="2:6" x14ac:dyDescent="0.3">
      <c r="B325" s="1">
        <v>324</v>
      </c>
      <c r="C325" s="77">
        <v>29</v>
      </c>
      <c r="E325" s="1">
        <f t="shared" si="30"/>
        <v>104976</v>
      </c>
      <c r="F325" s="1">
        <f t="shared" si="31"/>
        <v>9396</v>
      </c>
    </row>
    <row r="326" spans="2:6" x14ac:dyDescent="0.3">
      <c r="B326" s="1">
        <v>325</v>
      </c>
      <c r="C326" s="77">
        <v>9</v>
      </c>
      <c r="E326" s="1">
        <f t="shared" si="30"/>
        <v>105625</v>
      </c>
      <c r="F326" s="1">
        <f t="shared" si="31"/>
        <v>2925</v>
      </c>
    </row>
    <row r="327" spans="2:6" x14ac:dyDescent="0.3">
      <c r="B327" s="1">
        <v>326</v>
      </c>
      <c r="C327" s="77">
        <v>20</v>
      </c>
      <c r="E327" s="1">
        <f t="shared" si="30"/>
        <v>106276</v>
      </c>
      <c r="F327" s="1">
        <f t="shared" si="31"/>
        <v>6520</v>
      </c>
    </row>
    <row r="328" spans="2:6" x14ac:dyDescent="0.3">
      <c r="B328" s="1">
        <v>327</v>
      </c>
      <c r="C328" s="77">
        <v>21</v>
      </c>
      <c r="E328" s="1">
        <f t="shared" si="30"/>
        <v>106929</v>
      </c>
      <c r="F328" s="1">
        <f t="shared" si="31"/>
        <v>6867</v>
      </c>
    </row>
    <row r="329" spans="2:6" x14ac:dyDescent="0.3">
      <c r="B329" s="1">
        <v>328</v>
      </c>
      <c r="C329" s="77">
        <v>16</v>
      </c>
      <c r="E329" s="1">
        <f t="shared" si="30"/>
        <v>107584</v>
      </c>
      <c r="F329" s="1">
        <f t="shared" si="31"/>
        <v>5248</v>
      </c>
    </row>
    <row r="330" spans="2:6" x14ac:dyDescent="0.3">
      <c r="B330" s="1">
        <v>329</v>
      </c>
      <c r="C330" s="77">
        <v>7</v>
      </c>
      <c r="E330" s="1">
        <f t="shared" si="30"/>
        <v>108241</v>
      </c>
      <c r="F330" s="1">
        <f t="shared" si="31"/>
        <v>2303</v>
      </c>
    </row>
    <row r="331" spans="2:6" x14ac:dyDescent="0.3">
      <c r="B331" s="1">
        <v>330</v>
      </c>
      <c r="C331" s="77">
        <v>24</v>
      </c>
      <c r="E331" s="1">
        <f t="shared" si="30"/>
        <v>108900</v>
      </c>
      <c r="F331" s="1">
        <f t="shared" si="31"/>
        <v>7920</v>
      </c>
    </row>
    <row r="332" spans="2:6" x14ac:dyDescent="0.3">
      <c r="B332" s="1">
        <v>331</v>
      </c>
      <c r="C332" s="77">
        <v>4</v>
      </c>
      <c r="E332" s="1">
        <f t="shared" si="30"/>
        <v>109561</v>
      </c>
      <c r="F332" s="1">
        <f t="shared" si="31"/>
        <v>1324</v>
      </c>
    </row>
    <row r="333" spans="2:6" x14ac:dyDescent="0.3">
      <c r="B333" s="1">
        <v>332</v>
      </c>
      <c r="C333" s="77">
        <v>6</v>
      </c>
      <c r="E333" s="1">
        <f t="shared" si="30"/>
        <v>110224</v>
      </c>
      <c r="F333" s="1">
        <f t="shared" si="31"/>
        <v>1992</v>
      </c>
    </row>
    <row r="334" spans="2:6" x14ac:dyDescent="0.3">
      <c r="B334" s="1">
        <v>333</v>
      </c>
      <c r="C334" s="77">
        <v>6</v>
      </c>
      <c r="E334" s="1">
        <f t="shared" si="30"/>
        <v>110889</v>
      </c>
      <c r="F334" s="1">
        <f t="shared" si="31"/>
        <v>1998</v>
      </c>
    </row>
    <row r="335" spans="2:6" x14ac:dyDescent="0.3">
      <c r="B335" s="1">
        <v>334</v>
      </c>
      <c r="C335" s="77">
        <v>18</v>
      </c>
      <c r="E335" s="1">
        <f t="shared" si="30"/>
        <v>111556</v>
      </c>
      <c r="F335" s="1">
        <f t="shared" si="31"/>
        <v>6012</v>
      </c>
    </row>
    <row r="336" spans="2:6" x14ac:dyDescent="0.3">
      <c r="B336" s="1">
        <v>335</v>
      </c>
      <c r="C336" s="77">
        <v>23</v>
      </c>
      <c r="E336" s="1">
        <f t="shared" si="30"/>
        <v>112225</v>
      </c>
      <c r="F336" s="1">
        <f t="shared" si="31"/>
        <v>7705</v>
      </c>
    </row>
    <row r="337" spans="2:6" x14ac:dyDescent="0.3">
      <c r="B337" s="1">
        <v>336</v>
      </c>
      <c r="C337" s="77">
        <v>23</v>
      </c>
      <c r="E337" s="1">
        <f t="shared" si="30"/>
        <v>112896</v>
      </c>
      <c r="F337" s="1">
        <f t="shared" si="31"/>
        <v>7728</v>
      </c>
    </row>
    <row r="338" spans="2:6" x14ac:dyDescent="0.3">
      <c r="B338" s="1">
        <v>337</v>
      </c>
      <c r="C338" s="77">
        <v>11</v>
      </c>
      <c r="E338" s="1">
        <f t="shared" si="30"/>
        <v>113569</v>
      </c>
      <c r="F338" s="1">
        <f t="shared" si="31"/>
        <v>3707</v>
      </c>
    </row>
    <row r="339" spans="2:6" x14ac:dyDescent="0.3">
      <c r="B339" s="1">
        <v>338</v>
      </c>
      <c r="C339" s="77">
        <v>12</v>
      </c>
      <c r="E339" s="1">
        <f t="shared" si="30"/>
        <v>114244</v>
      </c>
      <c r="F339" s="1">
        <f t="shared" si="31"/>
        <v>4056</v>
      </c>
    </row>
    <row r="340" spans="2:6" x14ac:dyDescent="0.3">
      <c r="B340" s="1">
        <v>339</v>
      </c>
      <c r="C340" s="77">
        <v>24</v>
      </c>
      <c r="E340" s="1">
        <f t="shared" si="30"/>
        <v>114921</v>
      </c>
      <c r="F340" s="1">
        <f t="shared" si="31"/>
        <v>8136</v>
      </c>
    </row>
    <row r="341" spans="2:6" x14ac:dyDescent="0.3">
      <c r="B341" s="1">
        <v>340</v>
      </c>
      <c r="C341" s="77">
        <v>52</v>
      </c>
      <c r="E341" s="1">
        <f t="shared" si="30"/>
        <v>115600</v>
      </c>
      <c r="F341" s="1">
        <f t="shared" si="31"/>
        <v>17680</v>
      </c>
    </row>
    <row r="342" spans="2:6" x14ac:dyDescent="0.3">
      <c r="B342" s="1">
        <v>341</v>
      </c>
      <c r="C342" s="77">
        <v>22</v>
      </c>
      <c r="E342" s="1">
        <f t="shared" si="30"/>
        <v>116281</v>
      </c>
      <c r="F342" s="1">
        <f t="shared" si="31"/>
        <v>7502</v>
      </c>
    </row>
    <row r="343" spans="2:6" x14ac:dyDescent="0.3">
      <c r="B343" s="1">
        <v>342</v>
      </c>
      <c r="C343" s="77">
        <v>22</v>
      </c>
      <c r="E343" s="1">
        <f t="shared" si="30"/>
        <v>116964</v>
      </c>
      <c r="F343" s="1">
        <f t="shared" si="31"/>
        <v>7524</v>
      </c>
    </row>
    <row r="344" spans="2:6" x14ac:dyDescent="0.3">
      <c r="B344" s="1">
        <v>343</v>
      </c>
      <c r="C344" s="77">
        <v>7</v>
      </c>
      <c r="E344" s="1">
        <f t="shared" si="30"/>
        <v>117649</v>
      </c>
      <c r="F344" s="1">
        <f t="shared" si="31"/>
        <v>2401</v>
      </c>
    </row>
    <row r="345" spans="2:6" x14ac:dyDescent="0.3">
      <c r="B345" s="1">
        <v>344</v>
      </c>
      <c r="C345" s="77">
        <v>29</v>
      </c>
      <c r="E345" s="1">
        <f t="shared" si="30"/>
        <v>118336</v>
      </c>
      <c r="F345" s="1">
        <f t="shared" si="31"/>
        <v>9976</v>
      </c>
    </row>
    <row r="346" spans="2:6" x14ac:dyDescent="0.3">
      <c r="B346" s="1">
        <v>345</v>
      </c>
      <c r="C346" s="77">
        <v>20</v>
      </c>
      <c r="E346" s="1">
        <f t="shared" si="30"/>
        <v>119025</v>
      </c>
      <c r="F346" s="1">
        <f t="shared" si="31"/>
        <v>6900</v>
      </c>
    </row>
    <row r="347" spans="2:6" x14ac:dyDescent="0.3">
      <c r="B347" s="1">
        <v>346</v>
      </c>
      <c r="C347" s="77">
        <v>17</v>
      </c>
      <c r="E347" s="1">
        <f t="shared" si="30"/>
        <v>119716</v>
      </c>
      <c r="F347" s="1">
        <f t="shared" si="31"/>
        <v>5882</v>
      </c>
    </row>
    <row r="348" spans="2:6" x14ac:dyDescent="0.3">
      <c r="B348" s="1">
        <v>347</v>
      </c>
      <c r="C348" s="77">
        <v>11</v>
      </c>
      <c r="E348" s="1">
        <f t="shared" si="30"/>
        <v>120409</v>
      </c>
      <c r="F348" s="1">
        <f t="shared" si="31"/>
        <v>3817</v>
      </c>
    </row>
    <row r="349" spans="2:6" x14ac:dyDescent="0.3">
      <c r="B349" s="1">
        <v>348</v>
      </c>
      <c r="C349" s="77">
        <v>9</v>
      </c>
      <c r="E349" s="1">
        <f t="shared" si="30"/>
        <v>121104</v>
      </c>
      <c r="F349" s="1">
        <f t="shared" si="31"/>
        <v>3132</v>
      </c>
    </row>
    <row r="350" spans="2:6" x14ac:dyDescent="0.3">
      <c r="B350" s="1">
        <v>349</v>
      </c>
      <c r="C350" s="77">
        <v>19</v>
      </c>
      <c r="E350" s="1">
        <f t="shared" si="30"/>
        <v>121801</v>
      </c>
      <c r="F350" s="1">
        <f t="shared" si="31"/>
        <v>6631</v>
      </c>
    </row>
    <row r="351" spans="2:6" x14ac:dyDescent="0.3">
      <c r="B351" s="1">
        <v>350</v>
      </c>
      <c r="C351" s="77">
        <v>31</v>
      </c>
      <c r="E351" s="1">
        <f t="shared" si="30"/>
        <v>122500</v>
      </c>
      <c r="F351" s="1">
        <f t="shared" si="31"/>
        <v>10850</v>
      </c>
    </row>
    <row r="352" spans="2:6" x14ac:dyDescent="0.3">
      <c r="B352" s="1">
        <v>351</v>
      </c>
      <c r="C352" s="77">
        <v>29</v>
      </c>
      <c r="E352" s="1">
        <f t="shared" si="30"/>
        <v>123201</v>
      </c>
      <c r="F352" s="1">
        <f t="shared" si="31"/>
        <v>10179</v>
      </c>
    </row>
    <row r="353" spans="2:6" x14ac:dyDescent="0.3">
      <c r="B353" s="1">
        <v>352</v>
      </c>
      <c r="C353" s="77">
        <v>13</v>
      </c>
      <c r="E353" s="1">
        <f t="shared" si="30"/>
        <v>123904</v>
      </c>
      <c r="F353" s="1">
        <f t="shared" si="31"/>
        <v>4576</v>
      </c>
    </row>
    <row r="354" spans="2:6" x14ac:dyDescent="0.3">
      <c r="B354" s="1">
        <v>353</v>
      </c>
      <c r="C354" s="77">
        <v>4</v>
      </c>
      <c r="E354" s="1">
        <f t="shared" si="30"/>
        <v>124609</v>
      </c>
      <c r="F354" s="1">
        <f t="shared" si="31"/>
        <v>1412</v>
      </c>
    </row>
    <row r="355" spans="2:6" x14ac:dyDescent="0.3">
      <c r="B355" s="1">
        <v>354</v>
      </c>
      <c r="C355" s="77">
        <v>13</v>
      </c>
      <c r="E355" s="1">
        <f t="shared" si="30"/>
        <v>125316</v>
      </c>
      <c r="F355" s="1">
        <f t="shared" si="31"/>
        <v>4602</v>
      </c>
    </row>
    <row r="356" spans="2:6" x14ac:dyDescent="0.3">
      <c r="B356" s="1">
        <v>355</v>
      </c>
      <c r="C356" s="77">
        <v>3</v>
      </c>
      <c r="E356" s="1">
        <f t="shared" si="30"/>
        <v>126025</v>
      </c>
      <c r="F356" s="1">
        <f t="shared" si="31"/>
        <v>1065</v>
      </c>
    </row>
    <row r="357" spans="2:6" x14ac:dyDescent="0.3">
      <c r="B357" s="1">
        <v>356</v>
      </c>
      <c r="C357" s="77">
        <v>16</v>
      </c>
      <c r="E357" s="1">
        <f t="shared" si="30"/>
        <v>126736</v>
      </c>
      <c r="F357" s="1">
        <f t="shared" si="31"/>
        <v>5696</v>
      </c>
    </row>
    <row r="358" spans="2:6" x14ac:dyDescent="0.3">
      <c r="B358" s="1">
        <v>357</v>
      </c>
      <c r="C358" s="77">
        <v>22</v>
      </c>
      <c r="E358" s="1">
        <f t="shared" si="30"/>
        <v>127449</v>
      </c>
      <c r="F358" s="1">
        <f t="shared" si="31"/>
        <v>7854</v>
      </c>
    </row>
    <row r="359" spans="2:6" x14ac:dyDescent="0.3">
      <c r="B359" s="1">
        <v>358</v>
      </c>
      <c r="C359" s="77">
        <v>10</v>
      </c>
      <c r="E359" s="1">
        <f t="shared" si="30"/>
        <v>128164</v>
      </c>
      <c r="F359" s="1">
        <f t="shared" si="31"/>
        <v>3580</v>
      </c>
    </row>
    <row r="360" spans="2:6" x14ac:dyDescent="0.3">
      <c r="B360" s="1">
        <v>359</v>
      </c>
      <c r="C360" s="77">
        <v>52</v>
      </c>
      <c r="E360" s="1">
        <f t="shared" si="30"/>
        <v>128881</v>
      </c>
      <c r="F360" s="1">
        <f t="shared" si="31"/>
        <v>18668</v>
      </c>
    </row>
    <row r="361" spans="2:6" x14ac:dyDescent="0.3">
      <c r="B361" s="1">
        <v>360</v>
      </c>
      <c r="C361" s="77">
        <v>18</v>
      </c>
      <c r="E361" s="1">
        <f t="shared" si="30"/>
        <v>129600</v>
      </c>
      <c r="F361" s="1">
        <f t="shared" si="31"/>
        <v>6480</v>
      </c>
    </row>
    <row r="362" spans="2:6" x14ac:dyDescent="0.3">
      <c r="B362" s="1">
        <v>361</v>
      </c>
      <c r="C362" s="77">
        <v>15</v>
      </c>
      <c r="E362" s="1">
        <f t="shared" si="30"/>
        <v>130321</v>
      </c>
      <c r="F362" s="1">
        <f t="shared" si="31"/>
        <v>5415</v>
      </c>
    </row>
    <row r="363" spans="2:6" x14ac:dyDescent="0.3">
      <c r="B363" s="1">
        <v>362</v>
      </c>
      <c r="C363" s="77">
        <v>31</v>
      </c>
      <c r="E363" s="1">
        <f t="shared" si="30"/>
        <v>131044</v>
      </c>
      <c r="F363" s="1">
        <f t="shared" si="31"/>
        <v>11222</v>
      </c>
    </row>
    <row r="364" spans="2:6" x14ac:dyDescent="0.3">
      <c r="B364" s="1">
        <v>363</v>
      </c>
      <c r="C364" s="77">
        <v>20</v>
      </c>
      <c r="E364" s="1">
        <f t="shared" si="30"/>
        <v>131769</v>
      </c>
      <c r="F364" s="1">
        <f t="shared" si="31"/>
        <v>7260</v>
      </c>
    </row>
    <row r="365" spans="2:6" x14ac:dyDescent="0.3">
      <c r="B365" s="1">
        <v>364</v>
      </c>
      <c r="C365" s="77">
        <v>26</v>
      </c>
      <c r="E365" s="1">
        <f t="shared" si="30"/>
        <v>132496</v>
      </c>
      <c r="F365" s="1">
        <f t="shared" si="31"/>
        <v>9464</v>
      </c>
    </row>
    <row r="366" spans="2:6" x14ac:dyDescent="0.3">
      <c r="B366" s="1">
        <v>365</v>
      </c>
      <c r="C366" s="77">
        <v>12</v>
      </c>
      <c r="E366" s="1">
        <f t="shared" si="30"/>
        <v>133225</v>
      </c>
      <c r="F366" s="1">
        <f t="shared" si="31"/>
        <v>4380</v>
      </c>
    </row>
    <row r="367" spans="2:6" x14ac:dyDescent="0.3">
      <c r="B367" s="1">
        <v>366</v>
      </c>
      <c r="C367" s="77">
        <v>9</v>
      </c>
      <c r="E367" s="1">
        <f t="shared" si="30"/>
        <v>133956</v>
      </c>
      <c r="F367" s="1">
        <f t="shared" si="31"/>
        <v>3294</v>
      </c>
    </row>
    <row r="368" spans="2:6" x14ac:dyDescent="0.3">
      <c r="B368" s="1">
        <v>367</v>
      </c>
      <c r="C368" s="77">
        <v>16</v>
      </c>
      <c r="E368" s="1">
        <f t="shared" si="30"/>
        <v>134689</v>
      </c>
      <c r="F368" s="1">
        <f t="shared" si="31"/>
        <v>5872</v>
      </c>
    </row>
    <row r="369" spans="2:6" x14ac:dyDescent="0.3">
      <c r="B369" s="1">
        <v>368</v>
      </c>
      <c r="C369" s="77">
        <v>7</v>
      </c>
      <c r="E369" s="1">
        <f t="shared" si="30"/>
        <v>135424</v>
      </c>
      <c r="F369" s="1">
        <f t="shared" si="31"/>
        <v>2576</v>
      </c>
    </row>
    <row r="370" spans="2:6" x14ac:dyDescent="0.3">
      <c r="B370" s="1">
        <v>369</v>
      </c>
      <c r="C370" s="77">
        <v>7</v>
      </c>
      <c r="E370" s="1">
        <f t="shared" si="30"/>
        <v>136161</v>
      </c>
      <c r="F370" s="1">
        <f t="shared" si="31"/>
        <v>2583</v>
      </c>
    </row>
    <row r="371" spans="2:6" x14ac:dyDescent="0.3">
      <c r="B371" s="1">
        <v>370</v>
      </c>
      <c r="C371" s="77">
        <v>4</v>
      </c>
      <c r="E371" s="1">
        <f t="shared" si="30"/>
        <v>136900</v>
      </c>
      <c r="F371" s="1">
        <f t="shared" si="31"/>
        <v>1480</v>
      </c>
    </row>
    <row r="372" spans="2:6" x14ac:dyDescent="0.3">
      <c r="B372" s="1">
        <v>371</v>
      </c>
      <c r="C372" s="77">
        <v>14</v>
      </c>
      <c r="E372" s="1">
        <f t="shared" si="30"/>
        <v>137641</v>
      </c>
      <c r="F372" s="1">
        <f t="shared" si="31"/>
        <v>5194</v>
      </c>
    </row>
    <row r="373" spans="2:6" x14ac:dyDescent="0.3">
      <c r="B373" s="1">
        <v>372</v>
      </c>
      <c r="C373" s="77">
        <v>14</v>
      </c>
      <c r="E373" s="1">
        <f t="shared" si="30"/>
        <v>138384</v>
      </c>
      <c r="F373" s="1">
        <f t="shared" si="31"/>
        <v>5208</v>
      </c>
    </row>
    <row r="374" spans="2:6" x14ac:dyDescent="0.3">
      <c r="B374" s="1">
        <v>373</v>
      </c>
      <c r="C374" s="77">
        <v>12</v>
      </c>
      <c r="E374" s="1">
        <f t="shared" si="30"/>
        <v>139129</v>
      </c>
      <c r="F374" s="1">
        <f t="shared" si="31"/>
        <v>4476</v>
      </c>
    </row>
    <row r="375" spans="2:6" x14ac:dyDescent="0.3">
      <c r="B375" s="1">
        <v>374</v>
      </c>
      <c r="C375" s="77">
        <v>11</v>
      </c>
      <c r="E375" s="1">
        <f t="shared" si="30"/>
        <v>139876</v>
      </c>
      <c r="F375" s="1">
        <f t="shared" si="31"/>
        <v>4114</v>
      </c>
    </row>
    <row r="376" spans="2:6" x14ac:dyDescent="0.3">
      <c r="B376" s="1">
        <v>375</v>
      </c>
      <c r="C376" s="77">
        <v>18</v>
      </c>
      <c r="E376" s="1">
        <f t="shared" si="30"/>
        <v>140625</v>
      </c>
      <c r="F376" s="1">
        <f t="shared" si="31"/>
        <v>6750</v>
      </c>
    </row>
    <row r="377" spans="2:6" x14ac:dyDescent="0.3">
      <c r="B377" s="1">
        <v>376</v>
      </c>
      <c r="C377" s="77">
        <v>14</v>
      </c>
      <c r="E377" s="1">
        <f t="shared" si="30"/>
        <v>141376</v>
      </c>
      <c r="F377" s="1">
        <f t="shared" si="31"/>
        <v>5264</v>
      </c>
    </row>
    <row r="378" spans="2:6" x14ac:dyDescent="0.3">
      <c r="B378" s="1">
        <v>377</v>
      </c>
      <c r="C378" s="77">
        <v>19</v>
      </c>
      <c r="E378" s="1">
        <f t="shared" si="30"/>
        <v>142129</v>
      </c>
      <c r="F378" s="1">
        <f t="shared" si="31"/>
        <v>7163</v>
      </c>
    </row>
    <row r="379" spans="2:6" x14ac:dyDescent="0.3">
      <c r="B379" s="1">
        <v>378</v>
      </c>
      <c r="C379" s="77">
        <v>15</v>
      </c>
      <c r="E379" s="1">
        <f t="shared" si="30"/>
        <v>142884</v>
      </c>
      <c r="F379" s="1">
        <f t="shared" si="31"/>
        <v>5670</v>
      </c>
    </row>
    <row r="380" spans="2:6" x14ac:dyDescent="0.3">
      <c r="B380" s="1">
        <v>379</v>
      </c>
      <c r="C380" s="77">
        <v>11</v>
      </c>
      <c r="E380" s="1">
        <f t="shared" si="30"/>
        <v>143641</v>
      </c>
      <c r="F380" s="1">
        <f t="shared" si="31"/>
        <v>4169</v>
      </c>
    </row>
    <row r="381" spans="2:6" x14ac:dyDescent="0.3">
      <c r="B381" s="1">
        <v>380</v>
      </c>
      <c r="C381" s="77">
        <v>34</v>
      </c>
      <c r="E381" s="1">
        <f t="shared" si="30"/>
        <v>144400</v>
      </c>
      <c r="F381" s="1">
        <f t="shared" si="31"/>
        <v>12920</v>
      </c>
    </row>
    <row r="382" spans="2:6" x14ac:dyDescent="0.3">
      <c r="B382" s="1">
        <v>381</v>
      </c>
      <c r="C382" s="77">
        <v>23</v>
      </c>
      <c r="E382" s="1">
        <f t="shared" si="30"/>
        <v>145161</v>
      </c>
      <c r="F382" s="1">
        <f t="shared" si="31"/>
        <v>8763</v>
      </c>
    </row>
    <row r="383" spans="2:6" x14ac:dyDescent="0.3">
      <c r="B383" s="1">
        <v>382</v>
      </c>
      <c r="C383" s="77">
        <v>17</v>
      </c>
      <c r="E383" s="1">
        <f t="shared" si="30"/>
        <v>145924</v>
      </c>
      <c r="F383" s="1">
        <f t="shared" si="31"/>
        <v>6494</v>
      </c>
    </row>
    <row r="384" spans="2:6" x14ac:dyDescent="0.3">
      <c r="B384" s="1">
        <v>383</v>
      </c>
      <c r="C384" s="77">
        <v>5</v>
      </c>
      <c r="E384" s="1">
        <f t="shared" si="30"/>
        <v>146689</v>
      </c>
      <c r="F384" s="1">
        <f t="shared" si="31"/>
        <v>1915</v>
      </c>
    </row>
    <row r="385" spans="2:6" x14ac:dyDescent="0.3">
      <c r="B385" s="1">
        <v>384</v>
      </c>
      <c r="C385" s="77">
        <v>252</v>
      </c>
      <c r="E385" s="1">
        <f t="shared" si="30"/>
        <v>147456</v>
      </c>
      <c r="F385" s="1">
        <f t="shared" si="31"/>
        <v>96768</v>
      </c>
    </row>
    <row r="386" spans="2:6" x14ac:dyDescent="0.3">
      <c r="B386" s="1">
        <v>385</v>
      </c>
      <c r="C386" s="77">
        <v>23</v>
      </c>
      <c r="E386" s="1">
        <f t="shared" si="30"/>
        <v>148225</v>
      </c>
      <c r="F386" s="1">
        <f t="shared" si="31"/>
        <v>8855</v>
      </c>
    </row>
    <row r="387" spans="2:6" x14ac:dyDescent="0.3">
      <c r="B387" s="1">
        <v>386</v>
      </c>
      <c r="C387" s="77">
        <v>16</v>
      </c>
      <c r="E387" s="1">
        <f t="shared" ref="E387:E450" si="32">B387^2</f>
        <v>148996</v>
      </c>
      <c r="F387" s="1">
        <f t="shared" ref="F387:F450" si="33">B387*C387</f>
        <v>6176</v>
      </c>
    </row>
    <row r="388" spans="2:6" x14ac:dyDescent="0.3">
      <c r="B388" s="1">
        <v>387</v>
      </c>
      <c r="C388" s="77">
        <v>9</v>
      </c>
      <c r="E388" s="1">
        <f t="shared" si="32"/>
        <v>149769</v>
      </c>
      <c r="F388" s="1">
        <f t="shared" si="33"/>
        <v>3483</v>
      </c>
    </row>
    <row r="389" spans="2:6" x14ac:dyDescent="0.3">
      <c r="B389" s="1">
        <v>388</v>
      </c>
      <c r="C389" s="77">
        <v>18</v>
      </c>
      <c r="E389" s="1">
        <f t="shared" si="32"/>
        <v>150544</v>
      </c>
      <c r="F389" s="1">
        <f t="shared" si="33"/>
        <v>6984</v>
      </c>
    </row>
    <row r="390" spans="2:6" x14ac:dyDescent="0.3">
      <c r="B390" s="1">
        <v>389</v>
      </c>
      <c r="C390" s="77">
        <v>10</v>
      </c>
      <c r="E390" s="1">
        <f t="shared" si="32"/>
        <v>151321</v>
      </c>
      <c r="F390" s="1">
        <f t="shared" si="33"/>
        <v>3890</v>
      </c>
    </row>
    <row r="391" spans="2:6" x14ac:dyDescent="0.3">
      <c r="B391" s="1">
        <v>390</v>
      </c>
      <c r="C391" s="77">
        <v>15</v>
      </c>
      <c r="E391" s="1">
        <f t="shared" si="32"/>
        <v>152100</v>
      </c>
      <c r="F391" s="1">
        <f t="shared" si="33"/>
        <v>5850</v>
      </c>
    </row>
    <row r="392" spans="2:6" x14ac:dyDescent="0.3">
      <c r="B392" s="1">
        <v>391</v>
      </c>
      <c r="C392" s="77">
        <v>31</v>
      </c>
      <c r="E392" s="1">
        <f t="shared" si="32"/>
        <v>152881</v>
      </c>
      <c r="F392" s="1">
        <f t="shared" si="33"/>
        <v>12121</v>
      </c>
    </row>
    <row r="393" spans="2:6" x14ac:dyDescent="0.3">
      <c r="B393" s="1">
        <v>392</v>
      </c>
      <c r="C393" s="77">
        <v>9</v>
      </c>
      <c r="E393" s="1">
        <f t="shared" si="32"/>
        <v>153664</v>
      </c>
      <c r="F393" s="1">
        <f t="shared" si="33"/>
        <v>3528</v>
      </c>
    </row>
    <row r="394" spans="2:6" x14ac:dyDescent="0.3">
      <c r="B394" s="1">
        <v>393</v>
      </c>
      <c r="C394" s="77">
        <v>9</v>
      </c>
      <c r="E394" s="1">
        <f t="shared" si="32"/>
        <v>154449</v>
      </c>
      <c r="F394" s="1">
        <f t="shared" si="33"/>
        <v>3537</v>
      </c>
    </row>
    <row r="395" spans="2:6" x14ac:dyDescent="0.3">
      <c r="B395" s="1">
        <v>394</v>
      </c>
      <c r="C395" s="77">
        <v>4</v>
      </c>
      <c r="E395" s="1">
        <f t="shared" si="32"/>
        <v>155236</v>
      </c>
      <c r="F395" s="1">
        <f t="shared" si="33"/>
        <v>1576</v>
      </c>
    </row>
    <row r="396" spans="2:6" x14ac:dyDescent="0.3">
      <c r="B396" s="1">
        <v>395</v>
      </c>
      <c r="C396" s="77">
        <v>0</v>
      </c>
      <c r="E396" s="1">
        <f t="shared" si="32"/>
        <v>156025</v>
      </c>
      <c r="F396" s="1">
        <f t="shared" si="33"/>
        <v>0</v>
      </c>
    </row>
    <row r="397" spans="2:6" x14ac:dyDescent="0.3">
      <c r="B397" s="1">
        <v>396</v>
      </c>
      <c r="C397" s="77">
        <v>29</v>
      </c>
      <c r="E397" s="1">
        <f t="shared" si="32"/>
        <v>156816</v>
      </c>
      <c r="F397" s="1">
        <f t="shared" si="33"/>
        <v>11484</v>
      </c>
    </row>
    <row r="398" spans="2:6" x14ac:dyDescent="0.3">
      <c r="B398" s="1">
        <v>397</v>
      </c>
      <c r="C398" s="77">
        <v>27</v>
      </c>
      <c r="E398" s="1">
        <f t="shared" si="32"/>
        <v>157609</v>
      </c>
      <c r="F398" s="1">
        <f t="shared" si="33"/>
        <v>10719</v>
      </c>
    </row>
    <row r="399" spans="2:6" x14ac:dyDescent="0.3">
      <c r="B399" s="1">
        <v>398</v>
      </c>
      <c r="C399" s="77">
        <v>27</v>
      </c>
      <c r="E399" s="1">
        <f t="shared" si="32"/>
        <v>158404</v>
      </c>
      <c r="F399" s="1">
        <f t="shared" si="33"/>
        <v>10746</v>
      </c>
    </row>
    <row r="400" spans="2:6" x14ac:dyDescent="0.3">
      <c r="B400" s="1">
        <v>399</v>
      </c>
      <c r="C400" s="77">
        <v>16</v>
      </c>
      <c r="E400" s="1">
        <f t="shared" si="32"/>
        <v>159201</v>
      </c>
      <c r="F400" s="1">
        <f t="shared" si="33"/>
        <v>6384</v>
      </c>
    </row>
    <row r="401" spans="2:6" x14ac:dyDescent="0.3">
      <c r="B401" s="1">
        <v>400</v>
      </c>
      <c r="C401" s="77">
        <v>15</v>
      </c>
      <c r="E401" s="1">
        <f t="shared" si="32"/>
        <v>160000</v>
      </c>
      <c r="F401" s="1">
        <f t="shared" si="33"/>
        <v>6000</v>
      </c>
    </row>
    <row r="402" spans="2:6" x14ac:dyDescent="0.3">
      <c r="B402" s="1">
        <v>401</v>
      </c>
      <c r="C402" s="77">
        <v>24</v>
      </c>
      <c r="E402" s="1">
        <f t="shared" si="32"/>
        <v>160801</v>
      </c>
      <c r="F402" s="1">
        <f t="shared" si="33"/>
        <v>9624</v>
      </c>
    </row>
    <row r="403" spans="2:6" x14ac:dyDescent="0.3">
      <c r="B403" s="1">
        <v>402</v>
      </c>
      <c r="C403" s="77">
        <v>23</v>
      </c>
      <c r="E403" s="1">
        <f t="shared" si="32"/>
        <v>161604</v>
      </c>
      <c r="F403" s="1">
        <f t="shared" si="33"/>
        <v>9246</v>
      </c>
    </row>
    <row r="404" spans="2:6" x14ac:dyDescent="0.3">
      <c r="B404" s="1">
        <v>403</v>
      </c>
      <c r="C404" s="77">
        <v>29</v>
      </c>
      <c r="E404" s="1">
        <f t="shared" si="32"/>
        <v>162409</v>
      </c>
      <c r="F404" s="1">
        <f t="shared" si="33"/>
        <v>11687</v>
      </c>
    </row>
    <row r="405" spans="2:6" x14ac:dyDescent="0.3">
      <c r="B405" s="1">
        <v>404</v>
      </c>
      <c r="C405" s="77">
        <v>16</v>
      </c>
      <c r="E405" s="1">
        <f t="shared" si="32"/>
        <v>163216</v>
      </c>
      <c r="F405" s="1">
        <f t="shared" si="33"/>
        <v>6464</v>
      </c>
    </row>
    <row r="406" spans="2:6" x14ac:dyDescent="0.3">
      <c r="B406" s="1">
        <v>405</v>
      </c>
      <c r="C406" s="77">
        <v>8</v>
      </c>
      <c r="E406" s="1">
        <f t="shared" si="32"/>
        <v>164025</v>
      </c>
      <c r="F406" s="1">
        <f t="shared" si="33"/>
        <v>3240</v>
      </c>
    </row>
    <row r="407" spans="2:6" x14ac:dyDescent="0.3">
      <c r="B407" s="1">
        <v>406</v>
      </c>
      <c r="C407" s="77">
        <v>9</v>
      </c>
      <c r="E407" s="1">
        <f t="shared" si="32"/>
        <v>164836</v>
      </c>
      <c r="F407" s="1">
        <f t="shared" si="33"/>
        <v>3654</v>
      </c>
    </row>
    <row r="408" spans="2:6" x14ac:dyDescent="0.3">
      <c r="B408" s="1">
        <v>407</v>
      </c>
      <c r="C408" s="77">
        <v>13</v>
      </c>
      <c r="E408" s="1">
        <f t="shared" si="32"/>
        <v>165649</v>
      </c>
      <c r="F408" s="1">
        <f t="shared" si="33"/>
        <v>5291</v>
      </c>
    </row>
    <row r="409" spans="2:6" x14ac:dyDescent="0.3">
      <c r="B409" s="1">
        <v>408</v>
      </c>
      <c r="C409" s="77">
        <v>14</v>
      </c>
      <c r="E409" s="1">
        <f t="shared" si="32"/>
        <v>166464</v>
      </c>
      <c r="F409" s="1">
        <f t="shared" si="33"/>
        <v>5712</v>
      </c>
    </row>
    <row r="410" spans="2:6" x14ac:dyDescent="0.3">
      <c r="B410" s="1">
        <v>409</v>
      </c>
      <c r="C410" s="77">
        <v>19</v>
      </c>
      <c r="E410" s="1">
        <f t="shared" si="32"/>
        <v>167281</v>
      </c>
      <c r="F410" s="1">
        <f t="shared" si="33"/>
        <v>7771</v>
      </c>
    </row>
    <row r="411" spans="2:6" x14ac:dyDescent="0.3">
      <c r="B411" s="1">
        <v>410</v>
      </c>
      <c r="C411" s="77">
        <v>15</v>
      </c>
      <c r="E411" s="1">
        <f t="shared" si="32"/>
        <v>168100</v>
      </c>
      <c r="F411" s="1">
        <f t="shared" si="33"/>
        <v>6150</v>
      </c>
    </row>
    <row r="412" spans="2:6" x14ac:dyDescent="0.3">
      <c r="B412" s="1">
        <v>411</v>
      </c>
      <c r="C412" s="77">
        <v>26</v>
      </c>
      <c r="E412" s="1">
        <f t="shared" si="32"/>
        <v>168921</v>
      </c>
      <c r="F412" s="1">
        <f t="shared" si="33"/>
        <v>10686</v>
      </c>
    </row>
    <row r="413" spans="2:6" x14ac:dyDescent="0.3">
      <c r="B413" s="1">
        <v>412</v>
      </c>
      <c r="C413" s="77">
        <v>13</v>
      </c>
      <c r="E413" s="1">
        <f t="shared" si="32"/>
        <v>169744</v>
      </c>
      <c r="F413" s="1">
        <f t="shared" si="33"/>
        <v>5356</v>
      </c>
    </row>
    <row r="414" spans="2:6" x14ac:dyDescent="0.3">
      <c r="B414" s="1">
        <v>413</v>
      </c>
      <c r="C414" s="77">
        <v>17</v>
      </c>
      <c r="E414" s="1">
        <f t="shared" si="32"/>
        <v>170569</v>
      </c>
      <c r="F414" s="1">
        <f t="shared" si="33"/>
        <v>7021</v>
      </c>
    </row>
    <row r="415" spans="2:6" x14ac:dyDescent="0.3">
      <c r="B415" s="1">
        <v>414</v>
      </c>
      <c r="C415" s="77">
        <v>13</v>
      </c>
      <c r="E415" s="1">
        <f t="shared" si="32"/>
        <v>171396</v>
      </c>
      <c r="F415" s="1">
        <f t="shared" si="33"/>
        <v>5382</v>
      </c>
    </row>
    <row r="416" spans="2:6" x14ac:dyDescent="0.3">
      <c r="B416" s="1">
        <v>415</v>
      </c>
      <c r="C416" s="77">
        <v>20</v>
      </c>
      <c r="E416" s="1">
        <f t="shared" si="32"/>
        <v>172225</v>
      </c>
      <c r="F416" s="1">
        <f t="shared" si="33"/>
        <v>8300</v>
      </c>
    </row>
    <row r="417" spans="2:6" x14ac:dyDescent="0.3">
      <c r="B417" s="1">
        <v>416</v>
      </c>
      <c r="C417" s="77">
        <v>25</v>
      </c>
      <c r="E417" s="1">
        <f t="shared" si="32"/>
        <v>173056</v>
      </c>
      <c r="F417" s="1">
        <f t="shared" si="33"/>
        <v>10400</v>
      </c>
    </row>
    <row r="418" spans="2:6" x14ac:dyDescent="0.3">
      <c r="B418" s="1">
        <v>417</v>
      </c>
      <c r="C418" s="77">
        <v>17</v>
      </c>
      <c r="E418" s="1">
        <f t="shared" si="32"/>
        <v>173889</v>
      </c>
      <c r="F418" s="1">
        <f t="shared" si="33"/>
        <v>7089</v>
      </c>
    </row>
    <row r="419" spans="2:6" x14ac:dyDescent="0.3">
      <c r="B419" s="1">
        <v>418</v>
      </c>
      <c r="C419" s="77">
        <v>10</v>
      </c>
      <c r="E419" s="1">
        <f t="shared" si="32"/>
        <v>174724</v>
      </c>
      <c r="F419" s="1">
        <f t="shared" si="33"/>
        <v>4180</v>
      </c>
    </row>
    <row r="420" spans="2:6" x14ac:dyDescent="0.3">
      <c r="B420" s="1">
        <v>419</v>
      </c>
      <c r="C420" s="77">
        <v>35</v>
      </c>
      <c r="E420" s="1">
        <f t="shared" si="32"/>
        <v>175561</v>
      </c>
      <c r="F420" s="1">
        <f t="shared" si="33"/>
        <v>14665</v>
      </c>
    </row>
    <row r="421" spans="2:6" x14ac:dyDescent="0.3">
      <c r="B421" s="1">
        <v>420</v>
      </c>
      <c r="C421" s="77">
        <v>12</v>
      </c>
      <c r="E421" s="1">
        <f t="shared" si="32"/>
        <v>176400</v>
      </c>
      <c r="F421" s="1">
        <f t="shared" si="33"/>
        <v>5040</v>
      </c>
    </row>
    <row r="422" spans="2:6" x14ac:dyDescent="0.3">
      <c r="B422" s="1">
        <v>421</v>
      </c>
      <c r="C422" s="77">
        <v>7</v>
      </c>
      <c r="E422" s="1">
        <f t="shared" si="32"/>
        <v>177241</v>
      </c>
      <c r="F422" s="1">
        <f t="shared" si="33"/>
        <v>2947</v>
      </c>
    </row>
    <row r="423" spans="2:6" x14ac:dyDescent="0.3">
      <c r="B423" s="1">
        <v>422</v>
      </c>
      <c r="C423" s="77">
        <v>10</v>
      </c>
      <c r="E423" s="1">
        <f t="shared" si="32"/>
        <v>178084</v>
      </c>
      <c r="F423" s="1">
        <f t="shared" si="33"/>
        <v>4220</v>
      </c>
    </row>
    <row r="424" spans="2:6" x14ac:dyDescent="0.3">
      <c r="B424" s="1">
        <v>423</v>
      </c>
      <c r="C424" s="77">
        <v>6</v>
      </c>
      <c r="E424" s="1">
        <f t="shared" si="32"/>
        <v>178929</v>
      </c>
      <c r="F424" s="1">
        <f t="shared" si="33"/>
        <v>2538</v>
      </c>
    </row>
    <row r="425" spans="2:6" x14ac:dyDescent="0.3">
      <c r="B425" s="1">
        <v>424</v>
      </c>
      <c r="C425" s="77">
        <v>11</v>
      </c>
      <c r="E425" s="1">
        <f t="shared" si="32"/>
        <v>179776</v>
      </c>
      <c r="F425" s="1">
        <f t="shared" si="33"/>
        <v>4664</v>
      </c>
    </row>
    <row r="426" spans="2:6" x14ac:dyDescent="0.3">
      <c r="B426" s="1">
        <v>425</v>
      </c>
      <c r="C426" s="77">
        <v>6</v>
      </c>
      <c r="E426" s="1">
        <f t="shared" si="32"/>
        <v>180625</v>
      </c>
      <c r="F426" s="1">
        <f t="shared" si="33"/>
        <v>2550</v>
      </c>
    </row>
    <row r="427" spans="2:6" x14ac:dyDescent="0.3">
      <c r="B427" s="1">
        <v>426</v>
      </c>
      <c r="C427" s="77">
        <v>25</v>
      </c>
      <c r="E427" s="1">
        <f t="shared" si="32"/>
        <v>181476</v>
      </c>
      <c r="F427" s="1">
        <f t="shared" si="33"/>
        <v>10650</v>
      </c>
    </row>
    <row r="428" spans="2:6" x14ac:dyDescent="0.3">
      <c r="B428" s="1">
        <v>427</v>
      </c>
      <c r="C428" s="77">
        <v>3</v>
      </c>
      <c r="E428" s="1">
        <f t="shared" si="32"/>
        <v>182329</v>
      </c>
      <c r="F428" s="1">
        <f t="shared" si="33"/>
        <v>1281</v>
      </c>
    </row>
    <row r="429" spans="2:6" x14ac:dyDescent="0.3">
      <c r="B429" s="1">
        <v>428</v>
      </c>
      <c r="C429" s="77">
        <v>0</v>
      </c>
      <c r="E429" s="1">
        <f t="shared" si="32"/>
        <v>183184</v>
      </c>
      <c r="F429" s="1">
        <f t="shared" si="33"/>
        <v>0</v>
      </c>
    </row>
    <row r="430" spans="2:6" x14ac:dyDescent="0.3">
      <c r="B430" s="1">
        <v>429</v>
      </c>
      <c r="C430" s="77">
        <v>0</v>
      </c>
      <c r="E430" s="1">
        <f t="shared" si="32"/>
        <v>184041</v>
      </c>
      <c r="F430" s="1">
        <f t="shared" si="33"/>
        <v>0</v>
      </c>
    </row>
    <row r="431" spans="2:6" x14ac:dyDescent="0.3">
      <c r="B431" s="1">
        <v>430</v>
      </c>
      <c r="C431" s="77">
        <v>0</v>
      </c>
      <c r="E431" s="1">
        <f t="shared" si="32"/>
        <v>184900</v>
      </c>
      <c r="F431" s="1">
        <f t="shared" si="33"/>
        <v>0</v>
      </c>
    </row>
    <row r="432" spans="2:6" x14ac:dyDescent="0.3">
      <c r="B432" s="1">
        <v>431</v>
      </c>
      <c r="C432" s="77">
        <v>0</v>
      </c>
      <c r="E432" s="1">
        <f t="shared" si="32"/>
        <v>185761</v>
      </c>
      <c r="F432" s="1">
        <f t="shared" si="33"/>
        <v>0</v>
      </c>
    </row>
    <row r="433" spans="2:6" x14ac:dyDescent="0.3">
      <c r="B433" s="1">
        <v>432</v>
      </c>
      <c r="C433" s="77">
        <v>0</v>
      </c>
      <c r="E433" s="1">
        <f t="shared" si="32"/>
        <v>186624</v>
      </c>
      <c r="F433" s="1">
        <f t="shared" si="33"/>
        <v>0</v>
      </c>
    </row>
    <row r="434" spans="2:6" x14ac:dyDescent="0.3">
      <c r="B434" s="1">
        <v>433</v>
      </c>
      <c r="C434" s="77">
        <v>0</v>
      </c>
      <c r="E434" s="1">
        <f t="shared" si="32"/>
        <v>187489</v>
      </c>
      <c r="F434" s="1">
        <f t="shared" si="33"/>
        <v>0</v>
      </c>
    </row>
    <row r="435" spans="2:6" x14ac:dyDescent="0.3">
      <c r="B435" s="1">
        <v>434</v>
      </c>
      <c r="C435" s="77">
        <v>0</v>
      </c>
      <c r="E435" s="1">
        <f t="shared" si="32"/>
        <v>188356</v>
      </c>
      <c r="F435" s="1">
        <f t="shared" si="33"/>
        <v>0</v>
      </c>
    </row>
    <row r="436" spans="2:6" x14ac:dyDescent="0.3">
      <c r="B436" s="1">
        <v>435</v>
      </c>
      <c r="C436" s="77">
        <v>0</v>
      </c>
      <c r="E436" s="1">
        <f t="shared" si="32"/>
        <v>189225</v>
      </c>
      <c r="F436" s="1">
        <f t="shared" si="33"/>
        <v>0</v>
      </c>
    </row>
    <row r="437" spans="2:6" x14ac:dyDescent="0.3">
      <c r="B437" s="1">
        <v>436</v>
      </c>
      <c r="C437" s="77">
        <v>0</v>
      </c>
      <c r="E437" s="1">
        <f t="shared" si="32"/>
        <v>190096</v>
      </c>
      <c r="F437" s="1">
        <f t="shared" si="33"/>
        <v>0</v>
      </c>
    </row>
    <row r="438" spans="2:6" x14ac:dyDescent="0.3">
      <c r="B438" s="1">
        <v>437</v>
      </c>
      <c r="C438" s="77">
        <v>0</v>
      </c>
      <c r="E438" s="1">
        <f t="shared" si="32"/>
        <v>190969</v>
      </c>
      <c r="F438" s="1">
        <f t="shared" si="33"/>
        <v>0</v>
      </c>
    </row>
    <row r="439" spans="2:6" x14ac:dyDescent="0.3">
      <c r="B439" s="1">
        <v>438</v>
      </c>
      <c r="C439" s="77">
        <v>0</v>
      </c>
      <c r="E439" s="1">
        <f t="shared" si="32"/>
        <v>191844</v>
      </c>
      <c r="F439" s="1">
        <f t="shared" si="33"/>
        <v>0</v>
      </c>
    </row>
    <row r="440" spans="2:6" x14ac:dyDescent="0.3">
      <c r="B440" s="1">
        <v>439</v>
      </c>
      <c r="C440" s="77">
        <v>0</v>
      </c>
      <c r="E440" s="1">
        <f t="shared" si="32"/>
        <v>192721</v>
      </c>
      <c r="F440" s="1">
        <f t="shared" si="33"/>
        <v>0</v>
      </c>
    </row>
    <row r="441" spans="2:6" x14ac:dyDescent="0.3">
      <c r="B441" s="1">
        <v>440</v>
      </c>
      <c r="C441" s="77">
        <v>0</v>
      </c>
      <c r="E441" s="1">
        <f t="shared" si="32"/>
        <v>193600</v>
      </c>
      <c r="F441" s="1">
        <f t="shared" si="33"/>
        <v>0</v>
      </c>
    </row>
    <row r="442" spans="2:6" x14ac:dyDescent="0.3">
      <c r="B442" s="1">
        <v>441</v>
      </c>
      <c r="C442" s="77">
        <v>0</v>
      </c>
      <c r="E442" s="1">
        <f t="shared" si="32"/>
        <v>194481</v>
      </c>
      <c r="F442" s="1">
        <f t="shared" si="33"/>
        <v>0</v>
      </c>
    </row>
    <row r="443" spans="2:6" x14ac:dyDescent="0.3">
      <c r="B443" s="1">
        <v>442</v>
      </c>
      <c r="C443" s="77">
        <v>0</v>
      </c>
      <c r="E443" s="1">
        <f t="shared" si="32"/>
        <v>195364</v>
      </c>
      <c r="F443" s="1">
        <f t="shared" si="33"/>
        <v>0</v>
      </c>
    </row>
    <row r="444" spans="2:6" x14ac:dyDescent="0.3">
      <c r="B444" s="1">
        <v>443</v>
      </c>
      <c r="C444" s="77">
        <v>0</v>
      </c>
      <c r="E444" s="1">
        <f t="shared" si="32"/>
        <v>196249</v>
      </c>
      <c r="F444" s="1">
        <f t="shared" si="33"/>
        <v>0</v>
      </c>
    </row>
    <row r="445" spans="2:6" x14ac:dyDescent="0.3">
      <c r="B445" s="1">
        <v>444</v>
      </c>
      <c r="C445" s="77">
        <v>0</v>
      </c>
      <c r="E445" s="1">
        <f t="shared" si="32"/>
        <v>197136</v>
      </c>
      <c r="F445" s="1">
        <f t="shared" si="33"/>
        <v>0</v>
      </c>
    </row>
    <row r="446" spans="2:6" x14ac:dyDescent="0.3">
      <c r="B446" s="1">
        <v>445</v>
      </c>
      <c r="C446" s="77">
        <v>0</v>
      </c>
      <c r="E446" s="1">
        <f t="shared" si="32"/>
        <v>198025</v>
      </c>
      <c r="F446" s="1">
        <f t="shared" si="33"/>
        <v>0</v>
      </c>
    </row>
    <row r="447" spans="2:6" x14ac:dyDescent="0.3">
      <c r="B447" s="1">
        <v>446</v>
      </c>
      <c r="C447" s="77">
        <v>0</v>
      </c>
      <c r="E447" s="1">
        <f t="shared" si="32"/>
        <v>198916</v>
      </c>
      <c r="F447" s="1">
        <f t="shared" si="33"/>
        <v>0</v>
      </c>
    </row>
    <row r="448" spans="2:6" x14ac:dyDescent="0.3">
      <c r="B448" s="1">
        <v>447</v>
      </c>
      <c r="C448" s="77">
        <v>0</v>
      </c>
      <c r="E448" s="1">
        <f t="shared" si="32"/>
        <v>199809</v>
      </c>
      <c r="F448" s="1">
        <f t="shared" si="33"/>
        <v>0</v>
      </c>
    </row>
    <row r="449" spans="2:6" x14ac:dyDescent="0.3">
      <c r="B449" s="1">
        <v>448</v>
      </c>
      <c r="C449" s="77">
        <v>0</v>
      </c>
      <c r="E449" s="1">
        <f t="shared" si="32"/>
        <v>200704</v>
      </c>
      <c r="F449" s="1">
        <f t="shared" si="33"/>
        <v>0</v>
      </c>
    </row>
    <row r="450" spans="2:6" x14ac:dyDescent="0.3">
      <c r="B450" s="1">
        <v>449</v>
      </c>
      <c r="C450" s="77">
        <v>0</v>
      </c>
      <c r="E450" s="1">
        <f t="shared" si="32"/>
        <v>201601</v>
      </c>
      <c r="F450" s="1">
        <f t="shared" si="33"/>
        <v>0</v>
      </c>
    </row>
    <row r="451" spans="2:6" x14ac:dyDescent="0.3">
      <c r="B451" s="1">
        <v>450</v>
      </c>
      <c r="C451" s="77">
        <v>0</v>
      </c>
      <c r="E451" s="1">
        <f t="shared" ref="E451:E455" si="34">B451^2</f>
        <v>202500</v>
      </c>
      <c r="F451" s="1">
        <f t="shared" ref="F451:F455" si="35">B451*C451</f>
        <v>0</v>
      </c>
    </row>
    <row r="452" spans="2:6" x14ac:dyDescent="0.3">
      <c r="B452" s="1">
        <v>451</v>
      </c>
      <c r="C452" s="77">
        <v>0</v>
      </c>
      <c r="E452" s="1">
        <f t="shared" si="34"/>
        <v>203401</v>
      </c>
      <c r="F452" s="1">
        <f t="shared" si="35"/>
        <v>0</v>
      </c>
    </row>
    <row r="453" spans="2:6" x14ac:dyDescent="0.3">
      <c r="B453" s="1">
        <v>452</v>
      </c>
      <c r="C453" s="77">
        <v>0</v>
      </c>
      <c r="E453" s="1">
        <f t="shared" si="34"/>
        <v>204304</v>
      </c>
      <c r="F453" s="1">
        <f t="shared" si="35"/>
        <v>0</v>
      </c>
    </row>
    <row r="454" spans="2:6" x14ac:dyDescent="0.3">
      <c r="B454" s="1">
        <v>453</v>
      </c>
      <c r="C454" s="77">
        <v>0</v>
      </c>
      <c r="E454" s="1">
        <f t="shared" si="34"/>
        <v>205209</v>
      </c>
      <c r="F454" s="1">
        <f t="shared" si="35"/>
        <v>0</v>
      </c>
    </row>
    <row r="455" spans="2:6" x14ac:dyDescent="0.3">
      <c r="B455" s="1">
        <v>454</v>
      </c>
      <c r="C455" s="77">
        <v>0</v>
      </c>
      <c r="E455" s="1">
        <f t="shared" si="34"/>
        <v>206116</v>
      </c>
      <c r="F455" s="1">
        <f t="shared" si="35"/>
        <v>0</v>
      </c>
    </row>
  </sheetData>
  <mergeCells count="6">
    <mergeCell ref="R9:S9"/>
    <mergeCell ref="R3:S3"/>
    <mergeCell ref="R4:S4"/>
    <mergeCell ref="R5:S5"/>
    <mergeCell ref="R7:S7"/>
    <mergeCell ref="R8:S8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5BB12-591A-4B3E-8774-3240A6417DCD}">
  <dimension ref="B1:R455"/>
  <sheetViews>
    <sheetView topLeftCell="L1" zoomScaleNormal="100" workbookViewId="0">
      <selection activeCell="K3" sqref="K3:K32"/>
    </sheetView>
  </sheetViews>
  <sheetFormatPr defaultRowHeight="14.4" x14ac:dyDescent="0.3"/>
  <sheetData>
    <row r="1" spans="2:18" x14ac:dyDescent="0.3">
      <c r="B1" s="78" t="s">
        <v>54</v>
      </c>
      <c r="C1" s="78" t="s">
        <v>55</v>
      </c>
      <c r="F1" s="17" t="s">
        <v>68</v>
      </c>
      <c r="G1" s="17" t="s">
        <v>67</v>
      </c>
      <c r="J1" s="17" t="s">
        <v>74</v>
      </c>
    </row>
    <row r="2" spans="2:18" x14ac:dyDescent="0.3">
      <c r="B2" s="1">
        <v>1</v>
      </c>
      <c r="C2" s="77">
        <v>20</v>
      </c>
      <c r="F2">
        <v>428</v>
      </c>
      <c r="G2">
        <f>_xlfn.FORECAST.LINEAR(F2,$C$2:$C$428,$B$2:$B$428)</f>
        <v>11.608965267011909</v>
      </c>
      <c r="J2" s="78" t="s">
        <v>54</v>
      </c>
      <c r="K2" s="78" t="s">
        <v>55</v>
      </c>
      <c r="L2" s="78" t="s">
        <v>68</v>
      </c>
      <c r="M2" s="78" t="s">
        <v>29</v>
      </c>
      <c r="N2" s="78" t="s">
        <v>67</v>
      </c>
      <c r="P2" s="74" t="s">
        <v>1</v>
      </c>
      <c r="Q2" s="74" t="s">
        <v>50</v>
      </c>
      <c r="R2" s="75" t="s">
        <v>3</v>
      </c>
    </row>
    <row r="3" spans="2:18" x14ac:dyDescent="0.3">
      <c r="B3" s="1">
        <v>2</v>
      </c>
      <c r="C3" s="77">
        <v>14</v>
      </c>
      <c r="F3">
        <v>429</v>
      </c>
      <c r="G3">
        <f t="shared" ref="G3:G15" si="0">_xlfn.FORECAST.LINEAR(F3,$C$2:$C$428,$B$2:$B$428)</f>
        <v>11.603242096982077</v>
      </c>
      <c r="J3" s="1">
        <v>1</v>
      </c>
      <c r="K3" s="77">
        <v>6</v>
      </c>
      <c r="L3" s="1">
        <v>31</v>
      </c>
      <c r="M3" s="1">
        <f>_xlfn.FORECAST.LINEAR(J3,$K$3:$K$32,$J$3:$J$32)</f>
        <v>11.283870967741937</v>
      </c>
      <c r="N3" s="1">
        <f>_xlfn.FORECAST.LINEAR(L3,$K$3:$K$32,$J$3:$J$32)</f>
        <v>10.282758620689656</v>
      </c>
      <c r="P3" s="20">
        <f>K3-M3</f>
        <v>-5.2838709677419367</v>
      </c>
      <c r="Q3" s="20">
        <f>ABS(P3)</f>
        <v>5.2838709677419367</v>
      </c>
      <c r="R3" s="1">
        <f>P3^2</f>
        <v>27.919292403746109</v>
      </c>
    </row>
    <row r="4" spans="2:18" x14ac:dyDescent="0.3">
      <c r="B4" s="1">
        <v>3</v>
      </c>
      <c r="C4" s="77">
        <v>15</v>
      </c>
      <c r="F4">
        <v>430</v>
      </c>
      <c r="G4">
        <f t="shared" si="0"/>
        <v>11.597518926952247</v>
      </c>
      <c r="J4" s="1">
        <v>2</v>
      </c>
      <c r="K4" s="77">
        <v>6</v>
      </c>
      <c r="L4" s="1">
        <v>32</v>
      </c>
      <c r="M4" s="1">
        <f t="shared" ref="M4:M32" si="1">_xlfn.FORECAST.LINEAR(J4,$K$3:$K$32,$J$3:$J$32)</f>
        <v>11.250500556173527</v>
      </c>
      <c r="N4" s="1">
        <f t="shared" ref="N4:N32" si="2">_xlfn.FORECAST.LINEAR(L4,$K$3:$K$32,$J$3:$J$32)</f>
        <v>10.249388209121246</v>
      </c>
      <c r="P4" s="20">
        <f t="shared" ref="P4:P32" si="3">K4-M4</f>
        <v>-5.2505005561735274</v>
      </c>
      <c r="Q4" s="20">
        <f t="shared" ref="Q4:Q32" si="4">ABS(P4)</f>
        <v>5.2505005561735274</v>
      </c>
      <c r="R4" s="1">
        <f t="shared" ref="R4:R32" si="5">P4^2</f>
        <v>27.56775609037852</v>
      </c>
    </row>
    <row r="5" spans="2:18" x14ac:dyDescent="0.3">
      <c r="B5" s="1">
        <v>4</v>
      </c>
      <c r="C5" s="77">
        <v>0</v>
      </c>
      <c r="F5">
        <v>431</v>
      </c>
      <c r="G5">
        <f t="shared" si="0"/>
        <v>11.591795756922416</v>
      </c>
      <c r="J5" s="1">
        <v>3</v>
      </c>
      <c r="K5" s="77">
        <v>18</v>
      </c>
      <c r="L5" s="1">
        <v>33</v>
      </c>
      <c r="M5" s="1">
        <f t="shared" si="1"/>
        <v>11.217130144605118</v>
      </c>
      <c r="N5" s="1">
        <f t="shared" si="2"/>
        <v>10.216017797552837</v>
      </c>
      <c r="P5" s="20">
        <f t="shared" si="3"/>
        <v>6.7828698553948819</v>
      </c>
      <c r="Q5" s="20">
        <f t="shared" si="4"/>
        <v>6.7828698553948819</v>
      </c>
      <c r="R5" s="1">
        <f t="shared" si="5"/>
        <v>46.007323475224588</v>
      </c>
    </row>
    <row r="6" spans="2:18" x14ac:dyDescent="0.3">
      <c r="B6" s="1">
        <v>5</v>
      </c>
      <c r="C6" s="77">
        <v>4</v>
      </c>
      <c r="F6">
        <v>432</v>
      </c>
      <c r="G6">
        <f t="shared" si="0"/>
        <v>11.586072586892584</v>
      </c>
      <c r="J6" s="1">
        <v>4</v>
      </c>
      <c r="K6" s="77">
        <v>4</v>
      </c>
      <c r="L6" s="1">
        <v>34</v>
      </c>
      <c r="M6" s="1">
        <f t="shared" si="1"/>
        <v>11.183759733036709</v>
      </c>
      <c r="N6" s="1">
        <f t="shared" si="2"/>
        <v>10.182647385984428</v>
      </c>
      <c r="P6" s="20">
        <f t="shared" si="3"/>
        <v>-7.1837597330367089</v>
      </c>
      <c r="Q6" s="20">
        <f t="shared" si="4"/>
        <v>7.1837597330367089</v>
      </c>
      <c r="R6" s="1">
        <f t="shared" si="5"/>
        <v>51.606403901999649</v>
      </c>
    </row>
    <row r="7" spans="2:18" x14ac:dyDescent="0.3">
      <c r="B7" s="1">
        <v>6</v>
      </c>
      <c r="C7" s="77">
        <v>13</v>
      </c>
      <c r="F7">
        <v>433</v>
      </c>
      <c r="G7">
        <f t="shared" si="0"/>
        <v>11.580349416862752</v>
      </c>
      <c r="J7" s="1">
        <v>5</v>
      </c>
      <c r="K7" s="77">
        <v>22</v>
      </c>
      <c r="L7" s="1">
        <v>35</v>
      </c>
      <c r="M7" s="1">
        <f t="shared" si="1"/>
        <v>11.1503893214683</v>
      </c>
      <c r="N7" s="1">
        <f t="shared" si="2"/>
        <v>10.149276974416019</v>
      </c>
      <c r="P7" s="20">
        <f t="shared" si="3"/>
        <v>10.8496106785317</v>
      </c>
      <c r="Q7" s="20">
        <f t="shared" si="4"/>
        <v>10.8496106785317</v>
      </c>
      <c r="R7" s="1">
        <f t="shared" si="5"/>
        <v>117.7140518757091</v>
      </c>
    </row>
    <row r="8" spans="2:18" x14ac:dyDescent="0.3">
      <c r="B8" s="1">
        <v>7</v>
      </c>
      <c r="C8" s="77">
        <v>29</v>
      </c>
      <c r="F8">
        <v>434</v>
      </c>
      <c r="G8">
        <f t="shared" si="0"/>
        <v>11.574626246832921</v>
      </c>
      <c r="J8" s="1">
        <v>6</v>
      </c>
      <c r="K8" s="77">
        <v>16</v>
      </c>
      <c r="L8" s="1">
        <v>36</v>
      </c>
      <c r="M8" s="1">
        <f t="shared" si="1"/>
        <v>11.11701890989989</v>
      </c>
      <c r="N8" s="1">
        <f t="shared" si="2"/>
        <v>10.115906562847609</v>
      </c>
      <c r="P8" s="20">
        <f t="shared" si="3"/>
        <v>4.8829810901001096</v>
      </c>
      <c r="Q8" s="20">
        <f t="shared" si="4"/>
        <v>4.8829810901001096</v>
      </c>
      <c r="R8" s="1">
        <f t="shared" si="5"/>
        <v>23.843504326275255</v>
      </c>
    </row>
    <row r="9" spans="2:18" x14ac:dyDescent="0.3">
      <c r="B9" s="1">
        <v>8</v>
      </c>
      <c r="C9" s="77">
        <v>25</v>
      </c>
      <c r="F9">
        <v>435</v>
      </c>
      <c r="G9">
        <f t="shared" si="0"/>
        <v>11.568903076803091</v>
      </c>
      <c r="J9" s="1">
        <v>7</v>
      </c>
      <c r="K9" s="77">
        <v>10</v>
      </c>
      <c r="L9" s="1">
        <v>37</v>
      </c>
      <c r="M9" s="1">
        <f t="shared" si="1"/>
        <v>11.083648498331481</v>
      </c>
      <c r="N9" s="1">
        <f t="shared" si="2"/>
        <v>10.0825361512792</v>
      </c>
      <c r="P9" s="20">
        <f t="shared" si="3"/>
        <v>-1.0836484983314811</v>
      </c>
      <c r="Q9" s="20">
        <f t="shared" si="4"/>
        <v>1.0836484983314811</v>
      </c>
      <c r="R9" s="1">
        <f t="shared" si="5"/>
        <v>1.174294067936074</v>
      </c>
    </row>
    <row r="10" spans="2:18" x14ac:dyDescent="0.3">
      <c r="B10" s="1">
        <v>9</v>
      </c>
      <c r="C10" s="77">
        <v>72</v>
      </c>
      <c r="F10">
        <v>436</v>
      </c>
      <c r="G10">
        <f t="shared" si="0"/>
        <v>11.563179906773259</v>
      </c>
      <c r="J10" s="1">
        <v>8</v>
      </c>
      <c r="K10" s="77">
        <v>6</v>
      </c>
      <c r="L10" s="1">
        <v>38</v>
      </c>
      <c r="M10" s="1">
        <f t="shared" si="1"/>
        <v>11.050278086763072</v>
      </c>
      <c r="N10" s="1">
        <f t="shared" si="2"/>
        <v>10.049165739710791</v>
      </c>
      <c r="P10" s="20">
        <f t="shared" si="3"/>
        <v>-5.0502780867630719</v>
      </c>
      <c r="Q10" s="20">
        <f t="shared" si="4"/>
        <v>5.0502780867630719</v>
      </c>
      <c r="R10" s="1">
        <f t="shared" si="5"/>
        <v>25.505308753639273</v>
      </c>
    </row>
    <row r="11" spans="2:18" x14ac:dyDescent="0.3">
      <c r="B11" s="1">
        <v>10</v>
      </c>
      <c r="C11" s="77">
        <v>6</v>
      </c>
      <c r="F11">
        <v>437</v>
      </c>
      <c r="G11">
        <f t="shared" si="0"/>
        <v>11.557456736743429</v>
      </c>
      <c r="J11" s="1">
        <v>9</v>
      </c>
      <c r="K11" s="77">
        <v>21</v>
      </c>
      <c r="L11" s="1">
        <v>39</v>
      </c>
      <c r="M11" s="1">
        <f t="shared" si="1"/>
        <v>11.016907675194663</v>
      </c>
      <c r="N11" s="1">
        <f t="shared" si="2"/>
        <v>10.015795328142381</v>
      </c>
      <c r="P11" s="20">
        <f t="shared" si="3"/>
        <v>9.9830923248053374</v>
      </c>
      <c r="Q11" s="20">
        <f t="shared" si="4"/>
        <v>9.9830923248053374</v>
      </c>
      <c r="R11" s="1">
        <f t="shared" si="5"/>
        <v>99.66213236558724</v>
      </c>
    </row>
    <row r="12" spans="2:18" x14ac:dyDescent="0.3">
      <c r="B12" s="1">
        <v>11</v>
      </c>
      <c r="C12" s="77">
        <v>9</v>
      </c>
      <c r="F12">
        <v>438</v>
      </c>
      <c r="G12">
        <f t="shared" si="0"/>
        <v>11.551733566713597</v>
      </c>
      <c r="J12" s="1">
        <v>10</v>
      </c>
      <c r="K12" s="77">
        <v>16</v>
      </c>
      <c r="L12" s="1">
        <v>40</v>
      </c>
      <c r="M12" s="1">
        <f t="shared" si="1"/>
        <v>10.983537263626253</v>
      </c>
      <c r="N12" s="1">
        <f t="shared" si="2"/>
        <v>9.9824249165739722</v>
      </c>
      <c r="P12" s="20">
        <f t="shared" si="3"/>
        <v>5.0164627363737466</v>
      </c>
      <c r="Q12" s="20">
        <f t="shared" si="4"/>
        <v>5.0164627363737466</v>
      </c>
      <c r="R12" s="1">
        <f t="shared" si="5"/>
        <v>25.164898385426376</v>
      </c>
    </row>
    <row r="13" spans="2:18" x14ac:dyDescent="0.3">
      <c r="B13" s="1">
        <v>12</v>
      </c>
      <c r="C13" s="77">
        <v>0</v>
      </c>
      <c r="F13">
        <v>439</v>
      </c>
      <c r="G13">
        <f t="shared" si="0"/>
        <v>11.546010396683766</v>
      </c>
      <c r="J13" s="1">
        <v>11</v>
      </c>
      <c r="K13" s="77">
        <v>6</v>
      </c>
      <c r="L13" s="1">
        <v>41</v>
      </c>
      <c r="M13" s="1">
        <f t="shared" si="1"/>
        <v>10.950166852057844</v>
      </c>
      <c r="N13" s="1">
        <f t="shared" si="2"/>
        <v>9.949054505005563</v>
      </c>
      <c r="P13" s="20">
        <f t="shared" si="3"/>
        <v>-4.9501668520578441</v>
      </c>
      <c r="Q13" s="20">
        <f t="shared" si="4"/>
        <v>4.9501668520578441</v>
      </c>
      <c r="R13" s="1">
        <f t="shared" si="5"/>
        <v>24.504151863212265</v>
      </c>
    </row>
    <row r="14" spans="2:18" x14ac:dyDescent="0.3">
      <c r="B14" s="1">
        <v>13</v>
      </c>
      <c r="C14" s="77">
        <v>9</v>
      </c>
      <c r="F14">
        <v>440</v>
      </c>
      <c r="G14">
        <f t="shared" si="0"/>
        <v>11.540287226653934</v>
      </c>
      <c r="J14" s="1">
        <v>12</v>
      </c>
      <c r="K14" s="77">
        <v>2</v>
      </c>
      <c r="L14" s="1">
        <v>42</v>
      </c>
      <c r="M14" s="1">
        <f t="shared" si="1"/>
        <v>10.916796440489433</v>
      </c>
      <c r="N14" s="1">
        <f t="shared" si="2"/>
        <v>9.9156840934371537</v>
      </c>
      <c r="P14" s="20">
        <f t="shared" si="3"/>
        <v>-8.9167964404894331</v>
      </c>
      <c r="Q14" s="20">
        <f t="shared" si="4"/>
        <v>8.9167964404894331</v>
      </c>
      <c r="R14" s="1">
        <f t="shared" si="5"/>
        <v>79.509258761125025</v>
      </c>
    </row>
    <row r="15" spans="2:18" x14ac:dyDescent="0.3">
      <c r="B15" s="1">
        <v>14</v>
      </c>
      <c r="C15" s="77">
        <v>10</v>
      </c>
      <c r="F15">
        <v>441</v>
      </c>
      <c r="G15">
        <f t="shared" si="0"/>
        <v>11.534564056624102</v>
      </c>
      <c r="J15" s="1">
        <v>13</v>
      </c>
      <c r="K15" s="77">
        <v>6</v>
      </c>
      <c r="L15" s="1">
        <v>43</v>
      </c>
      <c r="M15" s="1">
        <f t="shared" si="1"/>
        <v>10.883426028921024</v>
      </c>
      <c r="N15" s="1">
        <f t="shared" si="2"/>
        <v>9.8823136818687445</v>
      </c>
      <c r="P15" s="20">
        <f t="shared" si="3"/>
        <v>-4.8834260289210238</v>
      </c>
      <c r="Q15" s="20">
        <f t="shared" si="4"/>
        <v>4.8834260289210238</v>
      </c>
      <c r="R15" s="1">
        <f t="shared" si="5"/>
        <v>23.84784977994336</v>
      </c>
    </row>
    <row r="16" spans="2:18" x14ac:dyDescent="0.3">
      <c r="B16" s="1">
        <v>15</v>
      </c>
      <c r="C16" s="77">
        <v>2</v>
      </c>
      <c r="J16" s="1">
        <v>14</v>
      </c>
      <c r="K16" s="77">
        <v>9</v>
      </c>
      <c r="L16" s="1">
        <v>44</v>
      </c>
      <c r="M16" s="1">
        <f t="shared" si="1"/>
        <v>10.850055617352615</v>
      </c>
      <c r="N16" s="1">
        <f t="shared" si="2"/>
        <v>9.8489432703003352</v>
      </c>
      <c r="P16" s="20">
        <f t="shared" si="3"/>
        <v>-1.8500556173526146</v>
      </c>
      <c r="Q16" s="20">
        <f t="shared" si="4"/>
        <v>1.8500556173526146</v>
      </c>
      <c r="R16" s="1">
        <f t="shared" si="5"/>
        <v>3.4227057872979638</v>
      </c>
    </row>
    <row r="17" spans="2:18" x14ac:dyDescent="0.3">
      <c r="B17" s="1">
        <v>16</v>
      </c>
      <c r="C17" s="77">
        <v>11</v>
      </c>
      <c r="J17" s="1">
        <v>15</v>
      </c>
      <c r="K17" s="77">
        <v>15</v>
      </c>
      <c r="L17" s="1">
        <v>45</v>
      </c>
      <c r="M17" s="1">
        <f t="shared" si="1"/>
        <v>10.816685205784205</v>
      </c>
      <c r="N17" s="1">
        <f t="shared" si="2"/>
        <v>9.815572858731926</v>
      </c>
      <c r="P17" s="20">
        <f t="shared" si="3"/>
        <v>4.1833147942157947</v>
      </c>
      <c r="Q17" s="20">
        <f t="shared" si="4"/>
        <v>4.1833147942157947</v>
      </c>
      <c r="R17" s="1">
        <f t="shared" si="5"/>
        <v>17.500122667504737</v>
      </c>
    </row>
    <row r="18" spans="2:18" x14ac:dyDescent="0.3">
      <c r="B18" s="1">
        <v>17</v>
      </c>
      <c r="C18" s="77">
        <v>20</v>
      </c>
      <c r="J18" s="1">
        <v>16</v>
      </c>
      <c r="K18" s="77">
        <v>7</v>
      </c>
      <c r="L18" s="1">
        <v>46</v>
      </c>
      <c r="M18" s="1">
        <f t="shared" si="1"/>
        <v>10.783314794215796</v>
      </c>
      <c r="N18" s="1">
        <f t="shared" si="2"/>
        <v>9.7822024471635167</v>
      </c>
      <c r="P18" s="20">
        <f t="shared" si="3"/>
        <v>-3.7833147942157961</v>
      </c>
      <c r="Q18" s="20">
        <f t="shared" si="4"/>
        <v>3.7833147942157961</v>
      </c>
      <c r="R18" s="1">
        <f t="shared" si="5"/>
        <v>14.313470832132111</v>
      </c>
    </row>
    <row r="19" spans="2:18" x14ac:dyDescent="0.3">
      <c r="B19" s="1">
        <v>18</v>
      </c>
      <c r="C19" s="77">
        <v>10</v>
      </c>
      <c r="J19" s="1">
        <v>17</v>
      </c>
      <c r="K19" s="77">
        <v>12</v>
      </c>
      <c r="L19" s="1">
        <v>47</v>
      </c>
      <c r="M19" s="1">
        <f t="shared" si="1"/>
        <v>10.749944382647387</v>
      </c>
      <c r="N19" s="1">
        <f t="shared" si="2"/>
        <v>9.7488320355951075</v>
      </c>
      <c r="P19" s="20">
        <f t="shared" si="3"/>
        <v>1.2500556173526132</v>
      </c>
      <c r="Q19" s="20">
        <f t="shared" si="4"/>
        <v>1.2500556173526132</v>
      </c>
      <c r="R19" s="1">
        <f t="shared" si="5"/>
        <v>1.5626390464748228</v>
      </c>
    </row>
    <row r="20" spans="2:18" x14ac:dyDescent="0.3">
      <c r="B20" s="1">
        <v>19</v>
      </c>
      <c r="C20" s="77">
        <v>3</v>
      </c>
      <c r="J20" s="1">
        <v>18</v>
      </c>
      <c r="K20" s="77">
        <v>19</v>
      </c>
      <c r="L20" s="1">
        <v>48</v>
      </c>
      <c r="M20" s="1">
        <f t="shared" si="1"/>
        <v>10.716573971078978</v>
      </c>
      <c r="N20" s="1">
        <f t="shared" si="2"/>
        <v>9.7154616240266982</v>
      </c>
      <c r="P20" s="20">
        <f t="shared" si="3"/>
        <v>8.2834260289210224</v>
      </c>
      <c r="Q20" s="20">
        <f t="shared" si="4"/>
        <v>8.2834260289210224</v>
      </c>
      <c r="R20" s="1">
        <f t="shared" si="5"/>
        <v>68.615146776606295</v>
      </c>
    </row>
    <row r="21" spans="2:18" x14ac:dyDescent="0.3">
      <c r="B21" s="1">
        <v>20</v>
      </c>
      <c r="C21" s="77">
        <v>7</v>
      </c>
      <c r="J21" s="1">
        <v>19</v>
      </c>
      <c r="K21" s="77">
        <v>7</v>
      </c>
      <c r="L21" s="1">
        <v>49</v>
      </c>
      <c r="M21" s="1">
        <f t="shared" si="1"/>
        <v>10.683203559510568</v>
      </c>
      <c r="N21" s="1">
        <f t="shared" si="2"/>
        <v>9.682091212458289</v>
      </c>
      <c r="P21" s="20">
        <f t="shared" si="3"/>
        <v>-3.6832035595105683</v>
      </c>
      <c r="Q21" s="20">
        <f t="shared" si="4"/>
        <v>3.6832035595105683</v>
      </c>
      <c r="R21" s="1">
        <f t="shared" si="5"/>
        <v>13.565988460791321</v>
      </c>
    </row>
    <row r="22" spans="2:18" x14ac:dyDescent="0.3">
      <c r="B22" s="1">
        <v>21</v>
      </c>
      <c r="C22" s="77">
        <v>21</v>
      </c>
      <c r="J22" s="1">
        <v>20</v>
      </c>
      <c r="K22" s="77">
        <v>10</v>
      </c>
      <c r="L22" s="1">
        <v>50</v>
      </c>
      <c r="M22" s="1">
        <f t="shared" si="1"/>
        <v>10.649833147942159</v>
      </c>
      <c r="N22" s="1">
        <f t="shared" si="2"/>
        <v>9.6487208008898797</v>
      </c>
      <c r="P22" s="20">
        <f t="shared" si="3"/>
        <v>-0.64983314794215907</v>
      </c>
      <c r="Q22" s="20">
        <f t="shared" si="4"/>
        <v>0.64983314794215907</v>
      </c>
      <c r="R22" s="1">
        <f t="shared" si="5"/>
        <v>0.42228312016441599</v>
      </c>
    </row>
    <row r="23" spans="2:18" x14ac:dyDescent="0.3">
      <c r="B23" s="1">
        <v>22</v>
      </c>
      <c r="C23" s="77">
        <v>290</v>
      </c>
      <c r="J23" s="1">
        <v>21</v>
      </c>
      <c r="K23" s="77">
        <v>9</v>
      </c>
      <c r="L23" s="1">
        <v>51</v>
      </c>
      <c r="M23" s="1">
        <f t="shared" si="1"/>
        <v>10.61646273637375</v>
      </c>
      <c r="N23" s="1">
        <f t="shared" si="2"/>
        <v>9.6153503893214705</v>
      </c>
      <c r="P23" s="20">
        <f t="shared" si="3"/>
        <v>-1.6164627363737498</v>
      </c>
      <c r="Q23" s="20">
        <f t="shared" si="4"/>
        <v>1.6164627363737498</v>
      </c>
      <c r="R23" s="1">
        <f t="shared" si="5"/>
        <v>2.612951778084911</v>
      </c>
    </row>
    <row r="24" spans="2:18" x14ac:dyDescent="0.3">
      <c r="B24" s="1">
        <v>23</v>
      </c>
      <c r="C24" s="77">
        <v>12</v>
      </c>
      <c r="J24" s="1">
        <v>22</v>
      </c>
      <c r="K24" s="77">
        <v>24</v>
      </c>
      <c r="L24" s="1">
        <v>52</v>
      </c>
      <c r="M24" s="1">
        <f t="shared" si="1"/>
        <v>10.583092324805341</v>
      </c>
      <c r="N24" s="1">
        <f t="shared" si="2"/>
        <v>9.5819799777530612</v>
      </c>
      <c r="P24" s="20">
        <f t="shared" si="3"/>
        <v>13.416907675194659</v>
      </c>
      <c r="Q24" s="20">
        <f t="shared" si="4"/>
        <v>13.416907675194659</v>
      </c>
      <c r="R24" s="1">
        <f t="shared" si="5"/>
        <v>180.01341156469735</v>
      </c>
    </row>
    <row r="25" spans="2:18" x14ac:dyDescent="0.3">
      <c r="B25" s="1">
        <v>24</v>
      </c>
      <c r="C25" s="77">
        <v>14</v>
      </c>
      <c r="J25" s="1">
        <v>23</v>
      </c>
      <c r="K25" s="77">
        <v>8</v>
      </c>
      <c r="L25" s="1">
        <v>53</v>
      </c>
      <c r="M25" s="1">
        <f t="shared" si="1"/>
        <v>10.549721913236931</v>
      </c>
      <c r="N25" s="1">
        <f t="shared" si="2"/>
        <v>9.548609566184652</v>
      </c>
      <c r="P25" s="20">
        <f t="shared" si="3"/>
        <v>-2.5497219132369313</v>
      </c>
      <c r="Q25" s="20">
        <f t="shared" si="4"/>
        <v>2.5497219132369313</v>
      </c>
      <c r="R25" s="1">
        <f t="shared" si="5"/>
        <v>6.5010818348405977</v>
      </c>
    </row>
    <row r="26" spans="2:18" x14ac:dyDescent="0.3">
      <c r="B26" s="1">
        <v>25</v>
      </c>
      <c r="C26" s="77">
        <v>10</v>
      </c>
      <c r="J26" s="1">
        <v>24</v>
      </c>
      <c r="K26" s="77">
        <v>5</v>
      </c>
      <c r="L26" s="1">
        <v>54</v>
      </c>
      <c r="M26" s="1">
        <f t="shared" si="1"/>
        <v>10.516351501668522</v>
      </c>
      <c r="N26" s="1">
        <f t="shared" si="2"/>
        <v>9.5152391546162427</v>
      </c>
      <c r="P26" s="20">
        <f t="shared" si="3"/>
        <v>-5.5163515016685221</v>
      </c>
      <c r="Q26" s="20">
        <f t="shared" si="4"/>
        <v>5.5163515016685221</v>
      </c>
      <c r="R26" s="1">
        <f t="shared" si="5"/>
        <v>30.430133889960558</v>
      </c>
    </row>
    <row r="27" spans="2:18" x14ac:dyDescent="0.3">
      <c r="B27" s="1">
        <v>26</v>
      </c>
      <c r="C27" s="77">
        <v>10</v>
      </c>
      <c r="J27" s="1">
        <v>25</v>
      </c>
      <c r="K27" s="77">
        <v>3</v>
      </c>
      <c r="L27" s="1">
        <v>55</v>
      </c>
      <c r="M27" s="1">
        <f t="shared" si="1"/>
        <v>10.482981090100113</v>
      </c>
      <c r="N27" s="1">
        <f t="shared" si="2"/>
        <v>9.4818687430478317</v>
      </c>
      <c r="P27" s="20">
        <f t="shared" si="3"/>
        <v>-7.4829810901001128</v>
      </c>
      <c r="Q27" s="20">
        <f t="shared" si="4"/>
        <v>7.4829810901001128</v>
      </c>
      <c r="R27" s="1">
        <f t="shared" si="5"/>
        <v>55.995005994795875</v>
      </c>
    </row>
    <row r="28" spans="2:18" x14ac:dyDescent="0.3">
      <c r="B28" s="1">
        <v>27</v>
      </c>
      <c r="C28" s="77">
        <v>1</v>
      </c>
      <c r="J28" s="1">
        <v>26</v>
      </c>
      <c r="K28" s="77">
        <v>26</v>
      </c>
      <c r="L28" s="1">
        <v>56</v>
      </c>
      <c r="M28" s="1">
        <f t="shared" si="1"/>
        <v>10.449610678531704</v>
      </c>
      <c r="N28" s="1">
        <f t="shared" si="2"/>
        <v>9.4484983314794224</v>
      </c>
      <c r="P28" s="20">
        <f t="shared" si="3"/>
        <v>15.550389321468296</v>
      </c>
      <c r="Q28" s="20">
        <f t="shared" si="4"/>
        <v>15.550389321468296</v>
      </c>
      <c r="R28" s="1">
        <f t="shared" si="5"/>
        <v>241.81460804923523</v>
      </c>
    </row>
    <row r="29" spans="2:18" x14ac:dyDescent="0.3">
      <c r="B29" s="1">
        <v>28</v>
      </c>
      <c r="C29" s="77">
        <v>2</v>
      </c>
      <c r="J29" s="1">
        <v>27</v>
      </c>
      <c r="K29" s="77">
        <v>3</v>
      </c>
      <c r="L29" s="1">
        <v>57</v>
      </c>
      <c r="M29" s="1">
        <f t="shared" si="1"/>
        <v>10.416240266963294</v>
      </c>
      <c r="N29" s="1">
        <f t="shared" si="2"/>
        <v>9.4151279199110132</v>
      </c>
      <c r="P29" s="20">
        <f t="shared" si="3"/>
        <v>-7.4162402669632943</v>
      </c>
      <c r="Q29" s="20">
        <f t="shared" si="4"/>
        <v>7.4162402669632943</v>
      </c>
      <c r="R29" s="1">
        <f t="shared" si="5"/>
        <v>55.000619697327792</v>
      </c>
    </row>
    <row r="30" spans="2:18" x14ac:dyDescent="0.3">
      <c r="B30" s="1">
        <v>29</v>
      </c>
      <c r="C30" s="77">
        <v>8</v>
      </c>
      <c r="J30" s="1">
        <v>28</v>
      </c>
      <c r="K30" s="77">
        <v>3</v>
      </c>
      <c r="L30" s="1">
        <v>58</v>
      </c>
      <c r="M30" s="1">
        <f t="shared" si="1"/>
        <v>10.382869855394885</v>
      </c>
      <c r="N30" s="1">
        <f t="shared" si="2"/>
        <v>9.3817575083426039</v>
      </c>
      <c r="P30" s="20">
        <f t="shared" si="3"/>
        <v>-7.3828698553948851</v>
      </c>
      <c r="Q30" s="20">
        <f t="shared" si="4"/>
        <v>7.3828698553948851</v>
      </c>
      <c r="R30" s="1">
        <f t="shared" si="5"/>
        <v>54.506767301698488</v>
      </c>
    </row>
    <row r="31" spans="2:18" x14ac:dyDescent="0.3">
      <c r="B31" s="1">
        <v>30</v>
      </c>
      <c r="C31" s="77">
        <v>31</v>
      </c>
      <c r="J31" s="1">
        <v>29</v>
      </c>
      <c r="K31" s="77">
        <v>11</v>
      </c>
      <c r="L31" s="1">
        <v>59</v>
      </c>
      <c r="M31" s="1">
        <f t="shared" si="1"/>
        <v>10.349499443826476</v>
      </c>
      <c r="N31" s="1">
        <f t="shared" si="2"/>
        <v>9.3483870967741947</v>
      </c>
      <c r="P31" s="20">
        <f t="shared" si="3"/>
        <v>0.6505005561735242</v>
      </c>
      <c r="Q31" s="20">
        <f t="shared" si="4"/>
        <v>0.6505005561735242</v>
      </c>
      <c r="R31" s="1">
        <f t="shared" si="5"/>
        <v>0.42315097358206433</v>
      </c>
    </row>
    <row r="32" spans="2:18" x14ac:dyDescent="0.3">
      <c r="B32" s="1">
        <v>31</v>
      </c>
      <c r="C32" s="77">
        <v>17</v>
      </c>
      <c r="J32" s="1">
        <v>30</v>
      </c>
      <c r="K32" s="77">
        <v>14</v>
      </c>
      <c r="L32" s="1">
        <v>60</v>
      </c>
      <c r="M32" s="1">
        <f t="shared" si="1"/>
        <v>10.316129032258067</v>
      </c>
      <c r="N32" s="1">
        <f t="shared" si="2"/>
        <v>9.3150166852057854</v>
      </c>
      <c r="P32" s="20">
        <f t="shared" si="3"/>
        <v>3.6838709677419335</v>
      </c>
      <c r="Q32" s="20">
        <f t="shared" si="4"/>
        <v>3.6838709677419335</v>
      </c>
      <c r="R32" s="1">
        <f t="shared" si="5"/>
        <v>13.570905306971889</v>
      </c>
    </row>
    <row r="33" spans="2:18" x14ac:dyDescent="0.3">
      <c r="B33" s="1">
        <v>32</v>
      </c>
      <c r="C33" s="77">
        <v>1</v>
      </c>
      <c r="P33" s="67" t="s">
        <v>4</v>
      </c>
      <c r="Q33" s="67">
        <f>SUM(Q3:Q32)</f>
        <v>169.06696329254729</v>
      </c>
      <c r="R33" s="67">
        <f>SUM(R3:R32)</f>
        <v>1334.297219132369</v>
      </c>
    </row>
    <row r="34" spans="2:18" x14ac:dyDescent="0.3">
      <c r="B34" s="1">
        <v>33</v>
      </c>
      <c r="C34" s="77">
        <v>45</v>
      </c>
      <c r="P34" s="63"/>
      <c r="Q34" s="63" t="s">
        <v>6</v>
      </c>
      <c r="R34" s="63" t="s">
        <v>7</v>
      </c>
    </row>
    <row r="35" spans="2:18" x14ac:dyDescent="0.3">
      <c r="B35" s="1">
        <v>34</v>
      </c>
      <c r="C35" s="77">
        <v>4</v>
      </c>
      <c r="P35" s="20" t="s">
        <v>5</v>
      </c>
      <c r="Q35" s="20">
        <f>Q33/COUNT(Q3:Q32)</f>
        <v>5.6355654430849098</v>
      </c>
      <c r="R35" s="20">
        <f>R33/COUNT(R3:R32)</f>
        <v>44.47657397107897</v>
      </c>
    </row>
    <row r="36" spans="2:18" x14ac:dyDescent="0.3">
      <c r="B36" s="1">
        <v>35</v>
      </c>
      <c r="C36" s="77">
        <v>15</v>
      </c>
      <c r="P36" s="7"/>
      <c r="Q36" s="7"/>
      <c r="R36" s="7"/>
    </row>
    <row r="37" spans="2:18" x14ac:dyDescent="0.3">
      <c r="B37" s="1">
        <v>36</v>
      </c>
      <c r="C37" s="77">
        <v>2</v>
      </c>
      <c r="P37" s="28"/>
      <c r="Q37" s="5" t="s">
        <v>8</v>
      </c>
      <c r="R37" s="6">
        <f>SQRT(R33/30)</f>
        <v>6.6690759458173039</v>
      </c>
    </row>
    <row r="38" spans="2:18" x14ac:dyDescent="0.3">
      <c r="B38" s="1">
        <v>37</v>
      </c>
      <c r="C38" s="77">
        <v>9</v>
      </c>
    </row>
    <row r="39" spans="2:18" x14ac:dyDescent="0.3">
      <c r="B39" s="1">
        <v>38</v>
      </c>
      <c r="C39" s="77">
        <v>19</v>
      </c>
    </row>
    <row r="40" spans="2:18" x14ac:dyDescent="0.3">
      <c r="B40" s="1">
        <v>39</v>
      </c>
      <c r="C40" s="77">
        <v>9</v>
      </c>
      <c r="J40" s="17" t="s">
        <v>66</v>
      </c>
    </row>
    <row r="41" spans="2:18" x14ac:dyDescent="0.3">
      <c r="B41" s="1">
        <v>40</v>
      </c>
      <c r="C41" s="77">
        <v>17</v>
      </c>
      <c r="J41" s="78" t="s">
        <v>54</v>
      </c>
      <c r="K41" s="78" t="s">
        <v>55</v>
      </c>
      <c r="L41" s="78" t="s">
        <v>29</v>
      </c>
      <c r="M41" s="78" t="s">
        <v>68</v>
      </c>
      <c r="N41" s="78" t="s">
        <v>67</v>
      </c>
      <c r="P41" s="74" t="s">
        <v>1</v>
      </c>
      <c r="Q41" s="74" t="s">
        <v>50</v>
      </c>
      <c r="R41" s="75" t="s">
        <v>3</v>
      </c>
    </row>
    <row r="42" spans="2:18" x14ac:dyDescent="0.3">
      <c r="B42" s="1">
        <v>41</v>
      </c>
      <c r="C42" s="77">
        <v>52</v>
      </c>
      <c r="J42" s="1">
        <v>1</v>
      </c>
      <c r="K42" s="77">
        <v>6</v>
      </c>
      <c r="L42" s="1">
        <f t="shared" ref="L42:L55" si="6">_xlfn.FORECAST.LINEAR(J42,$K$42:$K$55,$J$42:$J$55)</f>
        <v>12.142857142857144</v>
      </c>
      <c r="M42" s="1">
        <v>15</v>
      </c>
      <c r="N42" s="1">
        <f>_xlfn.FORECAST.LINEAR(M42,$K$42:$K$55,$J$42:$J$55)</f>
        <v>8.7582417582417591</v>
      </c>
      <c r="P42" s="20">
        <f t="shared" ref="P42:P55" si="7">K42-L42</f>
        <v>-6.1428571428571441</v>
      </c>
      <c r="Q42" s="20">
        <f>ABS(P42)</f>
        <v>6.1428571428571441</v>
      </c>
      <c r="R42" s="1">
        <f>P42^2</f>
        <v>37.734693877551038</v>
      </c>
    </row>
    <row r="43" spans="2:18" x14ac:dyDescent="0.3">
      <c r="B43" s="1">
        <v>42</v>
      </c>
      <c r="C43" s="77">
        <v>19</v>
      </c>
      <c r="J43" s="1">
        <v>2</v>
      </c>
      <c r="K43" s="77">
        <v>6</v>
      </c>
      <c r="L43" s="1">
        <f t="shared" si="6"/>
        <v>11.901098901098901</v>
      </c>
      <c r="M43" s="1">
        <v>16</v>
      </c>
      <c r="N43" s="1">
        <f t="shared" ref="N43:N55" si="8">_xlfn.FORECAST.LINEAR(M43,$K$42:$K$55,$J$42:$J$55)</f>
        <v>8.5164835164835164</v>
      </c>
      <c r="P43" s="20">
        <f t="shared" si="7"/>
        <v>-5.9010989010989015</v>
      </c>
      <c r="Q43" s="20">
        <f t="shared" ref="Q43:Q55" si="9">ABS(P43)</f>
        <v>5.9010989010989015</v>
      </c>
      <c r="R43" s="1">
        <f t="shared" ref="R43:R55" si="10">P43^2</f>
        <v>34.822968240550665</v>
      </c>
    </row>
    <row r="44" spans="2:18" x14ac:dyDescent="0.3">
      <c r="B44" s="1">
        <v>43</v>
      </c>
      <c r="C44" s="77">
        <v>22</v>
      </c>
      <c r="J44" s="1">
        <v>3</v>
      </c>
      <c r="K44" s="77">
        <v>18</v>
      </c>
      <c r="L44" s="1">
        <f t="shared" si="6"/>
        <v>11.659340659340661</v>
      </c>
      <c r="M44" s="1">
        <v>17</v>
      </c>
      <c r="N44" s="1">
        <f t="shared" si="8"/>
        <v>8.2747252747252755</v>
      </c>
      <c r="P44" s="20">
        <f t="shared" si="7"/>
        <v>6.3406593406593394</v>
      </c>
      <c r="Q44" s="20">
        <f t="shared" si="9"/>
        <v>6.3406593406593394</v>
      </c>
      <c r="R44" s="1">
        <f t="shared" si="10"/>
        <v>40.20396087429053</v>
      </c>
    </row>
    <row r="45" spans="2:18" x14ac:dyDescent="0.3">
      <c r="B45" s="1">
        <v>44</v>
      </c>
      <c r="C45" s="77">
        <v>3</v>
      </c>
      <c r="J45" s="1">
        <v>4</v>
      </c>
      <c r="K45" s="77">
        <v>4</v>
      </c>
      <c r="L45" s="1">
        <f t="shared" si="6"/>
        <v>11.417582417582418</v>
      </c>
      <c r="M45" s="1">
        <v>18</v>
      </c>
      <c r="N45" s="1">
        <f t="shared" si="8"/>
        <v>8.0329670329670328</v>
      </c>
      <c r="P45" s="20">
        <f t="shared" si="7"/>
        <v>-7.4175824175824179</v>
      </c>
      <c r="Q45" s="20">
        <f t="shared" si="9"/>
        <v>7.4175824175824179</v>
      </c>
      <c r="R45" s="1">
        <f t="shared" si="10"/>
        <v>55.020528921627829</v>
      </c>
    </row>
    <row r="46" spans="2:18" x14ac:dyDescent="0.3">
      <c r="B46" s="1">
        <v>45</v>
      </c>
      <c r="C46" s="77">
        <v>46</v>
      </c>
      <c r="J46" s="1">
        <v>5</v>
      </c>
      <c r="K46" s="77">
        <v>22</v>
      </c>
      <c r="L46" s="1">
        <f t="shared" si="6"/>
        <v>11.175824175824177</v>
      </c>
      <c r="M46" s="1">
        <v>19</v>
      </c>
      <c r="N46" s="1">
        <f t="shared" si="8"/>
        <v>7.791208791208792</v>
      </c>
      <c r="P46" s="20">
        <f t="shared" si="7"/>
        <v>10.824175824175823</v>
      </c>
      <c r="Q46" s="20">
        <f t="shared" si="9"/>
        <v>10.824175824175823</v>
      </c>
      <c r="R46" s="1">
        <f t="shared" si="10"/>
        <v>117.16278227267236</v>
      </c>
    </row>
    <row r="47" spans="2:18" x14ac:dyDescent="0.3">
      <c r="B47" s="1">
        <v>46</v>
      </c>
      <c r="C47" s="77">
        <v>11</v>
      </c>
      <c r="J47" s="1">
        <v>6</v>
      </c>
      <c r="K47" s="77">
        <v>16</v>
      </c>
      <c r="L47" s="1">
        <f t="shared" si="6"/>
        <v>10.934065934065934</v>
      </c>
      <c r="M47" s="1">
        <v>20</v>
      </c>
      <c r="N47" s="1">
        <f t="shared" si="8"/>
        <v>7.5494505494505502</v>
      </c>
      <c r="P47" s="20">
        <f t="shared" si="7"/>
        <v>5.0659340659340657</v>
      </c>
      <c r="Q47" s="20">
        <f t="shared" si="9"/>
        <v>5.0659340659340657</v>
      </c>
      <c r="R47" s="1">
        <f t="shared" si="10"/>
        <v>25.663687960391254</v>
      </c>
    </row>
    <row r="48" spans="2:18" x14ac:dyDescent="0.3">
      <c r="B48" s="1">
        <v>47</v>
      </c>
      <c r="C48" s="77">
        <v>20</v>
      </c>
      <c r="J48" s="1">
        <v>7</v>
      </c>
      <c r="K48" s="77">
        <v>10</v>
      </c>
      <c r="L48" s="1">
        <f t="shared" si="6"/>
        <v>10.692307692307693</v>
      </c>
      <c r="M48" s="1">
        <v>21</v>
      </c>
      <c r="N48" s="1">
        <f t="shared" si="8"/>
        <v>7.3076923076923084</v>
      </c>
      <c r="P48" s="20">
        <f t="shared" si="7"/>
        <v>-0.6923076923076934</v>
      </c>
      <c r="Q48" s="20">
        <f t="shared" si="9"/>
        <v>0.6923076923076934</v>
      </c>
      <c r="R48" s="1">
        <f t="shared" si="10"/>
        <v>0.47928994082840387</v>
      </c>
    </row>
    <row r="49" spans="2:18" x14ac:dyDescent="0.3">
      <c r="B49" s="1">
        <v>48</v>
      </c>
      <c r="C49" s="77">
        <v>4</v>
      </c>
      <c r="J49" s="1">
        <v>8</v>
      </c>
      <c r="K49" s="77">
        <v>6</v>
      </c>
      <c r="L49" s="1">
        <f t="shared" si="6"/>
        <v>10.450549450549451</v>
      </c>
      <c r="M49" s="1">
        <v>22</v>
      </c>
      <c r="N49" s="1">
        <f t="shared" si="8"/>
        <v>7.0659340659340666</v>
      </c>
      <c r="P49" s="20">
        <f t="shared" si="7"/>
        <v>-4.4505494505494507</v>
      </c>
      <c r="Q49" s="20">
        <f t="shared" si="9"/>
        <v>4.4505494505494507</v>
      </c>
      <c r="R49" s="1">
        <f t="shared" si="10"/>
        <v>19.807390411786017</v>
      </c>
    </row>
    <row r="50" spans="2:18" x14ac:dyDescent="0.3">
      <c r="B50" s="1">
        <v>49</v>
      </c>
      <c r="C50" s="77">
        <v>13</v>
      </c>
      <c r="J50" s="1">
        <v>9</v>
      </c>
      <c r="K50" s="77">
        <v>21</v>
      </c>
      <c r="L50" s="1">
        <f t="shared" si="6"/>
        <v>10.20879120879121</v>
      </c>
      <c r="M50" s="1">
        <v>23</v>
      </c>
      <c r="N50" s="1">
        <f t="shared" si="8"/>
        <v>6.8241758241758248</v>
      </c>
      <c r="P50" s="20">
        <f t="shared" si="7"/>
        <v>10.79120879120879</v>
      </c>
      <c r="Q50" s="20">
        <f t="shared" si="9"/>
        <v>10.79120879120879</v>
      </c>
      <c r="R50" s="1">
        <f t="shared" si="10"/>
        <v>116.45018717546188</v>
      </c>
    </row>
    <row r="51" spans="2:18" x14ac:dyDescent="0.3">
      <c r="B51" s="1">
        <v>50</v>
      </c>
      <c r="C51" s="77">
        <v>11</v>
      </c>
      <c r="J51" s="1">
        <v>10</v>
      </c>
      <c r="K51" s="77">
        <v>16</v>
      </c>
      <c r="L51" s="1">
        <f t="shared" si="6"/>
        <v>9.9670329670329672</v>
      </c>
      <c r="M51" s="1">
        <v>24</v>
      </c>
      <c r="N51" s="1">
        <f t="shared" si="8"/>
        <v>6.582417582417583</v>
      </c>
      <c r="P51" s="20">
        <f t="shared" si="7"/>
        <v>6.0329670329670328</v>
      </c>
      <c r="Q51" s="20">
        <f t="shared" si="9"/>
        <v>6.0329670329670328</v>
      </c>
      <c r="R51" s="1">
        <f t="shared" si="10"/>
        <v>36.396691220867041</v>
      </c>
    </row>
    <row r="52" spans="2:18" x14ac:dyDescent="0.3">
      <c r="B52" s="1">
        <v>51</v>
      </c>
      <c r="C52" s="77">
        <v>12</v>
      </c>
      <c r="J52" s="1">
        <v>11</v>
      </c>
      <c r="K52" s="77">
        <v>6</v>
      </c>
      <c r="L52" s="1">
        <f t="shared" si="6"/>
        <v>9.7252747252747263</v>
      </c>
      <c r="M52" s="1">
        <v>25</v>
      </c>
      <c r="N52" s="1">
        <f t="shared" si="8"/>
        <v>6.3406593406593412</v>
      </c>
      <c r="P52" s="20">
        <f t="shared" si="7"/>
        <v>-3.7252747252747263</v>
      </c>
      <c r="Q52" s="20">
        <f t="shared" si="9"/>
        <v>3.7252747252747263</v>
      </c>
      <c r="R52" s="1">
        <f t="shared" si="10"/>
        <v>13.877671778770686</v>
      </c>
    </row>
    <row r="53" spans="2:18" x14ac:dyDescent="0.3">
      <c r="B53" s="1">
        <v>52</v>
      </c>
      <c r="C53" s="77">
        <v>10</v>
      </c>
      <c r="J53" s="1">
        <v>12</v>
      </c>
      <c r="K53" s="77">
        <v>2</v>
      </c>
      <c r="L53" s="1">
        <f t="shared" si="6"/>
        <v>9.4835164835164836</v>
      </c>
      <c r="M53" s="1">
        <v>26</v>
      </c>
      <c r="N53" s="1">
        <f t="shared" si="8"/>
        <v>6.0989010989010994</v>
      </c>
      <c r="P53" s="20">
        <f t="shared" si="7"/>
        <v>-7.4835164835164836</v>
      </c>
      <c r="Q53" s="20">
        <f t="shared" si="9"/>
        <v>7.4835164835164836</v>
      </c>
      <c r="R53" s="1">
        <f t="shared" si="10"/>
        <v>56.003018959062913</v>
      </c>
    </row>
    <row r="54" spans="2:18" x14ac:dyDescent="0.3">
      <c r="B54" s="1">
        <v>53</v>
      </c>
      <c r="C54" s="77">
        <v>12</v>
      </c>
      <c r="J54" s="1">
        <v>13</v>
      </c>
      <c r="K54" s="77">
        <v>6</v>
      </c>
      <c r="L54" s="1">
        <f t="shared" si="6"/>
        <v>9.2417582417582427</v>
      </c>
      <c r="M54" s="1">
        <v>27</v>
      </c>
      <c r="N54" s="1">
        <f t="shared" si="8"/>
        <v>5.8571428571428577</v>
      </c>
      <c r="P54" s="20">
        <f t="shared" si="7"/>
        <v>-3.2417582417582427</v>
      </c>
      <c r="Q54" s="20">
        <f t="shared" si="9"/>
        <v>3.2417582417582427</v>
      </c>
      <c r="R54" s="1">
        <f t="shared" si="10"/>
        <v>10.508996498007493</v>
      </c>
    </row>
    <row r="55" spans="2:18" x14ac:dyDescent="0.3">
      <c r="B55" s="1">
        <v>54</v>
      </c>
      <c r="C55" s="77">
        <v>1</v>
      </c>
      <c r="J55" s="1">
        <v>14</v>
      </c>
      <c r="K55" s="77">
        <v>9</v>
      </c>
      <c r="L55" s="1">
        <f t="shared" si="6"/>
        <v>9</v>
      </c>
      <c r="M55" s="1">
        <v>28</v>
      </c>
      <c r="N55" s="1">
        <f t="shared" si="8"/>
        <v>5.6153846153846159</v>
      </c>
      <c r="P55" s="20">
        <f t="shared" si="7"/>
        <v>0</v>
      </c>
      <c r="Q55" s="20">
        <f t="shared" si="9"/>
        <v>0</v>
      </c>
      <c r="R55" s="1">
        <f t="shared" si="10"/>
        <v>0</v>
      </c>
    </row>
    <row r="56" spans="2:18" x14ac:dyDescent="0.3">
      <c r="B56" s="1">
        <v>55</v>
      </c>
      <c r="C56" s="77">
        <v>8</v>
      </c>
      <c r="K56" s="76"/>
      <c r="P56" s="87" t="s">
        <v>4</v>
      </c>
      <c r="Q56" s="87">
        <f>SUM(Q42:Q55)</f>
        <v>78.109890109890117</v>
      </c>
      <c r="R56" s="87">
        <f>SUM(R42:R55)</f>
        <v>564.13186813186803</v>
      </c>
    </row>
    <row r="57" spans="2:18" x14ac:dyDescent="0.3">
      <c r="B57" s="1">
        <v>56</v>
      </c>
      <c r="C57" s="77">
        <v>13</v>
      </c>
      <c r="K57" s="76"/>
      <c r="P57" s="63"/>
      <c r="Q57" s="63" t="s">
        <v>6</v>
      </c>
      <c r="R57" s="63" t="s">
        <v>7</v>
      </c>
    </row>
    <row r="58" spans="2:18" x14ac:dyDescent="0.3">
      <c r="B58" s="1">
        <v>57</v>
      </c>
      <c r="C58" s="77">
        <v>2</v>
      </c>
      <c r="K58" s="76"/>
      <c r="P58" s="20" t="s">
        <v>5</v>
      </c>
      <c r="Q58" s="20">
        <f>Q56/COUNT(J42:J55)</f>
        <v>5.5792778649921511</v>
      </c>
      <c r="R58" s="20">
        <f>R56/COUNT(J42:J55)</f>
        <v>40.295133437990572</v>
      </c>
    </row>
    <row r="59" spans="2:18" x14ac:dyDescent="0.3">
      <c r="B59" s="1">
        <v>58</v>
      </c>
      <c r="C59" s="77">
        <v>6</v>
      </c>
      <c r="K59" s="76"/>
      <c r="P59" s="7"/>
      <c r="Q59" s="7"/>
      <c r="R59" s="7"/>
    </row>
    <row r="60" spans="2:18" x14ac:dyDescent="0.3">
      <c r="B60" s="1">
        <v>59</v>
      </c>
      <c r="C60" s="77">
        <v>8</v>
      </c>
      <c r="K60" s="76"/>
      <c r="P60" s="28"/>
      <c r="Q60" s="5" t="s">
        <v>8</v>
      </c>
      <c r="R60" s="6">
        <f>SQRT(R56/14)</f>
        <v>6.3478447868540844</v>
      </c>
    </row>
    <row r="61" spans="2:18" x14ac:dyDescent="0.3">
      <c r="B61" s="1">
        <v>60</v>
      </c>
      <c r="C61" s="77">
        <v>7</v>
      </c>
      <c r="K61" s="76"/>
      <c r="P61" s="7"/>
      <c r="Q61" s="7"/>
    </row>
    <row r="62" spans="2:18" x14ac:dyDescent="0.3">
      <c r="B62" s="1">
        <v>61</v>
      </c>
      <c r="C62" s="77">
        <v>18</v>
      </c>
      <c r="J62" s="17" t="s">
        <v>70</v>
      </c>
    </row>
    <row r="63" spans="2:18" x14ac:dyDescent="0.3">
      <c r="B63" s="1">
        <v>62</v>
      </c>
      <c r="C63" s="77">
        <v>6</v>
      </c>
      <c r="J63" s="78" t="s">
        <v>54</v>
      </c>
      <c r="K63" s="78" t="s">
        <v>55</v>
      </c>
      <c r="L63" s="78" t="s">
        <v>29</v>
      </c>
      <c r="M63" s="78" t="s">
        <v>68</v>
      </c>
      <c r="N63" s="78" t="s">
        <v>67</v>
      </c>
      <c r="P63" s="74" t="s">
        <v>1</v>
      </c>
      <c r="Q63" s="74" t="s">
        <v>50</v>
      </c>
      <c r="R63" s="75" t="s">
        <v>3</v>
      </c>
    </row>
    <row r="64" spans="2:18" x14ac:dyDescent="0.3">
      <c r="B64" s="1">
        <v>63</v>
      </c>
      <c r="C64" s="77">
        <v>15</v>
      </c>
      <c r="J64" s="1">
        <v>1</v>
      </c>
      <c r="K64" s="77">
        <v>6</v>
      </c>
      <c r="L64" s="1">
        <f>_xlfn.FORECAST.LINEAR(J64,$K$42:$K$55,$J$42:$J$55)</f>
        <v>12.142857142857144</v>
      </c>
      <c r="M64" s="1">
        <v>8</v>
      </c>
      <c r="N64" s="1">
        <f>_xlfn.FORECAST.LINEAR(M64,$K$42:$K$55,$J$42:$J$55)</f>
        <v>10.450549450549451</v>
      </c>
      <c r="P64" s="20">
        <f t="shared" ref="P64:P70" si="11">K64-L64</f>
        <v>-6.1428571428571441</v>
      </c>
      <c r="Q64" s="20">
        <f>ABS(P64)</f>
        <v>6.1428571428571441</v>
      </c>
      <c r="R64" s="1">
        <f>P64^2</f>
        <v>37.734693877551038</v>
      </c>
    </row>
    <row r="65" spans="2:18" x14ac:dyDescent="0.3">
      <c r="B65" s="1">
        <v>64</v>
      </c>
      <c r="C65" s="77">
        <v>15</v>
      </c>
      <c r="J65" s="1">
        <v>2</v>
      </c>
      <c r="K65" s="77">
        <v>6</v>
      </c>
      <c r="L65" s="1">
        <f t="shared" ref="L65:L70" si="12">_xlfn.FORECAST.LINEAR(J65,$K$42:$K$55,$J$42:$J$55)</f>
        <v>11.901098901098901</v>
      </c>
      <c r="M65" s="1">
        <v>9</v>
      </c>
      <c r="N65" s="1">
        <f t="shared" ref="N65:N70" si="13">_xlfn.FORECAST.LINEAR(M65,$K$42:$K$55,$J$42:$J$55)</f>
        <v>10.20879120879121</v>
      </c>
      <c r="P65" s="20">
        <f t="shared" si="11"/>
        <v>-5.9010989010989015</v>
      </c>
      <c r="Q65" s="20">
        <f t="shared" ref="Q65:Q70" si="14">ABS(P65)</f>
        <v>5.9010989010989015</v>
      </c>
      <c r="R65" s="1">
        <f t="shared" ref="R65:R70" si="15">P65^2</f>
        <v>34.822968240550665</v>
      </c>
    </row>
    <row r="66" spans="2:18" x14ac:dyDescent="0.3">
      <c r="B66" s="1">
        <v>65</v>
      </c>
      <c r="C66" s="77">
        <v>5</v>
      </c>
      <c r="J66" s="1">
        <v>3</v>
      </c>
      <c r="K66" s="77">
        <v>18</v>
      </c>
      <c r="L66" s="1">
        <f t="shared" si="12"/>
        <v>11.659340659340661</v>
      </c>
      <c r="M66" s="1">
        <v>10</v>
      </c>
      <c r="N66" s="1">
        <f t="shared" si="13"/>
        <v>9.9670329670329672</v>
      </c>
      <c r="P66" s="20">
        <f t="shared" si="11"/>
        <v>6.3406593406593394</v>
      </c>
      <c r="Q66" s="20">
        <f t="shared" si="14"/>
        <v>6.3406593406593394</v>
      </c>
      <c r="R66" s="1">
        <f t="shared" si="15"/>
        <v>40.20396087429053</v>
      </c>
    </row>
    <row r="67" spans="2:18" x14ac:dyDescent="0.3">
      <c r="B67" s="1">
        <v>66</v>
      </c>
      <c r="C67" s="77">
        <v>25</v>
      </c>
      <c r="J67" s="1">
        <v>4</v>
      </c>
      <c r="K67" s="77">
        <v>4</v>
      </c>
      <c r="L67" s="1">
        <f t="shared" si="12"/>
        <v>11.417582417582418</v>
      </c>
      <c r="M67" s="1">
        <v>11</v>
      </c>
      <c r="N67" s="1">
        <f t="shared" si="13"/>
        <v>9.7252747252747263</v>
      </c>
      <c r="P67" s="20">
        <f t="shared" si="11"/>
        <v>-7.4175824175824179</v>
      </c>
      <c r="Q67" s="20">
        <f t="shared" si="14"/>
        <v>7.4175824175824179</v>
      </c>
      <c r="R67" s="1">
        <f t="shared" si="15"/>
        <v>55.020528921627829</v>
      </c>
    </row>
    <row r="68" spans="2:18" x14ac:dyDescent="0.3">
      <c r="B68" s="1">
        <v>67</v>
      </c>
      <c r="C68" s="77">
        <v>5</v>
      </c>
      <c r="J68" s="1">
        <v>5</v>
      </c>
      <c r="K68" s="77">
        <v>22</v>
      </c>
      <c r="L68" s="1">
        <f t="shared" si="12"/>
        <v>11.175824175824177</v>
      </c>
      <c r="M68" s="1">
        <v>12</v>
      </c>
      <c r="N68" s="1">
        <f t="shared" si="13"/>
        <v>9.4835164835164836</v>
      </c>
      <c r="P68" s="20">
        <f t="shared" si="11"/>
        <v>10.824175824175823</v>
      </c>
      <c r="Q68" s="20">
        <f t="shared" si="14"/>
        <v>10.824175824175823</v>
      </c>
      <c r="R68" s="1">
        <f t="shared" si="15"/>
        <v>117.16278227267236</v>
      </c>
    </row>
    <row r="69" spans="2:18" x14ac:dyDescent="0.3">
      <c r="B69" s="1">
        <v>68</v>
      </c>
      <c r="C69" s="77">
        <v>27</v>
      </c>
      <c r="J69" s="1">
        <v>6</v>
      </c>
      <c r="K69" s="77">
        <v>16</v>
      </c>
      <c r="L69" s="1">
        <f t="shared" si="12"/>
        <v>10.934065934065934</v>
      </c>
      <c r="M69" s="1">
        <v>13</v>
      </c>
      <c r="N69" s="1">
        <f t="shared" si="13"/>
        <v>9.2417582417582427</v>
      </c>
      <c r="P69" s="20">
        <f t="shared" si="11"/>
        <v>5.0659340659340657</v>
      </c>
      <c r="Q69" s="20">
        <f t="shared" si="14"/>
        <v>5.0659340659340657</v>
      </c>
      <c r="R69" s="1">
        <f t="shared" si="15"/>
        <v>25.663687960391254</v>
      </c>
    </row>
    <row r="70" spans="2:18" x14ac:dyDescent="0.3">
      <c r="B70" s="1">
        <v>69</v>
      </c>
      <c r="C70" s="77">
        <v>6</v>
      </c>
      <c r="J70" s="1">
        <v>7</v>
      </c>
      <c r="K70" s="77">
        <v>10</v>
      </c>
      <c r="L70" s="1">
        <f t="shared" si="12"/>
        <v>10.692307692307693</v>
      </c>
      <c r="M70" s="1">
        <v>14</v>
      </c>
      <c r="N70" s="1">
        <f t="shared" si="13"/>
        <v>9</v>
      </c>
      <c r="P70" s="20">
        <f t="shared" si="11"/>
        <v>-0.6923076923076934</v>
      </c>
      <c r="Q70" s="20">
        <f t="shared" si="14"/>
        <v>0.6923076923076934</v>
      </c>
      <c r="R70" s="1">
        <f t="shared" si="15"/>
        <v>0.47928994082840387</v>
      </c>
    </row>
    <row r="71" spans="2:18" x14ac:dyDescent="0.3">
      <c r="B71" s="1">
        <v>70</v>
      </c>
      <c r="C71" s="77">
        <v>19</v>
      </c>
      <c r="K71" s="76"/>
      <c r="P71" s="87" t="s">
        <v>4</v>
      </c>
      <c r="Q71" s="87">
        <f>SUM(Q64:Q70)</f>
        <v>42.384615384615387</v>
      </c>
      <c r="R71" s="87">
        <f>SUM(R64:R70)</f>
        <v>311.08791208791206</v>
      </c>
    </row>
    <row r="72" spans="2:18" x14ac:dyDescent="0.3">
      <c r="B72" s="1">
        <v>71</v>
      </c>
      <c r="C72" s="77">
        <v>11</v>
      </c>
      <c r="K72" s="76"/>
      <c r="P72" s="63"/>
      <c r="Q72" s="63" t="s">
        <v>6</v>
      </c>
      <c r="R72" s="63" t="s">
        <v>7</v>
      </c>
    </row>
    <row r="73" spans="2:18" x14ac:dyDescent="0.3">
      <c r="B73" s="1">
        <v>72</v>
      </c>
      <c r="C73" s="77">
        <v>12</v>
      </c>
      <c r="K73" s="76"/>
      <c r="P73" s="20" t="s">
        <v>5</v>
      </c>
      <c r="Q73" s="20">
        <f>Q71/J70</f>
        <v>6.0549450549450556</v>
      </c>
      <c r="R73" s="20">
        <f>R71/J70</f>
        <v>44.441130298273151</v>
      </c>
    </row>
    <row r="74" spans="2:18" x14ac:dyDescent="0.3">
      <c r="B74" s="1">
        <v>73</v>
      </c>
      <c r="C74" s="77">
        <v>4</v>
      </c>
      <c r="K74" s="76"/>
      <c r="P74" s="7"/>
      <c r="Q74" s="7"/>
      <c r="R74" s="7"/>
    </row>
    <row r="75" spans="2:18" x14ac:dyDescent="0.3">
      <c r="B75" s="1">
        <v>74</v>
      </c>
      <c r="C75" s="77">
        <v>3</v>
      </c>
      <c r="K75" s="76"/>
      <c r="P75" s="28"/>
      <c r="Q75" s="5" t="s">
        <v>8</v>
      </c>
      <c r="R75" s="6">
        <f>SQRT(R71/J70)</f>
        <v>6.6664181010699552</v>
      </c>
    </row>
    <row r="76" spans="2:18" x14ac:dyDescent="0.3">
      <c r="B76" s="1">
        <v>75</v>
      </c>
      <c r="C76" s="77">
        <v>0</v>
      </c>
      <c r="K76" s="76"/>
      <c r="P76" s="7"/>
      <c r="Q76" s="7"/>
    </row>
    <row r="77" spans="2:18" x14ac:dyDescent="0.3">
      <c r="B77" s="1">
        <v>76</v>
      </c>
      <c r="C77" s="77">
        <v>7</v>
      </c>
      <c r="K77" s="76"/>
      <c r="P77" s="7"/>
      <c r="Q77" s="7"/>
    </row>
    <row r="78" spans="2:18" x14ac:dyDescent="0.3">
      <c r="B78" s="1">
        <v>77</v>
      </c>
      <c r="C78" s="77">
        <v>6</v>
      </c>
      <c r="K78" s="76"/>
    </row>
    <row r="79" spans="2:18" x14ac:dyDescent="0.3">
      <c r="B79" s="1">
        <v>78</v>
      </c>
      <c r="C79" s="77">
        <v>10</v>
      </c>
      <c r="K79" s="76"/>
    </row>
    <row r="80" spans="2:18" x14ac:dyDescent="0.3">
      <c r="B80" s="1">
        <v>79</v>
      </c>
      <c r="C80" s="77">
        <v>0</v>
      </c>
      <c r="K80" s="76"/>
    </row>
    <row r="81" spans="2:11" x14ac:dyDescent="0.3">
      <c r="B81" s="1">
        <v>80</v>
      </c>
      <c r="C81" s="77">
        <v>1</v>
      </c>
      <c r="K81" s="76"/>
    </row>
    <row r="82" spans="2:11" x14ac:dyDescent="0.3">
      <c r="B82" s="1">
        <v>81</v>
      </c>
      <c r="C82" s="77">
        <v>6</v>
      </c>
      <c r="K82" s="76"/>
    </row>
    <row r="83" spans="2:11" x14ac:dyDescent="0.3">
      <c r="B83" s="1">
        <v>82</v>
      </c>
      <c r="C83" s="77">
        <v>9</v>
      </c>
    </row>
    <row r="84" spans="2:11" x14ac:dyDescent="0.3">
      <c r="B84" s="1">
        <v>83</v>
      </c>
      <c r="C84" s="77">
        <v>4</v>
      </c>
    </row>
    <row r="85" spans="2:11" x14ac:dyDescent="0.3">
      <c r="B85" s="1">
        <v>84</v>
      </c>
      <c r="C85" s="77">
        <v>3</v>
      </c>
    </row>
    <row r="86" spans="2:11" x14ac:dyDescent="0.3">
      <c r="B86" s="1">
        <v>85</v>
      </c>
      <c r="C86" s="77">
        <v>11</v>
      </c>
    </row>
    <row r="87" spans="2:11" x14ac:dyDescent="0.3">
      <c r="B87" s="1">
        <v>86</v>
      </c>
      <c r="C87" s="77">
        <v>7</v>
      </c>
    </row>
    <row r="88" spans="2:11" x14ac:dyDescent="0.3">
      <c r="B88" s="1">
        <v>87</v>
      </c>
      <c r="C88" s="77">
        <v>11</v>
      </c>
    </row>
    <row r="89" spans="2:11" x14ac:dyDescent="0.3">
      <c r="B89" s="1">
        <v>88</v>
      </c>
      <c r="C89" s="77">
        <v>10</v>
      </c>
    </row>
    <row r="90" spans="2:11" x14ac:dyDescent="0.3">
      <c r="B90" s="1">
        <v>89</v>
      </c>
      <c r="C90" s="77">
        <v>36</v>
      </c>
    </row>
    <row r="91" spans="2:11" x14ac:dyDescent="0.3">
      <c r="B91" s="1">
        <v>90</v>
      </c>
      <c r="C91" s="77">
        <v>11</v>
      </c>
    </row>
    <row r="92" spans="2:11" x14ac:dyDescent="0.3">
      <c r="B92" s="1">
        <v>91</v>
      </c>
      <c r="C92" s="77">
        <v>16</v>
      </c>
    </row>
    <row r="93" spans="2:11" x14ac:dyDescent="0.3">
      <c r="B93" s="1">
        <v>92</v>
      </c>
      <c r="C93" s="77">
        <v>13</v>
      </c>
    </row>
    <row r="94" spans="2:11" x14ac:dyDescent="0.3">
      <c r="B94" s="1">
        <v>93</v>
      </c>
      <c r="C94" s="77">
        <v>16</v>
      </c>
    </row>
    <row r="95" spans="2:11" x14ac:dyDescent="0.3">
      <c r="B95" s="1">
        <v>94</v>
      </c>
      <c r="C95" s="77">
        <v>13</v>
      </c>
    </row>
    <row r="96" spans="2:11" x14ac:dyDescent="0.3">
      <c r="B96" s="1">
        <v>95</v>
      </c>
      <c r="C96" s="77">
        <v>15</v>
      </c>
    </row>
    <row r="97" spans="2:3" x14ac:dyDescent="0.3">
      <c r="B97" s="1">
        <v>96</v>
      </c>
      <c r="C97" s="77">
        <v>6</v>
      </c>
    </row>
    <row r="98" spans="2:3" x14ac:dyDescent="0.3">
      <c r="B98" s="1">
        <v>97</v>
      </c>
      <c r="C98" s="77">
        <v>17</v>
      </c>
    </row>
    <row r="99" spans="2:3" x14ac:dyDescent="0.3">
      <c r="B99" s="1">
        <v>98</v>
      </c>
      <c r="C99" s="77">
        <v>1</v>
      </c>
    </row>
    <row r="100" spans="2:3" x14ac:dyDescent="0.3">
      <c r="B100" s="1">
        <v>99</v>
      </c>
      <c r="C100" s="77">
        <v>18</v>
      </c>
    </row>
    <row r="101" spans="2:3" x14ac:dyDescent="0.3">
      <c r="B101" s="1">
        <v>100</v>
      </c>
      <c r="C101" s="77">
        <v>11</v>
      </c>
    </row>
    <row r="102" spans="2:3" x14ac:dyDescent="0.3">
      <c r="B102" s="1">
        <v>101</v>
      </c>
      <c r="C102" s="77">
        <v>4</v>
      </c>
    </row>
    <row r="103" spans="2:3" x14ac:dyDescent="0.3">
      <c r="B103" s="1">
        <v>102</v>
      </c>
      <c r="C103" s="77">
        <v>5</v>
      </c>
    </row>
    <row r="104" spans="2:3" x14ac:dyDescent="0.3">
      <c r="B104" s="1">
        <v>103</v>
      </c>
      <c r="C104" s="77">
        <v>4</v>
      </c>
    </row>
    <row r="105" spans="2:3" x14ac:dyDescent="0.3">
      <c r="B105" s="1">
        <v>104</v>
      </c>
      <c r="C105" s="77">
        <v>21</v>
      </c>
    </row>
    <row r="106" spans="2:3" x14ac:dyDescent="0.3">
      <c r="B106" s="1">
        <v>105</v>
      </c>
      <c r="C106" s="77">
        <v>2</v>
      </c>
    </row>
    <row r="107" spans="2:3" x14ac:dyDescent="0.3">
      <c r="B107" s="1">
        <v>106</v>
      </c>
      <c r="C107" s="77">
        <v>8</v>
      </c>
    </row>
    <row r="108" spans="2:3" x14ac:dyDescent="0.3">
      <c r="B108" s="1">
        <v>107</v>
      </c>
      <c r="C108" s="77">
        <v>14</v>
      </c>
    </row>
    <row r="109" spans="2:3" x14ac:dyDescent="0.3">
      <c r="B109" s="1">
        <v>108</v>
      </c>
      <c r="C109" s="77">
        <v>1</v>
      </c>
    </row>
    <row r="110" spans="2:3" x14ac:dyDescent="0.3">
      <c r="B110" s="1">
        <v>109</v>
      </c>
      <c r="C110" s="77">
        <v>3</v>
      </c>
    </row>
    <row r="111" spans="2:3" x14ac:dyDescent="0.3">
      <c r="B111" s="1">
        <v>110</v>
      </c>
      <c r="C111" s="77">
        <v>9</v>
      </c>
    </row>
    <row r="112" spans="2:3" x14ac:dyDescent="0.3">
      <c r="B112" s="1">
        <v>111</v>
      </c>
      <c r="C112" s="77">
        <v>14</v>
      </c>
    </row>
    <row r="113" spans="2:3" x14ac:dyDescent="0.3">
      <c r="B113" s="1">
        <v>112</v>
      </c>
      <c r="C113" s="77">
        <v>7</v>
      </c>
    </row>
    <row r="114" spans="2:3" x14ac:dyDescent="0.3">
      <c r="B114" s="1">
        <v>113</v>
      </c>
      <c r="C114" s="77">
        <v>19</v>
      </c>
    </row>
    <row r="115" spans="2:3" x14ac:dyDescent="0.3">
      <c r="B115" s="1">
        <v>114</v>
      </c>
      <c r="C115" s="77">
        <v>22</v>
      </c>
    </row>
    <row r="116" spans="2:3" x14ac:dyDescent="0.3">
      <c r="B116" s="1">
        <v>115</v>
      </c>
      <c r="C116" s="77">
        <v>18</v>
      </c>
    </row>
    <row r="117" spans="2:3" x14ac:dyDescent="0.3">
      <c r="B117" s="1">
        <v>116</v>
      </c>
      <c r="C117" s="77">
        <v>10</v>
      </c>
    </row>
    <row r="118" spans="2:3" x14ac:dyDescent="0.3">
      <c r="B118" s="1">
        <v>117</v>
      </c>
      <c r="C118" s="77">
        <v>15</v>
      </c>
    </row>
    <row r="119" spans="2:3" x14ac:dyDescent="0.3">
      <c r="B119" s="1">
        <v>118</v>
      </c>
      <c r="C119" s="77">
        <v>9</v>
      </c>
    </row>
    <row r="120" spans="2:3" x14ac:dyDescent="0.3">
      <c r="B120" s="1">
        <v>119</v>
      </c>
      <c r="C120" s="77">
        <v>2</v>
      </c>
    </row>
    <row r="121" spans="2:3" x14ac:dyDescent="0.3">
      <c r="B121" s="1">
        <v>120</v>
      </c>
      <c r="C121" s="77">
        <v>9</v>
      </c>
    </row>
    <row r="122" spans="2:3" x14ac:dyDescent="0.3">
      <c r="B122" s="1">
        <v>121</v>
      </c>
      <c r="C122" s="77">
        <v>20</v>
      </c>
    </row>
    <row r="123" spans="2:3" x14ac:dyDescent="0.3">
      <c r="B123" s="1">
        <v>122</v>
      </c>
      <c r="C123" s="77">
        <v>23</v>
      </c>
    </row>
    <row r="124" spans="2:3" x14ac:dyDescent="0.3">
      <c r="B124" s="1">
        <v>123</v>
      </c>
      <c r="C124" s="77">
        <v>10</v>
      </c>
    </row>
    <row r="125" spans="2:3" x14ac:dyDescent="0.3">
      <c r="B125" s="1">
        <v>124</v>
      </c>
      <c r="C125" s="77">
        <v>10</v>
      </c>
    </row>
    <row r="126" spans="2:3" x14ac:dyDescent="0.3">
      <c r="B126" s="1">
        <v>125</v>
      </c>
      <c r="C126" s="77">
        <v>16</v>
      </c>
    </row>
    <row r="127" spans="2:3" x14ac:dyDescent="0.3">
      <c r="B127" s="1">
        <v>126</v>
      </c>
      <c r="C127" s="77">
        <v>10</v>
      </c>
    </row>
    <row r="128" spans="2:3" x14ac:dyDescent="0.3">
      <c r="B128" s="1">
        <v>127</v>
      </c>
      <c r="C128" s="77">
        <v>18</v>
      </c>
    </row>
    <row r="129" spans="2:3" x14ac:dyDescent="0.3">
      <c r="B129" s="1">
        <v>128</v>
      </c>
      <c r="C129" s="77">
        <v>10</v>
      </c>
    </row>
    <row r="130" spans="2:3" x14ac:dyDescent="0.3">
      <c r="B130" s="1">
        <v>129</v>
      </c>
      <c r="C130" s="77">
        <v>8</v>
      </c>
    </row>
    <row r="131" spans="2:3" x14ac:dyDescent="0.3">
      <c r="B131" s="1">
        <v>130</v>
      </c>
      <c r="C131" s="77">
        <v>9</v>
      </c>
    </row>
    <row r="132" spans="2:3" x14ac:dyDescent="0.3">
      <c r="B132" s="1">
        <v>131</v>
      </c>
      <c r="C132" s="77">
        <v>1</v>
      </c>
    </row>
    <row r="133" spans="2:3" x14ac:dyDescent="0.3">
      <c r="B133" s="1">
        <v>132</v>
      </c>
      <c r="C133" s="77">
        <v>15</v>
      </c>
    </row>
    <row r="134" spans="2:3" x14ac:dyDescent="0.3">
      <c r="B134" s="1">
        <v>133</v>
      </c>
      <c r="C134" s="77">
        <v>8</v>
      </c>
    </row>
    <row r="135" spans="2:3" x14ac:dyDescent="0.3">
      <c r="B135" s="1">
        <v>134</v>
      </c>
      <c r="C135" s="77">
        <v>17</v>
      </c>
    </row>
    <row r="136" spans="2:3" x14ac:dyDescent="0.3">
      <c r="B136" s="1">
        <v>135</v>
      </c>
      <c r="C136" s="77">
        <v>16</v>
      </c>
    </row>
    <row r="137" spans="2:3" x14ac:dyDescent="0.3">
      <c r="B137" s="1">
        <v>136</v>
      </c>
      <c r="C137" s="77">
        <v>10</v>
      </c>
    </row>
    <row r="138" spans="2:3" x14ac:dyDescent="0.3">
      <c r="B138" s="1">
        <v>137</v>
      </c>
      <c r="C138" s="77">
        <v>2</v>
      </c>
    </row>
    <row r="139" spans="2:3" x14ac:dyDescent="0.3">
      <c r="B139" s="1">
        <v>138</v>
      </c>
      <c r="C139" s="77">
        <v>3</v>
      </c>
    </row>
    <row r="140" spans="2:3" x14ac:dyDescent="0.3">
      <c r="B140" s="1">
        <v>139</v>
      </c>
      <c r="C140" s="77">
        <v>18</v>
      </c>
    </row>
    <row r="141" spans="2:3" x14ac:dyDescent="0.3">
      <c r="B141" s="1">
        <v>140</v>
      </c>
      <c r="C141" s="77">
        <v>6</v>
      </c>
    </row>
    <row r="142" spans="2:3" x14ac:dyDescent="0.3">
      <c r="B142" s="1">
        <v>141</v>
      </c>
      <c r="C142" s="77">
        <v>30</v>
      </c>
    </row>
    <row r="143" spans="2:3" x14ac:dyDescent="0.3">
      <c r="B143" s="1">
        <v>142</v>
      </c>
      <c r="C143" s="77">
        <v>4</v>
      </c>
    </row>
    <row r="144" spans="2:3" x14ac:dyDescent="0.3">
      <c r="B144" s="1">
        <v>143</v>
      </c>
      <c r="C144" s="77">
        <v>10</v>
      </c>
    </row>
    <row r="145" spans="2:3" x14ac:dyDescent="0.3">
      <c r="B145" s="1">
        <v>144</v>
      </c>
      <c r="C145" s="77">
        <v>4</v>
      </c>
    </row>
    <row r="146" spans="2:3" x14ac:dyDescent="0.3">
      <c r="B146" s="1">
        <v>145</v>
      </c>
      <c r="C146" s="77">
        <v>9</v>
      </c>
    </row>
    <row r="147" spans="2:3" x14ac:dyDescent="0.3">
      <c r="B147" s="1">
        <v>146</v>
      </c>
      <c r="C147" s="77">
        <v>10</v>
      </c>
    </row>
    <row r="148" spans="2:3" x14ac:dyDescent="0.3">
      <c r="B148" s="1">
        <v>147</v>
      </c>
      <c r="C148" s="77">
        <v>7</v>
      </c>
    </row>
    <row r="149" spans="2:3" x14ac:dyDescent="0.3">
      <c r="B149" s="1">
        <v>148</v>
      </c>
      <c r="C149" s="77">
        <v>4</v>
      </c>
    </row>
    <row r="150" spans="2:3" x14ac:dyDescent="0.3">
      <c r="B150" s="1">
        <v>149</v>
      </c>
      <c r="C150" s="77">
        <v>6</v>
      </c>
    </row>
    <row r="151" spans="2:3" x14ac:dyDescent="0.3">
      <c r="B151" s="1">
        <v>150</v>
      </c>
      <c r="C151" s="77">
        <v>7</v>
      </c>
    </row>
    <row r="152" spans="2:3" x14ac:dyDescent="0.3">
      <c r="B152" s="1">
        <v>151</v>
      </c>
      <c r="C152" s="77">
        <v>15</v>
      </c>
    </row>
    <row r="153" spans="2:3" x14ac:dyDescent="0.3">
      <c r="B153" s="1">
        <v>152</v>
      </c>
      <c r="C153" s="77">
        <v>23</v>
      </c>
    </row>
    <row r="154" spans="2:3" x14ac:dyDescent="0.3">
      <c r="B154" s="1">
        <v>153</v>
      </c>
      <c r="C154" s="77">
        <v>34</v>
      </c>
    </row>
    <row r="155" spans="2:3" x14ac:dyDescent="0.3">
      <c r="B155" s="1">
        <v>154</v>
      </c>
      <c r="C155" s="77">
        <v>5</v>
      </c>
    </row>
    <row r="156" spans="2:3" x14ac:dyDescent="0.3">
      <c r="B156" s="1">
        <v>155</v>
      </c>
      <c r="C156" s="77">
        <v>4</v>
      </c>
    </row>
    <row r="157" spans="2:3" x14ac:dyDescent="0.3">
      <c r="B157" s="1">
        <v>156</v>
      </c>
      <c r="C157" s="77">
        <v>6</v>
      </c>
    </row>
    <row r="158" spans="2:3" x14ac:dyDescent="0.3">
      <c r="B158" s="1">
        <v>157</v>
      </c>
      <c r="C158" s="77">
        <v>12</v>
      </c>
    </row>
    <row r="159" spans="2:3" x14ac:dyDescent="0.3">
      <c r="B159" s="1">
        <v>158</v>
      </c>
      <c r="C159" s="77">
        <v>3</v>
      </c>
    </row>
    <row r="160" spans="2:3" x14ac:dyDescent="0.3">
      <c r="B160" s="1">
        <v>159</v>
      </c>
      <c r="C160" s="77">
        <v>4</v>
      </c>
    </row>
    <row r="161" spans="2:3" x14ac:dyDescent="0.3">
      <c r="B161" s="1">
        <v>160</v>
      </c>
      <c r="C161" s="77">
        <v>2</v>
      </c>
    </row>
    <row r="162" spans="2:3" x14ac:dyDescent="0.3">
      <c r="B162" s="1">
        <v>161</v>
      </c>
      <c r="C162" s="77">
        <v>0</v>
      </c>
    </row>
    <row r="163" spans="2:3" x14ac:dyDescent="0.3">
      <c r="B163" s="1">
        <v>162</v>
      </c>
      <c r="C163" s="77">
        <v>13</v>
      </c>
    </row>
    <row r="164" spans="2:3" x14ac:dyDescent="0.3">
      <c r="B164" s="1">
        <v>163</v>
      </c>
      <c r="C164" s="77">
        <v>9</v>
      </c>
    </row>
    <row r="165" spans="2:3" x14ac:dyDescent="0.3">
      <c r="B165" s="1">
        <v>164</v>
      </c>
      <c r="C165" s="77">
        <v>4</v>
      </c>
    </row>
    <row r="166" spans="2:3" x14ac:dyDescent="0.3">
      <c r="B166" s="1">
        <v>165</v>
      </c>
      <c r="C166" s="77">
        <v>8</v>
      </c>
    </row>
    <row r="167" spans="2:3" x14ac:dyDescent="0.3">
      <c r="B167" s="1">
        <v>166</v>
      </c>
      <c r="C167" s="77">
        <v>4</v>
      </c>
    </row>
    <row r="168" spans="2:3" x14ac:dyDescent="0.3">
      <c r="B168" s="1">
        <v>167</v>
      </c>
      <c r="C168" s="77">
        <v>2</v>
      </c>
    </row>
    <row r="169" spans="2:3" x14ac:dyDescent="0.3">
      <c r="B169" s="1">
        <v>168</v>
      </c>
      <c r="C169" s="77">
        <v>10</v>
      </c>
    </row>
    <row r="170" spans="2:3" x14ac:dyDescent="0.3">
      <c r="B170" s="1">
        <v>169</v>
      </c>
      <c r="C170" s="77">
        <v>22</v>
      </c>
    </row>
    <row r="171" spans="2:3" x14ac:dyDescent="0.3">
      <c r="B171" s="1">
        <v>170</v>
      </c>
      <c r="C171" s="77">
        <v>5</v>
      </c>
    </row>
    <row r="172" spans="2:3" x14ac:dyDescent="0.3">
      <c r="B172" s="1">
        <v>171</v>
      </c>
      <c r="C172" s="77">
        <v>4</v>
      </c>
    </row>
    <row r="173" spans="2:3" x14ac:dyDescent="0.3">
      <c r="B173" s="1">
        <v>172</v>
      </c>
      <c r="C173" s="77">
        <v>12</v>
      </c>
    </row>
    <row r="174" spans="2:3" x14ac:dyDescent="0.3">
      <c r="B174" s="1">
        <v>173</v>
      </c>
      <c r="C174" s="77">
        <v>19</v>
      </c>
    </row>
    <row r="175" spans="2:3" x14ac:dyDescent="0.3">
      <c r="B175" s="1">
        <v>174</v>
      </c>
      <c r="C175" s="77">
        <v>2</v>
      </c>
    </row>
    <row r="176" spans="2:3" x14ac:dyDescent="0.3">
      <c r="B176" s="1">
        <v>175</v>
      </c>
      <c r="C176" s="77">
        <v>5</v>
      </c>
    </row>
    <row r="177" spans="2:3" x14ac:dyDescent="0.3">
      <c r="B177" s="1">
        <v>176</v>
      </c>
      <c r="C177" s="77">
        <v>16</v>
      </c>
    </row>
    <row r="178" spans="2:3" x14ac:dyDescent="0.3">
      <c r="B178" s="1">
        <v>177</v>
      </c>
      <c r="C178" s="77">
        <v>13</v>
      </c>
    </row>
    <row r="179" spans="2:3" x14ac:dyDescent="0.3">
      <c r="B179" s="1">
        <v>178</v>
      </c>
      <c r="C179" s="77">
        <v>2</v>
      </c>
    </row>
    <row r="180" spans="2:3" x14ac:dyDescent="0.3">
      <c r="B180" s="1">
        <v>179</v>
      </c>
      <c r="C180" s="77">
        <v>0</v>
      </c>
    </row>
    <row r="181" spans="2:3" x14ac:dyDescent="0.3">
      <c r="B181" s="1">
        <v>180</v>
      </c>
      <c r="C181" s="77">
        <v>4</v>
      </c>
    </row>
    <row r="182" spans="2:3" x14ac:dyDescent="0.3">
      <c r="B182" s="1">
        <v>181</v>
      </c>
      <c r="C182" s="77">
        <v>18</v>
      </c>
    </row>
    <row r="183" spans="2:3" x14ac:dyDescent="0.3">
      <c r="B183" s="1">
        <v>182</v>
      </c>
      <c r="C183" s="77">
        <v>14</v>
      </c>
    </row>
    <row r="184" spans="2:3" x14ac:dyDescent="0.3">
      <c r="B184" s="1">
        <v>183</v>
      </c>
      <c r="C184" s="77">
        <v>8</v>
      </c>
    </row>
    <row r="185" spans="2:3" x14ac:dyDescent="0.3">
      <c r="B185" s="1">
        <v>184</v>
      </c>
      <c r="C185" s="77">
        <v>6</v>
      </c>
    </row>
    <row r="186" spans="2:3" x14ac:dyDescent="0.3">
      <c r="B186" s="1">
        <v>185</v>
      </c>
      <c r="C186" s="77">
        <v>14</v>
      </c>
    </row>
    <row r="187" spans="2:3" x14ac:dyDescent="0.3">
      <c r="B187" s="1">
        <v>186</v>
      </c>
      <c r="C187" s="77">
        <v>8</v>
      </c>
    </row>
    <row r="188" spans="2:3" x14ac:dyDescent="0.3">
      <c r="B188" s="1">
        <v>187</v>
      </c>
      <c r="C188" s="77">
        <v>7</v>
      </c>
    </row>
    <row r="189" spans="2:3" x14ac:dyDescent="0.3">
      <c r="B189" s="1">
        <v>188</v>
      </c>
      <c r="C189" s="77">
        <v>11</v>
      </c>
    </row>
    <row r="190" spans="2:3" x14ac:dyDescent="0.3">
      <c r="B190" s="1">
        <v>189</v>
      </c>
      <c r="C190" s="77">
        <v>5</v>
      </c>
    </row>
    <row r="191" spans="2:3" x14ac:dyDescent="0.3">
      <c r="B191" s="1">
        <v>190</v>
      </c>
      <c r="C191" s="77">
        <v>17</v>
      </c>
    </row>
    <row r="192" spans="2:3" x14ac:dyDescent="0.3">
      <c r="B192" s="1">
        <v>191</v>
      </c>
      <c r="C192" s="77">
        <v>9</v>
      </c>
    </row>
    <row r="193" spans="2:3" x14ac:dyDescent="0.3">
      <c r="B193" s="1">
        <v>192</v>
      </c>
      <c r="C193" s="77">
        <v>15</v>
      </c>
    </row>
    <row r="194" spans="2:3" x14ac:dyDescent="0.3">
      <c r="B194" s="1">
        <v>193</v>
      </c>
      <c r="C194" s="77">
        <v>10</v>
      </c>
    </row>
    <row r="195" spans="2:3" x14ac:dyDescent="0.3">
      <c r="B195" s="1">
        <v>194</v>
      </c>
      <c r="C195" s="77">
        <v>6</v>
      </c>
    </row>
    <row r="196" spans="2:3" x14ac:dyDescent="0.3">
      <c r="B196" s="1">
        <v>195</v>
      </c>
      <c r="C196" s="77">
        <v>5</v>
      </c>
    </row>
    <row r="197" spans="2:3" x14ac:dyDescent="0.3">
      <c r="B197" s="1">
        <v>196</v>
      </c>
      <c r="C197" s="77">
        <v>11</v>
      </c>
    </row>
    <row r="198" spans="2:3" x14ac:dyDescent="0.3">
      <c r="B198" s="1">
        <v>197</v>
      </c>
      <c r="C198" s="77">
        <v>11</v>
      </c>
    </row>
    <row r="199" spans="2:3" x14ac:dyDescent="0.3">
      <c r="B199" s="1">
        <v>198</v>
      </c>
      <c r="C199" s="77">
        <v>26</v>
      </c>
    </row>
    <row r="200" spans="2:3" x14ac:dyDescent="0.3">
      <c r="B200" s="1">
        <v>199</v>
      </c>
      <c r="C200" s="77">
        <v>6</v>
      </c>
    </row>
    <row r="201" spans="2:3" x14ac:dyDescent="0.3">
      <c r="B201" s="1">
        <v>200</v>
      </c>
      <c r="C201" s="77">
        <v>16</v>
      </c>
    </row>
    <row r="202" spans="2:3" x14ac:dyDescent="0.3">
      <c r="B202" s="1">
        <v>201</v>
      </c>
      <c r="C202" s="77">
        <v>13</v>
      </c>
    </row>
    <row r="203" spans="2:3" x14ac:dyDescent="0.3">
      <c r="B203" s="1">
        <v>202</v>
      </c>
      <c r="C203" s="77">
        <v>11</v>
      </c>
    </row>
    <row r="204" spans="2:3" x14ac:dyDescent="0.3">
      <c r="B204" s="1">
        <v>203</v>
      </c>
      <c r="C204" s="77">
        <v>13</v>
      </c>
    </row>
    <row r="205" spans="2:3" x14ac:dyDescent="0.3">
      <c r="B205" s="1">
        <v>204</v>
      </c>
      <c r="C205" s="77">
        <v>10</v>
      </c>
    </row>
    <row r="206" spans="2:3" x14ac:dyDescent="0.3">
      <c r="B206" s="1">
        <v>205</v>
      </c>
      <c r="C206" s="77">
        <v>11</v>
      </c>
    </row>
    <row r="207" spans="2:3" x14ac:dyDescent="0.3">
      <c r="B207" s="1">
        <v>206</v>
      </c>
      <c r="C207" s="77">
        <v>12</v>
      </c>
    </row>
    <row r="208" spans="2:3" x14ac:dyDescent="0.3">
      <c r="B208" s="1">
        <v>207</v>
      </c>
      <c r="C208" s="77">
        <v>19</v>
      </c>
    </row>
    <row r="209" spans="2:3" x14ac:dyDescent="0.3">
      <c r="B209" s="1">
        <v>208</v>
      </c>
      <c r="C209" s="77">
        <v>9</v>
      </c>
    </row>
    <row r="210" spans="2:3" x14ac:dyDescent="0.3">
      <c r="B210" s="1">
        <v>209</v>
      </c>
      <c r="C210" s="77">
        <v>3</v>
      </c>
    </row>
    <row r="211" spans="2:3" x14ac:dyDescent="0.3">
      <c r="B211" s="1">
        <v>210</v>
      </c>
      <c r="C211" s="77">
        <v>19</v>
      </c>
    </row>
    <row r="212" spans="2:3" x14ac:dyDescent="0.3">
      <c r="B212" s="1">
        <v>211</v>
      </c>
      <c r="C212" s="77">
        <v>7</v>
      </c>
    </row>
    <row r="213" spans="2:3" x14ac:dyDescent="0.3">
      <c r="B213" s="1">
        <v>212</v>
      </c>
      <c r="C213" s="77">
        <v>16</v>
      </c>
    </row>
    <row r="214" spans="2:3" x14ac:dyDescent="0.3">
      <c r="B214" s="1">
        <v>213</v>
      </c>
      <c r="C214" s="77">
        <v>15</v>
      </c>
    </row>
    <row r="215" spans="2:3" x14ac:dyDescent="0.3">
      <c r="B215" s="1">
        <v>214</v>
      </c>
      <c r="C215" s="77">
        <v>14</v>
      </c>
    </row>
    <row r="216" spans="2:3" x14ac:dyDescent="0.3">
      <c r="B216" s="1">
        <v>215</v>
      </c>
      <c r="C216" s="77">
        <v>17</v>
      </c>
    </row>
    <row r="217" spans="2:3" x14ac:dyDescent="0.3">
      <c r="B217" s="1">
        <v>216</v>
      </c>
      <c r="C217" s="77">
        <v>32</v>
      </c>
    </row>
    <row r="218" spans="2:3" x14ac:dyDescent="0.3">
      <c r="B218" s="1">
        <v>217</v>
      </c>
      <c r="C218" s="77">
        <v>14</v>
      </c>
    </row>
    <row r="219" spans="2:3" x14ac:dyDescent="0.3">
      <c r="B219" s="1">
        <v>218</v>
      </c>
      <c r="C219" s="77">
        <v>19</v>
      </c>
    </row>
    <row r="220" spans="2:3" x14ac:dyDescent="0.3">
      <c r="B220" s="1">
        <v>219</v>
      </c>
      <c r="C220" s="77">
        <v>15</v>
      </c>
    </row>
    <row r="221" spans="2:3" x14ac:dyDescent="0.3">
      <c r="B221" s="1">
        <v>220</v>
      </c>
      <c r="C221" s="77">
        <v>21</v>
      </c>
    </row>
    <row r="222" spans="2:3" x14ac:dyDescent="0.3">
      <c r="B222" s="1">
        <v>221</v>
      </c>
      <c r="C222" s="77">
        <v>5</v>
      </c>
    </row>
    <row r="223" spans="2:3" x14ac:dyDescent="0.3">
      <c r="B223" s="1">
        <v>222</v>
      </c>
      <c r="C223" s="77">
        <v>26</v>
      </c>
    </row>
    <row r="224" spans="2:3" x14ac:dyDescent="0.3">
      <c r="B224" s="1">
        <v>223</v>
      </c>
      <c r="C224" s="77">
        <v>4</v>
      </c>
    </row>
    <row r="225" spans="2:3" x14ac:dyDescent="0.3">
      <c r="B225" s="1">
        <v>224</v>
      </c>
      <c r="C225" s="77">
        <v>18</v>
      </c>
    </row>
    <row r="226" spans="2:3" x14ac:dyDescent="0.3">
      <c r="B226" s="1">
        <v>225</v>
      </c>
      <c r="C226" s="77">
        <v>14</v>
      </c>
    </row>
    <row r="227" spans="2:3" x14ac:dyDescent="0.3">
      <c r="B227" s="1">
        <v>226</v>
      </c>
      <c r="C227" s="77">
        <v>10</v>
      </c>
    </row>
    <row r="228" spans="2:3" x14ac:dyDescent="0.3">
      <c r="B228" s="1">
        <v>227</v>
      </c>
      <c r="C228" s="77">
        <v>4</v>
      </c>
    </row>
    <row r="229" spans="2:3" x14ac:dyDescent="0.3">
      <c r="B229" s="1">
        <v>228</v>
      </c>
      <c r="C229" s="77">
        <v>20</v>
      </c>
    </row>
    <row r="230" spans="2:3" x14ac:dyDescent="0.3">
      <c r="B230" s="1">
        <v>229</v>
      </c>
      <c r="C230" s="77">
        <v>17</v>
      </c>
    </row>
    <row r="231" spans="2:3" x14ac:dyDescent="0.3">
      <c r="B231" s="1">
        <v>230</v>
      </c>
      <c r="C231" s="77">
        <v>11</v>
      </c>
    </row>
    <row r="232" spans="2:3" x14ac:dyDescent="0.3">
      <c r="B232" s="1">
        <v>231</v>
      </c>
      <c r="C232" s="77">
        <v>15</v>
      </c>
    </row>
    <row r="233" spans="2:3" x14ac:dyDescent="0.3">
      <c r="B233" s="1">
        <v>232</v>
      </c>
      <c r="C233" s="77">
        <v>31</v>
      </c>
    </row>
    <row r="234" spans="2:3" x14ac:dyDescent="0.3">
      <c r="B234" s="1">
        <v>233</v>
      </c>
      <c r="C234" s="77">
        <v>11</v>
      </c>
    </row>
    <row r="235" spans="2:3" x14ac:dyDescent="0.3">
      <c r="B235" s="1">
        <v>234</v>
      </c>
      <c r="C235" s="77">
        <v>6</v>
      </c>
    </row>
    <row r="236" spans="2:3" x14ac:dyDescent="0.3">
      <c r="B236" s="1">
        <v>235</v>
      </c>
      <c r="C236" s="77">
        <v>7</v>
      </c>
    </row>
    <row r="237" spans="2:3" x14ac:dyDescent="0.3">
      <c r="B237" s="1">
        <v>236</v>
      </c>
      <c r="C237" s="77">
        <v>16</v>
      </c>
    </row>
    <row r="238" spans="2:3" x14ac:dyDescent="0.3">
      <c r="B238" s="1">
        <v>237</v>
      </c>
      <c r="C238" s="77">
        <v>19</v>
      </c>
    </row>
    <row r="239" spans="2:3" x14ac:dyDescent="0.3">
      <c r="B239" s="1">
        <v>238</v>
      </c>
      <c r="C239" s="77">
        <v>10</v>
      </c>
    </row>
    <row r="240" spans="2:3" x14ac:dyDescent="0.3">
      <c r="B240" s="1">
        <v>239</v>
      </c>
      <c r="C240" s="77">
        <v>20</v>
      </c>
    </row>
    <row r="241" spans="2:3" x14ac:dyDescent="0.3">
      <c r="B241" s="1">
        <v>240</v>
      </c>
      <c r="C241" s="77">
        <v>30</v>
      </c>
    </row>
    <row r="242" spans="2:3" x14ac:dyDescent="0.3">
      <c r="B242" s="1">
        <v>241</v>
      </c>
      <c r="C242" s="77">
        <v>19</v>
      </c>
    </row>
    <row r="243" spans="2:3" x14ac:dyDescent="0.3">
      <c r="B243" s="1">
        <v>242</v>
      </c>
      <c r="C243" s="77">
        <v>18</v>
      </c>
    </row>
    <row r="244" spans="2:3" x14ac:dyDescent="0.3">
      <c r="B244" s="1">
        <v>243</v>
      </c>
      <c r="C244" s="77">
        <v>12</v>
      </c>
    </row>
    <row r="245" spans="2:3" x14ac:dyDescent="0.3">
      <c r="B245" s="1">
        <v>244</v>
      </c>
      <c r="C245" s="77">
        <v>25</v>
      </c>
    </row>
    <row r="246" spans="2:3" x14ac:dyDescent="0.3">
      <c r="B246" s="1">
        <v>245</v>
      </c>
      <c r="C246" s="77">
        <v>23</v>
      </c>
    </row>
    <row r="247" spans="2:3" x14ac:dyDescent="0.3">
      <c r="B247" s="1">
        <v>246</v>
      </c>
      <c r="C247" s="77">
        <v>19</v>
      </c>
    </row>
    <row r="248" spans="2:3" x14ac:dyDescent="0.3">
      <c r="B248" s="1">
        <v>247</v>
      </c>
      <c r="C248" s="77">
        <v>0</v>
      </c>
    </row>
    <row r="249" spans="2:3" x14ac:dyDescent="0.3">
      <c r="B249" s="1">
        <v>248</v>
      </c>
      <c r="C249" s="77">
        <v>31</v>
      </c>
    </row>
    <row r="250" spans="2:3" x14ac:dyDescent="0.3">
      <c r="B250" s="1">
        <v>249</v>
      </c>
      <c r="C250" s="77">
        <v>13</v>
      </c>
    </row>
    <row r="251" spans="2:3" x14ac:dyDescent="0.3">
      <c r="B251" s="1">
        <v>250</v>
      </c>
      <c r="C251" s="77">
        <v>15</v>
      </c>
    </row>
    <row r="252" spans="2:3" x14ac:dyDescent="0.3">
      <c r="B252" s="1">
        <v>251</v>
      </c>
      <c r="C252" s="77">
        <v>14</v>
      </c>
    </row>
    <row r="253" spans="2:3" x14ac:dyDescent="0.3">
      <c r="B253" s="1">
        <v>252</v>
      </c>
      <c r="C253" s="77">
        <v>22</v>
      </c>
    </row>
    <row r="254" spans="2:3" x14ac:dyDescent="0.3">
      <c r="B254" s="1">
        <v>253</v>
      </c>
      <c r="C254" s="77">
        <v>21</v>
      </c>
    </row>
    <row r="255" spans="2:3" x14ac:dyDescent="0.3">
      <c r="B255" s="1">
        <v>254</v>
      </c>
      <c r="C255" s="77">
        <v>0</v>
      </c>
    </row>
    <row r="256" spans="2:3" x14ac:dyDescent="0.3">
      <c r="B256" s="1">
        <v>255</v>
      </c>
      <c r="C256" s="77">
        <v>14</v>
      </c>
    </row>
    <row r="257" spans="2:3" x14ac:dyDescent="0.3">
      <c r="B257" s="1">
        <v>256</v>
      </c>
      <c r="C257" s="77">
        <v>15</v>
      </c>
    </row>
    <row r="258" spans="2:3" x14ac:dyDescent="0.3">
      <c r="B258" s="1">
        <v>257</v>
      </c>
      <c r="C258" s="77">
        <v>7</v>
      </c>
    </row>
    <row r="259" spans="2:3" x14ac:dyDescent="0.3">
      <c r="B259" s="1">
        <v>258</v>
      </c>
      <c r="C259" s="77">
        <v>15</v>
      </c>
    </row>
    <row r="260" spans="2:3" x14ac:dyDescent="0.3">
      <c r="B260" s="1">
        <v>259</v>
      </c>
      <c r="C260" s="77">
        <v>4</v>
      </c>
    </row>
    <row r="261" spans="2:3" x14ac:dyDescent="0.3">
      <c r="B261" s="1">
        <v>260</v>
      </c>
      <c r="C261" s="77">
        <v>11</v>
      </c>
    </row>
    <row r="262" spans="2:3" x14ac:dyDescent="0.3">
      <c r="B262" s="1">
        <v>261</v>
      </c>
      <c r="C262" s="77">
        <v>12</v>
      </c>
    </row>
    <row r="263" spans="2:3" x14ac:dyDescent="0.3">
      <c r="B263" s="1">
        <v>262</v>
      </c>
      <c r="C263" s="77">
        <v>23</v>
      </c>
    </row>
    <row r="264" spans="2:3" x14ac:dyDescent="0.3">
      <c r="B264" s="1">
        <v>263</v>
      </c>
      <c r="C264" s="77">
        <v>32</v>
      </c>
    </row>
    <row r="265" spans="2:3" x14ac:dyDescent="0.3">
      <c r="B265" s="1">
        <v>264</v>
      </c>
      <c r="C265" s="77">
        <v>13</v>
      </c>
    </row>
    <row r="266" spans="2:3" x14ac:dyDescent="0.3">
      <c r="B266" s="1">
        <v>265</v>
      </c>
      <c r="C266" s="77">
        <v>3</v>
      </c>
    </row>
    <row r="267" spans="2:3" x14ac:dyDescent="0.3">
      <c r="B267" s="1">
        <v>266</v>
      </c>
      <c r="C267" s="77">
        <v>14</v>
      </c>
    </row>
    <row r="268" spans="2:3" x14ac:dyDescent="0.3">
      <c r="B268" s="1">
        <v>267</v>
      </c>
      <c r="C268" s="77">
        <v>12</v>
      </c>
    </row>
    <row r="269" spans="2:3" x14ac:dyDescent="0.3">
      <c r="B269" s="1">
        <v>268</v>
      </c>
      <c r="C269" s="77">
        <v>5</v>
      </c>
    </row>
    <row r="270" spans="2:3" x14ac:dyDescent="0.3">
      <c r="B270" s="1">
        <v>269</v>
      </c>
      <c r="C270" s="77">
        <v>0</v>
      </c>
    </row>
    <row r="271" spans="2:3" x14ac:dyDescent="0.3">
      <c r="B271" s="1">
        <v>270</v>
      </c>
      <c r="C271" s="77">
        <v>19</v>
      </c>
    </row>
    <row r="272" spans="2:3" x14ac:dyDescent="0.3">
      <c r="B272" s="1">
        <v>271</v>
      </c>
      <c r="C272" s="77">
        <v>22</v>
      </c>
    </row>
    <row r="273" spans="2:3" x14ac:dyDescent="0.3">
      <c r="B273" s="1">
        <v>272</v>
      </c>
      <c r="C273" s="77">
        <v>8</v>
      </c>
    </row>
    <row r="274" spans="2:3" x14ac:dyDescent="0.3">
      <c r="B274" s="1">
        <v>273</v>
      </c>
      <c r="C274" s="77">
        <v>28</v>
      </c>
    </row>
    <row r="275" spans="2:3" x14ac:dyDescent="0.3">
      <c r="B275" s="1">
        <v>274</v>
      </c>
      <c r="C275" s="77">
        <v>9</v>
      </c>
    </row>
    <row r="276" spans="2:3" x14ac:dyDescent="0.3">
      <c r="B276" s="1">
        <v>275</v>
      </c>
      <c r="C276" s="77">
        <v>4</v>
      </c>
    </row>
    <row r="277" spans="2:3" x14ac:dyDescent="0.3">
      <c r="B277" s="1">
        <v>276</v>
      </c>
      <c r="C277" s="77">
        <v>18</v>
      </c>
    </row>
    <row r="278" spans="2:3" x14ac:dyDescent="0.3">
      <c r="B278" s="1">
        <v>277</v>
      </c>
      <c r="C278" s="77">
        <v>10</v>
      </c>
    </row>
    <row r="279" spans="2:3" x14ac:dyDescent="0.3">
      <c r="B279" s="1">
        <v>278</v>
      </c>
      <c r="C279" s="77">
        <v>11</v>
      </c>
    </row>
    <row r="280" spans="2:3" x14ac:dyDescent="0.3">
      <c r="B280" s="1">
        <v>279</v>
      </c>
      <c r="C280" s="77">
        <v>4</v>
      </c>
    </row>
    <row r="281" spans="2:3" x14ac:dyDescent="0.3">
      <c r="B281" s="1">
        <v>280</v>
      </c>
      <c r="C281" s="77">
        <v>10</v>
      </c>
    </row>
    <row r="282" spans="2:3" x14ac:dyDescent="0.3">
      <c r="B282" s="1">
        <v>281</v>
      </c>
      <c r="C282" s="77">
        <v>9</v>
      </c>
    </row>
    <row r="283" spans="2:3" x14ac:dyDescent="0.3">
      <c r="B283" s="1">
        <v>282</v>
      </c>
      <c r="C283" s="77">
        <v>11</v>
      </c>
    </row>
    <row r="284" spans="2:3" x14ac:dyDescent="0.3">
      <c r="B284" s="1">
        <v>283</v>
      </c>
      <c r="C284" s="77">
        <v>1</v>
      </c>
    </row>
    <row r="285" spans="2:3" x14ac:dyDescent="0.3">
      <c r="B285" s="1">
        <v>284</v>
      </c>
      <c r="C285" s="77">
        <v>2</v>
      </c>
    </row>
    <row r="286" spans="2:3" x14ac:dyDescent="0.3">
      <c r="B286" s="1">
        <v>285</v>
      </c>
      <c r="C286" s="77">
        <v>6</v>
      </c>
    </row>
    <row r="287" spans="2:3" x14ac:dyDescent="0.3">
      <c r="B287" s="1">
        <v>286</v>
      </c>
      <c r="C287" s="77">
        <v>15</v>
      </c>
    </row>
    <row r="288" spans="2:3" x14ac:dyDescent="0.3">
      <c r="B288" s="1">
        <v>287</v>
      </c>
      <c r="C288" s="77">
        <v>18</v>
      </c>
    </row>
    <row r="289" spans="2:3" x14ac:dyDescent="0.3">
      <c r="B289" s="1">
        <v>288</v>
      </c>
      <c r="C289" s="77">
        <v>4</v>
      </c>
    </row>
    <row r="290" spans="2:3" x14ac:dyDescent="0.3">
      <c r="B290" s="1">
        <v>289</v>
      </c>
      <c r="C290" s="77">
        <v>3</v>
      </c>
    </row>
    <row r="291" spans="2:3" x14ac:dyDescent="0.3">
      <c r="B291" s="1">
        <v>290</v>
      </c>
      <c r="C291" s="77">
        <v>18</v>
      </c>
    </row>
    <row r="292" spans="2:3" x14ac:dyDescent="0.3">
      <c r="B292" s="1">
        <v>291</v>
      </c>
      <c r="C292" s="77">
        <v>3</v>
      </c>
    </row>
    <row r="293" spans="2:3" x14ac:dyDescent="0.3">
      <c r="B293" s="1">
        <v>292</v>
      </c>
      <c r="C293" s="77">
        <v>18</v>
      </c>
    </row>
    <row r="294" spans="2:3" x14ac:dyDescent="0.3">
      <c r="B294" s="1">
        <v>293</v>
      </c>
      <c r="C294" s="77">
        <v>15</v>
      </c>
    </row>
    <row r="295" spans="2:3" x14ac:dyDescent="0.3">
      <c r="B295" s="1">
        <v>294</v>
      </c>
      <c r="C295" s="77">
        <v>8</v>
      </c>
    </row>
    <row r="296" spans="2:3" x14ac:dyDescent="0.3">
      <c r="B296" s="1">
        <v>295</v>
      </c>
      <c r="C296" s="77">
        <v>8</v>
      </c>
    </row>
    <row r="297" spans="2:3" x14ac:dyDescent="0.3">
      <c r="B297" s="1">
        <v>296</v>
      </c>
      <c r="C297" s="77">
        <v>8</v>
      </c>
    </row>
    <row r="298" spans="2:3" x14ac:dyDescent="0.3">
      <c r="B298" s="1">
        <v>297</v>
      </c>
      <c r="C298" s="77">
        <v>9</v>
      </c>
    </row>
    <row r="299" spans="2:3" x14ac:dyDescent="0.3">
      <c r="B299" s="1">
        <v>298</v>
      </c>
      <c r="C299" s="77">
        <v>6</v>
      </c>
    </row>
    <row r="300" spans="2:3" x14ac:dyDescent="0.3">
      <c r="B300" s="1">
        <v>299</v>
      </c>
      <c r="C300" s="77">
        <v>11</v>
      </c>
    </row>
    <row r="301" spans="2:3" x14ac:dyDescent="0.3">
      <c r="B301" s="1">
        <v>300</v>
      </c>
      <c r="C301" s="77">
        <v>4</v>
      </c>
    </row>
    <row r="302" spans="2:3" x14ac:dyDescent="0.3">
      <c r="B302" s="1">
        <v>301</v>
      </c>
      <c r="C302" s="77">
        <v>11</v>
      </c>
    </row>
    <row r="303" spans="2:3" x14ac:dyDescent="0.3">
      <c r="B303" s="1">
        <v>302</v>
      </c>
      <c r="C303" s="77">
        <v>15</v>
      </c>
    </row>
    <row r="304" spans="2:3" x14ac:dyDescent="0.3">
      <c r="B304" s="1">
        <v>303</v>
      </c>
      <c r="C304" s="77">
        <v>16</v>
      </c>
    </row>
    <row r="305" spans="2:3" x14ac:dyDescent="0.3">
      <c r="B305" s="1">
        <v>304</v>
      </c>
      <c r="C305" s="77">
        <v>9</v>
      </c>
    </row>
    <row r="306" spans="2:3" x14ac:dyDescent="0.3">
      <c r="B306" s="1">
        <v>305</v>
      </c>
      <c r="C306" s="77">
        <v>15</v>
      </c>
    </row>
    <row r="307" spans="2:3" x14ac:dyDescent="0.3">
      <c r="B307" s="1">
        <v>306</v>
      </c>
      <c r="C307" s="77">
        <v>9</v>
      </c>
    </row>
    <row r="308" spans="2:3" x14ac:dyDescent="0.3">
      <c r="B308" s="1">
        <v>307</v>
      </c>
      <c r="C308" s="77">
        <v>3</v>
      </c>
    </row>
    <row r="309" spans="2:3" x14ac:dyDescent="0.3">
      <c r="B309" s="1">
        <v>308</v>
      </c>
      <c r="C309" s="77">
        <v>9</v>
      </c>
    </row>
    <row r="310" spans="2:3" x14ac:dyDescent="0.3">
      <c r="B310" s="1">
        <v>309</v>
      </c>
      <c r="C310" s="77">
        <v>12</v>
      </c>
    </row>
    <row r="311" spans="2:3" x14ac:dyDescent="0.3">
      <c r="B311" s="1">
        <v>310</v>
      </c>
      <c r="C311" s="77">
        <v>3</v>
      </c>
    </row>
    <row r="312" spans="2:3" x14ac:dyDescent="0.3">
      <c r="B312" s="1">
        <v>311</v>
      </c>
      <c r="C312" s="77">
        <v>13</v>
      </c>
    </row>
    <row r="313" spans="2:3" x14ac:dyDescent="0.3">
      <c r="B313" s="1">
        <v>312</v>
      </c>
      <c r="C313" s="77">
        <v>7</v>
      </c>
    </row>
    <row r="314" spans="2:3" x14ac:dyDescent="0.3">
      <c r="B314" s="1">
        <v>313</v>
      </c>
      <c r="C314" s="77">
        <v>18</v>
      </c>
    </row>
    <row r="315" spans="2:3" x14ac:dyDescent="0.3">
      <c r="B315" s="1">
        <v>314</v>
      </c>
      <c r="C315" s="77">
        <v>7</v>
      </c>
    </row>
    <row r="316" spans="2:3" x14ac:dyDescent="0.3">
      <c r="B316" s="1">
        <v>315</v>
      </c>
      <c r="C316" s="77">
        <v>14</v>
      </c>
    </row>
    <row r="317" spans="2:3" x14ac:dyDescent="0.3">
      <c r="B317" s="1">
        <v>316</v>
      </c>
      <c r="C317" s="77">
        <v>8</v>
      </c>
    </row>
    <row r="318" spans="2:3" x14ac:dyDescent="0.3">
      <c r="B318" s="1">
        <v>317</v>
      </c>
      <c r="C318" s="77">
        <v>17</v>
      </c>
    </row>
    <row r="319" spans="2:3" x14ac:dyDescent="0.3">
      <c r="B319" s="1">
        <v>318</v>
      </c>
      <c r="C319" s="77">
        <v>17</v>
      </c>
    </row>
    <row r="320" spans="2:3" x14ac:dyDescent="0.3">
      <c r="B320" s="1">
        <v>319</v>
      </c>
      <c r="C320" s="77">
        <v>24</v>
      </c>
    </row>
    <row r="321" spans="2:3" x14ac:dyDescent="0.3">
      <c r="B321" s="1">
        <v>320</v>
      </c>
      <c r="C321" s="77">
        <v>6</v>
      </c>
    </row>
    <row r="322" spans="2:3" x14ac:dyDescent="0.3">
      <c r="B322" s="1">
        <v>321</v>
      </c>
      <c r="C322" s="77">
        <v>6</v>
      </c>
    </row>
    <row r="323" spans="2:3" x14ac:dyDescent="0.3">
      <c r="B323" s="1">
        <v>322</v>
      </c>
      <c r="C323" s="77">
        <v>8</v>
      </c>
    </row>
    <row r="324" spans="2:3" x14ac:dyDescent="0.3">
      <c r="B324" s="1">
        <v>323</v>
      </c>
      <c r="C324" s="77">
        <v>48</v>
      </c>
    </row>
    <row r="325" spans="2:3" x14ac:dyDescent="0.3">
      <c r="B325" s="1">
        <v>324</v>
      </c>
      <c r="C325" s="77">
        <v>35</v>
      </c>
    </row>
    <row r="326" spans="2:3" x14ac:dyDescent="0.3">
      <c r="B326" s="1">
        <v>325</v>
      </c>
      <c r="C326" s="77">
        <v>5</v>
      </c>
    </row>
    <row r="327" spans="2:3" x14ac:dyDescent="0.3">
      <c r="B327" s="1">
        <v>326</v>
      </c>
      <c r="C327" s="77">
        <v>13</v>
      </c>
    </row>
    <row r="328" spans="2:3" x14ac:dyDescent="0.3">
      <c r="B328" s="1">
        <v>327</v>
      </c>
      <c r="C328" s="77">
        <v>17</v>
      </c>
    </row>
    <row r="329" spans="2:3" x14ac:dyDescent="0.3">
      <c r="B329" s="1">
        <v>328</v>
      </c>
      <c r="C329" s="77">
        <v>12</v>
      </c>
    </row>
    <row r="330" spans="2:3" x14ac:dyDescent="0.3">
      <c r="B330" s="1">
        <v>329</v>
      </c>
      <c r="C330" s="77">
        <v>12</v>
      </c>
    </row>
    <row r="331" spans="2:3" x14ac:dyDescent="0.3">
      <c r="B331" s="1">
        <v>330</v>
      </c>
      <c r="C331" s="77">
        <v>17</v>
      </c>
    </row>
    <row r="332" spans="2:3" x14ac:dyDescent="0.3">
      <c r="B332" s="1">
        <v>331</v>
      </c>
      <c r="C332" s="77">
        <v>4</v>
      </c>
    </row>
    <row r="333" spans="2:3" x14ac:dyDescent="0.3">
      <c r="B333" s="1">
        <v>332</v>
      </c>
      <c r="C333" s="77">
        <v>8</v>
      </c>
    </row>
    <row r="334" spans="2:3" x14ac:dyDescent="0.3">
      <c r="B334" s="1">
        <v>333</v>
      </c>
      <c r="C334" s="77">
        <v>5</v>
      </c>
    </row>
    <row r="335" spans="2:3" x14ac:dyDescent="0.3">
      <c r="B335" s="1">
        <v>334</v>
      </c>
      <c r="C335" s="77">
        <v>8</v>
      </c>
    </row>
    <row r="336" spans="2:3" x14ac:dyDescent="0.3">
      <c r="B336" s="1">
        <v>335</v>
      </c>
      <c r="C336" s="77">
        <v>10</v>
      </c>
    </row>
    <row r="337" spans="2:3" x14ac:dyDescent="0.3">
      <c r="B337" s="1">
        <v>336</v>
      </c>
      <c r="C337" s="77">
        <v>4</v>
      </c>
    </row>
    <row r="338" spans="2:3" x14ac:dyDescent="0.3">
      <c r="B338" s="1">
        <v>337</v>
      </c>
      <c r="C338" s="77">
        <v>8</v>
      </c>
    </row>
    <row r="339" spans="2:3" x14ac:dyDescent="0.3">
      <c r="B339" s="1">
        <v>338</v>
      </c>
      <c r="C339" s="77">
        <v>27</v>
      </c>
    </row>
    <row r="340" spans="2:3" x14ac:dyDescent="0.3">
      <c r="B340" s="1">
        <v>339</v>
      </c>
      <c r="C340" s="77">
        <v>3</v>
      </c>
    </row>
    <row r="341" spans="2:3" x14ac:dyDescent="0.3">
      <c r="B341" s="1">
        <v>340</v>
      </c>
      <c r="C341" s="77">
        <v>23</v>
      </c>
    </row>
    <row r="342" spans="2:3" x14ac:dyDescent="0.3">
      <c r="B342" s="1">
        <v>341</v>
      </c>
      <c r="C342" s="77">
        <v>14</v>
      </c>
    </row>
    <row r="343" spans="2:3" x14ac:dyDescent="0.3">
      <c r="B343" s="1">
        <v>342</v>
      </c>
      <c r="C343" s="77">
        <v>0</v>
      </c>
    </row>
    <row r="344" spans="2:3" x14ac:dyDescent="0.3">
      <c r="B344" s="1">
        <v>343</v>
      </c>
      <c r="C344" s="77">
        <v>2</v>
      </c>
    </row>
    <row r="345" spans="2:3" x14ac:dyDescent="0.3">
      <c r="B345" s="1">
        <v>344</v>
      </c>
      <c r="C345" s="77">
        <v>10</v>
      </c>
    </row>
    <row r="346" spans="2:3" x14ac:dyDescent="0.3">
      <c r="B346" s="1">
        <v>345</v>
      </c>
      <c r="C346" s="77">
        <v>19</v>
      </c>
    </row>
    <row r="347" spans="2:3" x14ac:dyDescent="0.3">
      <c r="B347" s="1">
        <v>346</v>
      </c>
      <c r="C347" s="77">
        <v>15</v>
      </c>
    </row>
    <row r="348" spans="2:3" x14ac:dyDescent="0.3">
      <c r="B348" s="1">
        <v>347</v>
      </c>
      <c r="C348" s="77">
        <v>8</v>
      </c>
    </row>
    <row r="349" spans="2:3" x14ac:dyDescent="0.3">
      <c r="B349" s="1">
        <v>348</v>
      </c>
      <c r="C349" s="77">
        <v>15</v>
      </c>
    </row>
    <row r="350" spans="2:3" x14ac:dyDescent="0.3">
      <c r="B350" s="1">
        <v>349</v>
      </c>
      <c r="C350" s="77">
        <v>3</v>
      </c>
    </row>
    <row r="351" spans="2:3" x14ac:dyDescent="0.3">
      <c r="B351" s="1">
        <v>350</v>
      </c>
      <c r="C351" s="77">
        <v>24</v>
      </c>
    </row>
    <row r="352" spans="2:3" x14ac:dyDescent="0.3">
      <c r="B352" s="1">
        <v>351</v>
      </c>
      <c r="C352" s="77">
        <v>6</v>
      </c>
    </row>
    <row r="353" spans="2:3" x14ac:dyDescent="0.3">
      <c r="B353" s="1">
        <v>352</v>
      </c>
      <c r="C353" s="77">
        <v>12</v>
      </c>
    </row>
    <row r="354" spans="2:3" x14ac:dyDescent="0.3">
      <c r="B354" s="1">
        <v>353</v>
      </c>
      <c r="C354" s="77">
        <v>7</v>
      </c>
    </row>
    <row r="355" spans="2:3" x14ac:dyDescent="0.3">
      <c r="B355" s="1">
        <v>354</v>
      </c>
      <c r="C355" s="77">
        <v>0</v>
      </c>
    </row>
    <row r="356" spans="2:3" x14ac:dyDescent="0.3">
      <c r="B356" s="1">
        <v>355</v>
      </c>
      <c r="C356" s="77">
        <v>12</v>
      </c>
    </row>
    <row r="357" spans="2:3" x14ac:dyDescent="0.3">
      <c r="B357" s="1">
        <v>356</v>
      </c>
      <c r="C357" s="77">
        <v>11</v>
      </c>
    </row>
    <row r="358" spans="2:3" x14ac:dyDescent="0.3">
      <c r="B358" s="1">
        <v>357</v>
      </c>
      <c r="C358" s="77">
        <v>13</v>
      </c>
    </row>
    <row r="359" spans="2:3" x14ac:dyDescent="0.3">
      <c r="B359" s="1">
        <v>358</v>
      </c>
      <c r="C359" s="77">
        <v>14</v>
      </c>
    </row>
    <row r="360" spans="2:3" x14ac:dyDescent="0.3">
      <c r="B360" s="1">
        <v>359</v>
      </c>
      <c r="C360" s="77">
        <v>33</v>
      </c>
    </row>
    <row r="361" spans="2:3" x14ac:dyDescent="0.3">
      <c r="B361" s="1">
        <v>360</v>
      </c>
      <c r="C361" s="77">
        <v>16</v>
      </c>
    </row>
    <row r="362" spans="2:3" x14ac:dyDescent="0.3">
      <c r="B362" s="1">
        <v>361</v>
      </c>
      <c r="C362" s="77">
        <v>10</v>
      </c>
    </row>
    <row r="363" spans="2:3" x14ac:dyDescent="0.3">
      <c r="B363" s="1">
        <v>362</v>
      </c>
      <c r="C363" s="77">
        <v>13</v>
      </c>
    </row>
    <row r="364" spans="2:3" x14ac:dyDescent="0.3">
      <c r="B364" s="1">
        <v>363</v>
      </c>
      <c r="C364" s="77">
        <v>7</v>
      </c>
    </row>
    <row r="365" spans="2:3" x14ac:dyDescent="0.3">
      <c r="B365" s="1">
        <v>364</v>
      </c>
      <c r="C365" s="77">
        <v>25</v>
      </c>
    </row>
    <row r="366" spans="2:3" x14ac:dyDescent="0.3">
      <c r="B366" s="1">
        <v>365</v>
      </c>
      <c r="C366" s="77">
        <v>3</v>
      </c>
    </row>
    <row r="367" spans="2:3" x14ac:dyDescent="0.3">
      <c r="B367" s="1">
        <v>366</v>
      </c>
      <c r="C367" s="77">
        <v>15</v>
      </c>
    </row>
    <row r="368" spans="2:3" x14ac:dyDescent="0.3">
      <c r="B368" s="1">
        <v>367</v>
      </c>
      <c r="C368" s="77">
        <v>12</v>
      </c>
    </row>
    <row r="369" spans="2:3" x14ac:dyDescent="0.3">
      <c r="B369" s="1">
        <v>368</v>
      </c>
      <c r="C369" s="77">
        <v>3</v>
      </c>
    </row>
    <row r="370" spans="2:3" x14ac:dyDescent="0.3">
      <c r="B370" s="1">
        <v>369</v>
      </c>
      <c r="C370" s="77">
        <v>2</v>
      </c>
    </row>
    <row r="371" spans="2:3" x14ac:dyDescent="0.3">
      <c r="B371" s="1">
        <v>370</v>
      </c>
      <c r="C371" s="77">
        <v>14</v>
      </c>
    </row>
    <row r="372" spans="2:3" x14ac:dyDescent="0.3">
      <c r="B372" s="1">
        <v>371</v>
      </c>
      <c r="C372" s="77">
        <v>14</v>
      </c>
    </row>
    <row r="373" spans="2:3" x14ac:dyDescent="0.3">
      <c r="B373" s="1">
        <v>372</v>
      </c>
      <c r="C373" s="77">
        <v>2</v>
      </c>
    </row>
    <row r="374" spans="2:3" x14ac:dyDescent="0.3">
      <c r="B374" s="1">
        <v>373</v>
      </c>
      <c r="C374" s="77">
        <v>14</v>
      </c>
    </row>
    <row r="375" spans="2:3" x14ac:dyDescent="0.3">
      <c r="B375" s="1">
        <v>374</v>
      </c>
      <c r="C375" s="77">
        <v>0</v>
      </c>
    </row>
    <row r="376" spans="2:3" x14ac:dyDescent="0.3">
      <c r="B376" s="1">
        <v>375</v>
      </c>
      <c r="C376" s="77">
        <v>11</v>
      </c>
    </row>
    <row r="377" spans="2:3" x14ac:dyDescent="0.3">
      <c r="B377" s="1">
        <v>376</v>
      </c>
      <c r="C377" s="77">
        <v>2</v>
      </c>
    </row>
    <row r="378" spans="2:3" x14ac:dyDescent="0.3">
      <c r="B378" s="1">
        <v>377</v>
      </c>
      <c r="C378" s="77">
        <v>5</v>
      </c>
    </row>
    <row r="379" spans="2:3" x14ac:dyDescent="0.3">
      <c r="B379" s="1">
        <v>378</v>
      </c>
      <c r="C379" s="77">
        <v>22</v>
      </c>
    </row>
    <row r="380" spans="2:3" x14ac:dyDescent="0.3">
      <c r="B380" s="1">
        <v>379</v>
      </c>
      <c r="C380" s="77">
        <v>3</v>
      </c>
    </row>
    <row r="381" spans="2:3" x14ac:dyDescent="0.3">
      <c r="B381" s="1">
        <v>380</v>
      </c>
      <c r="C381" s="77">
        <v>16</v>
      </c>
    </row>
    <row r="382" spans="2:3" x14ac:dyDescent="0.3">
      <c r="B382" s="1">
        <v>381</v>
      </c>
      <c r="C382" s="77">
        <v>2</v>
      </c>
    </row>
    <row r="383" spans="2:3" x14ac:dyDescent="0.3">
      <c r="B383" s="1">
        <v>382</v>
      </c>
      <c r="C383" s="77">
        <v>4</v>
      </c>
    </row>
    <row r="384" spans="2:3" x14ac:dyDescent="0.3">
      <c r="B384" s="1">
        <v>383</v>
      </c>
      <c r="C384" s="77">
        <v>2</v>
      </c>
    </row>
    <row r="385" spans="2:3" x14ac:dyDescent="0.3">
      <c r="B385" s="1">
        <v>384</v>
      </c>
      <c r="C385" s="77">
        <v>244</v>
      </c>
    </row>
    <row r="386" spans="2:3" x14ac:dyDescent="0.3">
      <c r="B386" s="1">
        <v>385</v>
      </c>
      <c r="C386" s="77">
        <v>6</v>
      </c>
    </row>
    <row r="387" spans="2:3" x14ac:dyDescent="0.3">
      <c r="B387" s="1">
        <v>386</v>
      </c>
      <c r="C387" s="77">
        <v>16</v>
      </c>
    </row>
    <row r="388" spans="2:3" x14ac:dyDescent="0.3">
      <c r="B388" s="1">
        <v>387</v>
      </c>
      <c r="C388" s="77">
        <v>5</v>
      </c>
    </row>
    <row r="389" spans="2:3" x14ac:dyDescent="0.3">
      <c r="B389" s="1">
        <v>388</v>
      </c>
      <c r="C389" s="77">
        <v>11</v>
      </c>
    </row>
    <row r="390" spans="2:3" x14ac:dyDescent="0.3">
      <c r="B390" s="1">
        <v>389</v>
      </c>
      <c r="C390" s="77">
        <v>5</v>
      </c>
    </row>
    <row r="391" spans="2:3" x14ac:dyDescent="0.3">
      <c r="B391" s="1">
        <v>390</v>
      </c>
      <c r="C391" s="77">
        <v>9</v>
      </c>
    </row>
    <row r="392" spans="2:3" x14ac:dyDescent="0.3">
      <c r="B392" s="1">
        <v>391</v>
      </c>
      <c r="C392" s="77">
        <v>19</v>
      </c>
    </row>
    <row r="393" spans="2:3" x14ac:dyDescent="0.3">
      <c r="B393" s="1">
        <v>392</v>
      </c>
      <c r="C393" s="77">
        <v>5</v>
      </c>
    </row>
    <row r="394" spans="2:3" x14ac:dyDescent="0.3">
      <c r="B394" s="1">
        <v>393</v>
      </c>
      <c r="C394" s="77">
        <v>1</v>
      </c>
    </row>
    <row r="395" spans="2:3" x14ac:dyDescent="0.3">
      <c r="B395" s="1">
        <v>394</v>
      </c>
      <c r="C395" s="77">
        <v>5</v>
      </c>
    </row>
    <row r="396" spans="2:3" x14ac:dyDescent="0.3">
      <c r="B396" s="1">
        <v>395</v>
      </c>
      <c r="C396" s="77">
        <v>0</v>
      </c>
    </row>
    <row r="397" spans="2:3" x14ac:dyDescent="0.3">
      <c r="B397" s="1">
        <v>396</v>
      </c>
      <c r="C397" s="77">
        <v>16</v>
      </c>
    </row>
    <row r="398" spans="2:3" x14ac:dyDescent="0.3">
      <c r="B398" s="1">
        <v>397</v>
      </c>
      <c r="C398" s="77">
        <v>30</v>
      </c>
    </row>
    <row r="399" spans="2:3" x14ac:dyDescent="0.3">
      <c r="B399" s="1">
        <v>398</v>
      </c>
      <c r="C399" s="77">
        <v>6</v>
      </c>
    </row>
    <row r="400" spans="2:3" x14ac:dyDescent="0.3">
      <c r="B400" s="1">
        <v>399</v>
      </c>
      <c r="C400" s="77">
        <v>6</v>
      </c>
    </row>
    <row r="401" spans="2:3" x14ac:dyDescent="0.3">
      <c r="B401" s="1">
        <v>400</v>
      </c>
      <c r="C401" s="77">
        <v>18</v>
      </c>
    </row>
    <row r="402" spans="2:3" x14ac:dyDescent="0.3">
      <c r="B402" s="1">
        <v>401</v>
      </c>
      <c r="C402" s="77">
        <v>4</v>
      </c>
    </row>
    <row r="403" spans="2:3" x14ac:dyDescent="0.3">
      <c r="B403" s="1">
        <v>402</v>
      </c>
      <c r="C403" s="77">
        <v>22</v>
      </c>
    </row>
    <row r="404" spans="2:3" x14ac:dyDescent="0.3">
      <c r="B404" s="1">
        <v>403</v>
      </c>
      <c r="C404" s="77">
        <v>16</v>
      </c>
    </row>
    <row r="405" spans="2:3" x14ac:dyDescent="0.3">
      <c r="B405" s="1">
        <v>404</v>
      </c>
      <c r="C405" s="77">
        <v>10</v>
      </c>
    </row>
    <row r="406" spans="2:3" x14ac:dyDescent="0.3">
      <c r="B406" s="1">
        <v>405</v>
      </c>
      <c r="C406" s="77">
        <v>6</v>
      </c>
    </row>
    <row r="407" spans="2:3" x14ac:dyDescent="0.3">
      <c r="B407" s="1">
        <v>406</v>
      </c>
      <c r="C407" s="77">
        <v>21</v>
      </c>
    </row>
    <row r="408" spans="2:3" x14ac:dyDescent="0.3">
      <c r="B408" s="1">
        <v>407</v>
      </c>
      <c r="C408" s="77">
        <v>16</v>
      </c>
    </row>
    <row r="409" spans="2:3" x14ac:dyDescent="0.3">
      <c r="B409" s="1">
        <v>408</v>
      </c>
      <c r="C409" s="77">
        <v>6</v>
      </c>
    </row>
    <row r="410" spans="2:3" x14ac:dyDescent="0.3">
      <c r="B410" s="1">
        <v>409</v>
      </c>
      <c r="C410" s="77">
        <v>2</v>
      </c>
    </row>
    <row r="411" spans="2:3" x14ac:dyDescent="0.3">
      <c r="B411" s="1">
        <v>410</v>
      </c>
      <c r="C411" s="77">
        <v>6</v>
      </c>
    </row>
    <row r="412" spans="2:3" x14ac:dyDescent="0.3">
      <c r="B412" s="1">
        <v>411</v>
      </c>
      <c r="C412" s="77">
        <v>9</v>
      </c>
    </row>
    <row r="413" spans="2:3" x14ac:dyDescent="0.3">
      <c r="B413" s="1">
        <v>412</v>
      </c>
      <c r="C413" s="77">
        <v>15</v>
      </c>
    </row>
    <row r="414" spans="2:3" x14ac:dyDescent="0.3">
      <c r="B414" s="1">
        <v>413</v>
      </c>
      <c r="C414" s="77">
        <v>7</v>
      </c>
    </row>
    <row r="415" spans="2:3" x14ac:dyDescent="0.3">
      <c r="B415" s="1">
        <v>414</v>
      </c>
      <c r="C415" s="77">
        <v>12</v>
      </c>
    </row>
    <row r="416" spans="2:3" x14ac:dyDescent="0.3">
      <c r="B416" s="1">
        <v>415</v>
      </c>
      <c r="C416" s="77">
        <v>19</v>
      </c>
    </row>
    <row r="417" spans="2:3" x14ac:dyDescent="0.3">
      <c r="B417" s="1">
        <v>416</v>
      </c>
      <c r="C417" s="77">
        <v>7</v>
      </c>
    </row>
    <row r="418" spans="2:3" x14ac:dyDescent="0.3">
      <c r="B418" s="1">
        <v>417</v>
      </c>
      <c r="C418" s="77">
        <v>10</v>
      </c>
    </row>
    <row r="419" spans="2:3" x14ac:dyDescent="0.3">
      <c r="B419" s="1">
        <v>418</v>
      </c>
      <c r="C419" s="77">
        <v>9</v>
      </c>
    </row>
    <row r="420" spans="2:3" x14ac:dyDescent="0.3">
      <c r="B420" s="1">
        <v>419</v>
      </c>
      <c r="C420" s="77">
        <v>24</v>
      </c>
    </row>
    <row r="421" spans="2:3" x14ac:dyDescent="0.3">
      <c r="B421" s="1">
        <v>420</v>
      </c>
      <c r="C421" s="77">
        <v>8</v>
      </c>
    </row>
    <row r="422" spans="2:3" x14ac:dyDescent="0.3">
      <c r="B422" s="1">
        <v>421</v>
      </c>
      <c r="C422" s="77">
        <v>5</v>
      </c>
    </row>
    <row r="423" spans="2:3" x14ac:dyDescent="0.3">
      <c r="B423" s="1">
        <v>422</v>
      </c>
      <c r="C423" s="77">
        <v>3</v>
      </c>
    </row>
    <row r="424" spans="2:3" x14ac:dyDescent="0.3">
      <c r="B424" s="1">
        <v>423</v>
      </c>
      <c r="C424" s="77">
        <v>26</v>
      </c>
    </row>
    <row r="425" spans="2:3" x14ac:dyDescent="0.3">
      <c r="B425" s="1">
        <v>424</v>
      </c>
      <c r="C425" s="77">
        <v>3</v>
      </c>
    </row>
    <row r="426" spans="2:3" x14ac:dyDescent="0.3">
      <c r="B426" s="1">
        <v>425</v>
      </c>
      <c r="C426" s="77">
        <v>3</v>
      </c>
    </row>
    <row r="427" spans="2:3" x14ac:dyDescent="0.3">
      <c r="B427" s="1">
        <v>426</v>
      </c>
      <c r="C427" s="77">
        <v>11</v>
      </c>
    </row>
    <row r="428" spans="2:3" x14ac:dyDescent="0.3">
      <c r="B428" s="1">
        <v>427</v>
      </c>
      <c r="C428" s="77">
        <v>14</v>
      </c>
    </row>
    <row r="429" spans="2:3" x14ac:dyDescent="0.3">
      <c r="C429" s="76"/>
    </row>
    <row r="430" spans="2:3" x14ac:dyDescent="0.3">
      <c r="C430" s="76"/>
    </row>
    <row r="431" spans="2:3" x14ac:dyDescent="0.3">
      <c r="C431" s="76"/>
    </row>
    <row r="432" spans="2:3" x14ac:dyDescent="0.3">
      <c r="C432" s="76"/>
    </row>
    <row r="433" spans="3:3" x14ac:dyDescent="0.3">
      <c r="C433" s="76"/>
    </row>
    <row r="434" spans="3:3" x14ac:dyDescent="0.3">
      <c r="C434" s="76"/>
    </row>
    <row r="435" spans="3:3" x14ac:dyDescent="0.3">
      <c r="C435" s="76"/>
    </row>
    <row r="436" spans="3:3" x14ac:dyDescent="0.3">
      <c r="C436" s="76"/>
    </row>
    <row r="437" spans="3:3" x14ac:dyDescent="0.3">
      <c r="C437" s="76"/>
    </row>
    <row r="438" spans="3:3" x14ac:dyDescent="0.3">
      <c r="C438" s="76"/>
    </row>
    <row r="439" spans="3:3" x14ac:dyDescent="0.3">
      <c r="C439" s="76"/>
    </row>
    <row r="440" spans="3:3" x14ac:dyDescent="0.3">
      <c r="C440" s="76"/>
    </row>
    <row r="441" spans="3:3" x14ac:dyDescent="0.3">
      <c r="C441" s="76"/>
    </row>
    <row r="442" spans="3:3" x14ac:dyDescent="0.3">
      <c r="C442" s="76"/>
    </row>
    <row r="443" spans="3:3" x14ac:dyDescent="0.3">
      <c r="C443" s="76"/>
    </row>
    <row r="444" spans="3:3" x14ac:dyDescent="0.3">
      <c r="C444" s="76"/>
    </row>
    <row r="445" spans="3:3" x14ac:dyDescent="0.3">
      <c r="C445" s="76"/>
    </row>
    <row r="446" spans="3:3" x14ac:dyDescent="0.3">
      <c r="C446" s="76"/>
    </row>
    <row r="447" spans="3:3" x14ac:dyDescent="0.3">
      <c r="C447" s="76"/>
    </row>
    <row r="448" spans="3:3" x14ac:dyDescent="0.3">
      <c r="C448" s="76"/>
    </row>
    <row r="449" spans="3:3" x14ac:dyDescent="0.3">
      <c r="C449" s="76"/>
    </row>
    <row r="450" spans="3:3" x14ac:dyDescent="0.3">
      <c r="C450" s="76"/>
    </row>
    <row r="451" spans="3:3" x14ac:dyDescent="0.3">
      <c r="C451" s="76"/>
    </row>
    <row r="452" spans="3:3" x14ac:dyDescent="0.3">
      <c r="C452" s="76"/>
    </row>
    <row r="453" spans="3:3" x14ac:dyDescent="0.3">
      <c r="C453" s="76"/>
    </row>
    <row r="454" spans="3:3" x14ac:dyDescent="0.3">
      <c r="C454" s="76"/>
    </row>
    <row r="455" spans="3:3" x14ac:dyDescent="0.3">
      <c r="C455" s="76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D8C26-AEFB-4D9E-9A41-28D820AB24F4}">
  <dimension ref="B1:N416"/>
  <sheetViews>
    <sheetView topLeftCell="B3" workbookViewId="0">
      <selection activeCell="F3" sqref="F3:F32"/>
    </sheetView>
  </sheetViews>
  <sheetFormatPr defaultRowHeight="14.4" x14ac:dyDescent="0.3"/>
  <sheetData>
    <row r="1" spans="2:14" x14ac:dyDescent="0.3">
      <c r="B1" s="78" t="s">
        <v>54</v>
      </c>
      <c r="C1" s="78" t="s">
        <v>55</v>
      </c>
      <c r="E1" s="17" t="s">
        <v>74</v>
      </c>
    </row>
    <row r="2" spans="2:14" x14ac:dyDescent="0.3">
      <c r="B2" s="1">
        <v>1</v>
      </c>
      <c r="C2" s="77">
        <v>4</v>
      </c>
      <c r="E2" s="78" t="s">
        <v>54</v>
      </c>
      <c r="F2" s="78" t="s">
        <v>55</v>
      </c>
      <c r="G2" s="78" t="s">
        <v>29</v>
      </c>
      <c r="H2" s="78" t="s">
        <v>68</v>
      </c>
      <c r="I2" s="78" t="s">
        <v>67</v>
      </c>
      <c r="J2" s="78" t="s">
        <v>75</v>
      </c>
      <c r="L2" s="74" t="s">
        <v>1</v>
      </c>
      <c r="M2" s="74" t="s">
        <v>50</v>
      </c>
      <c r="N2" s="75" t="s">
        <v>3</v>
      </c>
    </row>
    <row r="3" spans="2:14" x14ac:dyDescent="0.3">
      <c r="B3" s="1">
        <v>2</v>
      </c>
      <c r="C3" s="77">
        <v>3</v>
      </c>
      <c r="E3" s="1">
        <v>1</v>
      </c>
      <c r="F3" s="77">
        <v>4</v>
      </c>
      <c r="G3" s="1">
        <f t="shared" ref="G3:G32" si="0">_xlfn.FORECAST.LINEAR(E3,$F$3:$F$32,$E$3:$E$32)</f>
        <v>1.4129032258064516</v>
      </c>
      <c r="H3" s="1">
        <v>31</v>
      </c>
      <c r="I3" s="1">
        <f t="shared" ref="I3:I32" si="1">_xlfn.FORECAST.LINEAR(H3,$F$3:$F$32,$E$3:$E$32)</f>
        <v>3.8689655172413797</v>
      </c>
      <c r="J3" s="1">
        <f>1630-I3</f>
        <v>1626.1310344827587</v>
      </c>
      <c r="L3" s="20">
        <f t="shared" ref="L3:L32" si="2">F3-G3</f>
        <v>2.5870967741935482</v>
      </c>
      <c r="M3" s="20">
        <f>ABS(L3)</f>
        <v>2.5870967741935482</v>
      </c>
      <c r="N3" s="1">
        <f>L3^2</f>
        <v>6.6930697190426631</v>
      </c>
    </row>
    <row r="4" spans="2:14" x14ac:dyDescent="0.3">
      <c r="B4" s="1">
        <v>3</v>
      </c>
      <c r="C4" s="77">
        <v>1</v>
      </c>
      <c r="E4" s="1">
        <v>2</v>
      </c>
      <c r="F4" s="77">
        <v>3</v>
      </c>
      <c r="G4" s="1">
        <f t="shared" si="0"/>
        <v>1.4947719688542827</v>
      </c>
      <c r="H4" s="1">
        <v>32</v>
      </c>
      <c r="I4" s="1">
        <f t="shared" si="1"/>
        <v>3.9508342602892101</v>
      </c>
      <c r="J4" s="1">
        <f>J3-I4</f>
        <v>1622.1802002224695</v>
      </c>
      <c r="L4" s="20">
        <f t="shared" si="2"/>
        <v>1.5052280311457173</v>
      </c>
      <c r="M4" s="20">
        <f t="shared" ref="M4:M32" si="3">ABS(L4)</f>
        <v>1.5052280311457173</v>
      </c>
      <c r="N4" s="1">
        <f t="shared" ref="N4:N32" si="4">L4^2</f>
        <v>2.2657114257468125</v>
      </c>
    </row>
    <row r="5" spans="2:14" x14ac:dyDescent="0.3">
      <c r="B5" s="1">
        <v>4</v>
      </c>
      <c r="C5" s="77">
        <v>1</v>
      </c>
      <c r="E5" s="1">
        <v>3</v>
      </c>
      <c r="F5" s="77">
        <v>1</v>
      </c>
      <c r="G5" s="1">
        <f t="shared" si="0"/>
        <v>1.5766407119021135</v>
      </c>
      <c r="H5" s="1">
        <v>33</v>
      </c>
      <c r="I5" s="1">
        <f t="shared" si="1"/>
        <v>4.0327030033370415</v>
      </c>
      <c r="J5" s="1">
        <f>J4-I5</f>
        <v>1618.1474972191324</v>
      </c>
      <c r="L5" s="20">
        <f t="shared" si="2"/>
        <v>-0.57664071190211352</v>
      </c>
      <c r="M5" s="20">
        <f t="shared" si="3"/>
        <v>0.57664071190211352</v>
      </c>
      <c r="N5" s="1">
        <f t="shared" si="4"/>
        <v>0.33251451062297627</v>
      </c>
    </row>
    <row r="6" spans="2:14" x14ac:dyDescent="0.3">
      <c r="B6" s="1">
        <v>5</v>
      </c>
      <c r="C6" s="77">
        <v>2</v>
      </c>
      <c r="E6" s="1">
        <v>4</v>
      </c>
      <c r="F6" s="77">
        <v>1</v>
      </c>
      <c r="G6" s="1">
        <f t="shared" si="0"/>
        <v>1.6585094549499444</v>
      </c>
      <c r="H6" s="1">
        <v>34</v>
      </c>
      <c r="I6" s="1">
        <f t="shared" si="1"/>
        <v>4.1145717463848719</v>
      </c>
      <c r="J6" s="1">
        <f t="shared" ref="J6:J32" si="5">J5-I6</f>
        <v>1614.0329254727476</v>
      </c>
      <c r="L6" s="20">
        <f t="shared" si="2"/>
        <v>-0.65850945494994439</v>
      </c>
      <c r="M6" s="20">
        <f t="shared" si="3"/>
        <v>0.65850945494994439</v>
      </c>
      <c r="N6" s="1">
        <f t="shared" si="4"/>
        <v>0.43363470225847284</v>
      </c>
    </row>
    <row r="7" spans="2:14" x14ac:dyDescent="0.3">
      <c r="B7" s="1">
        <v>6</v>
      </c>
      <c r="C7" s="77">
        <v>2</v>
      </c>
      <c r="E7" s="1">
        <v>5</v>
      </c>
      <c r="F7" s="77">
        <v>2</v>
      </c>
      <c r="G7" s="1">
        <f t="shared" si="0"/>
        <v>1.7403781979977753</v>
      </c>
      <c r="H7" s="1">
        <v>35</v>
      </c>
      <c r="I7" s="1">
        <f t="shared" si="1"/>
        <v>4.1964404894327032</v>
      </c>
      <c r="J7" s="1">
        <f t="shared" si="5"/>
        <v>1609.8364849833149</v>
      </c>
      <c r="L7" s="20">
        <f t="shared" si="2"/>
        <v>0.25962180200222473</v>
      </c>
      <c r="M7" s="20">
        <f t="shared" si="3"/>
        <v>0.25962180200222473</v>
      </c>
      <c r="N7" s="1">
        <f t="shared" si="4"/>
        <v>6.740348007488238E-2</v>
      </c>
    </row>
    <row r="8" spans="2:14" x14ac:dyDescent="0.3">
      <c r="B8" s="1">
        <v>7</v>
      </c>
      <c r="C8" s="77">
        <v>1</v>
      </c>
      <c r="E8" s="1">
        <v>6</v>
      </c>
      <c r="F8" s="77">
        <v>2</v>
      </c>
      <c r="G8" s="1">
        <f t="shared" si="0"/>
        <v>1.8222469410456061</v>
      </c>
      <c r="H8" s="1">
        <v>36</v>
      </c>
      <c r="I8" s="1">
        <f t="shared" si="1"/>
        <v>4.2783092324805336</v>
      </c>
      <c r="J8" s="1">
        <f t="shared" si="5"/>
        <v>1605.5581757508344</v>
      </c>
      <c r="L8" s="20">
        <f t="shared" si="2"/>
        <v>0.17775305895439386</v>
      </c>
      <c r="M8" s="20">
        <f t="shared" si="3"/>
        <v>0.17775305895439386</v>
      </c>
      <c r="N8" s="1">
        <f t="shared" si="4"/>
        <v>3.1596149967644219E-2</v>
      </c>
    </row>
    <row r="9" spans="2:14" x14ac:dyDescent="0.3">
      <c r="B9" s="1">
        <v>8</v>
      </c>
      <c r="C9" s="77">
        <v>4</v>
      </c>
      <c r="E9" s="1">
        <v>7</v>
      </c>
      <c r="F9" s="77">
        <v>1</v>
      </c>
      <c r="G9" s="1">
        <f t="shared" si="0"/>
        <v>1.9041156840934372</v>
      </c>
      <c r="H9" s="1">
        <v>37</v>
      </c>
      <c r="I9" s="1">
        <f t="shared" si="1"/>
        <v>4.3601779755283649</v>
      </c>
      <c r="J9" s="1">
        <f t="shared" si="5"/>
        <v>1601.197997775306</v>
      </c>
      <c r="L9" s="20">
        <f t="shared" si="2"/>
        <v>-0.90411568409343723</v>
      </c>
      <c r="M9" s="20">
        <f t="shared" si="3"/>
        <v>0.90411568409343723</v>
      </c>
      <c r="N9" s="1">
        <f t="shared" si="4"/>
        <v>0.81742517022374395</v>
      </c>
    </row>
    <row r="10" spans="2:14" x14ac:dyDescent="0.3">
      <c r="B10" s="1">
        <v>9</v>
      </c>
      <c r="C10" s="77">
        <v>3</v>
      </c>
      <c r="E10" s="1">
        <v>8</v>
      </c>
      <c r="F10" s="77">
        <v>4</v>
      </c>
      <c r="G10" s="1">
        <f t="shared" si="0"/>
        <v>1.9859844271412681</v>
      </c>
      <c r="H10" s="1">
        <v>38</v>
      </c>
      <c r="I10" s="1">
        <f t="shared" si="1"/>
        <v>4.4420467185761963</v>
      </c>
      <c r="J10" s="1">
        <f t="shared" si="5"/>
        <v>1596.7559510567298</v>
      </c>
      <c r="L10" s="20">
        <f t="shared" si="2"/>
        <v>2.0140155728587317</v>
      </c>
      <c r="M10" s="20">
        <f t="shared" si="3"/>
        <v>2.0140155728587317</v>
      </c>
      <c r="N10" s="1">
        <f t="shared" si="4"/>
        <v>4.0562587277174851</v>
      </c>
    </row>
    <row r="11" spans="2:14" x14ac:dyDescent="0.3">
      <c r="B11" s="1">
        <v>10</v>
      </c>
      <c r="C11" s="77">
        <v>0</v>
      </c>
      <c r="E11" s="1">
        <v>9</v>
      </c>
      <c r="F11" s="77">
        <v>3</v>
      </c>
      <c r="G11" s="1">
        <f t="shared" si="0"/>
        <v>2.0678531701890988</v>
      </c>
      <c r="H11" s="1">
        <v>39</v>
      </c>
      <c r="I11" s="1">
        <f t="shared" si="1"/>
        <v>4.5239154616240267</v>
      </c>
      <c r="J11" s="1">
        <f t="shared" si="5"/>
        <v>1592.2320355951058</v>
      </c>
      <c r="L11" s="20">
        <f t="shared" si="2"/>
        <v>0.93214682981090125</v>
      </c>
      <c r="M11" s="20">
        <f t="shared" si="3"/>
        <v>0.93214682981090125</v>
      </c>
      <c r="N11" s="1">
        <f t="shared" si="4"/>
        <v>0.86889771232651325</v>
      </c>
    </row>
    <row r="12" spans="2:14" x14ac:dyDescent="0.3">
      <c r="B12" s="1">
        <v>11</v>
      </c>
      <c r="C12" s="77">
        <v>4</v>
      </c>
      <c r="E12" s="1">
        <v>10</v>
      </c>
      <c r="F12" s="77">
        <v>0</v>
      </c>
      <c r="G12" s="1">
        <f t="shared" si="0"/>
        <v>2.1497219132369301</v>
      </c>
      <c r="H12" s="1">
        <v>40</v>
      </c>
      <c r="I12" s="1">
        <f t="shared" si="1"/>
        <v>4.605784204671858</v>
      </c>
      <c r="J12" s="1">
        <f t="shared" si="5"/>
        <v>1587.6262513904339</v>
      </c>
      <c r="L12" s="20">
        <f t="shared" si="2"/>
        <v>-2.1497219132369301</v>
      </c>
      <c r="M12" s="20">
        <f t="shared" si="3"/>
        <v>2.1497219132369301</v>
      </c>
      <c r="N12" s="1">
        <f t="shared" si="4"/>
        <v>4.6213043042510469</v>
      </c>
    </row>
    <row r="13" spans="2:14" x14ac:dyDescent="0.3">
      <c r="B13" s="1">
        <v>12</v>
      </c>
      <c r="C13" s="77">
        <v>0</v>
      </c>
      <c r="E13" s="1">
        <v>11</v>
      </c>
      <c r="F13" s="77">
        <v>4</v>
      </c>
      <c r="G13" s="1">
        <f t="shared" si="0"/>
        <v>2.2315906562847609</v>
      </c>
      <c r="H13" s="1">
        <v>41</v>
      </c>
      <c r="I13" s="1">
        <f t="shared" si="1"/>
        <v>4.6876529477196884</v>
      </c>
      <c r="J13" s="1">
        <f t="shared" si="5"/>
        <v>1582.9385984427142</v>
      </c>
      <c r="L13" s="20">
        <f t="shared" si="2"/>
        <v>1.7684093437152391</v>
      </c>
      <c r="M13" s="20">
        <f t="shared" si="3"/>
        <v>1.7684093437152391</v>
      </c>
      <c r="N13" s="1">
        <f t="shared" si="4"/>
        <v>3.1272716069393627</v>
      </c>
    </row>
    <row r="14" spans="2:14" x14ac:dyDescent="0.3">
      <c r="B14" s="1">
        <v>13</v>
      </c>
      <c r="C14" s="77">
        <v>2</v>
      </c>
      <c r="E14" s="1">
        <v>12</v>
      </c>
      <c r="F14" s="77">
        <v>0</v>
      </c>
      <c r="G14" s="1">
        <f t="shared" si="0"/>
        <v>2.3134593993325918</v>
      </c>
      <c r="H14" s="1">
        <v>42</v>
      </c>
      <c r="I14" s="1">
        <f t="shared" si="1"/>
        <v>4.7695216907675198</v>
      </c>
      <c r="J14" s="1">
        <f t="shared" si="5"/>
        <v>1578.1690767519467</v>
      </c>
      <c r="L14" s="20">
        <f t="shared" si="2"/>
        <v>-2.3134593993325918</v>
      </c>
      <c r="M14" s="20">
        <f t="shared" si="3"/>
        <v>2.3134593993325918</v>
      </c>
      <c r="N14" s="1">
        <f t="shared" si="4"/>
        <v>5.3520943923603168</v>
      </c>
    </row>
    <row r="15" spans="2:14" x14ac:dyDescent="0.3">
      <c r="B15" s="1">
        <v>14</v>
      </c>
      <c r="C15" s="77">
        <v>2</v>
      </c>
      <c r="E15" s="1">
        <v>13</v>
      </c>
      <c r="F15" s="77">
        <v>2</v>
      </c>
      <c r="G15" s="1">
        <f t="shared" si="0"/>
        <v>2.3953281423804227</v>
      </c>
      <c r="H15" s="1">
        <v>43</v>
      </c>
      <c r="I15" s="1">
        <f t="shared" si="1"/>
        <v>4.8513904338153502</v>
      </c>
      <c r="J15" s="1">
        <f t="shared" si="5"/>
        <v>1573.3176863181313</v>
      </c>
      <c r="L15" s="20">
        <f t="shared" si="2"/>
        <v>-0.39532814238042269</v>
      </c>
      <c r="M15" s="20">
        <f t="shared" si="3"/>
        <v>0.39532814238042269</v>
      </c>
      <c r="N15" s="1">
        <f t="shared" si="4"/>
        <v>0.15628434015795575</v>
      </c>
    </row>
    <row r="16" spans="2:14" x14ac:dyDescent="0.3">
      <c r="B16" s="1">
        <v>15</v>
      </c>
      <c r="C16" s="77">
        <v>7</v>
      </c>
      <c r="E16" s="1">
        <v>14</v>
      </c>
      <c r="F16" s="77">
        <v>2</v>
      </c>
      <c r="G16" s="1">
        <f t="shared" si="0"/>
        <v>2.4771968854282536</v>
      </c>
      <c r="H16" s="1">
        <v>44</v>
      </c>
      <c r="I16" s="1">
        <f t="shared" si="1"/>
        <v>4.9332591768631815</v>
      </c>
      <c r="J16" s="1">
        <f t="shared" si="5"/>
        <v>1568.3844271412681</v>
      </c>
      <c r="L16" s="20">
        <f t="shared" si="2"/>
        <v>-0.47719688542825356</v>
      </c>
      <c r="M16" s="20">
        <f t="shared" si="3"/>
        <v>0.47719688542825356</v>
      </c>
      <c r="N16" s="1">
        <f t="shared" si="4"/>
        <v>0.22771686746242575</v>
      </c>
    </row>
    <row r="17" spans="2:14" x14ac:dyDescent="0.3">
      <c r="B17" s="1">
        <v>16</v>
      </c>
      <c r="C17" s="77">
        <v>0</v>
      </c>
      <c r="E17" s="1">
        <v>15</v>
      </c>
      <c r="F17" s="77">
        <v>7</v>
      </c>
      <c r="G17" s="1">
        <f t="shared" si="0"/>
        <v>2.5590656284760849</v>
      </c>
      <c r="H17" s="1">
        <v>45</v>
      </c>
      <c r="I17" s="1">
        <f t="shared" si="1"/>
        <v>5.0151279199110128</v>
      </c>
      <c r="J17" s="1">
        <f t="shared" si="5"/>
        <v>1563.3692992213571</v>
      </c>
      <c r="L17" s="20">
        <f t="shared" si="2"/>
        <v>4.4409343715239151</v>
      </c>
      <c r="M17" s="20">
        <f t="shared" si="3"/>
        <v>4.4409343715239151</v>
      </c>
      <c r="N17" s="1">
        <f t="shared" si="4"/>
        <v>19.72189809218251</v>
      </c>
    </row>
    <row r="18" spans="2:14" x14ac:dyDescent="0.3">
      <c r="B18" s="1">
        <v>17</v>
      </c>
      <c r="C18" s="77">
        <v>0</v>
      </c>
      <c r="E18" s="1">
        <v>16</v>
      </c>
      <c r="F18" s="77">
        <v>0</v>
      </c>
      <c r="G18" s="1">
        <f t="shared" si="0"/>
        <v>2.6409343715239153</v>
      </c>
      <c r="H18" s="1">
        <v>46</v>
      </c>
      <c r="I18" s="1">
        <f t="shared" si="1"/>
        <v>5.0969966629588432</v>
      </c>
      <c r="J18" s="1">
        <f t="shared" si="5"/>
        <v>1558.2723025583982</v>
      </c>
      <c r="L18" s="20">
        <f t="shared" si="2"/>
        <v>-2.6409343715239153</v>
      </c>
      <c r="M18" s="20">
        <f t="shared" si="3"/>
        <v>2.6409343715239153</v>
      </c>
      <c r="N18" s="1">
        <f t="shared" si="4"/>
        <v>6.9745343546964174</v>
      </c>
    </row>
    <row r="19" spans="2:14" x14ac:dyDescent="0.3">
      <c r="B19" s="1">
        <v>18</v>
      </c>
      <c r="C19" s="77">
        <v>0</v>
      </c>
      <c r="E19" s="1">
        <v>17</v>
      </c>
      <c r="F19" s="77">
        <v>0</v>
      </c>
      <c r="G19" s="1">
        <f t="shared" si="0"/>
        <v>2.7228031145717466</v>
      </c>
      <c r="H19" s="1">
        <v>47</v>
      </c>
      <c r="I19" s="1">
        <f t="shared" si="1"/>
        <v>5.1788654060066746</v>
      </c>
      <c r="J19" s="1">
        <f t="shared" si="5"/>
        <v>1553.0934371523915</v>
      </c>
      <c r="L19" s="20">
        <f t="shared" si="2"/>
        <v>-2.7228031145717466</v>
      </c>
      <c r="M19" s="20">
        <f t="shared" si="3"/>
        <v>2.7228031145717466</v>
      </c>
      <c r="N19" s="1">
        <f t="shared" si="4"/>
        <v>7.4136568007216042</v>
      </c>
    </row>
    <row r="20" spans="2:14" x14ac:dyDescent="0.3">
      <c r="B20" s="1">
        <v>19</v>
      </c>
      <c r="C20" s="77">
        <v>0</v>
      </c>
      <c r="E20" s="1">
        <v>18</v>
      </c>
      <c r="F20" s="77">
        <v>0</v>
      </c>
      <c r="G20" s="1">
        <f t="shared" si="0"/>
        <v>2.804671857619577</v>
      </c>
      <c r="H20" s="1">
        <v>48</v>
      </c>
      <c r="I20" s="1">
        <f t="shared" si="1"/>
        <v>5.260734149054505</v>
      </c>
      <c r="J20" s="1">
        <f t="shared" si="5"/>
        <v>1547.832703003337</v>
      </c>
      <c r="L20" s="20">
        <f t="shared" si="2"/>
        <v>-2.804671857619577</v>
      </c>
      <c r="M20" s="20">
        <f t="shared" si="3"/>
        <v>2.804671857619577</v>
      </c>
      <c r="N20" s="1">
        <f t="shared" si="4"/>
        <v>7.8661842289232489</v>
      </c>
    </row>
    <row r="21" spans="2:14" x14ac:dyDescent="0.3">
      <c r="B21" s="1">
        <v>20</v>
      </c>
      <c r="C21" s="77">
        <v>0</v>
      </c>
      <c r="E21" s="1">
        <v>19</v>
      </c>
      <c r="F21" s="77">
        <v>0</v>
      </c>
      <c r="G21" s="1">
        <f t="shared" si="0"/>
        <v>2.8865406006674084</v>
      </c>
      <c r="H21" s="1">
        <v>49</v>
      </c>
      <c r="I21" s="1">
        <f t="shared" si="1"/>
        <v>5.3426028921023363</v>
      </c>
      <c r="J21" s="1">
        <f t="shared" si="5"/>
        <v>1542.4901001112346</v>
      </c>
      <c r="L21" s="20">
        <f t="shared" si="2"/>
        <v>-2.8865406006674084</v>
      </c>
      <c r="M21" s="20">
        <f t="shared" si="3"/>
        <v>2.8865406006674084</v>
      </c>
      <c r="N21" s="1">
        <f t="shared" si="4"/>
        <v>8.332116639301363</v>
      </c>
    </row>
    <row r="22" spans="2:14" x14ac:dyDescent="0.3">
      <c r="B22" s="1">
        <v>21</v>
      </c>
      <c r="C22" s="77">
        <v>4</v>
      </c>
      <c r="E22" s="1">
        <v>20</v>
      </c>
      <c r="F22" s="77">
        <v>0</v>
      </c>
      <c r="G22" s="1">
        <f t="shared" si="0"/>
        <v>2.9684093437152392</v>
      </c>
      <c r="H22" s="1">
        <v>50</v>
      </c>
      <c r="I22" s="1">
        <f t="shared" si="1"/>
        <v>5.4244716351501667</v>
      </c>
      <c r="J22" s="1">
        <f t="shared" si="5"/>
        <v>1537.0656284760844</v>
      </c>
      <c r="L22" s="20">
        <f t="shared" si="2"/>
        <v>-2.9684093437152392</v>
      </c>
      <c r="M22" s="20">
        <f t="shared" si="3"/>
        <v>2.9684093437152392</v>
      </c>
      <c r="N22" s="1">
        <f t="shared" si="4"/>
        <v>8.8114540318559378</v>
      </c>
    </row>
    <row r="23" spans="2:14" x14ac:dyDescent="0.3">
      <c r="B23" s="1">
        <v>22</v>
      </c>
      <c r="C23" s="77">
        <v>10</v>
      </c>
      <c r="E23" s="1">
        <v>21</v>
      </c>
      <c r="F23" s="77">
        <v>4</v>
      </c>
      <c r="G23" s="1">
        <f t="shared" si="0"/>
        <v>3.0502780867630701</v>
      </c>
      <c r="H23" s="1">
        <v>51</v>
      </c>
      <c r="I23" s="1">
        <f t="shared" si="1"/>
        <v>5.506340378197998</v>
      </c>
      <c r="J23" s="1">
        <f t="shared" si="5"/>
        <v>1531.5592880978863</v>
      </c>
      <c r="L23" s="20">
        <f t="shared" si="2"/>
        <v>0.94972191323692989</v>
      </c>
      <c r="M23" s="20">
        <f t="shared" si="3"/>
        <v>0.94972191323692989</v>
      </c>
      <c r="N23" s="1">
        <f t="shared" si="4"/>
        <v>0.90197171248241459</v>
      </c>
    </row>
    <row r="24" spans="2:14" x14ac:dyDescent="0.3">
      <c r="B24" s="1">
        <v>23</v>
      </c>
      <c r="C24" s="77">
        <v>1</v>
      </c>
      <c r="E24" s="1">
        <v>22</v>
      </c>
      <c r="F24" s="77">
        <v>10</v>
      </c>
      <c r="G24" s="1">
        <f t="shared" si="0"/>
        <v>3.1321468298109014</v>
      </c>
      <c r="H24" s="1">
        <v>52</v>
      </c>
      <c r="I24" s="1">
        <f t="shared" si="1"/>
        <v>5.5882091212458285</v>
      </c>
      <c r="J24" s="1">
        <f t="shared" si="5"/>
        <v>1525.9710789766405</v>
      </c>
      <c r="L24" s="20">
        <f t="shared" si="2"/>
        <v>6.8678531701890986</v>
      </c>
      <c r="M24" s="20">
        <f t="shared" si="3"/>
        <v>6.8678531701890986</v>
      </c>
      <c r="N24" s="1">
        <f t="shared" si="4"/>
        <v>47.167407167276451</v>
      </c>
    </row>
    <row r="25" spans="2:14" x14ac:dyDescent="0.3">
      <c r="B25" s="1">
        <v>24</v>
      </c>
      <c r="C25" s="77">
        <v>0</v>
      </c>
      <c r="E25" s="1">
        <v>23</v>
      </c>
      <c r="F25" s="77">
        <v>1</v>
      </c>
      <c r="G25" s="1">
        <f t="shared" si="0"/>
        <v>3.2140155728587319</v>
      </c>
      <c r="H25" s="1">
        <v>53</v>
      </c>
      <c r="I25" s="1">
        <f t="shared" si="1"/>
        <v>5.6700778642936598</v>
      </c>
      <c r="J25" s="1">
        <f t="shared" si="5"/>
        <v>1520.3010011123467</v>
      </c>
      <c r="L25" s="20">
        <f t="shared" si="2"/>
        <v>-2.2140155728587319</v>
      </c>
      <c r="M25" s="20">
        <f t="shared" si="3"/>
        <v>2.2140155728587319</v>
      </c>
      <c r="N25" s="1">
        <f t="shared" si="4"/>
        <v>4.9018649568609787</v>
      </c>
    </row>
    <row r="26" spans="2:14" x14ac:dyDescent="0.3">
      <c r="B26" s="1">
        <v>25</v>
      </c>
      <c r="C26" s="77">
        <v>0</v>
      </c>
      <c r="E26" s="1">
        <v>24</v>
      </c>
      <c r="F26" s="77">
        <v>0</v>
      </c>
      <c r="G26" s="1">
        <f t="shared" si="0"/>
        <v>3.2958843159065632</v>
      </c>
      <c r="H26" s="1">
        <v>54</v>
      </c>
      <c r="I26" s="1">
        <f t="shared" si="1"/>
        <v>5.7519466073414902</v>
      </c>
      <c r="J26" s="1">
        <f t="shared" si="5"/>
        <v>1514.5490545050052</v>
      </c>
      <c r="L26" s="20">
        <f t="shared" si="2"/>
        <v>-3.2958843159065632</v>
      </c>
      <c r="M26" s="20">
        <f t="shared" si="3"/>
        <v>3.2958843159065632</v>
      </c>
      <c r="N26" s="1">
        <f t="shared" si="4"/>
        <v>10.862853423838875</v>
      </c>
    </row>
    <row r="27" spans="2:14" x14ac:dyDescent="0.3">
      <c r="B27" s="1">
        <v>26</v>
      </c>
      <c r="C27" s="77">
        <v>3</v>
      </c>
      <c r="E27" s="1">
        <v>25</v>
      </c>
      <c r="F27" s="77">
        <v>0</v>
      </c>
      <c r="G27" s="1">
        <f t="shared" si="0"/>
        <v>3.3777530589543936</v>
      </c>
      <c r="H27" s="1">
        <v>55</v>
      </c>
      <c r="I27" s="1">
        <f t="shared" si="1"/>
        <v>5.8338153503893215</v>
      </c>
      <c r="J27" s="1">
        <f t="shared" si="5"/>
        <v>1508.7152391546158</v>
      </c>
      <c r="L27" s="20">
        <f t="shared" si="2"/>
        <v>-3.3777530589543936</v>
      </c>
      <c r="M27" s="20">
        <f t="shared" si="3"/>
        <v>3.3777530589543936</v>
      </c>
      <c r="N27" s="1">
        <f t="shared" si="4"/>
        <v>11.409215727275763</v>
      </c>
    </row>
    <row r="28" spans="2:14" x14ac:dyDescent="0.3">
      <c r="B28" s="1">
        <v>27</v>
      </c>
      <c r="C28" s="77">
        <v>7</v>
      </c>
      <c r="E28" s="1">
        <v>26</v>
      </c>
      <c r="F28" s="77">
        <v>3</v>
      </c>
      <c r="G28" s="1">
        <f t="shared" si="0"/>
        <v>3.4596218020022249</v>
      </c>
      <c r="H28" s="1">
        <v>56</v>
      </c>
      <c r="I28" s="1">
        <f t="shared" si="1"/>
        <v>5.9156840934371528</v>
      </c>
      <c r="J28" s="1">
        <f t="shared" si="5"/>
        <v>1502.7995550611786</v>
      </c>
      <c r="L28" s="20">
        <f t="shared" si="2"/>
        <v>-0.45962180200222491</v>
      </c>
      <c r="M28" s="20">
        <f t="shared" si="3"/>
        <v>0.45962180200222491</v>
      </c>
      <c r="N28" s="1">
        <f t="shared" si="4"/>
        <v>0.21125220087577243</v>
      </c>
    </row>
    <row r="29" spans="2:14" x14ac:dyDescent="0.3">
      <c r="B29" s="1">
        <v>28</v>
      </c>
      <c r="C29" s="77">
        <v>2</v>
      </c>
      <c r="E29" s="1">
        <v>27</v>
      </c>
      <c r="F29" s="77">
        <v>7</v>
      </c>
      <c r="G29" s="1">
        <f t="shared" si="0"/>
        <v>3.5414905450500553</v>
      </c>
      <c r="H29" s="1">
        <v>57</v>
      </c>
      <c r="I29" s="1">
        <f t="shared" si="1"/>
        <v>5.9975528364849833</v>
      </c>
      <c r="J29" s="1">
        <f t="shared" si="5"/>
        <v>1496.8020022246935</v>
      </c>
      <c r="L29" s="20">
        <f t="shared" si="2"/>
        <v>3.4585094549499447</v>
      </c>
      <c r="M29" s="20">
        <f t="shared" si="3"/>
        <v>3.4585094549499447</v>
      </c>
      <c r="N29" s="1">
        <f t="shared" si="4"/>
        <v>11.961287649978164</v>
      </c>
    </row>
    <row r="30" spans="2:14" x14ac:dyDescent="0.3">
      <c r="B30" s="1">
        <v>29</v>
      </c>
      <c r="C30" s="77">
        <v>15</v>
      </c>
      <c r="E30" s="1">
        <v>28</v>
      </c>
      <c r="F30" s="77">
        <v>2</v>
      </c>
      <c r="G30" s="1">
        <f t="shared" si="0"/>
        <v>3.6233592880978867</v>
      </c>
      <c r="H30" s="1">
        <v>58</v>
      </c>
      <c r="I30" s="1">
        <f t="shared" si="1"/>
        <v>6.0794215795328146</v>
      </c>
      <c r="J30" s="1">
        <f t="shared" si="5"/>
        <v>1490.7225806451606</v>
      </c>
      <c r="L30" s="20">
        <f t="shared" si="2"/>
        <v>-1.6233592880978867</v>
      </c>
      <c r="M30" s="20">
        <f t="shared" si="3"/>
        <v>1.6233592880978867</v>
      </c>
      <c r="N30" s="1">
        <f t="shared" si="4"/>
        <v>2.6352953782536774</v>
      </c>
    </row>
    <row r="31" spans="2:14" x14ac:dyDescent="0.3">
      <c r="B31" s="1">
        <v>30</v>
      </c>
      <c r="C31" s="77">
        <v>0</v>
      </c>
      <c r="E31" s="1">
        <v>29</v>
      </c>
      <c r="F31" s="77">
        <v>15</v>
      </c>
      <c r="G31" s="1">
        <f t="shared" si="0"/>
        <v>3.705228031145718</v>
      </c>
      <c r="H31" s="1">
        <v>59</v>
      </c>
      <c r="I31" s="1">
        <f t="shared" si="1"/>
        <v>6.161290322580645</v>
      </c>
      <c r="J31" s="1">
        <f t="shared" si="5"/>
        <v>1484.5612903225799</v>
      </c>
      <c r="L31" s="20">
        <f t="shared" si="2"/>
        <v>11.294771968854281</v>
      </c>
      <c r="M31" s="20">
        <f t="shared" si="3"/>
        <v>11.294771968854281</v>
      </c>
      <c r="N31" s="1">
        <f t="shared" si="4"/>
        <v>127.57187382841641</v>
      </c>
    </row>
    <row r="32" spans="2:14" x14ac:dyDescent="0.3">
      <c r="B32" s="1">
        <v>31</v>
      </c>
      <c r="C32" s="77">
        <v>4</v>
      </c>
      <c r="E32" s="1">
        <v>30</v>
      </c>
      <c r="F32" s="77">
        <v>0</v>
      </c>
      <c r="G32" s="1">
        <f t="shared" si="0"/>
        <v>3.7870967741935484</v>
      </c>
      <c r="H32" s="1">
        <v>60</v>
      </c>
      <c r="I32" s="1">
        <f t="shared" si="1"/>
        <v>6.2431590656284763</v>
      </c>
      <c r="J32" s="1">
        <f t="shared" si="5"/>
        <v>1478.3181312569513</v>
      </c>
      <c r="L32" s="20">
        <f t="shared" si="2"/>
        <v>-3.7870967741935484</v>
      </c>
      <c r="M32" s="20">
        <f t="shared" si="3"/>
        <v>3.7870967741935484</v>
      </c>
      <c r="N32" s="1">
        <f t="shared" si="4"/>
        <v>14.34210197710718</v>
      </c>
    </row>
    <row r="33" spans="2:14" x14ac:dyDescent="0.3">
      <c r="B33" s="1">
        <v>32</v>
      </c>
      <c r="C33" s="77">
        <v>0</v>
      </c>
      <c r="H33" s="1">
        <v>61</v>
      </c>
      <c r="I33" s="1">
        <f t="shared" ref="I33:I96" si="6">_xlfn.FORECAST.LINEAR(H33,$F$3:$F$32,$E$3:$E$32)</f>
        <v>6.3250278086763068</v>
      </c>
      <c r="J33" s="1">
        <f t="shared" ref="J33:J39" si="7">J32-I33</f>
        <v>1471.993103448275</v>
      </c>
      <c r="L33" s="67" t="s">
        <v>4</v>
      </c>
      <c r="M33" s="67">
        <f>SUM(M3:M32)</f>
        <v>72.512124582869859</v>
      </c>
      <c r="N33" s="67">
        <f>SUM(N3:N32)</f>
        <v>320.13615127919911</v>
      </c>
    </row>
    <row r="34" spans="2:14" x14ac:dyDescent="0.3">
      <c r="B34" s="1">
        <v>33</v>
      </c>
      <c r="C34" s="77">
        <v>0</v>
      </c>
      <c r="H34" s="1">
        <v>62</v>
      </c>
      <c r="I34" s="1">
        <f t="shared" si="6"/>
        <v>6.4068965517241381</v>
      </c>
      <c r="J34" s="1">
        <f t="shared" si="7"/>
        <v>1465.5862068965507</v>
      </c>
      <c r="L34" s="63"/>
      <c r="M34" s="63" t="s">
        <v>6</v>
      </c>
      <c r="N34" s="63" t="s">
        <v>7</v>
      </c>
    </row>
    <row r="35" spans="2:14" x14ac:dyDescent="0.3">
      <c r="B35" s="1">
        <v>34</v>
      </c>
      <c r="C35" s="77">
        <v>2</v>
      </c>
      <c r="H35" s="1">
        <v>63</v>
      </c>
      <c r="I35" s="1">
        <f t="shared" si="6"/>
        <v>6.4887652947719685</v>
      </c>
      <c r="J35" s="1">
        <f t="shared" si="7"/>
        <v>1459.0974416017787</v>
      </c>
      <c r="L35" s="20" t="s">
        <v>5</v>
      </c>
      <c r="M35" s="20">
        <f>M33/COUNT(M3:M32)</f>
        <v>2.4170708194289952</v>
      </c>
      <c r="N35" s="20">
        <f>N33/COUNT(N3:N32)</f>
        <v>10.67120504263997</v>
      </c>
    </row>
    <row r="36" spans="2:14" x14ac:dyDescent="0.3">
      <c r="B36" s="1">
        <v>35</v>
      </c>
      <c r="C36" s="77">
        <v>1</v>
      </c>
      <c r="H36" s="1">
        <v>64</v>
      </c>
      <c r="I36" s="1">
        <f t="shared" si="6"/>
        <v>6.5706340378197998</v>
      </c>
      <c r="J36" s="1">
        <f t="shared" si="7"/>
        <v>1452.5268075639588</v>
      </c>
      <c r="L36" s="7"/>
      <c r="M36" s="7"/>
      <c r="N36" s="7"/>
    </row>
    <row r="37" spans="2:14" x14ac:dyDescent="0.3">
      <c r="B37" s="1">
        <v>36</v>
      </c>
      <c r="C37" s="77">
        <v>0</v>
      </c>
      <c r="H37" s="1">
        <v>65</v>
      </c>
      <c r="I37" s="1">
        <f t="shared" si="6"/>
        <v>6.6525027808676311</v>
      </c>
      <c r="J37" s="1">
        <f t="shared" si="7"/>
        <v>1445.874304783091</v>
      </c>
      <c r="L37" s="28"/>
      <c r="M37" s="5" t="s">
        <v>8</v>
      </c>
      <c r="N37" s="6">
        <f>SQRT(N33/30)</f>
        <v>3.2666810439098537</v>
      </c>
    </row>
    <row r="38" spans="2:14" x14ac:dyDescent="0.3">
      <c r="B38" s="1">
        <v>37</v>
      </c>
      <c r="C38" s="77">
        <v>1</v>
      </c>
      <c r="H38" s="1">
        <v>66</v>
      </c>
      <c r="I38" s="1">
        <f t="shared" si="6"/>
        <v>6.7343715239154616</v>
      </c>
      <c r="J38" s="1">
        <f t="shared" si="7"/>
        <v>1439.1399332591755</v>
      </c>
    </row>
    <row r="39" spans="2:14" x14ac:dyDescent="0.3">
      <c r="B39" s="1">
        <v>38</v>
      </c>
      <c r="C39" s="77">
        <v>1</v>
      </c>
      <c r="H39" s="1">
        <v>67</v>
      </c>
      <c r="I39" s="1">
        <f t="shared" si="6"/>
        <v>6.8162402669632929</v>
      </c>
      <c r="J39" s="1">
        <f t="shared" si="7"/>
        <v>1432.323692992212</v>
      </c>
    </row>
    <row r="40" spans="2:14" x14ac:dyDescent="0.3">
      <c r="B40" s="1">
        <v>39</v>
      </c>
      <c r="C40" s="77">
        <v>0</v>
      </c>
      <c r="H40" s="1">
        <v>68</v>
      </c>
      <c r="I40" s="1">
        <f t="shared" si="6"/>
        <v>6.8981090100111233</v>
      </c>
      <c r="J40" s="1">
        <f t="shared" ref="J40:J103" si="8">J39-I40</f>
        <v>1425.425583982201</v>
      </c>
    </row>
    <row r="41" spans="2:14" x14ac:dyDescent="0.3">
      <c r="B41" s="1">
        <v>40</v>
      </c>
      <c r="C41" s="77">
        <v>0</v>
      </c>
      <c r="H41" s="1">
        <v>69</v>
      </c>
      <c r="I41" s="1">
        <f t="shared" si="6"/>
        <v>6.9799777530589546</v>
      </c>
      <c r="J41" s="1">
        <f t="shared" si="8"/>
        <v>1418.4456062291422</v>
      </c>
    </row>
    <row r="42" spans="2:14" x14ac:dyDescent="0.3">
      <c r="B42" s="1">
        <v>41</v>
      </c>
      <c r="C42" s="77">
        <v>0</v>
      </c>
      <c r="H42" s="1">
        <v>70</v>
      </c>
      <c r="I42" s="1">
        <f t="shared" si="6"/>
        <v>7.0618464961067851</v>
      </c>
      <c r="J42" s="1">
        <f t="shared" si="8"/>
        <v>1411.3837597330355</v>
      </c>
    </row>
    <row r="43" spans="2:14" x14ac:dyDescent="0.3">
      <c r="B43" s="1">
        <v>42</v>
      </c>
      <c r="C43" s="77">
        <v>0</v>
      </c>
      <c r="H43" s="1">
        <v>71</v>
      </c>
      <c r="I43" s="1">
        <f t="shared" si="6"/>
        <v>7.1437152391546164</v>
      </c>
      <c r="J43" s="1">
        <f t="shared" si="8"/>
        <v>1404.240044493881</v>
      </c>
    </row>
    <row r="44" spans="2:14" x14ac:dyDescent="0.3">
      <c r="B44" s="1">
        <v>43</v>
      </c>
      <c r="C44" s="77">
        <v>5</v>
      </c>
      <c r="H44" s="1">
        <v>72</v>
      </c>
      <c r="I44" s="1">
        <f t="shared" si="6"/>
        <v>7.2255839822024468</v>
      </c>
      <c r="J44" s="1">
        <f t="shared" si="8"/>
        <v>1397.0144605116786</v>
      </c>
    </row>
    <row r="45" spans="2:14" x14ac:dyDescent="0.3">
      <c r="B45" s="1">
        <v>44</v>
      </c>
      <c r="C45" s="77">
        <v>0</v>
      </c>
      <c r="H45" s="1">
        <v>73</v>
      </c>
      <c r="I45" s="1">
        <f t="shared" si="6"/>
        <v>7.3074527252502781</v>
      </c>
      <c r="J45" s="1">
        <f t="shared" si="8"/>
        <v>1389.7070077864284</v>
      </c>
    </row>
    <row r="46" spans="2:14" x14ac:dyDescent="0.3">
      <c r="B46" s="1">
        <v>45</v>
      </c>
      <c r="C46" s="77">
        <v>2</v>
      </c>
      <c r="H46" s="1">
        <v>74</v>
      </c>
      <c r="I46" s="1">
        <f t="shared" si="6"/>
        <v>7.3893214682981094</v>
      </c>
      <c r="J46" s="1">
        <f t="shared" si="8"/>
        <v>1382.3176863181304</v>
      </c>
    </row>
    <row r="47" spans="2:14" x14ac:dyDescent="0.3">
      <c r="B47" s="1">
        <v>46</v>
      </c>
      <c r="C47" s="77">
        <v>0</v>
      </c>
      <c r="H47" s="1">
        <v>75</v>
      </c>
      <c r="I47" s="1">
        <f t="shared" si="6"/>
        <v>7.4711902113459399</v>
      </c>
      <c r="J47" s="1">
        <f t="shared" si="8"/>
        <v>1374.8464961067846</v>
      </c>
    </row>
    <row r="48" spans="2:14" x14ac:dyDescent="0.3">
      <c r="B48" s="1">
        <v>47</v>
      </c>
      <c r="C48" s="77">
        <v>1</v>
      </c>
      <c r="H48" s="1">
        <v>76</v>
      </c>
      <c r="I48" s="1">
        <f t="shared" si="6"/>
        <v>7.5530589543937712</v>
      </c>
      <c r="J48" s="1">
        <f t="shared" si="8"/>
        <v>1367.2934371523909</v>
      </c>
    </row>
    <row r="49" spans="2:10" x14ac:dyDescent="0.3">
      <c r="B49" s="1">
        <v>48</v>
      </c>
      <c r="C49" s="77">
        <v>5</v>
      </c>
      <c r="H49" s="1">
        <v>77</v>
      </c>
      <c r="I49" s="1">
        <f t="shared" si="6"/>
        <v>7.6349276974416016</v>
      </c>
      <c r="J49" s="1">
        <f t="shared" si="8"/>
        <v>1359.6585094549494</v>
      </c>
    </row>
    <row r="50" spans="2:10" x14ac:dyDescent="0.3">
      <c r="B50" s="1">
        <v>49</v>
      </c>
      <c r="C50" s="77">
        <v>2</v>
      </c>
      <c r="H50" s="1">
        <v>78</v>
      </c>
      <c r="I50" s="1">
        <f t="shared" si="6"/>
        <v>7.7167964404894329</v>
      </c>
      <c r="J50" s="1">
        <f t="shared" si="8"/>
        <v>1351.94171301446</v>
      </c>
    </row>
    <row r="51" spans="2:10" x14ac:dyDescent="0.3">
      <c r="B51" s="1">
        <v>50</v>
      </c>
      <c r="C51" s="77">
        <v>1</v>
      </c>
      <c r="H51" s="1">
        <v>79</v>
      </c>
      <c r="I51" s="1">
        <f t="shared" si="6"/>
        <v>7.7986651835372633</v>
      </c>
      <c r="J51" s="1">
        <f t="shared" si="8"/>
        <v>1344.1430478309228</v>
      </c>
    </row>
    <row r="52" spans="2:10" x14ac:dyDescent="0.3">
      <c r="B52" s="1">
        <v>51</v>
      </c>
      <c r="C52" s="77">
        <v>0</v>
      </c>
      <c r="H52" s="1">
        <v>80</v>
      </c>
      <c r="I52" s="1">
        <f t="shared" si="6"/>
        <v>7.8805339265850947</v>
      </c>
      <c r="J52" s="1">
        <f t="shared" si="8"/>
        <v>1336.2625139043378</v>
      </c>
    </row>
    <row r="53" spans="2:10" x14ac:dyDescent="0.3">
      <c r="B53" s="1">
        <v>52</v>
      </c>
      <c r="C53" s="77">
        <v>0</v>
      </c>
      <c r="H53" s="1">
        <v>81</v>
      </c>
      <c r="I53" s="1">
        <f t="shared" si="6"/>
        <v>7.962402669632926</v>
      </c>
      <c r="J53" s="1">
        <f t="shared" si="8"/>
        <v>1328.3001112347049</v>
      </c>
    </row>
    <row r="54" spans="2:10" x14ac:dyDescent="0.3">
      <c r="B54" s="1">
        <v>53</v>
      </c>
      <c r="C54" s="77">
        <v>0</v>
      </c>
      <c r="H54" s="1">
        <v>82</v>
      </c>
      <c r="I54" s="1">
        <f t="shared" si="6"/>
        <v>8.0442714126807573</v>
      </c>
      <c r="J54" s="1">
        <f t="shared" si="8"/>
        <v>1320.2558398220242</v>
      </c>
    </row>
    <row r="55" spans="2:10" x14ac:dyDescent="0.3">
      <c r="B55" s="1">
        <v>54</v>
      </c>
      <c r="C55" s="77">
        <v>0</v>
      </c>
      <c r="H55" s="1">
        <v>83</v>
      </c>
      <c r="I55" s="1">
        <f t="shared" si="6"/>
        <v>8.1261401557285886</v>
      </c>
      <c r="J55" s="1">
        <f t="shared" si="8"/>
        <v>1312.1296996662957</v>
      </c>
    </row>
    <row r="56" spans="2:10" x14ac:dyDescent="0.3">
      <c r="B56" s="1">
        <v>55</v>
      </c>
      <c r="C56" s="77">
        <v>0</v>
      </c>
      <c r="H56" s="1">
        <v>84</v>
      </c>
      <c r="I56" s="1">
        <f t="shared" si="6"/>
        <v>8.2080088987764181</v>
      </c>
      <c r="J56" s="1">
        <f t="shared" si="8"/>
        <v>1303.9216907675193</v>
      </c>
    </row>
    <row r="57" spans="2:10" x14ac:dyDescent="0.3">
      <c r="B57" s="1">
        <v>56</v>
      </c>
      <c r="C57" s="77">
        <v>0</v>
      </c>
      <c r="H57" s="1">
        <v>85</v>
      </c>
      <c r="I57" s="1">
        <f t="shared" si="6"/>
        <v>8.2898776418242495</v>
      </c>
      <c r="J57" s="1">
        <f t="shared" si="8"/>
        <v>1295.6318131256951</v>
      </c>
    </row>
    <row r="58" spans="2:10" x14ac:dyDescent="0.3">
      <c r="B58" s="1">
        <v>57</v>
      </c>
      <c r="C58" s="77">
        <v>0</v>
      </c>
      <c r="H58" s="1">
        <v>86</v>
      </c>
      <c r="I58" s="1">
        <f t="shared" si="6"/>
        <v>8.3717463848720808</v>
      </c>
      <c r="J58" s="1">
        <f t="shared" si="8"/>
        <v>1287.260066740823</v>
      </c>
    </row>
    <row r="59" spans="2:10" x14ac:dyDescent="0.3">
      <c r="B59" s="1">
        <v>58</v>
      </c>
      <c r="C59" s="77">
        <v>0</v>
      </c>
      <c r="H59" s="1">
        <v>87</v>
      </c>
      <c r="I59" s="1">
        <f t="shared" si="6"/>
        <v>8.4536151279199121</v>
      </c>
      <c r="J59" s="1">
        <f t="shared" si="8"/>
        <v>1278.8064516129032</v>
      </c>
    </row>
    <row r="60" spans="2:10" x14ac:dyDescent="0.3">
      <c r="B60" s="1">
        <v>59</v>
      </c>
      <c r="C60" s="77">
        <v>0</v>
      </c>
      <c r="H60" s="1">
        <v>88</v>
      </c>
      <c r="I60" s="1">
        <f t="shared" si="6"/>
        <v>8.5354838709677434</v>
      </c>
      <c r="J60" s="1">
        <f t="shared" si="8"/>
        <v>1270.2709677419355</v>
      </c>
    </row>
    <row r="61" spans="2:10" x14ac:dyDescent="0.3">
      <c r="B61" s="1">
        <v>60</v>
      </c>
      <c r="C61" s="77">
        <v>0</v>
      </c>
      <c r="H61" s="1">
        <v>89</v>
      </c>
      <c r="I61" s="1">
        <f t="shared" si="6"/>
        <v>8.617352614015573</v>
      </c>
      <c r="J61" s="1">
        <f t="shared" si="8"/>
        <v>1261.6536151279199</v>
      </c>
    </row>
    <row r="62" spans="2:10" x14ac:dyDescent="0.3">
      <c r="B62" s="1">
        <v>61</v>
      </c>
      <c r="C62" s="77">
        <v>5</v>
      </c>
      <c r="H62" s="1">
        <v>90</v>
      </c>
      <c r="I62" s="1">
        <f t="shared" si="6"/>
        <v>8.6992213570634043</v>
      </c>
      <c r="J62" s="1">
        <f t="shared" si="8"/>
        <v>1252.9543937708565</v>
      </c>
    </row>
    <row r="63" spans="2:10" x14ac:dyDescent="0.3">
      <c r="B63" s="1">
        <v>62</v>
      </c>
      <c r="C63" s="77">
        <v>0</v>
      </c>
      <c r="H63" s="1">
        <v>91</v>
      </c>
      <c r="I63" s="1">
        <f t="shared" si="6"/>
        <v>8.7810901001112356</v>
      </c>
      <c r="J63" s="1">
        <f t="shared" si="8"/>
        <v>1244.1733036707453</v>
      </c>
    </row>
    <row r="64" spans="2:10" x14ac:dyDescent="0.3">
      <c r="B64" s="1">
        <v>63</v>
      </c>
      <c r="C64" s="77">
        <v>1</v>
      </c>
      <c r="H64" s="1">
        <v>92</v>
      </c>
      <c r="I64" s="1">
        <f t="shared" si="6"/>
        <v>8.8629588431590669</v>
      </c>
      <c r="J64" s="1">
        <f t="shared" si="8"/>
        <v>1235.3103448275863</v>
      </c>
    </row>
    <row r="65" spans="2:10" x14ac:dyDescent="0.3">
      <c r="B65" s="1">
        <v>64</v>
      </c>
      <c r="C65" s="77">
        <v>1</v>
      </c>
      <c r="H65" s="1">
        <v>93</v>
      </c>
      <c r="I65" s="1">
        <f t="shared" si="6"/>
        <v>8.9448275862068964</v>
      </c>
      <c r="J65" s="1">
        <f t="shared" si="8"/>
        <v>1226.3655172413794</v>
      </c>
    </row>
    <row r="66" spans="2:10" x14ac:dyDescent="0.3">
      <c r="B66" s="1">
        <v>65</v>
      </c>
      <c r="C66" s="77">
        <v>0</v>
      </c>
      <c r="H66" s="1">
        <v>94</v>
      </c>
      <c r="I66" s="1">
        <f t="shared" si="6"/>
        <v>9.0266963292547278</v>
      </c>
      <c r="J66" s="1">
        <f t="shared" si="8"/>
        <v>1217.3388209121247</v>
      </c>
    </row>
    <row r="67" spans="2:10" x14ac:dyDescent="0.3">
      <c r="B67" s="1">
        <v>66</v>
      </c>
      <c r="C67" s="77">
        <v>0</v>
      </c>
      <c r="H67" s="1">
        <v>95</v>
      </c>
      <c r="I67" s="1">
        <f t="shared" si="6"/>
        <v>9.1085650723025591</v>
      </c>
      <c r="J67" s="1">
        <f t="shared" si="8"/>
        <v>1208.2302558398221</v>
      </c>
    </row>
    <row r="68" spans="2:10" x14ac:dyDescent="0.3">
      <c r="B68" s="1">
        <v>67</v>
      </c>
      <c r="C68" s="77">
        <v>1</v>
      </c>
      <c r="H68" s="1">
        <v>96</v>
      </c>
      <c r="I68" s="1">
        <f t="shared" si="6"/>
        <v>9.1904338153503904</v>
      </c>
      <c r="J68" s="1">
        <f t="shared" si="8"/>
        <v>1199.0398220244717</v>
      </c>
    </row>
    <row r="69" spans="2:10" x14ac:dyDescent="0.3">
      <c r="B69" s="1">
        <v>68</v>
      </c>
      <c r="C69" s="77">
        <v>0</v>
      </c>
      <c r="H69" s="1">
        <v>97</v>
      </c>
      <c r="I69" s="1">
        <f t="shared" si="6"/>
        <v>9.2723025583982217</v>
      </c>
      <c r="J69" s="1">
        <f t="shared" si="8"/>
        <v>1189.7675194660735</v>
      </c>
    </row>
    <row r="70" spans="2:10" x14ac:dyDescent="0.3">
      <c r="B70" s="1">
        <v>69</v>
      </c>
      <c r="C70" s="77">
        <v>2</v>
      </c>
      <c r="H70" s="1">
        <v>98</v>
      </c>
      <c r="I70" s="1">
        <f t="shared" si="6"/>
        <v>9.354171301446053</v>
      </c>
      <c r="J70" s="1">
        <f t="shared" si="8"/>
        <v>1180.4133481646275</v>
      </c>
    </row>
    <row r="71" spans="2:10" x14ac:dyDescent="0.3">
      <c r="B71" s="1">
        <v>70</v>
      </c>
      <c r="C71" s="77">
        <v>1</v>
      </c>
      <c r="H71" s="1">
        <v>99</v>
      </c>
      <c r="I71" s="1">
        <f t="shared" si="6"/>
        <v>9.4360400444938826</v>
      </c>
      <c r="J71" s="1">
        <f t="shared" si="8"/>
        <v>1170.9773081201336</v>
      </c>
    </row>
    <row r="72" spans="2:10" x14ac:dyDescent="0.3">
      <c r="B72" s="1">
        <v>71</v>
      </c>
      <c r="C72" s="77">
        <v>5</v>
      </c>
      <c r="H72" s="1">
        <v>100</v>
      </c>
      <c r="I72" s="1">
        <f t="shared" si="6"/>
        <v>9.5179087875417139</v>
      </c>
      <c r="J72" s="1">
        <f t="shared" si="8"/>
        <v>1161.4593993325918</v>
      </c>
    </row>
    <row r="73" spans="2:10" x14ac:dyDescent="0.3">
      <c r="B73" s="1">
        <v>72</v>
      </c>
      <c r="C73" s="77">
        <v>0</v>
      </c>
      <c r="H73" s="1">
        <v>101</v>
      </c>
      <c r="I73" s="1">
        <f t="shared" si="6"/>
        <v>9.5997775305895452</v>
      </c>
      <c r="J73" s="1">
        <f t="shared" si="8"/>
        <v>1151.8596218020023</v>
      </c>
    </row>
    <row r="74" spans="2:10" x14ac:dyDescent="0.3">
      <c r="B74" s="1">
        <v>73</v>
      </c>
      <c r="C74" s="77">
        <v>0</v>
      </c>
      <c r="H74" s="1">
        <v>102</v>
      </c>
      <c r="I74" s="1">
        <f t="shared" si="6"/>
        <v>9.6816462736373765</v>
      </c>
      <c r="J74" s="1">
        <f t="shared" si="8"/>
        <v>1142.1779755283649</v>
      </c>
    </row>
    <row r="75" spans="2:10" x14ac:dyDescent="0.3">
      <c r="B75" s="1">
        <v>74</v>
      </c>
      <c r="C75" s="77">
        <v>0</v>
      </c>
      <c r="H75" s="1">
        <v>103</v>
      </c>
      <c r="I75" s="1">
        <f t="shared" si="6"/>
        <v>9.763515016685206</v>
      </c>
      <c r="J75" s="1">
        <f t="shared" si="8"/>
        <v>1132.4144605116796</v>
      </c>
    </row>
    <row r="76" spans="2:10" x14ac:dyDescent="0.3">
      <c r="B76" s="1">
        <v>75</v>
      </c>
      <c r="C76" s="77">
        <v>2</v>
      </c>
      <c r="H76" s="1">
        <v>104</v>
      </c>
      <c r="I76" s="1">
        <f t="shared" si="6"/>
        <v>9.8453837597330374</v>
      </c>
      <c r="J76" s="1">
        <f t="shared" si="8"/>
        <v>1122.5690767519466</v>
      </c>
    </row>
    <row r="77" spans="2:10" x14ac:dyDescent="0.3">
      <c r="B77" s="1">
        <v>76</v>
      </c>
      <c r="C77" s="77">
        <v>1</v>
      </c>
      <c r="H77" s="1">
        <v>105</v>
      </c>
      <c r="I77" s="1">
        <f t="shared" si="6"/>
        <v>9.9272525027808687</v>
      </c>
      <c r="J77" s="1">
        <f t="shared" si="8"/>
        <v>1112.6418242491657</v>
      </c>
    </row>
    <row r="78" spans="2:10" x14ac:dyDescent="0.3">
      <c r="B78" s="1">
        <v>77</v>
      </c>
      <c r="C78" s="77">
        <v>3</v>
      </c>
      <c r="H78" s="1">
        <v>106</v>
      </c>
      <c r="I78" s="1">
        <f t="shared" si="6"/>
        <v>10.0091212458287</v>
      </c>
      <c r="J78" s="1">
        <f t="shared" si="8"/>
        <v>1102.6327030033369</v>
      </c>
    </row>
    <row r="79" spans="2:10" x14ac:dyDescent="0.3">
      <c r="B79" s="1">
        <v>78</v>
      </c>
      <c r="C79" s="77">
        <v>2</v>
      </c>
      <c r="H79" s="1">
        <v>107</v>
      </c>
      <c r="I79" s="1">
        <f t="shared" si="6"/>
        <v>10.090989988876531</v>
      </c>
      <c r="J79" s="1">
        <f t="shared" si="8"/>
        <v>1092.5417130144604</v>
      </c>
    </row>
    <row r="80" spans="2:10" x14ac:dyDescent="0.3">
      <c r="B80" s="1">
        <v>79</v>
      </c>
      <c r="C80" s="77">
        <v>0</v>
      </c>
      <c r="H80" s="1">
        <v>108</v>
      </c>
      <c r="I80" s="1">
        <f t="shared" si="6"/>
        <v>10.172858731924361</v>
      </c>
      <c r="J80" s="1">
        <f t="shared" si="8"/>
        <v>1082.3688542825359</v>
      </c>
    </row>
    <row r="81" spans="2:10" x14ac:dyDescent="0.3">
      <c r="B81" s="1">
        <v>80</v>
      </c>
      <c r="C81" s="77">
        <v>0</v>
      </c>
      <c r="H81" s="1">
        <v>109</v>
      </c>
      <c r="I81" s="1">
        <f t="shared" si="6"/>
        <v>10.254727474972192</v>
      </c>
      <c r="J81" s="1">
        <f t="shared" si="8"/>
        <v>1072.1141268075637</v>
      </c>
    </row>
    <row r="82" spans="2:10" x14ac:dyDescent="0.3">
      <c r="B82" s="1">
        <v>81</v>
      </c>
      <c r="C82" s="77">
        <v>7</v>
      </c>
      <c r="H82" s="1">
        <v>110</v>
      </c>
      <c r="I82" s="1">
        <f t="shared" si="6"/>
        <v>10.336596218020023</v>
      </c>
      <c r="J82" s="1">
        <f t="shared" si="8"/>
        <v>1061.7775305895436</v>
      </c>
    </row>
    <row r="83" spans="2:10" x14ac:dyDescent="0.3">
      <c r="B83" s="1">
        <v>82</v>
      </c>
      <c r="C83" s="77">
        <v>0</v>
      </c>
      <c r="H83" s="1">
        <v>111</v>
      </c>
      <c r="I83" s="1">
        <f t="shared" si="6"/>
        <v>10.418464961067855</v>
      </c>
      <c r="J83" s="1">
        <f t="shared" si="8"/>
        <v>1051.3590656284757</v>
      </c>
    </row>
    <row r="84" spans="2:10" x14ac:dyDescent="0.3">
      <c r="B84" s="1">
        <v>83</v>
      </c>
      <c r="C84" s="77">
        <v>1</v>
      </c>
      <c r="H84" s="1">
        <v>112</v>
      </c>
      <c r="I84" s="1">
        <f t="shared" si="6"/>
        <v>10.500333704115686</v>
      </c>
      <c r="J84" s="1">
        <f t="shared" si="8"/>
        <v>1040.85873192436</v>
      </c>
    </row>
    <row r="85" spans="2:10" x14ac:dyDescent="0.3">
      <c r="B85" s="1">
        <v>84</v>
      </c>
      <c r="C85" s="77">
        <v>3</v>
      </c>
      <c r="H85" s="1">
        <v>113</v>
      </c>
      <c r="I85" s="1">
        <f t="shared" si="6"/>
        <v>10.582202447163516</v>
      </c>
      <c r="J85" s="1">
        <f t="shared" si="8"/>
        <v>1030.2765294771964</v>
      </c>
    </row>
    <row r="86" spans="2:10" x14ac:dyDescent="0.3">
      <c r="B86" s="1">
        <v>85</v>
      </c>
      <c r="C86" s="77">
        <v>0</v>
      </c>
      <c r="H86" s="1">
        <v>114</v>
      </c>
      <c r="I86" s="1">
        <f t="shared" si="6"/>
        <v>10.664071190211347</v>
      </c>
      <c r="J86" s="1">
        <f t="shared" si="8"/>
        <v>1019.6124582869851</v>
      </c>
    </row>
    <row r="87" spans="2:10" x14ac:dyDescent="0.3">
      <c r="B87" s="1">
        <v>86</v>
      </c>
      <c r="C87" s="77">
        <v>0</v>
      </c>
      <c r="H87" s="1">
        <v>115</v>
      </c>
      <c r="I87" s="1">
        <f t="shared" si="6"/>
        <v>10.745939933259178</v>
      </c>
      <c r="J87" s="1">
        <f t="shared" si="8"/>
        <v>1008.866518353726</v>
      </c>
    </row>
    <row r="88" spans="2:10" x14ac:dyDescent="0.3">
      <c r="B88" s="1">
        <v>87</v>
      </c>
      <c r="C88" s="77">
        <v>0</v>
      </c>
      <c r="H88" s="1">
        <v>116</v>
      </c>
      <c r="I88" s="1">
        <f t="shared" si="6"/>
        <v>10.82780867630701</v>
      </c>
      <c r="J88" s="1">
        <f t="shared" si="8"/>
        <v>998.03870967741898</v>
      </c>
    </row>
    <row r="89" spans="2:10" x14ac:dyDescent="0.3">
      <c r="B89" s="1">
        <v>88</v>
      </c>
      <c r="C89" s="77">
        <v>2</v>
      </c>
      <c r="H89" s="1">
        <v>117</v>
      </c>
      <c r="I89" s="1">
        <f t="shared" si="6"/>
        <v>10.909677419354839</v>
      </c>
      <c r="J89" s="1">
        <f t="shared" si="8"/>
        <v>987.12903225806417</v>
      </c>
    </row>
    <row r="90" spans="2:10" x14ac:dyDescent="0.3">
      <c r="B90" s="1">
        <v>89</v>
      </c>
      <c r="C90" s="77">
        <v>6</v>
      </c>
      <c r="H90" s="1">
        <v>118</v>
      </c>
      <c r="I90" s="1">
        <f t="shared" si="6"/>
        <v>10.99154616240267</v>
      </c>
      <c r="J90" s="1">
        <f t="shared" si="8"/>
        <v>976.13748609566153</v>
      </c>
    </row>
    <row r="91" spans="2:10" x14ac:dyDescent="0.3">
      <c r="B91" s="1">
        <v>90</v>
      </c>
      <c r="C91" s="77">
        <v>0</v>
      </c>
      <c r="H91" s="1">
        <v>119</v>
      </c>
      <c r="I91" s="1">
        <f t="shared" si="6"/>
        <v>11.073414905450502</v>
      </c>
      <c r="J91" s="1">
        <f t="shared" si="8"/>
        <v>965.06407119021105</v>
      </c>
    </row>
    <row r="92" spans="2:10" x14ac:dyDescent="0.3">
      <c r="B92" s="1">
        <v>91</v>
      </c>
      <c r="C92" s="77">
        <v>1</v>
      </c>
      <c r="H92" s="1">
        <v>120</v>
      </c>
      <c r="I92" s="1">
        <f t="shared" si="6"/>
        <v>11.155283648498333</v>
      </c>
      <c r="J92" s="1">
        <f t="shared" si="8"/>
        <v>953.90878754171274</v>
      </c>
    </row>
    <row r="93" spans="2:10" x14ac:dyDescent="0.3">
      <c r="B93" s="1">
        <v>92</v>
      </c>
      <c r="C93" s="77">
        <v>4</v>
      </c>
      <c r="H93" s="1">
        <v>121</v>
      </c>
      <c r="I93" s="1">
        <f t="shared" si="6"/>
        <v>11.237152391546164</v>
      </c>
      <c r="J93" s="1">
        <f t="shared" si="8"/>
        <v>942.67163515016659</v>
      </c>
    </row>
    <row r="94" spans="2:10" x14ac:dyDescent="0.3">
      <c r="B94" s="1">
        <v>93</v>
      </c>
      <c r="C94" s="77">
        <v>0</v>
      </c>
      <c r="H94" s="1">
        <v>122</v>
      </c>
      <c r="I94" s="1">
        <f t="shared" si="6"/>
        <v>11.319021134593994</v>
      </c>
      <c r="J94" s="1">
        <f t="shared" si="8"/>
        <v>931.35261401557261</v>
      </c>
    </row>
    <row r="95" spans="2:10" x14ac:dyDescent="0.3">
      <c r="B95" s="1">
        <v>94</v>
      </c>
      <c r="C95" s="77">
        <v>0</v>
      </c>
      <c r="H95" s="1">
        <v>123</v>
      </c>
      <c r="I95" s="1">
        <f t="shared" si="6"/>
        <v>11.400889877641825</v>
      </c>
      <c r="J95" s="1">
        <f t="shared" si="8"/>
        <v>919.9517241379308</v>
      </c>
    </row>
    <row r="96" spans="2:10" x14ac:dyDescent="0.3">
      <c r="B96" s="1">
        <v>95</v>
      </c>
      <c r="C96" s="77">
        <v>11</v>
      </c>
      <c r="H96" s="1">
        <v>124</v>
      </c>
      <c r="I96" s="1">
        <f t="shared" si="6"/>
        <v>11.482758620689657</v>
      </c>
      <c r="J96" s="1">
        <f t="shared" si="8"/>
        <v>908.46896551724114</v>
      </c>
    </row>
    <row r="97" spans="2:10" x14ac:dyDescent="0.3">
      <c r="B97" s="1">
        <v>96</v>
      </c>
      <c r="C97" s="77">
        <v>0</v>
      </c>
      <c r="H97" s="1">
        <v>125</v>
      </c>
      <c r="I97" s="1">
        <f t="shared" ref="I97:I160" si="9">_xlfn.FORECAST.LINEAR(H97,$F$3:$F$32,$E$3:$E$32)</f>
        <v>11.564627363737488</v>
      </c>
      <c r="J97" s="1">
        <f t="shared" si="8"/>
        <v>896.90433815350366</v>
      </c>
    </row>
    <row r="98" spans="2:10" x14ac:dyDescent="0.3">
      <c r="B98" s="1">
        <v>97</v>
      </c>
      <c r="C98" s="77">
        <v>5</v>
      </c>
      <c r="H98" s="1">
        <v>126</v>
      </c>
      <c r="I98" s="1">
        <f t="shared" si="9"/>
        <v>11.646496106785317</v>
      </c>
      <c r="J98" s="1">
        <f t="shared" si="8"/>
        <v>885.25784204671834</v>
      </c>
    </row>
    <row r="99" spans="2:10" x14ac:dyDescent="0.3">
      <c r="B99" s="1">
        <v>98</v>
      </c>
      <c r="C99" s="77">
        <v>0</v>
      </c>
      <c r="H99" s="1">
        <v>127</v>
      </c>
      <c r="I99" s="1">
        <f t="shared" si="9"/>
        <v>11.728364849833149</v>
      </c>
      <c r="J99" s="1">
        <f t="shared" si="8"/>
        <v>873.52947719688518</v>
      </c>
    </row>
    <row r="100" spans="2:10" x14ac:dyDescent="0.3">
      <c r="B100" s="1">
        <v>99</v>
      </c>
      <c r="C100" s="77">
        <v>0</v>
      </c>
      <c r="H100" s="1">
        <v>128</v>
      </c>
      <c r="I100" s="1">
        <f t="shared" si="9"/>
        <v>11.81023359288098</v>
      </c>
      <c r="J100" s="1">
        <f t="shared" si="8"/>
        <v>861.71924360400419</v>
      </c>
    </row>
    <row r="101" spans="2:10" x14ac:dyDescent="0.3">
      <c r="B101" s="1">
        <v>100</v>
      </c>
      <c r="C101" s="77">
        <v>0</v>
      </c>
      <c r="H101" s="1">
        <v>129</v>
      </c>
      <c r="I101" s="1">
        <f t="shared" si="9"/>
        <v>11.892102335928811</v>
      </c>
      <c r="J101" s="1">
        <f t="shared" si="8"/>
        <v>849.82714126807537</v>
      </c>
    </row>
    <row r="102" spans="2:10" x14ac:dyDescent="0.3">
      <c r="B102" s="1">
        <v>101</v>
      </c>
      <c r="C102" s="77">
        <v>1</v>
      </c>
      <c r="H102" s="1">
        <v>130</v>
      </c>
      <c r="I102" s="1">
        <f t="shared" si="9"/>
        <v>11.973971078976643</v>
      </c>
      <c r="J102" s="1">
        <f t="shared" si="8"/>
        <v>837.85317018909871</v>
      </c>
    </row>
    <row r="103" spans="2:10" x14ac:dyDescent="0.3">
      <c r="B103" s="1">
        <v>102</v>
      </c>
      <c r="C103" s="77">
        <v>0</v>
      </c>
      <c r="H103" s="1">
        <v>131</v>
      </c>
      <c r="I103" s="1">
        <f t="shared" si="9"/>
        <v>12.055839822024472</v>
      </c>
      <c r="J103" s="1">
        <f t="shared" si="8"/>
        <v>825.79733036707421</v>
      </c>
    </row>
    <row r="104" spans="2:10" x14ac:dyDescent="0.3">
      <c r="B104" s="1">
        <v>103</v>
      </c>
      <c r="C104" s="77">
        <v>0</v>
      </c>
      <c r="H104" s="1">
        <v>132</v>
      </c>
      <c r="I104" s="1">
        <f t="shared" si="9"/>
        <v>12.137708565072304</v>
      </c>
      <c r="J104" s="1">
        <f t="shared" ref="J104:J160" si="10">J103-I104</f>
        <v>813.65962180200188</v>
      </c>
    </row>
    <row r="105" spans="2:10" x14ac:dyDescent="0.3">
      <c r="B105" s="1">
        <v>104</v>
      </c>
      <c r="C105" s="77">
        <v>0</v>
      </c>
      <c r="H105" s="1">
        <v>133</v>
      </c>
      <c r="I105" s="1">
        <f t="shared" si="9"/>
        <v>12.219577308120135</v>
      </c>
      <c r="J105" s="1">
        <f t="shared" si="10"/>
        <v>801.44004449388171</v>
      </c>
    </row>
    <row r="106" spans="2:10" x14ac:dyDescent="0.3">
      <c r="B106" s="1">
        <v>105</v>
      </c>
      <c r="C106" s="77">
        <v>2</v>
      </c>
      <c r="H106" s="1">
        <v>134</v>
      </c>
      <c r="I106" s="1">
        <f t="shared" si="9"/>
        <v>12.301446051167966</v>
      </c>
      <c r="J106" s="1">
        <f t="shared" si="10"/>
        <v>789.13859844271371</v>
      </c>
    </row>
    <row r="107" spans="2:10" x14ac:dyDescent="0.3">
      <c r="B107" s="1">
        <v>106</v>
      </c>
      <c r="C107" s="77">
        <v>2</v>
      </c>
      <c r="H107" s="1">
        <v>135</v>
      </c>
      <c r="I107" s="1">
        <f t="shared" si="9"/>
        <v>12.383314794215796</v>
      </c>
      <c r="J107" s="1">
        <f t="shared" si="10"/>
        <v>776.75528364849788</v>
      </c>
    </row>
    <row r="108" spans="2:10" x14ac:dyDescent="0.3">
      <c r="B108" s="1">
        <v>107</v>
      </c>
      <c r="C108" s="77">
        <v>2</v>
      </c>
      <c r="H108" s="1">
        <v>136</v>
      </c>
      <c r="I108" s="1">
        <f t="shared" si="9"/>
        <v>12.465183537263627</v>
      </c>
      <c r="J108" s="1">
        <f t="shared" si="10"/>
        <v>764.29010011123421</v>
      </c>
    </row>
    <row r="109" spans="2:10" x14ac:dyDescent="0.3">
      <c r="B109" s="1">
        <v>108</v>
      </c>
      <c r="C109" s="77">
        <v>1</v>
      </c>
      <c r="H109" s="1">
        <v>137</v>
      </c>
      <c r="I109" s="1">
        <f t="shared" si="9"/>
        <v>12.547052280311458</v>
      </c>
      <c r="J109" s="1">
        <f t="shared" si="10"/>
        <v>751.74304783092271</v>
      </c>
    </row>
    <row r="110" spans="2:10" x14ac:dyDescent="0.3">
      <c r="B110" s="1">
        <v>109</v>
      </c>
      <c r="C110" s="77">
        <v>2</v>
      </c>
      <c r="H110" s="1">
        <v>138</v>
      </c>
      <c r="I110" s="1">
        <f t="shared" si="9"/>
        <v>12.62892102335929</v>
      </c>
      <c r="J110" s="1">
        <f t="shared" si="10"/>
        <v>739.11412680756337</v>
      </c>
    </row>
    <row r="111" spans="2:10" x14ac:dyDescent="0.3">
      <c r="B111" s="1">
        <v>110</v>
      </c>
      <c r="C111" s="77">
        <v>1</v>
      </c>
      <c r="H111" s="1">
        <v>139</v>
      </c>
      <c r="I111" s="1">
        <f t="shared" si="9"/>
        <v>12.710789766407121</v>
      </c>
      <c r="J111" s="1">
        <f t="shared" si="10"/>
        <v>726.40333704115619</v>
      </c>
    </row>
    <row r="112" spans="2:10" x14ac:dyDescent="0.3">
      <c r="B112" s="1">
        <v>111</v>
      </c>
      <c r="C112" s="77">
        <v>0</v>
      </c>
      <c r="H112" s="1">
        <v>140</v>
      </c>
      <c r="I112" s="1">
        <f t="shared" si="9"/>
        <v>12.792658509454951</v>
      </c>
      <c r="J112" s="1">
        <f t="shared" si="10"/>
        <v>713.6106785317013</v>
      </c>
    </row>
    <row r="113" spans="2:10" x14ac:dyDescent="0.3">
      <c r="B113" s="1">
        <v>112</v>
      </c>
      <c r="C113" s="77">
        <v>0</v>
      </c>
      <c r="H113" s="1">
        <v>141</v>
      </c>
      <c r="I113" s="1">
        <f t="shared" si="9"/>
        <v>12.874527252502782</v>
      </c>
      <c r="J113" s="1">
        <f t="shared" si="10"/>
        <v>700.73615127919857</v>
      </c>
    </row>
    <row r="114" spans="2:10" x14ac:dyDescent="0.3">
      <c r="B114" s="1">
        <v>113</v>
      </c>
      <c r="C114" s="77">
        <v>0</v>
      </c>
      <c r="H114" s="1">
        <v>142</v>
      </c>
      <c r="I114" s="1">
        <f t="shared" si="9"/>
        <v>12.956395995550613</v>
      </c>
      <c r="J114" s="1">
        <f t="shared" si="10"/>
        <v>687.779755283648</v>
      </c>
    </row>
    <row r="115" spans="2:10" x14ac:dyDescent="0.3">
      <c r="B115" s="1">
        <v>114</v>
      </c>
      <c r="C115" s="77">
        <v>1</v>
      </c>
      <c r="H115" s="1">
        <v>143</v>
      </c>
      <c r="I115" s="1">
        <f t="shared" si="9"/>
        <v>13.038264738598444</v>
      </c>
      <c r="J115" s="1">
        <f t="shared" si="10"/>
        <v>674.7414905450496</v>
      </c>
    </row>
    <row r="116" spans="2:10" x14ac:dyDescent="0.3">
      <c r="B116" s="1">
        <v>115</v>
      </c>
      <c r="C116" s="77">
        <v>1</v>
      </c>
      <c r="H116" s="1">
        <v>144</v>
      </c>
      <c r="I116" s="1">
        <f t="shared" si="9"/>
        <v>13.120133481646274</v>
      </c>
      <c r="J116" s="1">
        <f t="shared" si="10"/>
        <v>661.62135706340337</v>
      </c>
    </row>
    <row r="117" spans="2:10" x14ac:dyDescent="0.3">
      <c r="B117" s="1">
        <v>116</v>
      </c>
      <c r="C117" s="77">
        <v>0</v>
      </c>
      <c r="H117" s="1">
        <v>145</v>
      </c>
      <c r="I117" s="1">
        <f t="shared" si="9"/>
        <v>13.202002224694105</v>
      </c>
      <c r="J117" s="1">
        <f t="shared" si="10"/>
        <v>648.4193548387093</v>
      </c>
    </row>
    <row r="118" spans="2:10" x14ac:dyDescent="0.3">
      <c r="B118" s="1">
        <v>117</v>
      </c>
      <c r="C118" s="77">
        <v>3</v>
      </c>
      <c r="H118" s="1">
        <v>146</v>
      </c>
      <c r="I118" s="1">
        <f t="shared" si="9"/>
        <v>13.283870967741937</v>
      </c>
      <c r="J118" s="1">
        <f t="shared" si="10"/>
        <v>635.13548387096739</v>
      </c>
    </row>
    <row r="119" spans="2:10" x14ac:dyDescent="0.3">
      <c r="B119" s="1">
        <v>118</v>
      </c>
      <c r="C119" s="77">
        <v>2</v>
      </c>
      <c r="H119" s="1">
        <v>147</v>
      </c>
      <c r="I119" s="1">
        <f t="shared" si="9"/>
        <v>13.365739710789768</v>
      </c>
      <c r="J119" s="1">
        <f t="shared" si="10"/>
        <v>621.76974416017765</v>
      </c>
    </row>
    <row r="120" spans="2:10" x14ac:dyDescent="0.3">
      <c r="B120" s="1">
        <v>119</v>
      </c>
      <c r="C120" s="77">
        <v>16</v>
      </c>
      <c r="H120" s="1">
        <v>148</v>
      </c>
      <c r="I120" s="1">
        <f t="shared" si="9"/>
        <v>13.447608453837599</v>
      </c>
      <c r="J120" s="1">
        <f t="shared" si="10"/>
        <v>608.32213570634008</v>
      </c>
    </row>
    <row r="121" spans="2:10" x14ac:dyDescent="0.3">
      <c r="B121" s="1">
        <v>120</v>
      </c>
      <c r="C121" s="77">
        <v>0</v>
      </c>
      <c r="H121" s="1">
        <v>149</v>
      </c>
      <c r="I121" s="1">
        <f t="shared" si="9"/>
        <v>13.529477196885429</v>
      </c>
      <c r="J121" s="1">
        <f t="shared" si="10"/>
        <v>594.79265850945467</v>
      </c>
    </row>
    <row r="122" spans="2:10" x14ac:dyDescent="0.3">
      <c r="B122" s="1">
        <v>121</v>
      </c>
      <c r="C122" s="77">
        <v>3</v>
      </c>
      <c r="H122" s="1">
        <v>150</v>
      </c>
      <c r="I122" s="1">
        <f t="shared" si="9"/>
        <v>13.61134593993326</v>
      </c>
      <c r="J122" s="1">
        <f t="shared" si="10"/>
        <v>581.18131256952142</v>
      </c>
    </row>
    <row r="123" spans="2:10" x14ac:dyDescent="0.3">
      <c r="B123" s="1">
        <v>122</v>
      </c>
      <c r="C123" s="77">
        <v>5</v>
      </c>
      <c r="H123" s="1">
        <v>151</v>
      </c>
      <c r="I123" s="1">
        <f t="shared" si="9"/>
        <v>13.693214682981091</v>
      </c>
      <c r="J123" s="1">
        <f t="shared" si="10"/>
        <v>567.48809788654034</v>
      </c>
    </row>
    <row r="124" spans="2:10" x14ac:dyDescent="0.3">
      <c r="B124" s="1">
        <v>123</v>
      </c>
      <c r="C124" s="77">
        <v>0</v>
      </c>
      <c r="H124" s="1">
        <v>152</v>
      </c>
      <c r="I124" s="1">
        <f t="shared" si="9"/>
        <v>13.775083426028923</v>
      </c>
      <c r="J124" s="1">
        <f t="shared" si="10"/>
        <v>553.71301446051143</v>
      </c>
    </row>
    <row r="125" spans="2:10" x14ac:dyDescent="0.3">
      <c r="B125" s="1">
        <v>124</v>
      </c>
      <c r="C125" s="77">
        <v>0</v>
      </c>
      <c r="H125" s="1">
        <v>153</v>
      </c>
      <c r="I125" s="1">
        <f t="shared" si="9"/>
        <v>13.856952169076754</v>
      </c>
      <c r="J125" s="1">
        <f t="shared" si="10"/>
        <v>539.85606229143468</v>
      </c>
    </row>
    <row r="126" spans="2:10" x14ac:dyDescent="0.3">
      <c r="B126" s="1">
        <v>125</v>
      </c>
      <c r="C126" s="77">
        <v>3</v>
      </c>
      <c r="H126" s="1">
        <v>154</v>
      </c>
      <c r="I126" s="1">
        <f t="shared" si="9"/>
        <v>13.938820912124584</v>
      </c>
      <c r="J126" s="1">
        <f t="shared" si="10"/>
        <v>525.9172413793101</v>
      </c>
    </row>
    <row r="127" spans="2:10" x14ac:dyDescent="0.3">
      <c r="B127" s="1">
        <v>126</v>
      </c>
      <c r="C127" s="77">
        <v>0</v>
      </c>
      <c r="H127" s="1">
        <v>155</v>
      </c>
      <c r="I127" s="1">
        <f t="shared" si="9"/>
        <v>14.020689655172415</v>
      </c>
      <c r="J127" s="1">
        <f t="shared" si="10"/>
        <v>511.89655172413768</v>
      </c>
    </row>
    <row r="128" spans="2:10" x14ac:dyDescent="0.3">
      <c r="B128" s="1">
        <v>127</v>
      </c>
      <c r="C128" s="77">
        <v>0</v>
      </c>
      <c r="H128" s="1">
        <v>156</v>
      </c>
      <c r="I128" s="1">
        <f t="shared" si="9"/>
        <v>14.102558398220246</v>
      </c>
      <c r="J128" s="1">
        <f t="shared" si="10"/>
        <v>497.79399332591743</v>
      </c>
    </row>
    <row r="129" spans="2:10" x14ac:dyDescent="0.3">
      <c r="B129" s="1">
        <v>128</v>
      </c>
      <c r="C129" s="77">
        <v>0</v>
      </c>
      <c r="H129" s="1">
        <v>157</v>
      </c>
      <c r="I129" s="1">
        <f t="shared" si="9"/>
        <v>14.184427141268078</v>
      </c>
      <c r="J129" s="1">
        <f t="shared" si="10"/>
        <v>483.60956618464934</v>
      </c>
    </row>
    <row r="130" spans="2:10" x14ac:dyDescent="0.3">
      <c r="B130" s="1">
        <v>129</v>
      </c>
      <c r="C130" s="77">
        <v>0</v>
      </c>
      <c r="H130" s="1">
        <v>158</v>
      </c>
      <c r="I130" s="1">
        <f t="shared" si="9"/>
        <v>14.266295884315907</v>
      </c>
      <c r="J130" s="1">
        <f t="shared" si="10"/>
        <v>469.34327030033342</v>
      </c>
    </row>
    <row r="131" spans="2:10" x14ac:dyDescent="0.3">
      <c r="B131" s="1">
        <v>130</v>
      </c>
      <c r="C131" s="77">
        <v>0</v>
      </c>
      <c r="H131" s="1">
        <v>159</v>
      </c>
      <c r="I131" s="1">
        <f t="shared" si="9"/>
        <v>14.348164627363738</v>
      </c>
      <c r="J131" s="1">
        <f t="shared" si="10"/>
        <v>454.99510567296966</v>
      </c>
    </row>
    <row r="132" spans="2:10" x14ac:dyDescent="0.3">
      <c r="B132" s="1">
        <v>131</v>
      </c>
      <c r="C132" s="77">
        <v>1</v>
      </c>
      <c r="H132" s="1">
        <v>160</v>
      </c>
      <c r="I132" s="1">
        <f t="shared" si="9"/>
        <v>14.43003337041157</v>
      </c>
      <c r="J132" s="1">
        <f t="shared" si="10"/>
        <v>440.56507230255806</v>
      </c>
    </row>
    <row r="133" spans="2:10" x14ac:dyDescent="0.3">
      <c r="B133" s="1">
        <v>132</v>
      </c>
      <c r="C133" s="77">
        <v>1</v>
      </c>
      <c r="H133" s="1">
        <v>161</v>
      </c>
      <c r="I133" s="1">
        <f t="shared" si="9"/>
        <v>14.511902113459401</v>
      </c>
      <c r="J133" s="1">
        <f t="shared" si="10"/>
        <v>426.05317018909864</v>
      </c>
    </row>
    <row r="134" spans="2:10" x14ac:dyDescent="0.3">
      <c r="B134" s="1">
        <v>133</v>
      </c>
      <c r="C134" s="77">
        <v>1</v>
      </c>
      <c r="H134" s="1">
        <v>162</v>
      </c>
      <c r="I134" s="1">
        <f t="shared" si="9"/>
        <v>14.593770856507232</v>
      </c>
      <c r="J134" s="1">
        <f t="shared" si="10"/>
        <v>411.45939933259143</v>
      </c>
    </row>
    <row r="135" spans="2:10" x14ac:dyDescent="0.3">
      <c r="B135" s="1">
        <v>134</v>
      </c>
      <c r="C135" s="77">
        <v>2</v>
      </c>
      <c r="H135" s="1">
        <v>163</v>
      </c>
      <c r="I135" s="1">
        <f t="shared" si="9"/>
        <v>14.675639599555062</v>
      </c>
      <c r="J135" s="1">
        <f t="shared" si="10"/>
        <v>396.78375973303639</v>
      </c>
    </row>
    <row r="136" spans="2:10" x14ac:dyDescent="0.3">
      <c r="B136" s="1">
        <v>135</v>
      </c>
      <c r="C136" s="77">
        <v>0</v>
      </c>
      <c r="H136" s="1">
        <v>164</v>
      </c>
      <c r="I136" s="1">
        <f t="shared" si="9"/>
        <v>14.757508342602893</v>
      </c>
      <c r="J136" s="1">
        <f t="shared" si="10"/>
        <v>382.02625139043352</v>
      </c>
    </row>
    <row r="137" spans="2:10" x14ac:dyDescent="0.3">
      <c r="B137" s="1">
        <v>136</v>
      </c>
      <c r="C137" s="77">
        <v>0</v>
      </c>
      <c r="H137" s="1">
        <v>165</v>
      </c>
      <c r="I137" s="1">
        <f t="shared" si="9"/>
        <v>14.839377085650725</v>
      </c>
      <c r="J137" s="1">
        <f t="shared" si="10"/>
        <v>367.1868743047828</v>
      </c>
    </row>
    <row r="138" spans="2:10" x14ac:dyDescent="0.3">
      <c r="B138" s="1">
        <v>137</v>
      </c>
      <c r="C138" s="77">
        <v>3</v>
      </c>
      <c r="H138" s="1">
        <v>166</v>
      </c>
      <c r="I138" s="1">
        <f t="shared" si="9"/>
        <v>14.921245828698556</v>
      </c>
      <c r="J138" s="1">
        <f t="shared" si="10"/>
        <v>352.26562847608426</v>
      </c>
    </row>
    <row r="139" spans="2:10" x14ac:dyDescent="0.3">
      <c r="B139" s="1">
        <v>138</v>
      </c>
      <c r="C139" s="77">
        <v>0</v>
      </c>
      <c r="H139" s="1">
        <v>167</v>
      </c>
      <c r="I139" s="1">
        <f t="shared" si="9"/>
        <v>15.003114571746385</v>
      </c>
      <c r="J139" s="1">
        <f t="shared" si="10"/>
        <v>337.26251390433788</v>
      </c>
    </row>
    <row r="140" spans="2:10" x14ac:dyDescent="0.3">
      <c r="B140" s="1">
        <v>139</v>
      </c>
      <c r="C140" s="77">
        <v>2</v>
      </c>
      <c r="H140" s="1">
        <v>168</v>
      </c>
      <c r="I140" s="1">
        <f t="shared" si="9"/>
        <v>15.084983314794217</v>
      </c>
      <c r="J140" s="1">
        <f t="shared" si="10"/>
        <v>322.17753058954366</v>
      </c>
    </row>
    <row r="141" spans="2:10" x14ac:dyDescent="0.3">
      <c r="B141" s="1">
        <v>140</v>
      </c>
      <c r="C141" s="77">
        <v>5</v>
      </c>
      <c r="H141" s="1">
        <v>169</v>
      </c>
      <c r="I141" s="1">
        <f t="shared" si="9"/>
        <v>15.166852057842048</v>
      </c>
      <c r="J141" s="1">
        <f t="shared" si="10"/>
        <v>307.01067853170161</v>
      </c>
    </row>
    <row r="142" spans="2:10" x14ac:dyDescent="0.3">
      <c r="B142" s="1">
        <v>141</v>
      </c>
      <c r="C142" s="77">
        <v>1</v>
      </c>
      <c r="H142" s="1">
        <v>170</v>
      </c>
      <c r="I142" s="1">
        <f t="shared" si="9"/>
        <v>15.248720800889879</v>
      </c>
      <c r="J142" s="1">
        <f t="shared" si="10"/>
        <v>291.76195773081173</v>
      </c>
    </row>
    <row r="143" spans="2:10" x14ac:dyDescent="0.3">
      <c r="B143" s="1">
        <v>142</v>
      </c>
      <c r="C143" s="77">
        <v>6</v>
      </c>
      <c r="H143" s="1">
        <v>171</v>
      </c>
      <c r="I143" s="1">
        <f t="shared" si="9"/>
        <v>15.330589543937711</v>
      </c>
      <c r="J143" s="1">
        <f t="shared" si="10"/>
        <v>276.43136818687401</v>
      </c>
    </row>
    <row r="144" spans="2:10" x14ac:dyDescent="0.3">
      <c r="B144" s="1">
        <v>143</v>
      </c>
      <c r="C144" s="77">
        <v>0</v>
      </c>
      <c r="H144" s="1">
        <v>172</v>
      </c>
      <c r="I144" s="1">
        <f t="shared" si="9"/>
        <v>15.41245828698554</v>
      </c>
      <c r="J144" s="1">
        <f t="shared" si="10"/>
        <v>261.01890989988846</v>
      </c>
    </row>
    <row r="145" spans="2:10" x14ac:dyDescent="0.3">
      <c r="B145" s="1">
        <v>144</v>
      </c>
      <c r="C145" s="77">
        <v>1</v>
      </c>
      <c r="H145" s="1">
        <v>173</v>
      </c>
      <c r="I145" s="1">
        <f t="shared" si="9"/>
        <v>15.494327030033372</v>
      </c>
      <c r="J145" s="1">
        <f t="shared" si="10"/>
        <v>245.5245828698551</v>
      </c>
    </row>
    <row r="146" spans="2:10" x14ac:dyDescent="0.3">
      <c r="B146" s="1">
        <v>145</v>
      </c>
      <c r="C146" s="77">
        <v>2</v>
      </c>
      <c r="H146" s="1">
        <v>174</v>
      </c>
      <c r="I146" s="1">
        <f t="shared" si="9"/>
        <v>15.576195773081203</v>
      </c>
      <c r="J146" s="1">
        <f t="shared" si="10"/>
        <v>229.9483870967739</v>
      </c>
    </row>
    <row r="147" spans="2:10" x14ac:dyDescent="0.3">
      <c r="B147" s="1">
        <v>146</v>
      </c>
      <c r="C147" s="77">
        <v>1</v>
      </c>
      <c r="H147" s="1">
        <v>175</v>
      </c>
      <c r="I147" s="1">
        <f t="shared" si="9"/>
        <v>15.658064516129034</v>
      </c>
      <c r="J147" s="1">
        <f t="shared" si="10"/>
        <v>214.29032258064487</v>
      </c>
    </row>
    <row r="148" spans="2:10" x14ac:dyDescent="0.3">
      <c r="B148" s="1">
        <v>147</v>
      </c>
      <c r="C148" s="77">
        <v>6</v>
      </c>
      <c r="H148" s="1">
        <v>176</v>
      </c>
      <c r="I148" s="1">
        <f t="shared" si="9"/>
        <v>15.739933259176865</v>
      </c>
      <c r="J148" s="1">
        <f t="shared" si="10"/>
        <v>198.550389321468</v>
      </c>
    </row>
    <row r="149" spans="2:10" x14ac:dyDescent="0.3">
      <c r="B149" s="1">
        <v>148</v>
      </c>
      <c r="C149" s="77">
        <v>0</v>
      </c>
      <c r="H149" s="1">
        <v>177</v>
      </c>
      <c r="I149" s="1">
        <f t="shared" si="9"/>
        <v>15.821802002224695</v>
      </c>
      <c r="J149" s="1">
        <f t="shared" si="10"/>
        <v>182.7285873192433</v>
      </c>
    </row>
    <row r="150" spans="2:10" x14ac:dyDescent="0.3">
      <c r="B150" s="1">
        <v>149</v>
      </c>
      <c r="C150" s="77">
        <v>0</v>
      </c>
      <c r="H150" s="1">
        <v>178</v>
      </c>
      <c r="I150" s="1">
        <f t="shared" si="9"/>
        <v>15.903670745272526</v>
      </c>
      <c r="J150" s="1">
        <f t="shared" si="10"/>
        <v>166.82491657397077</v>
      </c>
    </row>
    <row r="151" spans="2:10" x14ac:dyDescent="0.3">
      <c r="B151" s="1">
        <v>150</v>
      </c>
      <c r="C151" s="77">
        <v>2</v>
      </c>
      <c r="H151" s="1">
        <v>179</v>
      </c>
      <c r="I151" s="1">
        <f t="shared" si="9"/>
        <v>15.985539488320358</v>
      </c>
      <c r="J151" s="1">
        <f t="shared" si="10"/>
        <v>150.8393770856504</v>
      </c>
    </row>
    <row r="152" spans="2:10" x14ac:dyDescent="0.3">
      <c r="B152" s="1">
        <v>151</v>
      </c>
      <c r="C152" s="77">
        <v>0</v>
      </c>
      <c r="H152" s="1">
        <v>180</v>
      </c>
      <c r="I152" s="1">
        <f t="shared" si="9"/>
        <v>16.067408231368187</v>
      </c>
      <c r="J152" s="1">
        <f t="shared" si="10"/>
        <v>134.77196885428222</v>
      </c>
    </row>
    <row r="153" spans="2:10" x14ac:dyDescent="0.3">
      <c r="B153" s="1">
        <v>152</v>
      </c>
      <c r="C153" s="77">
        <v>1</v>
      </c>
      <c r="H153" s="1">
        <v>181</v>
      </c>
      <c r="I153" s="1">
        <f t="shared" si="9"/>
        <v>16.149276974416019</v>
      </c>
      <c r="J153" s="1">
        <f t="shared" si="10"/>
        <v>118.62269187986621</v>
      </c>
    </row>
    <row r="154" spans="2:10" x14ac:dyDescent="0.3">
      <c r="B154" s="1">
        <v>153</v>
      </c>
      <c r="C154" s="77">
        <v>1</v>
      </c>
      <c r="H154" s="1">
        <v>182</v>
      </c>
      <c r="I154" s="1">
        <f t="shared" si="9"/>
        <v>16.23114571746385</v>
      </c>
      <c r="J154" s="1">
        <f t="shared" si="10"/>
        <v>102.39154616240236</v>
      </c>
    </row>
    <row r="155" spans="2:10" x14ac:dyDescent="0.3">
      <c r="B155" s="1">
        <v>154</v>
      </c>
      <c r="C155" s="77">
        <v>1</v>
      </c>
      <c r="H155" s="1">
        <v>183</v>
      </c>
      <c r="I155" s="1">
        <f t="shared" si="9"/>
        <v>16.313014460511681</v>
      </c>
      <c r="J155" s="1">
        <f t="shared" si="10"/>
        <v>86.078531701890682</v>
      </c>
    </row>
    <row r="156" spans="2:10" x14ac:dyDescent="0.3">
      <c r="B156" s="1">
        <v>155</v>
      </c>
      <c r="C156" s="77">
        <v>1</v>
      </c>
      <c r="H156" s="1">
        <v>184</v>
      </c>
      <c r="I156" s="1">
        <f t="shared" si="9"/>
        <v>16.394883203559512</v>
      </c>
      <c r="J156" s="1">
        <f t="shared" si="10"/>
        <v>69.683648498331166</v>
      </c>
    </row>
    <row r="157" spans="2:10" x14ac:dyDescent="0.3">
      <c r="B157" s="1">
        <v>156</v>
      </c>
      <c r="C157" s="77">
        <v>0</v>
      </c>
      <c r="H157" s="1">
        <v>185</v>
      </c>
      <c r="I157" s="1">
        <f t="shared" si="9"/>
        <v>16.476751946607344</v>
      </c>
      <c r="J157" s="1">
        <f t="shared" si="10"/>
        <v>53.206896551723823</v>
      </c>
    </row>
    <row r="158" spans="2:10" x14ac:dyDescent="0.3">
      <c r="B158" s="1">
        <v>157</v>
      </c>
      <c r="C158" s="77">
        <v>0</v>
      </c>
      <c r="H158" s="1">
        <v>186</v>
      </c>
      <c r="I158" s="1">
        <f t="shared" si="9"/>
        <v>16.558620689655172</v>
      </c>
      <c r="J158" s="1">
        <f t="shared" si="10"/>
        <v>36.648275862068651</v>
      </c>
    </row>
    <row r="159" spans="2:10" x14ac:dyDescent="0.3">
      <c r="B159" s="1">
        <v>158</v>
      </c>
      <c r="C159" s="77">
        <v>0</v>
      </c>
      <c r="H159" s="1">
        <v>187</v>
      </c>
      <c r="I159" s="1">
        <f t="shared" si="9"/>
        <v>16.640489432703003</v>
      </c>
      <c r="J159" s="1">
        <f t="shared" si="10"/>
        <v>20.007786429365648</v>
      </c>
    </row>
    <row r="160" spans="2:10" x14ac:dyDescent="0.3">
      <c r="B160" s="1">
        <v>159</v>
      </c>
      <c r="C160" s="77">
        <v>0</v>
      </c>
      <c r="H160" s="1">
        <v>188</v>
      </c>
      <c r="I160" s="1">
        <f t="shared" si="9"/>
        <v>16.722358175750834</v>
      </c>
      <c r="J160" s="1">
        <f t="shared" si="10"/>
        <v>3.2854282536148141</v>
      </c>
    </row>
    <row r="161" spans="2:3" x14ac:dyDescent="0.3">
      <c r="B161" s="1">
        <v>160</v>
      </c>
      <c r="C161" s="77">
        <v>0</v>
      </c>
    </row>
    <row r="162" spans="2:3" x14ac:dyDescent="0.3">
      <c r="B162" s="1">
        <v>161</v>
      </c>
      <c r="C162" s="77">
        <v>0</v>
      </c>
    </row>
    <row r="163" spans="2:3" x14ac:dyDescent="0.3">
      <c r="B163" s="1">
        <v>162</v>
      </c>
      <c r="C163" s="77">
        <v>0</v>
      </c>
    </row>
    <row r="164" spans="2:3" x14ac:dyDescent="0.3">
      <c r="B164" s="1">
        <v>163</v>
      </c>
      <c r="C164" s="77">
        <v>0</v>
      </c>
    </row>
    <row r="165" spans="2:3" x14ac:dyDescent="0.3">
      <c r="B165" s="1">
        <v>164</v>
      </c>
      <c r="C165" s="77">
        <v>2</v>
      </c>
    </row>
    <row r="166" spans="2:3" x14ac:dyDescent="0.3">
      <c r="B166" s="1">
        <v>165</v>
      </c>
      <c r="C166" s="77">
        <v>0</v>
      </c>
    </row>
    <row r="167" spans="2:3" x14ac:dyDescent="0.3">
      <c r="B167" s="1">
        <v>166</v>
      </c>
      <c r="C167" s="77">
        <v>3</v>
      </c>
    </row>
    <row r="168" spans="2:3" x14ac:dyDescent="0.3">
      <c r="B168" s="1">
        <v>167</v>
      </c>
      <c r="C168" s="77">
        <v>0</v>
      </c>
    </row>
    <row r="169" spans="2:3" x14ac:dyDescent="0.3">
      <c r="B169" s="1">
        <v>168</v>
      </c>
      <c r="C169" s="77">
        <v>0</v>
      </c>
    </row>
    <row r="170" spans="2:3" x14ac:dyDescent="0.3">
      <c r="B170" s="1">
        <v>169</v>
      </c>
      <c r="C170" s="77">
        <v>0</v>
      </c>
    </row>
    <row r="171" spans="2:3" x14ac:dyDescent="0.3">
      <c r="B171" s="1">
        <v>170</v>
      </c>
      <c r="C171" s="77">
        <v>1</v>
      </c>
    </row>
    <row r="172" spans="2:3" x14ac:dyDescent="0.3">
      <c r="B172" s="1">
        <v>171</v>
      </c>
      <c r="C172" s="77">
        <v>7</v>
      </c>
    </row>
    <row r="173" spans="2:3" x14ac:dyDescent="0.3">
      <c r="B173" s="1">
        <v>172</v>
      </c>
      <c r="C173" s="77">
        <v>1</v>
      </c>
    </row>
    <row r="174" spans="2:3" x14ac:dyDescent="0.3">
      <c r="B174" s="1">
        <v>173</v>
      </c>
      <c r="C174" s="77">
        <v>1</v>
      </c>
    </row>
    <row r="175" spans="2:3" x14ac:dyDescent="0.3">
      <c r="B175" s="1">
        <v>174</v>
      </c>
      <c r="C175" s="77">
        <v>0</v>
      </c>
    </row>
    <row r="176" spans="2:3" x14ac:dyDescent="0.3">
      <c r="B176" s="1">
        <v>175</v>
      </c>
      <c r="C176" s="77">
        <v>1</v>
      </c>
    </row>
    <row r="177" spans="2:3" x14ac:dyDescent="0.3">
      <c r="B177" s="1">
        <v>176</v>
      </c>
      <c r="C177" s="77">
        <v>0</v>
      </c>
    </row>
    <row r="178" spans="2:3" x14ac:dyDescent="0.3">
      <c r="B178" s="1">
        <v>177</v>
      </c>
      <c r="C178" s="77">
        <v>0</v>
      </c>
    </row>
    <row r="179" spans="2:3" x14ac:dyDescent="0.3">
      <c r="B179" s="1">
        <v>178</v>
      </c>
      <c r="C179" s="77">
        <v>1</v>
      </c>
    </row>
    <row r="180" spans="2:3" x14ac:dyDescent="0.3">
      <c r="B180" s="1">
        <v>179</v>
      </c>
      <c r="C180" s="77">
        <v>3</v>
      </c>
    </row>
    <row r="181" spans="2:3" x14ac:dyDescent="0.3">
      <c r="B181" s="1">
        <v>180</v>
      </c>
      <c r="C181" s="77">
        <v>0</v>
      </c>
    </row>
    <row r="182" spans="2:3" x14ac:dyDescent="0.3">
      <c r="B182" s="1">
        <v>181</v>
      </c>
      <c r="C182" s="77">
        <v>5</v>
      </c>
    </row>
    <row r="183" spans="2:3" x14ac:dyDescent="0.3">
      <c r="B183" s="1">
        <v>182</v>
      </c>
      <c r="C183" s="77">
        <v>0</v>
      </c>
    </row>
    <row r="184" spans="2:3" x14ac:dyDescent="0.3">
      <c r="B184" s="1">
        <v>183</v>
      </c>
      <c r="C184" s="77">
        <v>4</v>
      </c>
    </row>
    <row r="185" spans="2:3" x14ac:dyDescent="0.3">
      <c r="B185" s="1">
        <v>184</v>
      </c>
      <c r="C185" s="77">
        <v>3</v>
      </c>
    </row>
    <row r="186" spans="2:3" x14ac:dyDescent="0.3">
      <c r="B186" s="1">
        <v>185</v>
      </c>
      <c r="C186" s="77">
        <v>0</v>
      </c>
    </row>
    <row r="187" spans="2:3" x14ac:dyDescent="0.3">
      <c r="B187" s="1">
        <v>186</v>
      </c>
      <c r="C187" s="77">
        <v>0</v>
      </c>
    </row>
    <row r="188" spans="2:3" x14ac:dyDescent="0.3">
      <c r="B188" s="1">
        <v>187</v>
      </c>
      <c r="C188" s="77">
        <v>0</v>
      </c>
    </row>
    <row r="189" spans="2:3" x14ac:dyDescent="0.3">
      <c r="B189" s="1">
        <v>188</v>
      </c>
      <c r="C189" s="77">
        <v>0</v>
      </c>
    </row>
    <row r="190" spans="2:3" x14ac:dyDescent="0.3">
      <c r="B190" s="1">
        <v>189</v>
      </c>
      <c r="C190" s="77">
        <v>1</v>
      </c>
    </row>
    <row r="191" spans="2:3" x14ac:dyDescent="0.3">
      <c r="B191" s="1">
        <v>190</v>
      </c>
      <c r="C191" s="77">
        <v>7</v>
      </c>
    </row>
    <row r="192" spans="2:3" x14ac:dyDescent="0.3">
      <c r="B192" s="1">
        <v>191</v>
      </c>
      <c r="C192" s="77">
        <v>0</v>
      </c>
    </row>
    <row r="193" spans="2:3" x14ac:dyDescent="0.3">
      <c r="B193" s="1">
        <v>192</v>
      </c>
      <c r="C193" s="77">
        <v>2</v>
      </c>
    </row>
    <row r="194" spans="2:3" x14ac:dyDescent="0.3">
      <c r="B194" s="1">
        <v>193</v>
      </c>
      <c r="C194" s="77">
        <v>0</v>
      </c>
    </row>
    <row r="195" spans="2:3" x14ac:dyDescent="0.3">
      <c r="B195" s="1">
        <v>194</v>
      </c>
      <c r="C195" s="77">
        <v>0</v>
      </c>
    </row>
    <row r="196" spans="2:3" x14ac:dyDescent="0.3">
      <c r="B196" s="1">
        <v>195</v>
      </c>
      <c r="C196" s="77">
        <v>0</v>
      </c>
    </row>
    <row r="197" spans="2:3" x14ac:dyDescent="0.3">
      <c r="B197" s="1">
        <v>196</v>
      </c>
      <c r="C197" s="77">
        <v>4</v>
      </c>
    </row>
    <row r="198" spans="2:3" x14ac:dyDescent="0.3">
      <c r="B198" s="1">
        <v>197</v>
      </c>
      <c r="C198" s="77">
        <v>0</v>
      </c>
    </row>
    <row r="199" spans="2:3" x14ac:dyDescent="0.3">
      <c r="B199" s="1">
        <v>198</v>
      </c>
      <c r="C199" s="77">
        <v>2</v>
      </c>
    </row>
    <row r="200" spans="2:3" x14ac:dyDescent="0.3">
      <c r="B200" s="1">
        <v>199</v>
      </c>
      <c r="C200" s="77">
        <v>7</v>
      </c>
    </row>
    <row r="201" spans="2:3" x14ac:dyDescent="0.3">
      <c r="B201" s="1">
        <v>200</v>
      </c>
      <c r="C201" s="77">
        <v>0</v>
      </c>
    </row>
    <row r="202" spans="2:3" x14ac:dyDescent="0.3">
      <c r="B202" s="1">
        <v>201</v>
      </c>
      <c r="C202" s="77">
        <v>0</v>
      </c>
    </row>
    <row r="203" spans="2:3" x14ac:dyDescent="0.3">
      <c r="B203" s="1">
        <v>202</v>
      </c>
      <c r="C203" s="77">
        <v>0</v>
      </c>
    </row>
    <row r="204" spans="2:3" x14ac:dyDescent="0.3">
      <c r="B204" s="1">
        <v>203</v>
      </c>
      <c r="C204" s="77">
        <v>1</v>
      </c>
    </row>
    <row r="205" spans="2:3" x14ac:dyDescent="0.3">
      <c r="B205" s="1">
        <v>204</v>
      </c>
      <c r="C205" s="77">
        <v>0</v>
      </c>
    </row>
    <row r="206" spans="2:3" x14ac:dyDescent="0.3">
      <c r="B206" s="1">
        <v>205</v>
      </c>
      <c r="C206" s="77">
        <v>0</v>
      </c>
    </row>
    <row r="207" spans="2:3" x14ac:dyDescent="0.3">
      <c r="B207" s="1">
        <v>206</v>
      </c>
      <c r="C207" s="77">
        <v>0</v>
      </c>
    </row>
    <row r="208" spans="2:3" x14ac:dyDescent="0.3">
      <c r="B208" s="1">
        <v>207</v>
      </c>
      <c r="C208" s="77">
        <v>4</v>
      </c>
    </row>
    <row r="209" spans="2:3" x14ac:dyDescent="0.3">
      <c r="B209" s="1">
        <v>208</v>
      </c>
      <c r="C209" s="77">
        <v>7</v>
      </c>
    </row>
    <row r="210" spans="2:3" x14ac:dyDescent="0.3">
      <c r="B210" s="1">
        <v>209</v>
      </c>
      <c r="C210" s="77">
        <v>3</v>
      </c>
    </row>
    <row r="211" spans="2:3" x14ac:dyDescent="0.3">
      <c r="B211" s="1">
        <v>210</v>
      </c>
      <c r="C211" s="77">
        <v>0</v>
      </c>
    </row>
    <row r="212" spans="2:3" x14ac:dyDescent="0.3">
      <c r="B212" s="1">
        <v>211</v>
      </c>
      <c r="C212" s="77">
        <v>2</v>
      </c>
    </row>
    <row r="213" spans="2:3" x14ac:dyDescent="0.3">
      <c r="B213" s="1">
        <v>212</v>
      </c>
      <c r="C213" s="77">
        <v>1</v>
      </c>
    </row>
    <row r="214" spans="2:3" x14ac:dyDescent="0.3">
      <c r="B214" s="1">
        <v>213</v>
      </c>
      <c r="C214" s="77">
        <v>6</v>
      </c>
    </row>
    <row r="215" spans="2:3" x14ac:dyDescent="0.3">
      <c r="B215" s="1">
        <v>214</v>
      </c>
      <c r="C215" s="77">
        <v>0</v>
      </c>
    </row>
    <row r="216" spans="2:3" x14ac:dyDescent="0.3">
      <c r="B216" s="1">
        <v>215</v>
      </c>
      <c r="C216" s="77">
        <v>4</v>
      </c>
    </row>
    <row r="217" spans="2:3" x14ac:dyDescent="0.3">
      <c r="B217" s="1">
        <v>216</v>
      </c>
      <c r="C217" s="77">
        <v>4</v>
      </c>
    </row>
    <row r="218" spans="2:3" x14ac:dyDescent="0.3">
      <c r="B218" s="1">
        <v>217</v>
      </c>
      <c r="C218" s="77">
        <v>0</v>
      </c>
    </row>
    <row r="219" spans="2:3" x14ac:dyDescent="0.3">
      <c r="B219" s="1">
        <v>218</v>
      </c>
      <c r="C219" s="77">
        <v>10</v>
      </c>
    </row>
    <row r="220" spans="2:3" x14ac:dyDescent="0.3">
      <c r="B220" s="1">
        <v>219</v>
      </c>
      <c r="C220" s="77">
        <v>0</v>
      </c>
    </row>
    <row r="221" spans="2:3" x14ac:dyDescent="0.3">
      <c r="B221" s="1">
        <v>220</v>
      </c>
      <c r="C221" s="77">
        <v>0</v>
      </c>
    </row>
    <row r="222" spans="2:3" x14ac:dyDescent="0.3">
      <c r="B222" s="1">
        <v>221</v>
      </c>
      <c r="C222" s="77">
        <v>0</v>
      </c>
    </row>
    <row r="223" spans="2:3" x14ac:dyDescent="0.3">
      <c r="B223" s="1">
        <v>222</v>
      </c>
      <c r="C223" s="77">
        <v>0</v>
      </c>
    </row>
    <row r="224" spans="2:3" x14ac:dyDescent="0.3">
      <c r="B224" s="1">
        <v>223</v>
      </c>
      <c r="C224" s="77">
        <v>8</v>
      </c>
    </row>
    <row r="225" spans="2:3" x14ac:dyDescent="0.3">
      <c r="B225" s="1">
        <v>224</v>
      </c>
      <c r="C225" s="77">
        <v>0</v>
      </c>
    </row>
    <row r="226" spans="2:3" x14ac:dyDescent="0.3">
      <c r="B226" s="1">
        <v>225</v>
      </c>
      <c r="C226" s="77">
        <v>6</v>
      </c>
    </row>
    <row r="227" spans="2:3" x14ac:dyDescent="0.3">
      <c r="B227" s="1">
        <v>226</v>
      </c>
      <c r="C227" s="77">
        <v>1</v>
      </c>
    </row>
    <row r="228" spans="2:3" x14ac:dyDescent="0.3">
      <c r="B228" s="1">
        <v>227</v>
      </c>
      <c r="C228" s="77">
        <v>0</v>
      </c>
    </row>
    <row r="229" spans="2:3" x14ac:dyDescent="0.3">
      <c r="B229" s="1">
        <v>228</v>
      </c>
      <c r="C229" s="77">
        <v>2</v>
      </c>
    </row>
    <row r="230" spans="2:3" x14ac:dyDescent="0.3">
      <c r="B230" s="1">
        <v>229</v>
      </c>
      <c r="C230" s="77">
        <v>3</v>
      </c>
    </row>
    <row r="231" spans="2:3" x14ac:dyDescent="0.3">
      <c r="B231" s="1">
        <v>230</v>
      </c>
      <c r="C231" s="77">
        <v>2</v>
      </c>
    </row>
    <row r="232" spans="2:3" x14ac:dyDescent="0.3">
      <c r="B232" s="1">
        <v>231</v>
      </c>
      <c r="C232" s="77">
        <v>1</v>
      </c>
    </row>
    <row r="233" spans="2:3" x14ac:dyDescent="0.3">
      <c r="B233" s="1">
        <v>232</v>
      </c>
      <c r="C233" s="77">
        <v>2</v>
      </c>
    </row>
    <row r="234" spans="2:3" x14ac:dyDescent="0.3">
      <c r="B234" s="1">
        <v>233</v>
      </c>
      <c r="C234" s="77">
        <v>4</v>
      </c>
    </row>
    <row r="235" spans="2:3" x14ac:dyDescent="0.3">
      <c r="B235" s="1">
        <v>234</v>
      </c>
      <c r="C235" s="77">
        <v>0</v>
      </c>
    </row>
    <row r="236" spans="2:3" x14ac:dyDescent="0.3">
      <c r="B236" s="1">
        <v>235</v>
      </c>
      <c r="C236" s="77">
        <v>1</v>
      </c>
    </row>
    <row r="237" spans="2:3" x14ac:dyDescent="0.3">
      <c r="B237" s="1">
        <v>236</v>
      </c>
      <c r="C237" s="77">
        <v>2</v>
      </c>
    </row>
    <row r="238" spans="2:3" x14ac:dyDescent="0.3">
      <c r="B238" s="1">
        <v>237</v>
      </c>
      <c r="C238" s="77">
        <v>2</v>
      </c>
    </row>
    <row r="239" spans="2:3" x14ac:dyDescent="0.3">
      <c r="B239" s="1">
        <v>238</v>
      </c>
      <c r="C239" s="77">
        <v>2</v>
      </c>
    </row>
    <row r="240" spans="2:3" x14ac:dyDescent="0.3">
      <c r="B240" s="1">
        <v>239</v>
      </c>
      <c r="C240" s="77">
        <v>0</v>
      </c>
    </row>
    <row r="241" spans="2:3" x14ac:dyDescent="0.3">
      <c r="B241" s="1">
        <v>240</v>
      </c>
      <c r="C241" s="77">
        <v>1</v>
      </c>
    </row>
    <row r="242" spans="2:3" x14ac:dyDescent="0.3">
      <c r="B242" s="1">
        <v>241</v>
      </c>
      <c r="C242" s="77">
        <v>1</v>
      </c>
    </row>
    <row r="243" spans="2:3" x14ac:dyDescent="0.3">
      <c r="B243" s="1">
        <v>242</v>
      </c>
      <c r="C243" s="77">
        <v>2</v>
      </c>
    </row>
    <row r="244" spans="2:3" x14ac:dyDescent="0.3">
      <c r="B244" s="1">
        <v>243</v>
      </c>
      <c r="C244" s="77">
        <v>0</v>
      </c>
    </row>
    <row r="245" spans="2:3" x14ac:dyDescent="0.3">
      <c r="B245" s="1">
        <v>244</v>
      </c>
      <c r="C245" s="77">
        <v>0</v>
      </c>
    </row>
    <row r="246" spans="2:3" x14ac:dyDescent="0.3">
      <c r="B246" s="1">
        <v>245</v>
      </c>
      <c r="C246" s="77">
        <v>3</v>
      </c>
    </row>
    <row r="247" spans="2:3" x14ac:dyDescent="0.3">
      <c r="B247" s="1">
        <v>246</v>
      </c>
      <c r="C247" s="77">
        <v>0</v>
      </c>
    </row>
    <row r="248" spans="2:3" x14ac:dyDescent="0.3">
      <c r="B248" s="1">
        <v>247</v>
      </c>
      <c r="C248" s="77">
        <v>4</v>
      </c>
    </row>
    <row r="249" spans="2:3" x14ac:dyDescent="0.3">
      <c r="B249" s="1">
        <v>248</v>
      </c>
      <c r="C249" s="77">
        <v>1</v>
      </c>
    </row>
    <row r="250" spans="2:3" x14ac:dyDescent="0.3">
      <c r="B250" s="1">
        <v>249</v>
      </c>
      <c r="C250" s="77">
        <v>0</v>
      </c>
    </row>
    <row r="251" spans="2:3" x14ac:dyDescent="0.3">
      <c r="B251" s="1">
        <v>250</v>
      </c>
      <c r="C251" s="77">
        <v>1</v>
      </c>
    </row>
    <row r="252" spans="2:3" x14ac:dyDescent="0.3">
      <c r="B252" s="1">
        <v>251</v>
      </c>
      <c r="C252" s="77">
        <v>2</v>
      </c>
    </row>
    <row r="253" spans="2:3" x14ac:dyDescent="0.3">
      <c r="B253" s="1">
        <v>252</v>
      </c>
      <c r="C253" s="77">
        <v>6</v>
      </c>
    </row>
    <row r="254" spans="2:3" x14ac:dyDescent="0.3">
      <c r="B254" s="1">
        <v>253</v>
      </c>
      <c r="C254" s="77">
        <v>1</v>
      </c>
    </row>
    <row r="255" spans="2:3" x14ac:dyDescent="0.3">
      <c r="B255" s="1">
        <v>254</v>
      </c>
      <c r="C255" s="77">
        <v>1</v>
      </c>
    </row>
    <row r="256" spans="2:3" x14ac:dyDescent="0.3">
      <c r="B256" s="1">
        <v>255</v>
      </c>
      <c r="C256" s="77">
        <v>1</v>
      </c>
    </row>
    <row r="257" spans="2:3" x14ac:dyDescent="0.3">
      <c r="B257" s="1">
        <v>256</v>
      </c>
      <c r="C257" s="77">
        <v>3</v>
      </c>
    </row>
    <row r="258" spans="2:3" x14ac:dyDescent="0.3">
      <c r="B258" s="1">
        <v>257</v>
      </c>
      <c r="C258" s="77">
        <v>0</v>
      </c>
    </row>
    <row r="259" spans="2:3" x14ac:dyDescent="0.3">
      <c r="B259" s="1">
        <v>258</v>
      </c>
      <c r="C259" s="77">
        <v>2</v>
      </c>
    </row>
    <row r="260" spans="2:3" x14ac:dyDescent="0.3">
      <c r="B260" s="1">
        <v>259</v>
      </c>
      <c r="C260" s="77">
        <v>0</v>
      </c>
    </row>
    <row r="261" spans="2:3" x14ac:dyDescent="0.3">
      <c r="B261" s="1">
        <v>260</v>
      </c>
      <c r="C261" s="77">
        <v>3</v>
      </c>
    </row>
    <row r="262" spans="2:3" x14ac:dyDescent="0.3">
      <c r="B262" s="1">
        <v>261</v>
      </c>
      <c r="C262" s="77">
        <v>0</v>
      </c>
    </row>
    <row r="263" spans="2:3" x14ac:dyDescent="0.3">
      <c r="B263" s="1">
        <v>262</v>
      </c>
      <c r="C263" s="77">
        <v>2</v>
      </c>
    </row>
    <row r="264" spans="2:3" x14ac:dyDescent="0.3">
      <c r="B264" s="1">
        <v>263</v>
      </c>
      <c r="C264" s="77">
        <v>3</v>
      </c>
    </row>
    <row r="265" spans="2:3" x14ac:dyDescent="0.3">
      <c r="B265" s="1">
        <v>264</v>
      </c>
      <c r="C265" s="77">
        <v>0</v>
      </c>
    </row>
    <row r="266" spans="2:3" x14ac:dyDescent="0.3">
      <c r="B266" s="1">
        <v>265</v>
      </c>
      <c r="C266" s="77">
        <v>0</v>
      </c>
    </row>
    <row r="267" spans="2:3" x14ac:dyDescent="0.3">
      <c r="B267" s="1">
        <v>266</v>
      </c>
      <c r="C267" s="77">
        <v>1</v>
      </c>
    </row>
    <row r="268" spans="2:3" x14ac:dyDescent="0.3">
      <c r="B268" s="1">
        <v>267</v>
      </c>
      <c r="C268" s="77">
        <v>0</v>
      </c>
    </row>
    <row r="269" spans="2:3" x14ac:dyDescent="0.3">
      <c r="B269" s="1">
        <v>268</v>
      </c>
      <c r="C269" s="77">
        <v>0</v>
      </c>
    </row>
    <row r="270" spans="2:3" x14ac:dyDescent="0.3">
      <c r="B270" s="1">
        <v>269</v>
      </c>
      <c r="C270" s="77">
        <v>0</v>
      </c>
    </row>
    <row r="271" spans="2:3" x14ac:dyDescent="0.3">
      <c r="B271" s="1">
        <v>270</v>
      </c>
      <c r="C271" s="77">
        <v>1</v>
      </c>
    </row>
    <row r="272" spans="2:3" x14ac:dyDescent="0.3">
      <c r="B272" s="1">
        <v>271</v>
      </c>
      <c r="C272" s="77">
        <v>0</v>
      </c>
    </row>
    <row r="273" spans="2:3" x14ac:dyDescent="0.3">
      <c r="B273" s="1">
        <v>272</v>
      </c>
      <c r="C273" s="77">
        <v>0</v>
      </c>
    </row>
    <row r="274" spans="2:3" x14ac:dyDescent="0.3">
      <c r="B274" s="1">
        <v>273</v>
      </c>
      <c r="C274" s="77">
        <v>6</v>
      </c>
    </row>
    <row r="275" spans="2:3" x14ac:dyDescent="0.3">
      <c r="B275" s="1">
        <v>274</v>
      </c>
      <c r="C275" s="77">
        <v>2</v>
      </c>
    </row>
    <row r="276" spans="2:3" x14ac:dyDescent="0.3">
      <c r="B276" s="1">
        <v>275</v>
      </c>
      <c r="C276" s="77">
        <v>0</v>
      </c>
    </row>
    <row r="277" spans="2:3" x14ac:dyDescent="0.3">
      <c r="B277" s="1">
        <v>276</v>
      </c>
      <c r="C277" s="77">
        <v>0</v>
      </c>
    </row>
    <row r="278" spans="2:3" x14ac:dyDescent="0.3">
      <c r="B278" s="1">
        <v>277</v>
      </c>
      <c r="C278" s="77">
        <v>1</v>
      </c>
    </row>
    <row r="279" spans="2:3" x14ac:dyDescent="0.3">
      <c r="B279" s="1">
        <v>278</v>
      </c>
      <c r="C279" s="77">
        <v>0</v>
      </c>
    </row>
    <row r="280" spans="2:3" x14ac:dyDescent="0.3">
      <c r="B280" s="1">
        <v>279</v>
      </c>
      <c r="C280" s="77">
        <v>2</v>
      </c>
    </row>
    <row r="281" spans="2:3" x14ac:dyDescent="0.3">
      <c r="B281" s="1">
        <v>280</v>
      </c>
      <c r="C281" s="77">
        <v>2</v>
      </c>
    </row>
    <row r="282" spans="2:3" x14ac:dyDescent="0.3">
      <c r="B282" s="1">
        <v>281</v>
      </c>
      <c r="C282" s="77">
        <v>2</v>
      </c>
    </row>
    <row r="283" spans="2:3" x14ac:dyDescent="0.3">
      <c r="B283" s="1">
        <v>282</v>
      </c>
      <c r="C283" s="77">
        <v>3</v>
      </c>
    </row>
    <row r="284" spans="2:3" x14ac:dyDescent="0.3">
      <c r="B284" s="1">
        <v>283</v>
      </c>
      <c r="C284" s="77">
        <v>5</v>
      </c>
    </row>
    <row r="285" spans="2:3" x14ac:dyDescent="0.3">
      <c r="B285" s="1">
        <v>284</v>
      </c>
      <c r="C285" s="77">
        <v>0</v>
      </c>
    </row>
    <row r="286" spans="2:3" x14ac:dyDescent="0.3">
      <c r="B286" s="1">
        <v>285</v>
      </c>
      <c r="C286" s="77">
        <v>3</v>
      </c>
    </row>
    <row r="287" spans="2:3" x14ac:dyDescent="0.3">
      <c r="B287" s="1">
        <v>286</v>
      </c>
      <c r="C287" s="77">
        <v>0</v>
      </c>
    </row>
    <row r="288" spans="2:3" x14ac:dyDescent="0.3">
      <c r="B288" s="1">
        <v>287</v>
      </c>
      <c r="C288" s="77">
        <v>1</v>
      </c>
    </row>
    <row r="289" spans="2:3" x14ac:dyDescent="0.3">
      <c r="B289" s="1">
        <v>288</v>
      </c>
      <c r="C289" s="77">
        <v>3</v>
      </c>
    </row>
    <row r="290" spans="2:3" x14ac:dyDescent="0.3">
      <c r="B290" s="1">
        <v>289</v>
      </c>
      <c r="C290" s="77">
        <v>0</v>
      </c>
    </row>
    <row r="291" spans="2:3" x14ac:dyDescent="0.3">
      <c r="B291" s="1">
        <v>290</v>
      </c>
      <c r="C291" s="77">
        <v>0</v>
      </c>
    </row>
    <row r="292" spans="2:3" x14ac:dyDescent="0.3">
      <c r="B292" s="1">
        <v>291</v>
      </c>
      <c r="C292" s="77">
        <v>0</v>
      </c>
    </row>
    <row r="293" spans="2:3" x14ac:dyDescent="0.3">
      <c r="B293" s="1">
        <v>292</v>
      </c>
      <c r="C293" s="77">
        <v>7</v>
      </c>
    </row>
    <row r="294" spans="2:3" x14ac:dyDescent="0.3">
      <c r="B294" s="1">
        <v>293</v>
      </c>
      <c r="C294" s="77">
        <v>0</v>
      </c>
    </row>
    <row r="295" spans="2:3" x14ac:dyDescent="0.3">
      <c r="B295" s="1">
        <v>294</v>
      </c>
      <c r="C295" s="77">
        <v>1</v>
      </c>
    </row>
    <row r="296" spans="2:3" x14ac:dyDescent="0.3">
      <c r="B296" s="1">
        <v>295</v>
      </c>
      <c r="C296" s="77">
        <v>3</v>
      </c>
    </row>
    <row r="297" spans="2:3" x14ac:dyDescent="0.3">
      <c r="B297" s="1">
        <v>296</v>
      </c>
      <c r="C297" s="77">
        <v>0</v>
      </c>
    </row>
    <row r="298" spans="2:3" x14ac:dyDescent="0.3">
      <c r="B298" s="1">
        <v>297</v>
      </c>
      <c r="C298" s="77">
        <v>0</v>
      </c>
    </row>
    <row r="299" spans="2:3" x14ac:dyDescent="0.3">
      <c r="B299" s="1">
        <v>298</v>
      </c>
      <c r="C299" s="77">
        <v>0</v>
      </c>
    </row>
    <row r="300" spans="2:3" x14ac:dyDescent="0.3">
      <c r="B300" s="1">
        <v>299</v>
      </c>
      <c r="C300" s="77">
        <v>9</v>
      </c>
    </row>
    <row r="301" spans="2:3" x14ac:dyDescent="0.3">
      <c r="B301" s="1">
        <v>300</v>
      </c>
      <c r="C301" s="77">
        <v>0</v>
      </c>
    </row>
    <row r="302" spans="2:3" x14ac:dyDescent="0.3">
      <c r="B302" s="1">
        <v>301</v>
      </c>
      <c r="C302" s="77">
        <v>1</v>
      </c>
    </row>
    <row r="303" spans="2:3" x14ac:dyDescent="0.3">
      <c r="B303" s="1">
        <v>302</v>
      </c>
      <c r="C303" s="77">
        <v>2</v>
      </c>
    </row>
    <row r="304" spans="2:3" x14ac:dyDescent="0.3">
      <c r="B304" s="1">
        <v>303</v>
      </c>
      <c r="C304" s="77">
        <v>5</v>
      </c>
    </row>
    <row r="305" spans="2:3" x14ac:dyDescent="0.3">
      <c r="B305" s="1">
        <v>304</v>
      </c>
      <c r="C305" s="77">
        <v>0</v>
      </c>
    </row>
    <row r="306" spans="2:3" x14ac:dyDescent="0.3">
      <c r="B306" s="1">
        <v>305</v>
      </c>
      <c r="C306" s="77">
        <v>0</v>
      </c>
    </row>
    <row r="307" spans="2:3" x14ac:dyDescent="0.3">
      <c r="B307" s="1">
        <v>306</v>
      </c>
      <c r="C307" s="77">
        <v>0</v>
      </c>
    </row>
    <row r="308" spans="2:3" x14ac:dyDescent="0.3">
      <c r="B308" s="1">
        <v>307</v>
      </c>
      <c r="C308" s="77">
        <v>0</v>
      </c>
    </row>
    <row r="309" spans="2:3" x14ac:dyDescent="0.3">
      <c r="B309" s="1">
        <v>308</v>
      </c>
      <c r="C309" s="77">
        <v>0</v>
      </c>
    </row>
    <row r="310" spans="2:3" x14ac:dyDescent="0.3">
      <c r="B310" s="1">
        <v>309</v>
      </c>
      <c r="C310" s="77">
        <v>0</v>
      </c>
    </row>
    <row r="311" spans="2:3" x14ac:dyDescent="0.3">
      <c r="B311" s="1">
        <v>310</v>
      </c>
      <c r="C311" s="77">
        <v>1</v>
      </c>
    </row>
    <row r="312" spans="2:3" x14ac:dyDescent="0.3">
      <c r="B312" s="1">
        <v>311</v>
      </c>
      <c r="C312" s="77">
        <v>5</v>
      </c>
    </row>
    <row r="313" spans="2:3" x14ac:dyDescent="0.3">
      <c r="B313" s="1">
        <v>312</v>
      </c>
      <c r="C313" s="77">
        <v>1</v>
      </c>
    </row>
    <row r="314" spans="2:3" x14ac:dyDescent="0.3">
      <c r="B314" s="1">
        <v>313</v>
      </c>
      <c r="C314" s="77">
        <v>0</v>
      </c>
    </row>
    <row r="315" spans="2:3" x14ac:dyDescent="0.3">
      <c r="B315" s="1">
        <v>314</v>
      </c>
      <c r="C315" s="77">
        <v>1</v>
      </c>
    </row>
    <row r="316" spans="2:3" x14ac:dyDescent="0.3">
      <c r="B316" s="1">
        <v>315</v>
      </c>
      <c r="C316" s="77">
        <v>2</v>
      </c>
    </row>
    <row r="317" spans="2:3" x14ac:dyDescent="0.3">
      <c r="B317" s="1">
        <v>316</v>
      </c>
      <c r="C317" s="77">
        <v>1</v>
      </c>
    </row>
    <row r="318" spans="2:3" x14ac:dyDescent="0.3">
      <c r="B318" s="1">
        <v>317</v>
      </c>
      <c r="C318" s="77">
        <v>0</v>
      </c>
    </row>
    <row r="319" spans="2:3" x14ac:dyDescent="0.3">
      <c r="B319" s="1">
        <v>318</v>
      </c>
      <c r="C319" s="77">
        <v>0</v>
      </c>
    </row>
    <row r="320" spans="2:3" x14ac:dyDescent="0.3">
      <c r="B320" s="1">
        <v>319</v>
      </c>
      <c r="C320" s="77">
        <v>0</v>
      </c>
    </row>
    <row r="321" spans="2:3" x14ac:dyDescent="0.3">
      <c r="B321" s="1">
        <v>320</v>
      </c>
      <c r="C321" s="77">
        <v>2</v>
      </c>
    </row>
    <row r="322" spans="2:3" x14ac:dyDescent="0.3">
      <c r="B322" s="1">
        <v>321</v>
      </c>
      <c r="C322" s="77">
        <v>1</v>
      </c>
    </row>
    <row r="323" spans="2:3" x14ac:dyDescent="0.3">
      <c r="B323" s="1">
        <v>322</v>
      </c>
      <c r="C323" s="77">
        <v>1</v>
      </c>
    </row>
    <row r="324" spans="2:3" x14ac:dyDescent="0.3">
      <c r="B324" s="1">
        <v>323</v>
      </c>
      <c r="C324" s="77">
        <v>2</v>
      </c>
    </row>
    <row r="325" spans="2:3" x14ac:dyDescent="0.3">
      <c r="B325" s="1">
        <v>324</v>
      </c>
      <c r="C325" s="77">
        <v>0</v>
      </c>
    </row>
    <row r="326" spans="2:3" x14ac:dyDescent="0.3">
      <c r="B326" s="1">
        <v>325</v>
      </c>
      <c r="C326" s="77">
        <v>0</v>
      </c>
    </row>
    <row r="327" spans="2:3" x14ac:dyDescent="0.3">
      <c r="B327" s="1">
        <v>326</v>
      </c>
      <c r="C327" s="77">
        <v>0</v>
      </c>
    </row>
    <row r="328" spans="2:3" x14ac:dyDescent="0.3">
      <c r="B328" s="1">
        <v>327</v>
      </c>
      <c r="C328" s="77">
        <v>0</v>
      </c>
    </row>
    <row r="329" spans="2:3" x14ac:dyDescent="0.3">
      <c r="B329" s="1">
        <v>328</v>
      </c>
      <c r="C329" s="77">
        <v>2</v>
      </c>
    </row>
    <row r="330" spans="2:3" x14ac:dyDescent="0.3">
      <c r="B330" s="1">
        <v>329</v>
      </c>
      <c r="C330" s="77">
        <v>0</v>
      </c>
    </row>
    <row r="331" spans="2:3" x14ac:dyDescent="0.3">
      <c r="B331" s="1">
        <v>330</v>
      </c>
      <c r="C331" s="77">
        <v>0</v>
      </c>
    </row>
    <row r="332" spans="2:3" x14ac:dyDescent="0.3">
      <c r="B332" s="1">
        <v>331</v>
      </c>
      <c r="C332" s="77">
        <v>0</v>
      </c>
    </row>
    <row r="333" spans="2:3" x14ac:dyDescent="0.3">
      <c r="B333" s="1">
        <v>332</v>
      </c>
      <c r="C333" s="77">
        <v>0</v>
      </c>
    </row>
    <row r="334" spans="2:3" x14ac:dyDescent="0.3">
      <c r="B334" s="1">
        <v>333</v>
      </c>
      <c r="C334" s="77">
        <v>4</v>
      </c>
    </row>
    <row r="335" spans="2:3" x14ac:dyDescent="0.3">
      <c r="B335" s="1">
        <v>334</v>
      </c>
      <c r="C335" s="77">
        <v>4</v>
      </c>
    </row>
    <row r="336" spans="2:3" x14ac:dyDescent="0.3">
      <c r="B336" s="1">
        <v>335</v>
      </c>
      <c r="C336" s="77">
        <v>3</v>
      </c>
    </row>
    <row r="337" spans="2:3" x14ac:dyDescent="0.3">
      <c r="B337" s="1">
        <v>336</v>
      </c>
      <c r="C337" s="77">
        <v>2</v>
      </c>
    </row>
    <row r="338" spans="2:3" x14ac:dyDescent="0.3">
      <c r="B338" s="1">
        <v>337</v>
      </c>
      <c r="C338" s="77">
        <v>0</v>
      </c>
    </row>
    <row r="339" spans="2:3" x14ac:dyDescent="0.3">
      <c r="B339" s="1">
        <v>338</v>
      </c>
      <c r="C339" s="77">
        <v>0</v>
      </c>
    </row>
    <row r="340" spans="2:3" x14ac:dyDescent="0.3">
      <c r="B340" s="1">
        <v>339</v>
      </c>
      <c r="C340" s="77">
        <v>0</v>
      </c>
    </row>
    <row r="341" spans="2:3" x14ac:dyDescent="0.3">
      <c r="B341" s="1">
        <v>340</v>
      </c>
      <c r="C341" s="77">
        <v>0</v>
      </c>
    </row>
    <row r="342" spans="2:3" x14ac:dyDescent="0.3">
      <c r="B342" s="1">
        <v>341</v>
      </c>
      <c r="C342" s="77">
        <v>2</v>
      </c>
    </row>
    <row r="343" spans="2:3" x14ac:dyDescent="0.3">
      <c r="B343" s="1">
        <v>342</v>
      </c>
      <c r="C343" s="77">
        <v>0</v>
      </c>
    </row>
    <row r="344" spans="2:3" x14ac:dyDescent="0.3">
      <c r="B344" s="1">
        <v>343</v>
      </c>
      <c r="C344" s="77">
        <v>0</v>
      </c>
    </row>
    <row r="345" spans="2:3" x14ac:dyDescent="0.3">
      <c r="B345" s="1">
        <v>344</v>
      </c>
      <c r="C345" s="77">
        <v>3</v>
      </c>
    </row>
    <row r="346" spans="2:3" x14ac:dyDescent="0.3">
      <c r="B346" s="1">
        <v>345</v>
      </c>
      <c r="C346" s="77">
        <v>1</v>
      </c>
    </row>
    <row r="347" spans="2:3" x14ac:dyDescent="0.3">
      <c r="B347" s="1">
        <v>346</v>
      </c>
      <c r="C347" s="77">
        <v>0</v>
      </c>
    </row>
    <row r="348" spans="2:3" x14ac:dyDescent="0.3">
      <c r="B348" s="1">
        <v>347</v>
      </c>
      <c r="C348" s="77">
        <v>0</v>
      </c>
    </row>
    <row r="349" spans="2:3" x14ac:dyDescent="0.3">
      <c r="B349" s="1">
        <v>348</v>
      </c>
      <c r="C349" s="77">
        <v>0</v>
      </c>
    </row>
    <row r="350" spans="2:3" x14ac:dyDescent="0.3">
      <c r="B350" s="1">
        <v>349</v>
      </c>
      <c r="C350" s="77">
        <v>3</v>
      </c>
    </row>
    <row r="351" spans="2:3" x14ac:dyDescent="0.3">
      <c r="B351" s="1">
        <v>350</v>
      </c>
      <c r="C351" s="77">
        <v>2</v>
      </c>
    </row>
    <row r="352" spans="2:3" x14ac:dyDescent="0.3">
      <c r="B352" s="1">
        <v>351</v>
      </c>
      <c r="C352" s="77">
        <v>2</v>
      </c>
    </row>
    <row r="353" spans="2:3" x14ac:dyDescent="0.3">
      <c r="B353" s="1">
        <v>352</v>
      </c>
      <c r="C353" s="77">
        <v>4</v>
      </c>
    </row>
    <row r="354" spans="2:3" x14ac:dyDescent="0.3">
      <c r="B354" s="1">
        <v>353</v>
      </c>
      <c r="C354" s="77">
        <v>5</v>
      </c>
    </row>
    <row r="355" spans="2:3" x14ac:dyDescent="0.3">
      <c r="B355" s="1">
        <v>354</v>
      </c>
      <c r="C355" s="77">
        <v>5</v>
      </c>
    </row>
    <row r="356" spans="2:3" x14ac:dyDescent="0.3">
      <c r="B356" s="1">
        <v>355</v>
      </c>
      <c r="C356" s="77">
        <v>0</v>
      </c>
    </row>
    <row r="357" spans="2:3" x14ac:dyDescent="0.3">
      <c r="B357" s="1">
        <v>356</v>
      </c>
      <c r="C357" s="77">
        <v>7</v>
      </c>
    </row>
    <row r="358" spans="2:3" x14ac:dyDescent="0.3">
      <c r="B358" s="1">
        <v>357</v>
      </c>
      <c r="C358" s="77">
        <v>0</v>
      </c>
    </row>
    <row r="359" spans="2:3" x14ac:dyDescent="0.3">
      <c r="B359" s="1">
        <v>358</v>
      </c>
      <c r="C359" s="77">
        <v>0</v>
      </c>
    </row>
    <row r="360" spans="2:3" x14ac:dyDescent="0.3">
      <c r="B360" s="1">
        <v>359</v>
      </c>
      <c r="C360" s="77">
        <v>0</v>
      </c>
    </row>
    <row r="361" spans="2:3" x14ac:dyDescent="0.3">
      <c r="B361" s="1">
        <v>360</v>
      </c>
      <c r="C361" s="77">
        <v>0</v>
      </c>
    </row>
    <row r="362" spans="2:3" x14ac:dyDescent="0.3">
      <c r="B362" s="1">
        <v>361</v>
      </c>
      <c r="C362" s="77">
        <v>0</v>
      </c>
    </row>
    <row r="363" spans="2:3" x14ac:dyDescent="0.3">
      <c r="B363" s="1">
        <v>362</v>
      </c>
      <c r="C363" s="77">
        <v>0</v>
      </c>
    </row>
    <row r="364" spans="2:3" x14ac:dyDescent="0.3">
      <c r="B364" s="1">
        <v>363</v>
      </c>
      <c r="C364" s="77">
        <v>2</v>
      </c>
    </row>
    <row r="365" spans="2:3" x14ac:dyDescent="0.3">
      <c r="B365" s="1">
        <v>364</v>
      </c>
      <c r="C365" s="77">
        <v>0</v>
      </c>
    </row>
    <row r="366" spans="2:3" x14ac:dyDescent="0.3">
      <c r="B366" s="1">
        <v>365</v>
      </c>
      <c r="C366" s="77">
        <v>0</v>
      </c>
    </row>
    <row r="367" spans="2:3" x14ac:dyDescent="0.3">
      <c r="B367" s="1">
        <v>366</v>
      </c>
      <c r="C367" s="77">
        <v>3</v>
      </c>
    </row>
    <row r="368" spans="2:3" x14ac:dyDescent="0.3">
      <c r="B368" s="1">
        <v>367</v>
      </c>
      <c r="C368" s="77">
        <v>4</v>
      </c>
    </row>
    <row r="369" spans="2:3" x14ac:dyDescent="0.3">
      <c r="B369" s="1">
        <v>368</v>
      </c>
      <c r="C369" s="77">
        <v>2</v>
      </c>
    </row>
    <row r="370" spans="2:3" x14ac:dyDescent="0.3">
      <c r="B370" s="1">
        <v>369</v>
      </c>
      <c r="C370" s="77">
        <v>1</v>
      </c>
    </row>
    <row r="371" spans="2:3" x14ac:dyDescent="0.3">
      <c r="B371" s="1">
        <v>370</v>
      </c>
      <c r="C371" s="77">
        <v>3</v>
      </c>
    </row>
    <row r="372" spans="2:3" x14ac:dyDescent="0.3">
      <c r="B372" s="1">
        <v>371</v>
      </c>
      <c r="C372" s="77">
        <v>0</v>
      </c>
    </row>
    <row r="373" spans="2:3" x14ac:dyDescent="0.3">
      <c r="B373" s="1">
        <v>372</v>
      </c>
      <c r="C373" s="77">
        <v>2</v>
      </c>
    </row>
    <row r="374" spans="2:3" x14ac:dyDescent="0.3">
      <c r="B374" s="1">
        <v>373</v>
      </c>
      <c r="C374" s="77">
        <v>14</v>
      </c>
    </row>
    <row r="375" spans="2:3" x14ac:dyDescent="0.3">
      <c r="B375" s="1">
        <v>374</v>
      </c>
      <c r="C375" s="77">
        <v>5</v>
      </c>
    </row>
    <row r="376" spans="2:3" x14ac:dyDescent="0.3">
      <c r="B376" s="1">
        <v>375</v>
      </c>
      <c r="C376" s="77">
        <v>7</v>
      </c>
    </row>
    <row r="377" spans="2:3" x14ac:dyDescent="0.3">
      <c r="B377" s="1">
        <v>376</v>
      </c>
      <c r="C377" s="77">
        <v>3</v>
      </c>
    </row>
    <row r="378" spans="2:3" x14ac:dyDescent="0.3">
      <c r="B378" s="1">
        <v>377</v>
      </c>
      <c r="C378" s="77">
        <v>0</v>
      </c>
    </row>
    <row r="379" spans="2:3" x14ac:dyDescent="0.3">
      <c r="B379" s="1">
        <v>378</v>
      </c>
      <c r="C379" s="77">
        <v>2</v>
      </c>
    </row>
    <row r="380" spans="2:3" x14ac:dyDescent="0.3">
      <c r="B380" s="1">
        <v>379</v>
      </c>
      <c r="C380" s="77">
        <v>3</v>
      </c>
    </row>
    <row r="381" spans="2:3" x14ac:dyDescent="0.3">
      <c r="B381" s="1">
        <v>380</v>
      </c>
      <c r="C381" s="77">
        <v>10</v>
      </c>
    </row>
    <row r="382" spans="2:3" x14ac:dyDescent="0.3">
      <c r="B382" s="1">
        <v>381</v>
      </c>
      <c r="C382" s="77">
        <v>15</v>
      </c>
    </row>
    <row r="383" spans="2:3" x14ac:dyDescent="0.3">
      <c r="B383" s="1">
        <v>382</v>
      </c>
      <c r="C383" s="77">
        <v>0</v>
      </c>
    </row>
    <row r="384" spans="2:3" x14ac:dyDescent="0.3">
      <c r="B384" s="1">
        <v>383</v>
      </c>
      <c r="C384" s="77">
        <v>0</v>
      </c>
    </row>
    <row r="385" spans="2:3" x14ac:dyDescent="0.3">
      <c r="B385" s="1">
        <v>384</v>
      </c>
      <c r="C385" s="77">
        <v>0</v>
      </c>
    </row>
    <row r="386" spans="2:3" x14ac:dyDescent="0.3">
      <c r="B386" s="1">
        <v>385</v>
      </c>
      <c r="C386" s="77">
        <v>3</v>
      </c>
    </row>
    <row r="387" spans="2:3" x14ac:dyDescent="0.3">
      <c r="B387" s="1">
        <v>386</v>
      </c>
      <c r="C387" s="77">
        <v>0</v>
      </c>
    </row>
    <row r="388" spans="2:3" x14ac:dyDescent="0.3">
      <c r="B388" s="1">
        <v>387</v>
      </c>
      <c r="C388" s="77">
        <v>0</v>
      </c>
    </row>
    <row r="389" spans="2:3" x14ac:dyDescent="0.3">
      <c r="B389" s="1">
        <v>388</v>
      </c>
      <c r="C389" s="77">
        <v>0</v>
      </c>
    </row>
    <row r="390" spans="2:3" x14ac:dyDescent="0.3">
      <c r="B390" s="1">
        <v>389</v>
      </c>
      <c r="C390" s="77">
        <v>1</v>
      </c>
    </row>
    <row r="391" spans="2:3" x14ac:dyDescent="0.3">
      <c r="B391" s="1">
        <v>390</v>
      </c>
      <c r="C391" s="77">
        <v>1</v>
      </c>
    </row>
    <row r="392" spans="2:3" x14ac:dyDescent="0.3">
      <c r="B392" s="1">
        <v>391</v>
      </c>
      <c r="C392" s="77">
        <v>3</v>
      </c>
    </row>
    <row r="393" spans="2:3" x14ac:dyDescent="0.3">
      <c r="B393" s="1">
        <v>392</v>
      </c>
      <c r="C393" s="77">
        <v>0</v>
      </c>
    </row>
    <row r="394" spans="2:3" x14ac:dyDescent="0.3">
      <c r="B394" s="1">
        <v>393</v>
      </c>
      <c r="C394" s="77">
        <v>7</v>
      </c>
    </row>
    <row r="395" spans="2:3" x14ac:dyDescent="0.3">
      <c r="B395" s="1">
        <v>394</v>
      </c>
      <c r="C395" s="77">
        <v>0</v>
      </c>
    </row>
    <row r="396" spans="2:3" x14ac:dyDescent="0.3">
      <c r="B396" s="1">
        <v>395</v>
      </c>
      <c r="C396" s="77">
        <v>0</v>
      </c>
    </row>
    <row r="397" spans="2:3" x14ac:dyDescent="0.3">
      <c r="B397" s="1">
        <v>396</v>
      </c>
      <c r="C397" s="77">
        <v>1</v>
      </c>
    </row>
    <row r="398" spans="2:3" x14ac:dyDescent="0.3">
      <c r="B398" s="1">
        <v>397</v>
      </c>
      <c r="C398" s="77">
        <v>2</v>
      </c>
    </row>
    <row r="399" spans="2:3" x14ac:dyDescent="0.3">
      <c r="B399" s="1">
        <v>398</v>
      </c>
      <c r="C399" s="77">
        <v>2</v>
      </c>
    </row>
    <row r="400" spans="2:3" x14ac:dyDescent="0.3">
      <c r="B400" s="1">
        <v>399</v>
      </c>
      <c r="C400" s="77">
        <v>0</v>
      </c>
    </row>
    <row r="401" spans="2:3" x14ac:dyDescent="0.3">
      <c r="B401" s="1">
        <v>400</v>
      </c>
      <c r="C401" s="77">
        <v>0</v>
      </c>
    </row>
    <row r="402" spans="2:3" x14ac:dyDescent="0.3">
      <c r="B402" s="1">
        <v>401</v>
      </c>
      <c r="C402" s="77">
        <v>0</v>
      </c>
    </row>
    <row r="403" spans="2:3" x14ac:dyDescent="0.3">
      <c r="B403" s="1">
        <v>402</v>
      </c>
      <c r="C403" s="77">
        <v>5</v>
      </c>
    </row>
    <row r="404" spans="2:3" x14ac:dyDescent="0.3">
      <c r="B404" s="1">
        <v>403</v>
      </c>
      <c r="C404" s="77">
        <v>1</v>
      </c>
    </row>
    <row r="405" spans="2:3" x14ac:dyDescent="0.3">
      <c r="B405" s="1">
        <v>404</v>
      </c>
      <c r="C405" s="77">
        <v>1</v>
      </c>
    </row>
    <row r="406" spans="2:3" x14ac:dyDescent="0.3">
      <c r="B406" s="1">
        <v>405</v>
      </c>
      <c r="C406" s="77">
        <v>2</v>
      </c>
    </row>
    <row r="407" spans="2:3" x14ac:dyDescent="0.3">
      <c r="B407" s="1">
        <v>406</v>
      </c>
      <c r="C407" s="77">
        <v>0</v>
      </c>
    </row>
    <row r="408" spans="2:3" x14ac:dyDescent="0.3">
      <c r="B408" s="1">
        <v>407</v>
      </c>
      <c r="C408" s="77">
        <v>6</v>
      </c>
    </row>
    <row r="409" spans="2:3" x14ac:dyDescent="0.3">
      <c r="B409" s="1">
        <v>408</v>
      </c>
      <c r="C409" s="77">
        <v>0</v>
      </c>
    </row>
    <row r="410" spans="2:3" x14ac:dyDescent="0.3">
      <c r="B410" s="1">
        <v>409</v>
      </c>
      <c r="C410" s="77">
        <v>5</v>
      </c>
    </row>
    <row r="411" spans="2:3" x14ac:dyDescent="0.3">
      <c r="B411" s="1">
        <v>410</v>
      </c>
      <c r="C411" s="77">
        <v>4</v>
      </c>
    </row>
    <row r="412" spans="2:3" x14ac:dyDescent="0.3">
      <c r="B412" s="1">
        <v>411</v>
      </c>
      <c r="C412" s="77">
        <v>1</v>
      </c>
    </row>
    <row r="413" spans="2:3" x14ac:dyDescent="0.3">
      <c r="B413" s="1">
        <v>412</v>
      </c>
      <c r="C413" s="77">
        <v>0</v>
      </c>
    </row>
    <row r="414" spans="2:3" x14ac:dyDescent="0.3">
      <c r="B414" s="1">
        <v>413</v>
      </c>
      <c r="C414" s="77">
        <v>0</v>
      </c>
    </row>
    <row r="415" spans="2:3" x14ac:dyDescent="0.3">
      <c r="B415" s="1">
        <v>414</v>
      </c>
      <c r="C415" s="77">
        <v>0</v>
      </c>
    </row>
    <row r="416" spans="2:3" x14ac:dyDescent="0.3">
      <c r="B416" s="1">
        <v>415</v>
      </c>
      <c r="C416" s="77">
        <v>4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5AC635-D9F1-4122-B067-579C0A1EBE2C}">
  <dimension ref="A1:M15"/>
  <sheetViews>
    <sheetView tabSelected="1" workbookViewId="0">
      <selection activeCell="M10" sqref="M10"/>
    </sheetView>
  </sheetViews>
  <sheetFormatPr defaultRowHeight="14.4" x14ac:dyDescent="0.3"/>
  <sheetData>
    <row r="1" spans="1:13" x14ac:dyDescent="0.3">
      <c r="A1" s="95" t="s">
        <v>54</v>
      </c>
      <c r="B1" s="95" t="s">
        <v>55</v>
      </c>
      <c r="C1" s="78" t="s">
        <v>56</v>
      </c>
      <c r="D1" s="78" t="s">
        <v>57</v>
      </c>
    </row>
    <row r="2" spans="1:13" x14ac:dyDescent="0.3">
      <c r="A2" s="94">
        <v>1</v>
      </c>
      <c r="B2" s="94">
        <v>6</v>
      </c>
      <c r="C2" s="93">
        <f>A2^2</f>
        <v>1</v>
      </c>
      <c r="D2" s="93">
        <f>A2*B2</f>
        <v>6</v>
      </c>
      <c r="F2" s="17" t="s">
        <v>58</v>
      </c>
    </row>
    <row r="3" spans="1:13" x14ac:dyDescent="0.3">
      <c r="A3" s="94">
        <v>2</v>
      </c>
      <c r="B3" s="94">
        <v>6</v>
      </c>
      <c r="C3" s="93">
        <f t="shared" ref="C3:C15" si="0">A3^2</f>
        <v>4</v>
      </c>
      <c r="D3" s="93">
        <f t="shared" ref="D3:D15" si="1">A3*B3</f>
        <v>12</v>
      </c>
      <c r="F3" s="17" t="s">
        <v>59</v>
      </c>
      <c r="G3">
        <f>SUM(A2:A15)</f>
        <v>105</v>
      </c>
    </row>
    <row r="4" spans="1:13" x14ac:dyDescent="0.3">
      <c r="A4" s="94">
        <v>3</v>
      </c>
      <c r="B4" s="94">
        <v>18</v>
      </c>
      <c r="C4" s="93">
        <f t="shared" si="0"/>
        <v>9</v>
      </c>
      <c r="D4" s="93">
        <f t="shared" si="1"/>
        <v>54</v>
      </c>
      <c r="F4" s="17" t="s">
        <v>60</v>
      </c>
      <c r="G4">
        <f>SUM(B2:B15)</f>
        <v>278</v>
      </c>
    </row>
    <row r="5" spans="1:13" x14ac:dyDescent="0.3">
      <c r="A5" s="94">
        <v>4</v>
      </c>
      <c r="B5" s="94">
        <v>26</v>
      </c>
      <c r="C5" s="93">
        <f t="shared" si="0"/>
        <v>16</v>
      </c>
      <c r="D5" s="93">
        <f t="shared" si="1"/>
        <v>104</v>
      </c>
      <c r="F5" s="17" t="s">
        <v>61</v>
      </c>
      <c r="G5">
        <f>SUM(C2:C15)</f>
        <v>1015</v>
      </c>
    </row>
    <row r="6" spans="1:13" x14ac:dyDescent="0.3">
      <c r="A6" s="94">
        <v>5</v>
      </c>
      <c r="B6" s="94">
        <v>23</v>
      </c>
      <c r="C6" s="93">
        <f t="shared" si="0"/>
        <v>25</v>
      </c>
      <c r="D6" s="93">
        <f t="shared" si="1"/>
        <v>115</v>
      </c>
      <c r="F6" s="17" t="s">
        <v>62</v>
      </c>
      <c r="G6">
        <f>SUM(D2:D15)</f>
        <v>2304</v>
      </c>
    </row>
    <row r="7" spans="1:13" x14ac:dyDescent="0.3">
      <c r="A7" s="94">
        <v>6</v>
      </c>
      <c r="B7" s="94">
        <v>11</v>
      </c>
      <c r="C7" s="93">
        <f t="shared" si="0"/>
        <v>36</v>
      </c>
      <c r="D7" s="93">
        <f t="shared" si="1"/>
        <v>66</v>
      </c>
      <c r="F7" s="17" t="s">
        <v>65</v>
      </c>
      <c r="G7">
        <f>COUNT(A2:A15)</f>
        <v>14</v>
      </c>
    </row>
    <row r="8" spans="1:13" x14ac:dyDescent="0.3">
      <c r="A8" s="94">
        <v>7</v>
      </c>
      <c r="B8" s="94">
        <v>12</v>
      </c>
      <c r="C8" s="93">
        <f t="shared" si="0"/>
        <v>49</v>
      </c>
      <c r="D8" s="93">
        <f t="shared" si="1"/>
        <v>84</v>
      </c>
    </row>
    <row r="9" spans="1:13" x14ac:dyDescent="0.3">
      <c r="A9" s="94">
        <v>8</v>
      </c>
      <c r="B9" s="94">
        <v>24</v>
      </c>
      <c r="C9" s="93">
        <f t="shared" si="0"/>
        <v>64</v>
      </c>
      <c r="D9" s="93">
        <f t="shared" si="1"/>
        <v>192</v>
      </c>
    </row>
    <row r="10" spans="1:13" x14ac:dyDescent="0.3">
      <c r="A10" s="94">
        <v>9</v>
      </c>
      <c r="B10" s="94">
        <v>52</v>
      </c>
      <c r="C10" s="93">
        <f t="shared" si="0"/>
        <v>81</v>
      </c>
      <c r="D10" s="93">
        <f t="shared" si="1"/>
        <v>468</v>
      </c>
      <c r="F10" s="17" t="s">
        <v>63</v>
      </c>
      <c r="G10">
        <f>((G4*G5)-(G3*G6))/((G7*G5)-(G3)^2)</f>
        <v>12.637362637362637</v>
      </c>
      <c r="I10">
        <f>INTERCEPT(B2:B15,A2:A15)</f>
        <v>12.637362637362639</v>
      </c>
      <c r="K10">
        <f>((G4*G5)-(G3*G6))</f>
        <v>40250</v>
      </c>
      <c r="M10">
        <f>((G7*G6)-(G3*G4))</f>
        <v>3066</v>
      </c>
    </row>
    <row r="11" spans="1:13" x14ac:dyDescent="0.3">
      <c r="A11" s="94">
        <v>10</v>
      </c>
      <c r="B11" s="94">
        <v>22</v>
      </c>
      <c r="C11" s="93">
        <f t="shared" si="0"/>
        <v>100</v>
      </c>
      <c r="D11" s="93">
        <f t="shared" si="1"/>
        <v>220</v>
      </c>
      <c r="F11" s="17" t="s">
        <v>64</v>
      </c>
      <c r="G11">
        <f>((G7*G6)-(G3*G4))/((G7*G5)-(G3)^2)</f>
        <v>0.96263736263736266</v>
      </c>
      <c r="I11">
        <f>SLOPE(B2:B15,A2:A15)</f>
        <v>0.96263736263736255</v>
      </c>
      <c r="K11">
        <f>((G7*G5)-(G3)^2)</f>
        <v>3185</v>
      </c>
      <c r="M11">
        <f>((G7*G5)-(G3)^2)</f>
        <v>3185</v>
      </c>
    </row>
    <row r="12" spans="1:13" x14ac:dyDescent="0.3">
      <c r="A12" s="94">
        <v>11</v>
      </c>
      <c r="B12" s="94">
        <v>22</v>
      </c>
      <c r="C12" s="93">
        <f t="shared" si="0"/>
        <v>121</v>
      </c>
      <c r="D12" s="93">
        <f t="shared" si="1"/>
        <v>242</v>
      </c>
      <c r="K12" s="96">
        <f>K10/K11</f>
        <v>12.637362637362637</v>
      </c>
      <c r="M12" s="96">
        <f>M10/M11</f>
        <v>0.96263736263736266</v>
      </c>
    </row>
    <row r="13" spans="1:13" x14ac:dyDescent="0.3">
      <c r="A13" s="94">
        <v>12</v>
      </c>
      <c r="B13" s="94">
        <v>7</v>
      </c>
      <c r="C13" s="93">
        <f t="shared" si="0"/>
        <v>144</v>
      </c>
      <c r="D13" s="93">
        <f t="shared" si="1"/>
        <v>84</v>
      </c>
    </row>
    <row r="14" spans="1:13" x14ac:dyDescent="0.3">
      <c r="A14" s="94">
        <v>13</v>
      </c>
      <c r="B14" s="94">
        <v>29</v>
      </c>
      <c r="C14" s="93">
        <f t="shared" si="0"/>
        <v>169</v>
      </c>
      <c r="D14" s="93">
        <f t="shared" si="1"/>
        <v>377</v>
      </c>
    </row>
    <row r="15" spans="1:13" x14ac:dyDescent="0.3">
      <c r="A15" s="94">
        <v>14</v>
      </c>
      <c r="B15" s="94">
        <v>20</v>
      </c>
      <c r="C15" s="93">
        <f t="shared" si="0"/>
        <v>196</v>
      </c>
      <c r="D15" s="93">
        <f t="shared" si="1"/>
        <v>280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26BD2-121D-4666-92E5-527DA859B32C}">
  <dimension ref="A1:E446"/>
  <sheetViews>
    <sheetView topLeftCell="A404" zoomScale="107" zoomScaleNormal="107" workbookViewId="0">
      <selection activeCell="H416" sqref="H416"/>
    </sheetView>
  </sheetViews>
  <sheetFormatPr defaultRowHeight="14.4" x14ac:dyDescent="0.3"/>
  <sheetData>
    <row r="1" spans="1:2" x14ac:dyDescent="0.3">
      <c r="A1" s="78" t="s">
        <v>54</v>
      </c>
      <c r="B1" s="78" t="s">
        <v>55</v>
      </c>
    </row>
    <row r="2" spans="1:2" x14ac:dyDescent="0.3">
      <c r="A2" s="1">
        <v>1</v>
      </c>
      <c r="B2" s="77">
        <v>4</v>
      </c>
    </row>
    <row r="3" spans="1:2" x14ac:dyDescent="0.3">
      <c r="A3" s="1">
        <v>2</v>
      </c>
      <c r="B3" s="77">
        <v>3</v>
      </c>
    </row>
    <row r="4" spans="1:2" x14ac:dyDescent="0.3">
      <c r="A4" s="1">
        <v>3</v>
      </c>
      <c r="B4" s="77">
        <v>1</v>
      </c>
    </row>
    <row r="5" spans="1:2" x14ac:dyDescent="0.3">
      <c r="A5" s="1">
        <v>4</v>
      </c>
      <c r="B5" s="77">
        <v>1</v>
      </c>
    </row>
    <row r="6" spans="1:2" x14ac:dyDescent="0.3">
      <c r="A6" s="1">
        <v>5</v>
      </c>
      <c r="B6" s="77">
        <v>2</v>
      </c>
    </row>
    <row r="7" spans="1:2" x14ac:dyDescent="0.3">
      <c r="A7" s="1">
        <v>6</v>
      </c>
      <c r="B7" s="77">
        <v>2</v>
      </c>
    </row>
    <row r="8" spans="1:2" x14ac:dyDescent="0.3">
      <c r="A8" s="1">
        <v>7</v>
      </c>
      <c r="B8" s="77">
        <v>1</v>
      </c>
    </row>
    <row r="9" spans="1:2" x14ac:dyDescent="0.3">
      <c r="A9" s="1">
        <v>8</v>
      </c>
      <c r="B9" s="77">
        <v>4</v>
      </c>
    </row>
    <row r="10" spans="1:2" x14ac:dyDescent="0.3">
      <c r="A10" s="1">
        <v>9</v>
      </c>
      <c r="B10" s="77">
        <v>3</v>
      </c>
    </row>
    <row r="11" spans="1:2" x14ac:dyDescent="0.3">
      <c r="A11" s="1">
        <v>10</v>
      </c>
      <c r="B11" s="77">
        <v>0</v>
      </c>
    </row>
    <row r="12" spans="1:2" x14ac:dyDescent="0.3">
      <c r="A12" s="1">
        <v>11</v>
      </c>
      <c r="B12" s="77">
        <v>4</v>
      </c>
    </row>
    <row r="13" spans="1:2" x14ac:dyDescent="0.3">
      <c r="A13" s="1">
        <v>12</v>
      </c>
      <c r="B13" s="77">
        <v>0</v>
      </c>
    </row>
    <row r="14" spans="1:2" x14ac:dyDescent="0.3">
      <c r="A14" s="1">
        <v>13</v>
      </c>
      <c r="B14" s="77">
        <v>2</v>
      </c>
    </row>
    <row r="15" spans="1:2" x14ac:dyDescent="0.3">
      <c r="A15" s="1">
        <v>14</v>
      </c>
      <c r="B15" s="77">
        <v>2</v>
      </c>
    </row>
    <row r="16" spans="1:2" x14ac:dyDescent="0.3">
      <c r="A16" s="1">
        <v>15</v>
      </c>
      <c r="B16" s="77">
        <v>7</v>
      </c>
    </row>
    <row r="17" spans="1:5" x14ac:dyDescent="0.3">
      <c r="A17" s="1">
        <v>16</v>
      </c>
      <c r="B17" s="77">
        <v>0</v>
      </c>
    </row>
    <row r="18" spans="1:5" x14ac:dyDescent="0.3">
      <c r="A18" s="1">
        <v>17</v>
      </c>
      <c r="B18" s="77">
        <v>0</v>
      </c>
    </row>
    <row r="19" spans="1:5" x14ac:dyDescent="0.3">
      <c r="A19" s="1">
        <v>18</v>
      </c>
      <c r="B19" s="77">
        <v>0</v>
      </c>
    </row>
    <row r="20" spans="1:5" x14ac:dyDescent="0.3">
      <c r="A20" s="1">
        <v>19</v>
      </c>
      <c r="B20" s="77">
        <v>0</v>
      </c>
    </row>
    <row r="21" spans="1:5" x14ac:dyDescent="0.3">
      <c r="A21" s="1">
        <v>20</v>
      </c>
      <c r="B21" s="77">
        <v>0</v>
      </c>
    </row>
    <row r="22" spans="1:5" x14ac:dyDescent="0.3">
      <c r="A22" s="1">
        <v>21</v>
      </c>
      <c r="B22" s="77">
        <v>4</v>
      </c>
    </row>
    <row r="23" spans="1:5" x14ac:dyDescent="0.3">
      <c r="A23" s="1">
        <v>22</v>
      </c>
      <c r="B23" s="77">
        <v>10</v>
      </c>
    </row>
    <row r="24" spans="1:5" x14ac:dyDescent="0.3">
      <c r="A24" s="1">
        <v>23</v>
      </c>
      <c r="B24" s="77">
        <v>1</v>
      </c>
    </row>
    <row r="25" spans="1:5" x14ac:dyDescent="0.3">
      <c r="A25" s="1">
        <v>24</v>
      </c>
      <c r="B25" s="77">
        <v>0</v>
      </c>
    </row>
    <row r="26" spans="1:5" x14ac:dyDescent="0.3">
      <c r="A26" s="1">
        <v>25</v>
      </c>
      <c r="B26" s="77">
        <v>0</v>
      </c>
    </row>
    <row r="27" spans="1:5" x14ac:dyDescent="0.3">
      <c r="A27" s="1">
        <v>26</v>
      </c>
      <c r="B27" s="77">
        <v>3</v>
      </c>
    </row>
    <row r="28" spans="1:5" x14ac:dyDescent="0.3">
      <c r="A28" s="1">
        <v>27</v>
      </c>
      <c r="B28" s="77">
        <v>7</v>
      </c>
    </row>
    <row r="29" spans="1:5" x14ac:dyDescent="0.3">
      <c r="A29" s="1">
        <v>28</v>
      </c>
      <c r="B29" s="77">
        <v>2</v>
      </c>
    </row>
    <row r="30" spans="1:5" x14ac:dyDescent="0.3">
      <c r="A30" s="1">
        <v>29</v>
      </c>
      <c r="B30" s="77">
        <v>15</v>
      </c>
    </row>
    <row r="31" spans="1:5" x14ac:dyDescent="0.3">
      <c r="A31" s="1">
        <v>30</v>
      </c>
      <c r="B31" s="77">
        <v>0</v>
      </c>
    </row>
    <row r="32" spans="1:5" x14ac:dyDescent="0.3">
      <c r="A32" s="1">
        <v>31</v>
      </c>
      <c r="B32" s="77">
        <v>4</v>
      </c>
      <c r="C32">
        <f>AVERAGE(B2:B31)</f>
        <v>2.6</v>
      </c>
      <c r="E32">
        <f>ABS(B32-C32)</f>
        <v>1.4</v>
      </c>
    </row>
    <row r="33" spans="1:5" x14ac:dyDescent="0.3">
      <c r="A33" s="1">
        <v>32</v>
      </c>
      <c r="B33" s="77">
        <v>0</v>
      </c>
      <c r="C33">
        <f>AVERAGE(B3:B32)</f>
        <v>2.6</v>
      </c>
      <c r="E33">
        <f t="shared" ref="E33:E96" si="0">ABS(B33-C33)</f>
        <v>2.6</v>
      </c>
    </row>
    <row r="34" spans="1:5" x14ac:dyDescent="0.3">
      <c r="A34" s="1">
        <v>33</v>
      </c>
      <c r="B34" s="77">
        <v>0</v>
      </c>
      <c r="C34">
        <f t="shared" ref="C34:C97" si="1">AVERAGE(B4:B33)</f>
        <v>2.5</v>
      </c>
      <c r="E34">
        <f t="shared" si="0"/>
        <v>2.5</v>
      </c>
    </row>
    <row r="35" spans="1:5" x14ac:dyDescent="0.3">
      <c r="A35" s="1">
        <v>34</v>
      </c>
      <c r="B35" s="77">
        <v>2</v>
      </c>
      <c r="C35">
        <f t="shared" si="1"/>
        <v>2.4666666666666668</v>
      </c>
      <c r="E35">
        <f t="shared" si="0"/>
        <v>0.46666666666666679</v>
      </c>
    </row>
    <row r="36" spans="1:5" x14ac:dyDescent="0.3">
      <c r="A36" s="1">
        <v>35</v>
      </c>
      <c r="B36" s="77">
        <v>1</v>
      </c>
      <c r="C36">
        <f t="shared" si="1"/>
        <v>2.5</v>
      </c>
      <c r="E36">
        <f t="shared" si="0"/>
        <v>1.5</v>
      </c>
    </row>
    <row r="37" spans="1:5" x14ac:dyDescent="0.3">
      <c r="A37" s="1">
        <v>36</v>
      </c>
      <c r="B37" s="77">
        <v>0</v>
      </c>
      <c r="C37">
        <f t="shared" si="1"/>
        <v>2.4666666666666668</v>
      </c>
      <c r="E37">
        <f t="shared" si="0"/>
        <v>2.4666666666666668</v>
      </c>
    </row>
    <row r="38" spans="1:5" x14ac:dyDescent="0.3">
      <c r="A38" s="1">
        <v>37</v>
      </c>
      <c r="B38" s="77">
        <v>1</v>
      </c>
      <c r="C38">
        <f t="shared" si="1"/>
        <v>2.4</v>
      </c>
      <c r="E38">
        <f t="shared" si="0"/>
        <v>1.4</v>
      </c>
    </row>
    <row r="39" spans="1:5" x14ac:dyDescent="0.3">
      <c r="A39" s="1">
        <v>38</v>
      </c>
      <c r="B39" s="77">
        <v>1</v>
      </c>
      <c r="C39">
        <f t="shared" si="1"/>
        <v>2.4</v>
      </c>
      <c r="E39">
        <f t="shared" si="0"/>
        <v>1.4</v>
      </c>
    </row>
    <row r="40" spans="1:5" x14ac:dyDescent="0.3">
      <c r="A40" s="1">
        <v>39</v>
      </c>
      <c r="B40" s="77">
        <v>0</v>
      </c>
      <c r="C40">
        <f t="shared" si="1"/>
        <v>2.2999999999999998</v>
      </c>
      <c r="E40">
        <f t="shared" si="0"/>
        <v>2.2999999999999998</v>
      </c>
    </row>
    <row r="41" spans="1:5" x14ac:dyDescent="0.3">
      <c r="A41" s="1">
        <v>40</v>
      </c>
      <c r="B41" s="77">
        <v>0</v>
      </c>
      <c r="C41">
        <f t="shared" si="1"/>
        <v>2.2000000000000002</v>
      </c>
      <c r="E41">
        <f t="shared" si="0"/>
        <v>2.2000000000000002</v>
      </c>
    </row>
    <row r="42" spans="1:5" x14ac:dyDescent="0.3">
      <c r="A42" s="1">
        <v>41</v>
      </c>
      <c r="B42" s="77">
        <v>0</v>
      </c>
      <c r="C42">
        <f t="shared" si="1"/>
        <v>2.2000000000000002</v>
      </c>
      <c r="E42">
        <f t="shared" si="0"/>
        <v>2.2000000000000002</v>
      </c>
    </row>
    <row r="43" spans="1:5" x14ac:dyDescent="0.3">
      <c r="A43" s="1">
        <v>42</v>
      </c>
      <c r="B43" s="77">
        <v>0</v>
      </c>
      <c r="C43">
        <f t="shared" si="1"/>
        <v>2.0666666666666669</v>
      </c>
      <c r="E43">
        <f t="shared" si="0"/>
        <v>2.0666666666666669</v>
      </c>
    </row>
    <row r="44" spans="1:5" x14ac:dyDescent="0.3">
      <c r="A44" s="1">
        <v>43</v>
      </c>
      <c r="B44" s="77">
        <v>5</v>
      </c>
      <c r="C44">
        <f t="shared" si="1"/>
        <v>2.0666666666666669</v>
      </c>
      <c r="E44">
        <f t="shared" si="0"/>
        <v>2.9333333333333331</v>
      </c>
    </row>
    <row r="45" spans="1:5" x14ac:dyDescent="0.3">
      <c r="A45" s="1">
        <v>44</v>
      </c>
      <c r="B45" s="77">
        <v>0</v>
      </c>
      <c r="C45">
        <f t="shared" si="1"/>
        <v>2.1666666666666665</v>
      </c>
      <c r="E45">
        <f t="shared" si="0"/>
        <v>2.1666666666666665</v>
      </c>
    </row>
    <row r="46" spans="1:5" x14ac:dyDescent="0.3">
      <c r="A46" s="1">
        <v>45</v>
      </c>
      <c r="B46" s="77">
        <v>2</v>
      </c>
      <c r="C46">
        <f t="shared" si="1"/>
        <v>2.1</v>
      </c>
      <c r="E46">
        <f t="shared" si="0"/>
        <v>0.10000000000000009</v>
      </c>
    </row>
    <row r="47" spans="1:5" x14ac:dyDescent="0.3">
      <c r="A47" s="1">
        <v>46</v>
      </c>
      <c r="B47" s="77">
        <v>0</v>
      </c>
      <c r="C47">
        <f t="shared" si="1"/>
        <v>1.9333333333333333</v>
      </c>
      <c r="E47">
        <f t="shared" si="0"/>
        <v>1.9333333333333333</v>
      </c>
    </row>
    <row r="48" spans="1:5" x14ac:dyDescent="0.3">
      <c r="A48" s="1">
        <v>47</v>
      </c>
      <c r="B48" s="77">
        <v>1</v>
      </c>
      <c r="C48">
        <f t="shared" si="1"/>
        <v>1.9333333333333333</v>
      </c>
      <c r="E48">
        <f t="shared" si="0"/>
        <v>0.93333333333333335</v>
      </c>
    </row>
    <row r="49" spans="1:5" x14ac:dyDescent="0.3">
      <c r="A49" s="1">
        <v>48</v>
      </c>
      <c r="B49" s="77">
        <v>5</v>
      </c>
      <c r="C49">
        <f t="shared" si="1"/>
        <v>1.9666666666666666</v>
      </c>
      <c r="E49">
        <f t="shared" si="0"/>
        <v>3.0333333333333332</v>
      </c>
    </row>
    <row r="50" spans="1:5" x14ac:dyDescent="0.3">
      <c r="A50" s="1">
        <v>49</v>
      </c>
      <c r="B50" s="77">
        <v>2</v>
      </c>
      <c r="C50">
        <f t="shared" si="1"/>
        <v>2.1333333333333333</v>
      </c>
      <c r="E50">
        <f t="shared" si="0"/>
        <v>0.1333333333333333</v>
      </c>
    </row>
    <row r="51" spans="1:5" x14ac:dyDescent="0.3">
      <c r="A51" s="1">
        <v>50</v>
      </c>
      <c r="B51" s="77">
        <v>1</v>
      </c>
      <c r="C51">
        <f t="shared" si="1"/>
        <v>2.2000000000000002</v>
      </c>
      <c r="E51">
        <f t="shared" si="0"/>
        <v>1.2000000000000002</v>
      </c>
    </row>
    <row r="52" spans="1:5" x14ac:dyDescent="0.3">
      <c r="A52" s="1">
        <v>51</v>
      </c>
      <c r="B52" s="77">
        <v>0</v>
      </c>
      <c r="C52">
        <f t="shared" si="1"/>
        <v>2.2333333333333334</v>
      </c>
      <c r="E52">
        <f t="shared" si="0"/>
        <v>2.2333333333333334</v>
      </c>
    </row>
    <row r="53" spans="1:5" x14ac:dyDescent="0.3">
      <c r="A53" s="1">
        <v>52</v>
      </c>
      <c r="B53" s="77">
        <v>0</v>
      </c>
      <c r="C53">
        <f t="shared" si="1"/>
        <v>2.1</v>
      </c>
      <c r="E53">
        <f t="shared" si="0"/>
        <v>2.1</v>
      </c>
    </row>
    <row r="54" spans="1:5" x14ac:dyDescent="0.3">
      <c r="A54" s="1">
        <v>53</v>
      </c>
      <c r="B54" s="77">
        <v>0</v>
      </c>
      <c r="C54">
        <f t="shared" si="1"/>
        <v>1.7666666666666666</v>
      </c>
      <c r="E54">
        <f t="shared" si="0"/>
        <v>1.7666666666666666</v>
      </c>
    </row>
    <row r="55" spans="1:5" x14ac:dyDescent="0.3">
      <c r="A55" s="1">
        <v>54</v>
      </c>
      <c r="B55" s="77">
        <v>0</v>
      </c>
      <c r="C55">
        <f t="shared" si="1"/>
        <v>1.7333333333333334</v>
      </c>
      <c r="E55">
        <f t="shared" si="0"/>
        <v>1.7333333333333334</v>
      </c>
    </row>
    <row r="56" spans="1:5" x14ac:dyDescent="0.3">
      <c r="A56" s="1">
        <v>55</v>
      </c>
      <c r="B56" s="77">
        <v>0</v>
      </c>
      <c r="C56">
        <f t="shared" si="1"/>
        <v>1.7333333333333334</v>
      </c>
      <c r="E56">
        <f t="shared" si="0"/>
        <v>1.7333333333333334</v>
      </c>
    </row>
    <row r="57" spans="1:5" x14ac:dyDescent="0.3">
      <c r="A57" s="1">
        <v>56</v>
      </c>
      <c r="B57" s="77">
        <v>0</v>
      </c>
      <c r="C57">
        <f t="shared" si="1"/>
        <v>1.7333333333333334</v>
      </c>
      <c r="E57">
        <f t="shared" si="0"/>
        <v>1.7333333333333334</v>
      </c>
    </row>
    <row r="58" spans="1:5" x14ac:dyDescent="0.3">
      <c r="A58" s="1">
        <v>57</v>
      </c>
      <c r="B58" s="77">
        <v>0</v>
      </c>
      <c r="C58">
        <f t="shared" si="1"/>
        <v>1.6333333333333333</v>
      </c>
      <c r="E58">
        <f t="shared" si="0"/>
        <v>1.6333333333333333</v>
      </c>
    </row>
    <row r="59" spans="1:5" x14ac:dyDescent="0.3">
      <c r="A59" s="1">
        <v>58</v>
      </c>
      <c r="B59" s="77">
        <v>0</v>
      </c>
      <c r="C59">
        <f t="shared" si="1"/>
        <v>1.4</v>
      </c>
      <c r="E59">
        <f t="shared" si="0"/>
        <v>1.4</v>
      </c>
    </row>
    <row r="60" spans="1:5" x14ac:dyDescent="0.3">
      <c r="A60" s="1">
        <v>59</v>
      </c>
      <c r="B60" s="77">
        <v>0</v>
      </c>
      <c r="C60">
        <f t="shared" si="1"/>
        <v>1.3333333333333333</v>
      </c>
      <c r="E60">
        <f t="shared" si="0"/>
        <v>1.3333333333333333</v>
      </c>
    </row>
    <row r="61" spans="1:5" x14ac:dyDescent="0.3">
      <c r="A61" s="1">
        <v>60</v>
      </c>
      <c r="B61" s="77">
        <v>0</v>
      </c>
      <c r="C61">
        <f t="shared" si="1"/>
        <v>0.83333333333333337</v>
      </c>
      <c r="E61">
        <f t="shared" si="0"/>
        <v>0.83333333333333337</v>
      </c>
    </row>
    <row r="62" spans="1:5" x14ac:dyDescent="0.3">
      <c r="A62" s="1">
        <v>61</v>
      </c>
      <c r="B62" s="77">
        <v>5</v>
      </c>
      <c r="C62">
        <f t="shared" si="1"/>
        <v>0.83333333333333337</v>
      </c>
      <c r="E62">
        <f t="shared" si="0"/>
        <v>4.166666666666667</v>
      </c>
    </row>
    <row r="63" spans="1:5" x14ac:dyDescent="0.3">
      <c r="A63" s="1">
        <v>62</v>
      </c>
      <c r="B63" s="77">
        <v>0</v>
      </c>
      <c r="C63">
        <f t="shared" si="1"/>
        <v>0.8666666666666667</v>
      </c>
      <c r="E63">
        <f t="shared" si="0"/>
        <v>0.8666666666666667</v>
      </c>
    </row>
    <row r="64" spans="1:5" x14ac:dyDescent="0.3">
      <c r="A64" s="1">
        <v>63</v>
      </c>
      <c r="B64" s="77">
        <v>1</v>
      </c>
      <c r="C64">
        <f t="shared" si="1"/>
        <v>0.8666666666666667</v>
      </c>
      <c r="E64">
        <f t="shared" si="0"/>
        <v>0.1333333333333333</v>
      </c>
    </row>
    <row r="65" spans="1:5" x14ac:dyDescent="0.3">
      <c r="A65" s="1">
        <v>64</v>
      </c>
      <c r="B65" s="77">
        <v>1</v>
      </c>
      <c r="C65">
        <f t="shared" si="1"/>
        <v>0.9</v>
      </c>
      <c r="E65">
        <f t="shared" si="0"/>
        <v>9.9999999999999978E-2</v>
      </c>
    </row>
    <row r="66" spans="1:5" x14ac:dyDescent="0.3">
      <c r="A66" s="1">
        <v>65</v>
      </c>
      <c r="B66" s="77">
        <v>0</v>
      </c>
      <c r="C66">
        <f t="shared" si="1"/>
        <v>0.8666666666666667</v>
      </c>
      <c r="E66">
        <f t="shared" si="0"/>
        <v>0.8666666666666667</v>
      </c>
    </row>
    <row r="67" spans="1:5" x14ac:dyDescent="0.3">
      <c r="A67" s="1">
        <v>66</v>
      </c>
      <c r="B67" s="77">
        <v>0</v>
      </c>
      <c r="C67">
        <f t="shared" si="1"/>
        <v>0.83333333333333337</v>
      </c>
      <c r="E67">
        <f t="shared" si="0"/>
        <v>0.83333333333333337</v>
      </c>
    </row>
    <row r="68" spans="1:5" x14ac:dyDescent="0.3">
      <c r="A68" s="1">
        <v>67</v>
      </c>
      <c r="B68" s="77">
        <v>1</v>
      </c>
      <c r="C68">
        <f t="shared" si="1"/>
        <v>0.83333333333333337</v>
      </c>
      <c r="E68">
        <f t="shared" si="0"/>
        <v>0.16666666666666663</v>
      </c>
    </row>
    <row r="69" spans="1:5" x14ac:dyDescent="0.3">
      <c r="A69" s="1">
        <v>68</v>
      </c>
      <c r="B69" s="77">
        <v>0</v>
      </c>
      <c r="C69">
        <f t="shared" si="1"/>
        <v>0.83333333333333337</v>
      </c>
      <c r="E69">
        <f t="shared" si="0"/>
        <v>0.83333333333333337</v>
      </c>
    </row>
    <row r="70" spans="1:5" x14ac:dyDescent="0.3">
      <c r="A70" s="1">
        <v>69</v>
      </c>
      <c r="B70" s="77">
        <v>2</v>
      </c>
      <c r="C70">
        <f t="shared" si="1"/>
        <v>0.8</v>
      </c>
      <c r="E70">
        <f t="shared" si="0"/>
        <v>1.2</v>
      </c>
    </row>
    <row r="71" spans="1:5" x14ac:dyDescent="0.3">
      <c r="A71" s="1">
        <v>70</v>
      </c>
      <c r="B71" s="77">
        <v>1</v>
      </c>
      <c r="C71">
        <f t="shared" si="1"/>
        <v>0.8666666666666667</v>
      </c>
      <c r="E71">
        <f t="shared" si="0"/>
        <v>0.1333333333333333</v>
      </c>
    </row>
    <row r="72" spans="1:5" x14ac:dyDescent="0.3">
      <c r="A72" s="1">
        <v>71</v>
      </c>
      <c r="B72" s="77">
        <v>5</v>
      </c>
      <c r="C72">
        <f t="shared" si="1"/>
        <v>0.9</v>
      </c>
      <c r="E72">
        <f t="shared" si="0"/>
        <v>4.0999999999999996</v>
      </c>
    </row>
    <row r="73" spans="1:5" x14ac:dyDescent="0.3">
      <c r="A73" s="1">
        <v>72</v>
      </c>
      <c r="B73" s="77">
        <v>0</v>
      </c>
      <c r="C73">
        <f t="shared" si="1"/>
        <v>1.0666666666666667</v>
      </c>
      <c r="E73">
        <f t="shared" si="0"/>
        <v>1.0666666666666667</v>
      </c>
    </row>
    <row r="74" spans="1:5" x14ac:dyDescent="0.3">
      <c r="A74" s="1">
        <v>73</v>
      </c>
      <c r="B74" s="77">
        <v>0</v>
      </c>
      <c r="C74">
        <f t="shared" si="1"/>
        <v>1.0666666666666667</v>
      </c>
      <c r="E74">
        <f t="shared" si="0"/>
        <v>1.0666666666666667</v>
      </c>
    </row>
    <row r="75" spans="1:5" x14ac:dyDescent="0.3">
      <c r="A75" s="1">
        <v>74</v>
      </c>
      <c r="B75" s="77">
        <v>0</v>
      </c>
      <c r="C75">
        <f t="shared" si="1"/>
        <v>0.9</v>
      </c>
      <c r="E75">
        <f t="shared" si="0"/>
        <v>0.9</v>
      </c>
    </row>
    <row r="76" spans="1:5" x14ac:dyDescent="0.3">
      <c r="A76" s="1">
        <v>75</v>
      </c>
      <c r="B76" s="77">
        <v>2</v>
      </c>
      <c r="C76">
        <f t="shared" si="1"/>
        <v>0.9</v>
      </c>
      <c r="E76">
        <f t="shared" si="0"/>
        <v>1.1000000000000001</v>
      </c>
    </row>
    <row r="77" spans="1:5" x14ac:dyDescent="0.3">
      <c r="A77" s="1">
        <v>76</v>
      </c>
      <c r="B77" s="77">
        <v>1</v>
      </c>
      <c r="C77">
        <f t="shared" si="1"/>
        <v>0.9</v>
      </c>
      <c r="E77">
        <f t="shared" si="0"/>
        <v>9.9999999999999978E-2</v>
      </c>
    </row>
    <row r="78" spans="1:5" x14ac:dyDescent="0.3">
      <c r="A78" s="1">
        <v>77</v>
      </c>
      <c r="B78" s="77">
        <v>3</v>
      </c>
      <c r="C78">
        <f t="shared" si="1"/>
        <v>0.93333333333333335</v>
      </c>
      <c r="E78">
        <f t="shared" si="0"/>
        <v>2.0666666666666664</v>
      </c>
    </row>
    <row r="79" spans="1:5" x14ac:dyDescent="0.3">
      <c r="A79" s="1">
        <v>78</v>
      </c>
      <c r="B79" s="77">
        <v>2</v>
      </c>
      <c r="C79">
        <f t="shared" si="1"/>
        <v>1</v>
      </c>
      <c r="E79">
        <f t="shared" si="0"/>
        <v>1</v>
      </c>
    </row>
    <row r="80" spans="1:5" x14ac:dyDescent="0.3">
      <c r="A80" s="1">
        <v>79</v>
      </c>
      <c r="B80" s="77">
        <v>0</v>
      </c>
      <c r="C80">
        <f t="shared" si="1"/>
        <v>0.9</v>
      </c>
      <c r="E80">
        <f t="shared" si="0"/>
        <v>0.9</v>
      </c>
    </row>
    <row r="81" spans="1:5" x14ac:dyDescent="0.3">
      <c r="A81" s="1">
        <v>80</v>
      </c>
      <c r="B81" s="77">
        <v>0</v>
      </c>
      <c r="C81">
        <f t="shared" si="1"/>
        <v>0.83333333333333337</v>
      </c>
      <c r="E81">
        <f t="shared" si="0"/>
        <v>0.83333333333333337</v>
      </c>
    </row>
    <row r="82" spans="1:5" x14ac:dyDescent="0.3">
      <c r="A82" s="1">
        <v>81</v>
      </c>
      <c r="B82" s="77">
        <v>7</v>
      </c>
      <c r="C82">
        <f t="shared" si="1"/>
        <v>0.8</v>
      </c>
      <c r="E82">
        <f t="shared" si="0"/>
        <v>6.2</v>
      </c>
    </row>
    <row r="83" spans="1:5" x14ac:dyDescent="0.3">
      <c r="A83" s="1">
        <v>82</v>
      </c>
      <c r="B83" s="77">
        <v>0</v>
      </c>
      <c r="C83">
        <f t="shared" si="1"/>
        <v>1.0333333333333334</v>
      </c>
      <c r="E83">
        <f t="shared" si="0"/>
        <v>1.0333333333333334</v>
      </c>
    </row>
    <row r="84" spans="1:5" x14ac:dyDescent="0.3">
      <c r="A84" s="1">
        <v>83</v>
      </c>
      <c r="B84" s="77">
        <v>1</v>
      </c>
      <c r="C84">
        <f t="shared" si="1"/>
        <v>1.0333333333333334</v>
      </c>
      <c r="E84">
        <f t="shared" si="0"/>
        <v>3.3333333333333437E-2</v>
      </c>
    </row>
    <row r="85" spans="1:5" x14ac:dyDescent="0.3">
      <c r="A85" s="1">
        <v>84</v>
      </c>
      <c r="B85" s="77">
        <v>3</v>
      </c>
      <c r="C85">
        <f t="shared" si="1"/>
        <v>1.0666666666666667</v>
      </c>
      <c r="E85">
        <f t="shared" si="0"/>
        <v>1.9333333333333333</v>
      </c>
    </row>
    <row r="86" spans="1:5" x14ac:dyDescent="0.3">
      <c r="A86" s="1">
        <v>85</v>
      </c>
      <c r="B86" s="77">
        <v>0</v>
      </c>
      <c r="C86">
        <f t="shared" si="1"/>
        <v>1.1666666666666667</v>
      </c>
      <c r="E86">
        <f t="shared" si="0"/>
        <v>1.1666666666666667</v>
      </c>
    </row>
    <row r="87" spans="1:5" x14ac:dyDescent="0.3">
      <c r="A87" s="1">
        <v>86</v>
      </c>
      <c r="B87" s="77">
        <v>0</v>
      </c>
      <c r="C87">
        <f t="shared" si="1"/>
        <v>1.1666666666666667</v>
      </c>
      <c r="E87">
        <f t="shared" si="0"/>
        <v>1.1666666666666667</v>
      </c>
    </row>
    <row r="88" spans="1:5" x14ac:dyDescent="0.3">
      <c r="A88" s="1">
        <v>87</v>
      </c>
      <c r="B88" s="77">
        <v>0</v>
      </c>
      <c r="C88">
        <f t="shared" si="1"/>
        <v>1.1666666666666667</v>
      </c>
      <c r="E88">
        <f t="shared" si="0"/>
        <v>1.1666666666666667</v>
      </c>
    </row>
    <row r="89" spans="1:5" x14ac:dyDescent="0.3">
      <c r="A89" s="1">
        <v>88</v>
      </c>
      <c r="B89" s="77">
        <v>2</v>
      </c>
      <c r="C89">
        <f t="shared" si="1"/>
        <v>1.1666666666666667</v>
      </c>
      <c r="E89">
        <f t="shared" si="0"/>
        <v>0.83333333333333326</v>
      </c>
    </row>
    <row r="90" spans="1:5" x14ac:dyDescent="0.3">
      <c r="A90" s="1">
        <v>89</v>
      </c>
      <c r="B90" s="77">
        <v>6</v>
      </c>
      <c r="C90">
        <f t="shared" si="1"/>
        <v>1.2333333333333334</v>
      </c>
      <c r="E90">
        <f t="shared" si="0"/>
        <v>4.7666666666666666</v>
      </c>
    </row>
    <row r="91" spans="1:5" x14ac:dyDescent="0.3">
      <c r="A91" s="1">
        <v>90</v>
      </c>
      <c r="B91" s="77">
        <v>0</v>
      </c>
      <c r="C91">
        <f t="shared" si="1"/>
        <v>1.4333333333333333</v>
      </c>
      <c r="E91">
        <f t="shared" si="0"/>
        <v>1.4333333333333333</v>
      </c>
    </row>
    <row r="92" spans="1:5" x14ac:dyDescent="0.3">
      <c r="A92" s="1">
        <v>91</v>
      </c>
      <c r="B92" s="77">
        <v>1</v>
      </c>
      <c r="C92">
        <f t="shared" si="1"/>
        <v>1.4333333333333333</v>
      </c>
      <c r="E92">
        <f t="shared" si="0"/>
        <v>0.43333333333333335</v>
      </c>
    </row>
    <row r="93" spans="1:5" x14ac:dyDescent="0.3">
      <c r="A93" s="1">
        <v>92</v>
      </c>
      <c r="B93" s="77">
        <v>4</v>
      </c>
      <c r="C93">
        <f t="shared" si="1"/>
        <v>1.3</v>
      </c>
      <c r="E93">
        <f t="shared" si="0"/>
        <v>2.7</v>
      </c>
    </row>
    <row r="94" spans="1:5" x14ac:dyDescent="0.3">
      <c r="A94" s="1">
        <v>93</v>
      </c>
      <c r="B94" s="77">
        <v>0</v>
      </c>
      <c r="C94">
        <f t="shared" si="1"/>
        <v>1.4333333333333333</v>
      </c>
      <c r="E94">
        <f t="shared" si="0"/>
        <v>1.4333333333333333</v>
      </c>
    </row>
    <row r="95" spans="1:5" x14ac:dyDescent="0.3">
      <c r="A95" s="1">
        <v>94</v>
      </c>
      <c r="B95" s="77">
        <v>0</v>
      </c>
      <c r="C95">
        <f t="shared" si="1"/>
        <v>1.4</v>
      </c>
      <c r="E95">
        <f t="shared" si="0"/>
        <v>1.4</v>
      </c>
    </row>
    <row r="96" spans="1:5" x14ac:dyDescent="0.3">
      <c r="A96" s="1">
        <v>95</v>
      </c>
      <c r="B96" s="77">
        <v>11</v>
      </c>
      <c r="C96">
        <f t="shared" si="1"/>
        <v>1.3666666666666667</v>
      </c>
      <c r="E96">
        <f t="shared" si="0"/>
        <v>9.6333333333333329</v>
      </c>
    </row>
    <row r="97" spans="1:5" x14ac:dyDescent="0.3">
      <c r="A97" s="1">
        <v>96</v>
      </c>
      <c r="B97" s="77">
        <v>0</v>
      </c>
      <c r="C97">
        <f t="shared" si="1"/>
        <v>1.7333333333333334</v>
      </c>
      <c r="E97">
        <f t="shared" ref="E97:E160" si="2">ABS(B97-C97)</f>
        <v>1.7333333333333334</v>
      </c>
    </row>
    <row r="98" spans="1:5" x14ac:dyDescent="0.3">
      <c r="A98" s="1">
        <v>97</v>
      </c>
      <c r="B98" s="77">
        <v>5</v>
      </c>
      <c r="C98">
        <f t="shared" ref="C98:C161" si="3">AVERAGE(B68:B97)</f>
        <v>1.7333333333333334</v>
      </c>
      <c r="E98">
        <f t="shared" si="2"/>
        <v>3.2666666666666666</v>
      </c>
    </row>
    <row r="99" spans="1:5" x14ac:dyDescent="0.3">
      <c r="A99" s="1">
        <v>98</v>
      </c>
      <c r="B99" s="77">
        <v>0</v>
      </c>
      <c r="C99">
        <f t="shared" si="3"/>
        <v>1.8666666666666667</v>
      </c>
      <c r="E99">
        <f t="shared" si="2"/>
        <v>1.8666666666666667</v>
      </c>
    </row>
    <row r="100" spans="1:5" x14ac:dyDescent="0.3">
      <c r="A100" s="1">
        <v>99</v>
      </c>
      <c r="B100" s="77">
        <v>0</v>
      </c>
      <c r="C100">
        <f t="shared" si="3"/>
        <v>1.8666666666666667</v>
      </c>
      <c r="E100">
        <f t="shared" si="2"/>
        <v>1.8666666666666667</v>
      </c>
    </row>
    <row r="101" spans="1:5" x14ac:dyDescent="0.3">
      <c r="A101" s="1">
        <v>100</v>
      </c>
      <c r="B101" s="77">
        <v>0</v>
      </c>
      <c r="C101">
        <f t="shared" si="3"/>
        <v>1.8</v>
      </c>
      <c r="E101">
        <f t="shared" si="2"/>
        <v>1.8</v>
      </c>
    </row>
    <row r="102" spans="1:5" x14ac:dyDescent="0.3">
      <c r="A102" s="1">
        <v>101</v>
      </c>
      <c r="B102" s="77">
        <v>1</v>
      </c>
      <c r="C102">
        <f t="shared" si="3"/>
        <v>1.7666666666666666</v>
      </c>
      <c r="E102">
        <f t="shared" si="2"/>
        <v>0.76666666666666661</v>
      </c>
    </row>
    <row r="103" spans="1:5" x14ac:dyDescent="0.3">
      <c r="A103" s="1">
        <v>102</v>
      </c>
      <c r="B103" s="77">
        <v>0</v>
      </c>
      <c r="C103">
        <f t="shared" si="3"/>
        <v>1.6333333333333333</v>
      </c>
      <c r="E103">
        <f t="shared" si="2"/>
        <v>1.6333333333333333</v>
      </c>
    </row>
    <row r="104" spans="1:5" x14ac:dyDescent="0.3">
      <c r="A104" s="1">
        <v>103</v>
      </c>
      <c r="B104" s="77">
        <v>0</v>
      </c>
      <c r="C104">
        <f t="shared" si="3"/>
        <v>1.6333333333333333</v>
      </c>
      <c r="E104">
        <f t="shared" si="2"/>
        <v>1.6333333333333333</v>
      </c>
    </row>
    <row r="105" spans="1:5" x14ac:dyDescent="0.3">
      <c r="A105" s="1">
        <v>104</v>
      </c>
      <c r="B105" s="77">
        <v>0</v>
      </c>
      <c r="C105">
        <f t="shared" si="3"/>
        <v>1.6333333333333333</v>
      </c>
      <c r="E105">
        <f t="shared" si="2"/>
        <v>1.6333333333333333</v>
      </c>
    </row>
    <row r="106" spans="1:5" x14ac:dyDescent="0.3">
      <c r="A106" s="1">
        <v>105</v>
      </c>
      <c r="B106" s="77">
        <v>2</v>
      </c>
      <c r="C106">
        <f t="shared" si="3"/>
        <v>1.6333333333333333</v>
      </c>
      <c r="E106">
        <f t="shared" si="2"/>
        <v>0.3666666666666667</v>
      </c>
    </row>
    <row r="107" spans="1:5" x14ac:dyDescent="0.3">
      <c r="A107" s="1">
        <v>106</v>
      </c>
      <c r="B107" s="77">
        <v>2</v>
      </c>
      <c r="C107">
        <f t="shared" si="3"/>
        <v>1.6333333333333333</v>
      </c>
      <c r="E107">
        <f t="shared" si="2"/>
        <v>0.3666666666666667</v>
      </c>
    </row>
    <row r="108" spans="1:5" x14ac:dyDescent="0.3">
      <c r="A108" s="1">
        <v>107</v>
      </c>
      <c r="B108" s="77">
        <v>2</v>
      </c>
      <c r="C108">
        <f t="shared" si="3"/>
        <v>1.6666666666666667</v>
      </c>
      <c r="E108">
        <f t="shared" si="2"/>
        <v>0.33333333333333326</v>
      </c>
    </row>
    <row r="109" spans="1:5" x14ac:dyDescent="0.3">
      <c r="A109" s="1">
        <v>108</v>
      </c>
      <c r="B109" s="77">
        <v>1</v>
      </c>
      <c r="C109">
        <f t="shared" si="3"/>
        <v>1.6333333333333333</v>
      </c>
      <c r="E109">
        <f t="shared" si="2"/>
        <v>0.6333333333333333</v>
      </c>
    </row>
    <row r="110" spans="1:5" x14ac:dyDescent="0.3">
      <c r="A110" s="1">
        <v>109</v>
      </c>
      <c r="B110" s="77">
        <v>2</v>
      </c>
      <c r="C110">
        <f t="shared" si="3"/>
        <v>1.6</v>
      </c>
      <c r="E110">
        <f t="shared" si="2"/>
        <v>0.39999999999999991</v>
      </c>
    </row>
    <row r="111" spans="1:5" x14ac:dyDescent="0.3">
      <c r="A111" s="1">
        <v>110</v>
      </c>
      <c r="B111" s="77">
        <v>1</v>
      </c>
      <c r="C111">
        <f t="shared" si="3"/>
        <v>1.6666666666666667</v>
      </c>
      <c r="E111">
        <f t="shared" si="2"/>
        <v>0.66666666666666674</v>
      </c>
    </row>
    <row r="112" spans="1:5" x14ac:dyDescent="0.3">
      <c r="A112" s="1">
        <v>111</v>
      </c>
      <c r="B112" s="77">
        <v>0</v>
      </c>
      <c r="C112">
        <f t="shared" si="3"/>
        <v>1.7</v>
      </c>
      <c r="E112">
        <f t="shared" si="2"/>
        <v>1.7</v>
      </c>
    </row>
    <row r="113" spans="1:5" x14ac:dyDescent="0.3">
      <c r="A113" s="1">
        <v>112</v>
      </c>
      <c r="B113" s="77">
        <v>0</v>
      </c>
      <c r="C113">
        <f t="shared" si="3"/>
        <v>1.4666666666666666</v>
      </c>
      <c r="E113">
        <f t="shared" si="2"/>
        <v>1.4666666666666666</v>
      </c>
    </row>
    <row r="114" spans="1:5" x14ac:dyDescent="0.3">
      <c r="A114" s="1">
        <v>113</v>
      </c>
      <c r="B114" s="77">
        <v>0</v>
      </c>
      <c r="C114">
        <f t="shared" si="3"/>
        <v>1.4666666666666666</v>
      </c>
      <c r="E114">
        <f t="shared" si="2"/>
        <v>1.4666666666666666</v>
      </c>
    </row>
    <row r="115" spans="1:5" x14ac:dyDescent="0.3">
      <c r="A115" s="1">
        <v>114</v>
      </c>
      <c r="B115" s="77">
        <v>1</v>
      </c>
      <c r="C115">
        <f t="shared" si="3"/>
        <v>1.4333333333333333</v>
      </c>
      <c r="E115">
        <f t="shared" si="2"/>
        <v>0.43333333333333335</v>
      </c>
    </row>
    <row r="116" spans="1:5" x14ac:dyDescent="0.3">
      <c r="A116" s="1">
        <v>115</v>
      </c>
      <c r="B116" s="77">
        <v>1</v>
      </c>
      <c r="C116">
        <f t="shared" si="3"/>
        <v>1.3666666666666667</v>
      </c>
      <c r="E116">
        <f t="shared" si="2"/>
        <v>0.3666666666666667</v>
      </c>
    </row>
    <row r="117" spans="1:5" x14ac:dyDescent="0.3">
      <c r="A117" s="1">
        <v>116</v>
      </c>
      <c r="B117" s="77">
        <v>0</v>
      </c>
      <c r="C117">
        <f t="shared" si="3"/>
        <v>1.4</v>
      </c>
      <c r="E117">
        <f t="shared" si="2"/>
        <v>1.4</v>
      </c>
    </row>
    <row r="118" spans="1:5" x14ac:dyDescent="0.3">
      <c r="A118" s="1">
        <v>117</v>
      </c>
      <c r="B118" s="77">
        <v>3</v>
      </c>
      <c r="C118">
        <f t="shared" si="3"/>
        <v>1.4</v>
      </c>
      <c r="E118">
        <f t="shared" si="2"/>
        <v>1.6</v>
      </c>
    </row>
    <row r="119" spans="1:5" x14ac:dyDescent="0.3">
      <c r="A119" s="1">
        <v>118</v>
      </c>
      <c r="B119" s="77">
        <v>2</v>
      </c>
      <c r="C119">
        <f t="shared" si="3"/>
        <v>1.5</v>
      </c>
      <c r="E119">
        <f t="shared" si="2"/>
        <v>0.5</v>
      </c>
    </row>
    <row r="120" spans="1:5" x14ac:dyDescent="0.3">
      <c r="A120" s="1">
        <v>119</v>
      </c>
      <c r="B120" s="77">
        <v>16</v>
      </c>
      <c r="C120">
        <f t="shared" si="3"/>
        <v>1.5</v>
      </c>
      <c r="E120">
        <f t="shared" si="2"/>
        <v>14.5</v>
      </c>
    </row>
    <row r="121" spans="1:5" x14ac:dyDescent="0.3">
      <c r="A121" s="1">
        <v>120</v>
      </c>
      <c r="B121" s="77">
        <v>0</v>
      </c>
      <c r="C121">
        <f t="shared" si="3"/>
        <v>1.8333333333333333</v>
      </c>
      <c r="E121">
        <f t="shared" si="2"/>
        <v>1.8333333333333333</v>
      </c>
    </row>
    <row r="122" spans="1:5" x14ac:dyDescent="0.3">
      <c r="A122" s="1">
        <v>121</v>
      </c>
      <c r="B122" s="77">
        <v>3</v>
      </c>
      <c r="C122">
        <f t="shared" si="3"/>
        <v>1.8333333333333333</v>
      </c>
      <c r="E122">
        <f t="shared" si="2"/>
        <v>1.1666666666666667</v>
      </c>
    </row>
    <row r="123" spans="1:5" x14ac:dyDescent="0.3">
      <c r="A123" s="1">
        <v>122</v>
      </c>
      <c r="B123" s="77">
        <v>5</v>
      </c>
      <c r="C123">
        <f t="shared" si="3"/>
        <v>1.9</v>
      </c>
      <c r="E123">
        <f t="shared" si="2"/>
        <v>3.1</v>
      </c>
    </row>
    <row r="124" spans="1:5" x14ac:dyDescent="0.3">
      <c r="A124" s="1">
        <v>123</v>
      </c>
      <c r="B124" s="77">
        <v>0</v>
      </c>
      <c r="C124">
        <f t="shared" si="3"/>
        <v>1.9333333333333333</v>
      </c>
      <c r="E124">
        <f t="shared" si="2"/>
        <v>1.9333333333333333</v>
      </c>
    </row>
    <row r="125" spans="1:5" x14ac:dyDescent="0.3">
      <c r="A125" s="1">
        <v>124</v>
      </c>
      <c r="B125" s="77">
        <v>0</v>
      </c>
      <c r="C125">
        <f t="shared" si="3"/>
        <v>1.9333333333333333</v>
      </c>
      <c r="E125">
        <f t="shared" si="2"/>
        <v>1.9333333333333333</v>
      </c>
    </row>
    <row r="126" spans="1:5" x14ac:dyDescent="0.3">
      <c r="A126" s="1">
        <v>125</v>
      </c>
      <c r="B126" s="77">
        <v>3</v>
      </c>
      <c r="C126">
        <f t="shared" si="3"/>
        <v>1.9333333333333333</v>
      </c>
      <c r="E126">
        <f t="shared" si="2"/>
        <v>1.0666666666666667</v>
      </c>
    </row>
    <row r="127" spans="1:5" x14ac:dyDescent="0.3">
      <c r="A127" s="1">
        <v>126</v>
      </c>
      <c r="B127" s="77">
        <v>0</v>
      </c>
      <c r="C127">
        <f t="shared" si="3"/>
        <v>1.6666666666666667</v>
      </c>
      <c r="E127">
        <f t="shared" si="2"/>
        <v>1.6666666666666667</v>
      </c>
    </row>
    <row r="128" spans="1:5" x14ac:dyDescent="0.3">
      <c r="A128" s="1">
        <v>127</v>
      </c>
      <c r="B128" s="77">
        <v>0</v>
      </c>
      <c r="C128">
        <f t="shared" si="3"/>
        <v>1.6666666666666667</v>
      </c>
      <c r="E128">
        <f t="shared" si="2"/>
        <v>1.6666666666666667</v>
      </c>
    </row>
    <row r="129" spans="1:5" x14ac:dyDescent="0.3">
      <c r="A129" s="1">
        <v>128</v>
      </c>
      <c r="B129" s="77">
        <v>0</v>
      </c>
      <c r="C129">
        <f t="shared" si="3"/>
        <v>1.5</v>
      </c>
      <c r="E129">
        <f t="shared" si="2"/>
        <v>1.5</v>
      </c>
    </row>
    <row r="130" spans="1:5" x14ac:dyDescent="0.3">
      <c r="A130" s="1">
        <v>129</v>
      </c>
      <c r="B130" s="77">
        <v>0</v>
      </c>
      <c r="C130">
        <f t="shared" si="3"/>
        <v>1.5</v>
      </c>
      <c r="E130">
        <f t="shared" si="2"/>
        <v>1.5</v>
      </c>
    </row>
    <row r="131" spans="1:5" x14ac:dyDescent="0.3">
      <c r="A131" s="1">
        <v>130</v>
      </c>
      <c r="B131" s="77">
        <v>0</v>
      </c>
      <c r="C131">
        <f t="shared" si="3"/>
        <v>1.5</v>
      </c>
      <c r="E131">
        <f t="shared" si="2"/>
        <v>1.5</v>
      </c>
    </row>
    <row r="132" spans="1:5" x14ac:dyDescent="0.3">
      <c r="A132" s="1">
        <v>131</v>
      </c>
      <c r="B132" s="77">
        <v>1</v>
      </c>
      <c r="C132">
        <f t="shared" si="3"/>
        <v>1.5</v>
      </c>
      <c r="E132">
        <f t="shared" si="2"/>
        <v>0.5</v>
      </c>
    </row>
    <row r="133" spans="1:5" x14ac:dyDescent="0.3">
      <c r="A133" s="1">
        <v>132</v>
      </c>
      <c r="B133" s="77">
        <v>1</v>
      </c>
      <c r="C133">
        <f t="shared" si="3"/>
        <v>1.5</v>
      </c>
      <c r="E133">
        <f t="shared" si="2"/>
        <v>0.5</v>
      </c>
    </row>
    <row r="134" spans="1:5" x14ac:dyDescent="0.3">
      <c r="A134" s="1">
        <v>133</v>
      </c>
      <c r="B134" s="77">
        <v>1</v>
      </c>
      <c r="C134">
        <f t="shared" si="3"/>
        <v>1.5333333333333334</v>
      </c>
      <c r="E134">
        <f t="shared" si="2"/>
        <v>0.53333333333333344</v>
      </c>
    </row>
    <row r="135" spans="1:5" x14ac:dyDescent="0.3">
      <c r="A135" s="1">
        <v>134</v>
      </c>
      <c r="B135" s="77">
        <v>2</v>
      </c>
      <c r="C135">
        <f t="shared" si="3"/>
        <v>1.5666666666666667</v>
      </c>
      <c r="E135">
        <f t="shared" si="2"/>
        <v>0.43333333333333335</v>
      </c>
    </row>
    <row r="136" spans="1:5" x14ac:dyDescent="0.3">
      <c r="A136" s="1">
        <v>135</v>
      </c>
      <c r="B136" s="77">
        <v>0</v>
      </c>
      <c r="C136">
        <f t="shared" si="3"/>
        <v>1.6333333333333333</v>
      </c>
      <c r="E136">
        <f t="shared" si="2"/>
        <v>1.6333333333333333</v>
      </c>
    </row>
    <row r="137" spans="1:5" x14ac:dyDescent="0.3">
      <c r="A137" s="1">
        <v>136</v>
      </c>
      <c r="B137" s="77">
        <v>0</v>
      </c>
      <c r="C137">
        <f t="shared" si="3"/>
        <v>1.5666666666666667</v>
      </c>
      <c r="E137">
        <f t="shared" si="2"/>
        <v>1.5666666666666667</v>
      </c>
    </row>
    <row r="138" spans="1:5" x14ac:dyDescent="0.3">
      <c r="A138" s="1">
        <v>137</v>
      </c>
      <c r="B138" s="77">
        <v>3</v>
      </c>
      <c r="C138">
        <f t="shared" si="3"/>
        <v>1.5</v>
      </c>
      <c r="E138">
        <f t="shared" si="2"/>
        <v>1.5</v>
      </c>
    </row>
    <row r="139" spans="1:5" x14ac:dyDescent="0.3">
      <c r="A139" s="1">
        <v>138</v>
      </c>
      <c r="B139" s="77">
        <v>0</v>
      </c>
      <c r="C139">
        <f t="shared" si="3"/>
        <v>1.5333333333333334</v>
      </c>
      <c r="E139">
        <f t="shared" si="2"/>
        <v>1.5333333333333334</v>
      </c>
    </row>
    <row r="140" spans="1:5" x14ac:dyDescent="0.3">
      <c r="A140" s="1">
        <v>139</v>
      </c>
      <c r="B140" s="77">
        <v>2</v>
      </c>
      <c r="C140">
        <f t="shared" si="3"/>
        <v>1.5</v>
      </c>
      <c r="E140">
        <f t="shared" si="2"/>
        <v>0.5</v>
      </c>
    </row>
    <row r="141" spans="1:5" x14ac:dyDescent="0.3">
      <c r="A141" s="1">
        <v>140</v>
      </c>
      <c r="B141" s="77">
        <v>5</v>
      </c>
      <c r="C141">
        <f t="shared" si="3"/>
        <v>1.5</v>
      </c>
      <c r="E141">
        <f t="shared" si="2"/>
        <v>3.5</v>
      </c>
    </row>
    <row r="142" spans="1:5" x14ac:dyDescent="0.3">
      <c r="A142" s="1">
        <v>141</v>
      </c>
      <c r="B142" s="77">
        <v>1</v>
      </c>
      <c r="C142">
        <f t="shared" si="3"/>
        <v>1.6333333333333333</v>
      </c>
      <c r="E142">
        <f t="shared" si="2"/>
        <v>0.6333333333333333</v>
      </c>
    </row>
    <row r="143" spans="1:5" x14ac:dyDescent="0.3">
      <c r="A143" s="1">
        <v>142</v>
      </c>
      <c r="B143" s="77">
        <v>6</v>
      </c>
      <c r="C143">
        <f t="shared" si="3"/>
        <v>1.6666666666666667</v>
      </c>
      <c r="E143">
        <f t="shared" si="2"/>
        <v>4.333333333333333</v>
      </c>
    </row>
    <row r="144" spans="1:5" x14ac:dyDescent="0.3">
      <c r="A144" s="1">
        <v>143</v>
      </c>
      <c r="B144" s="77">
        <v>0</v>
      </c>
      <c r="C144">
        <f t="shared" si="3"/>
        <v>1.8666666666666667</v>
      </c>
      <c r="E144">
        <f t="shared" si="2"/>
        <v>1.8666666666666667</v>
      </c>
    </row>
    <row r="145" spans="1:5" x14ac:dyDescent="0.3">
      <c r="A145" s="1">
        <v>144</v>
      </c>
      <c r="B145" s="77">
        <v>1</v>
      </c>
      <c r="C145">
        <f t="shared" si="3"/>
        <v>1.8666666666666667</v>
      </c>
      <c r="E145">
        <f t="shared" si="2"/>
        <v>0.8666666666666667</v>
      </c>
    </row>
    <row r="146" spans="1:5" x14ac:dyDescent="0.3">
      <c r="A146" s="1">
        <v>145</v>
      </c>
      <c r="B146" s="77">
        <v>2</v>
      </c>
      <c r="C146">
        <f t="shared" si="3"/>
        <v>1.8666666666666667</v>
      </c>
      <c r="E146">
        <f t="shared" si="2"/>
        <v>0.1333333333333333</v>
      </c>
    </row>
    <row r="147" spans="1:5" x14ac:dyDescent="0.3">
      <c r="A147" s="1">
        <v>146</v>
      </c>
      <c r="B147" s="77">
        <v>1</v>
      </c>
      <c r="C147">
        <f t="shared" si="3"/>
        <v>1.9</v>
      </c>
      <c r="E147">
        <f t="shared" si="2"/>
        <v>0.89999999999999991</v>
      </c>
    </row>
    <row r="148" spans="1:5" x14ac:dyDescent="0.3">
      <c r="A148" s="1">
        <v>147</v>
      </c>
      <c r="B148" s="77">
        <v>6</v>
      </c>
      <c r="C148">
        <f t="shared" si="3"/>
        <v>1.9333333333333333</v>
      </c>
      <c r="E148">
        <f t="shared" si="2"/>
        <v>4.0666666666666664</v>
      </c>
    </row>
    <row r="149" spans="1:5" x14ac:dyDescent="0.3">
      <c r="A149" s="1">
        <v>148</v>
      </c>
      <c r="B149" s="77">
        <v>0</v>
      </c>
      <c r="C149">
        <f t="shared" si="3"/>
        <v>2.0333333333333332</v>
      </c>
      <c r="E149">
        <f t="shared" si="2"/>
        <v>2.0333333333333332</v>
      </c>
    </row>
    <row r="150" spans="1:5" x14ac:dyDescent="0.3">
      <c r="A150" s="1">
        <v>149</v>
      </c>
      <c r="B150" s="77">
        <v>0</v>
      </c>
      <c r="C150">
        <f t="shared" si="3"/>
        <v>1.9666666666666666</v>
      </c>
      <c r="E150">
        <f t="shared" si="2"/>
        <v>1.9666666666666666</v>
      </c>
    </row>
    <row r="151" spans="1:5" x14ac:dyDescent="0.3">
      <c r="A151" s="1">
        <v>150</v>
      </c>
      <c r="B151" s="77">
        <v>2</v>
      </c>
      <c r="C151">
        <f t="shared" si="3"/>
        <v>1.4333333333333333</v>
      </c>
      <c r="E151">
        <f t="shared" si="2"/>
        <v>0.56666666666666665</v>
      </c>
    </row>
    <row r="152" spans="1:5" x14ac:dyDescent="0.3">
      <c r="A152" s="1">
        <v>151</v>
      </c>
      <c r="B152" s="77">
        <v>0</v>
      </c>
      <c r="C152">
        <f t="shared" si="3"/>
        <v>1.5</v>
      </c>
      <c r="E152">
        <f t="shared" si="2"/>
        <v>1.5</v>
      </c>
    </row>
    <row r="153" spans="1:5" x14ac:dyDescent="0.3">
      <c r="A153" s="1">
        <v>152</v>
      </c>
      <c r="B153" s="77">
        <v>1</v>
      </c>
      <c r="C153">
        <f t="shared" si="3"/>
        <v>1.4</v>
      </c>
      <c r="E153">
        <f t="shared" si="2"/>
        <v>0.39999999999999991</v>
      </c>
    </row>
    <row r="154" spans="1:5" x14ac:dyDescent="0.3">
      <c r="A154" s="1">
        <v>153</v>
      </c>
      <c r="B154" s="77">
        <v>1</v>
      </c>
      <c r="C154">
        <f t="shared" si="3"/>
        <v>1.2666666666666666</v>
      </c>
      <c r="E154">
        <f t="shared" si="2"/>
        <v>0.26666666666666661</v>
      </c>
    </row>
    <row r="155" spans="1:5" x14ac:dyDescent="0.3">
      <c r="A155" s="1">
        <v>154</v>
      </c>
      <c r="B155" s="77">
        <v>1</v>
      </c>
      <c r="C155">
        <f t="shared" si="3"/>
        <v>1.3</v>
      </c>
      <c r="E155">
        <f t="shared" si="2"/>
        <v>0.30000000000000004</v>
      </c>
    </row>
    <row r="156" spans="1:5" x14ac:dyDescent="0.3">
      <c r="A156" s="1">
        <v>155</v>
      </c>
      <c r="B156" s="77">
        <v>1</v>
      </c>
      <c r="C156">
        <f t="shared" si="3"/>
        <v>1.3333333333333333</v>
      </c>
      <c r="E156">
        <f t="shared" si="2"/>
        <v>0.33333333333333326</v>
      </c>
    </row>
    <row r="157" spans="1:5" x14ac:dyDescent="0.3">
      <c r="A157" s="1">
        <v>156</v>
      </c>
      <c r="B157" s="77">
        <v>0</v>
      </c>
      <c r="C157">
        <f t="shared" si="3"/>
        <v>1.2666666666666666</v>
      </c>
      <c r="E157">
        <f t="shared" si="2"/>
        <v>1.2666666666666666</v>
      </c>
    </row>
    <row r="158" spans="1:5" x14ac:dyDescent="0.3">
      <c r="A158" s="1">
        <v>157</v>
      </c>
      <c r="B158" s="77">
        <v>0</v>
      </c>
      <c r="C158">
        <f t="shared" si="3"/>
        <v>1.2666666666666666</v>
      </c>
      <c r="E158">
        <f t="shared" si="2"/>
        <v>1.2666666666666666</v>
      </c>
    </row>
    <row r="159" spans="1:5" x14ac:dyDescent="0.3">
      <c r="A159" s="1">
        <v>158</v>
      </c>
      <c r="B159" s="77">
        <v>0</v>
      </c>
      <c r="C159">
        <f t="shared" si="3"/>
        <v>1.2666666666666666</v>
      </c>
      <c r="E159">
        <f t="shared" si="2"/>
        <v>1.2666666666666666</v>
      </c>
    </row>
    <row r="160" spans="1:5" x14ac:dyDescent="0.3">
      <c r="A160" s="1">
        <v>159</v>
      </c>
      <c r="B160" s="77">
        <v>0</v>
      </c>
      <c r="C160">
        <f t="shared" si="3"/>
        <v>1.2666666666666666</v>
      </c>
      <c r="E160">
        <f t="shared" si="2"/>
        <v>1.2666666666666666</v>
      </c>
    </row>
    <row r="161" spans="1:5" x14ac:dyDescent="0.3">
      <c r="A161" s="1">
        <v>160</v>
      </c>
      <c r="B161" s="77">
        <v>0</v>
      </c>
      <c r="C161">
        <f t="shared" si="3"/>
        <v>1.2666666666666666</v>
      </c>
      <c r="E161">
        <f t="shared" ref="E161:E224" si="4">ABS(B161-C161)</f>
        <v>1.2666666666666666</v>
      </c>
    </row>
    <row r="162" spans="1:5" x14ac:dyDescent="0.3">
      <c r="A162" s="1">
        <v>161</v>
      </c>
      <c r="B162" s="77">
        <v>0</v>
      </c>
      <c r="C162">
        <f t="shared" ref="C162:C225" si="5">AVERAGE(B132:B161)</f>
        <v>1.2666666666666666</v>
      </c>
      <c r="E162">
        <f t="shared" si="4"/>
        <v>1.2666666666666666</v>
      </c>
    </row>
    <row r="163" spans="1:5" x14ac:dyDescent="0.3">
      <c r="A163" s="1">
        <v>162</v>
      </c>
      <c r="B163" s="77">
        <v>0</v>
      </c>
      <c r="C163">
        <f t="shared" si="5"/>
        <v>1.2333333333333334</v>
      </c>
      <c r="E163">
        <f t="shared" si="4"/>
        <v>1.2333333333333334</v>
      </c>
    </row>
    <row r="164" spans="1:5" x14ac:dyDescent="0.3">
      <c r="A164" s="1">
        <v>163</v>
      </c>
      <c r="B164" s="77">
        <v>0</v>
      </c>
      <c r="C164">
        <f t="shared" si="5"/>
        <v>1.2</v>
      </c>
      <c r="E164">
        <f t="shared" si="4"/>
        <v>1.2</v>
      </c>
    </row>
    <row r="165" spans="1:5" x14ac:dyDescent="0.3">
      <c r="A165" s="1">
        <v>164</v>
      </c>
      <c r="B165" s="77">
        <v>2</v>
      </c>
      <c r="C165">
        <f t="shared" si="5"/>
        <v>1.1666666666666667</v>
      </c>
      <c r="E165">
        <f t="shared" si="4"/>
        <v>0.83333333333333326</v>
      </c>
    </row>
    <row r="166" spans="1:5" x14ac:dyDescent="0.3">
      <c r="A166" s="1">
        <v>165</v>
      </c>
      <c r="B166" s="77">
        <v>0</v>
      </c>
      <c r="C166">
        <f t="shared" si="5"/>
        <v>1.1666666666666667</v>
      </c>
      <c r="E166">
        <f t="shared" si="4"/>
        <v>1.1666666666666667</v>
      </c>
    </row>
    <row r="167" spans="1:5" x14ac:dyDescent="0.3">
      <c r="A167" s="1">
        <v>166</v>
      </c>
      <c r="B167" s="77">
        <v>3</v>
      </c>
      <c r="C167">
        <f t="shared" si="5"/>
        <v>1.1666666666666667</v>
      </c>
      <c r="E167">
        <f t="shared" si="4"/>
        <v>1.8333333333333333</v>
      </c>
    </row>
    <row r="168" spans="1:5" x14ac:dyDescent="0.3">
      <c r="A168" s="1">
        <v>167</v>
      </c>
      <c r="B168" s="77">
        <v>0</v>
      </c>
      <c r="C168">
        <f t="shared" si="5"/>
        <v>1.2666666666666666</v>
      </c>
      <c r="E168">
        <f t="shared" si="4"/>
        <v>1.2666666666666666</v>
      </c>
    </row>
    <row r="169" spans="1:5" x14ac:dyDescent="0.3">
      <c r="A169" s="1">
        <v>168</v>
      </c>
      <c r="B169" s="77">
        <v>0</v>
      </c>
      <c r="C169">
        <f t="shared" si="5"/>
        <v>1.1666666666666667</v>
      </c>
      <c r="E169">
        <f t="shared" si="4"/>
        <v>1.1666666666666667</v>
      </c>
    </row>
    <row r="170" spans="1:5" x14ac:dyDescent="0.3">
      <c r="A170" s="1">
        <v>169</v>
      </c>
      <c r="B170" s="77">
        <v>0</v>
      </c>
      <c r="C170">
        <f t="shared" si="5"/>
        <v>1.1666666666666667</v>
      </c>
      <c r="E170">
        <f t="shared" si="4"/>
        <v>1.1666666666666667</v>
      </c>
    </row>
    <row r="171" spans="1:5" x14ac:dyDescent="0.3">
      <c r="A171" s="1">
        <v>170</v>
      </c>
      <c r="B171" s="77">
        <v>1</v>
      </c>
      <c r="C171">
        <f t="shared" si="5"/>
        <v>1.1000000000000001</v>
      </c>
      <c r="E171">
        <f t="shared" si="4"/>
        <v>0.10000000000000009</v>
      </c>
    </row>
    <row r="172" spans="1:5" x14ac:dyDescent="0.3">
      <c r="A172" s="1">
        <v>171</v>
      </c>
      <c r="B172" s="77">
        <v>7</v>
      </c>
      <c r="C172">
        <f t="shared" si="5"/>
        <v>0.96666666666666667</v>
      </c>
      <c r="E172">
        <f t="shared" si="4"/>
        <v>6.0333333333333332</v>
      </c>
    </row>
    <row r="173" spans="1:5" x14ac:dyDescent="0.3">
      <c r="A173" s="1">
        <v>172</v>
      </c>
      <c r="B173" s="77">
        <v>1</v>
      </c>
      <c r="C173">
        <f t="shared" si="5"/>
        <v>1.1666666666666667</v>
      </c>
      <c r="E173">
        <f t="shared" si="4"/>
        <v>0.16666666666666674</v>
      </c>
    </row>
    <row r="174" spans="1:5" x14ac:dyDescent="0.3">
      <c r="A174" s="1">
        <v>173</v>
      </c>
      <c r="B174" s="77">
        <v>1</v>
      </c>
      <c r="C174">
        <f t="shared" si="5"/>
        <v>1</v>
      </c>
      <c r="E174">
        <f t="shared" si="4"/>
        <v>0</v>
      </c>
    </row>
    <row r="175" spans="1:5" x14ac:dyDescent="0.3">
      <c r="A175" s="1">
        <v>174</v>
      </c>
      <c r="B175" s="77">
        <v>0</v>
      </c>
      <c r="C175">
        <f t="shared" si="5"/>
        <v>1.0333333333333334</v>
      </c>
      <c r="E175">
        <f t="shared" si="4"/>
        <v>1.0333333333333334</v>
      </c>
    </row>
    <row r="176" spans="1:5" x14ac:dyDescent="0.3">
      <c r="A176" s="1">
        <v>175</v>
      </c>
      <c r="B176" s="77">
        <v>1</v>
      </c>
      <c r="C176">
        <f t="shared" si="5"/>
        <v>1</v>
      </c>
      <c r="E176">
        <f t="shared" si="4"/>
        <v>0</v>
      </c>
    </row>
    <row r="177" spans="1:5" x14ac:dyDescent="0.3">
      <c r="A177" s="1">
        <v>176</v>
      </c>
      <c r="B177" s="77">
        <v>0</v>
      </c>
      <c r="C177">
        <f t="shared" si="5"/>
        <v>0.96666666666666667</v>
      </c>
      <c r="E177">
        <f t="shared" si="4"/>
        <v>0.96666666666666667</v>
      </c>
    </row>
    <row r="178" spans="1:5" x14ac:dyDescent="0.3">
      <c r="A178" s="1">
        <v>177</v>
      </c>
      <c r="B178" s="77">
        <v>0</v>
      </c>
      <c r="C178">
        <f t="shared" si="5"/>
        <v>0.93333333333333335</v>
      </c>
      <c r="E178">
        <f t="shared" si="4"/>
        <v>0.93333333333333335</v>
      </c>
    </row>
    <row r="179" spans="1:5" x14ac:dyDescent="0.3">
      <c r="A179" s="1">
        <v>178</v>
      </c>
      <c r="B179" s="77">
        <v>1</v>
      </c>
      <c r="C179">
        <f t="shared" si="5"/>
        <v>0.73333333333333328</v>
      </c>
      <c r="E179">
        <f t="shared" si="4"/>
        <v>0.26666666666666672</v>
      </c>
    </row>
    <row r="180" spans="1:5" x14ac:dyDescent="0.3">
      <c r="A180" s="1">
        <v>179</v>
      </c>
      <c r="B180" s="77">
        <v>3</v>
      </c>
      <c r="C180">
        <f t="shared" si="5"/>
        <v>0.76666666666666672</v>
      </c>
      <c r="E180">
        <f t="shared" si="4"/>
        <v>2.2333333333333334</v>
      </c>
    </row>
    <row r="181" spans="1:5" x14ac:dyDescent="0.3">
      <c r="A181" s="1">
        <v>180</v>
      </c>
      <c r="B181" s="77">
        <v>0</v>
      </c>
      <c r="C181">
        <f t="shared" si="5"/>
        <v>0.8666666666666667</v>
      </c>
      <c r="E181">
        <f t="shared" si="4"/>
        <v>0.8666666666666667</v>
      </c>
    </row>
    <row r="182" spans="1:5" x14ac:dyDescent="0.3">
      <c r="A182" s="1">
        <v>181</v>
      </c>
      <c r="B182" s="77">
        <v>5</v>
      </c>
      <c r="C182">
        <f t="shared" si="5"/>
        <v>0.8</v>
      </c>
      <c r="E182">
        <f t="shared" si="4"/>
        <v>4.2</v>
      </c>
    </row>
    <row r="183" spans="1:5" x14ac:dyDescent="0.3">
      <c r="A183" s="1">
        <v>182</v>
      </c>
      <c r="B183" s="77">
        <v>0</v>
      </c>
      <c r="C183">
        <f t="shared" si="5"/>
        <v>0.96666666666666667</v>
      </c>
      <c r="E183">
        <f t="shared" si="4"/>
        <v>0.96666666666666667</v>
      </c>
    </row>
    <row r="184" spans="1:5" x14ac:dyDescent="0.3">
      <c r="A184" s="1">
        <v>183</v>
      </c>
      <c r="B184" s="77">
        <v>4</v>
      </c>
      <c r="C184">
        <f t="shared" si="5"/>
        <v>0.93333333333333335</v>
      </c>
      <c r="E184">
        <f t="shared" si="4"/>
        <v>3.0666666666666664</v>
      </c>
    </row>
    <row r="185" spans="1:5" x14ac:dyDescent="0.3">
      <c r="A185" s="1">
        <v>184</v>
      </c>
      <c r="B185" s="77">
        <v>3</v>
      </c>
      <c r="C185">
        <f t="shared" si="5"/>
        <v>1.0333333333333334</v>
      </c>
      <c r="E185">
        <f t="shared" si="4"/>
        <v>1.9666666666666666</v>
      </c>
    </row>
    <row r="186" spans="1:5" x14ac:dyDescent="0.3">
      <c r="A186" s="1">
        <v>185</v>
      </c>
      <c r="B186" s="77">
        <v>0</v>
      </c>
      <c r="C186">
        <f t="shared" si="5"/>
        <v>1.1000000000000001</v>
      </c>
      <c r="E186">
        <f t="shared" si="4"/>
        <v>1.1000000000000001</v>
      </c>
    </row>
    <row r="187" spans="1:5" x14ac:dyDescent="0.3">
      <c r="A187" s="1">
        <v>186</v>
      </c>
      <c r="B187" s="77">
        <v>0</v>
      </c>
      <c r="C187">
        <f t="shared" si="5"/>
        <v>1.0666666666666667</v>
      </c>
      <c r="E187">
        <f t="shared" si="4"/>
        <v>1.0666666666666667</v>
      </c>
    </row>
    <row r="188" spans="1:5" x14ac:dyDescent="0.3">
      <c r="A188" s="1">
        <v>187</v>
      </c>
      <c r="B188" s="77">
        <v>0</v>
      </c>
      <c r="C188">
        <f t="shared" si="5"/>
        <v>1.0666666666666667</v>
      </c>
      <c r="E188">
        <f t="shared" si="4"/>
        <v>1.0666666666666667</v>
      </c>
    </row>
    <row r="189" spans="1:5" x14ac:dyDescent="0.3">
      <c r="A189" s="1">
        <v>188</v>
      </c>
      <c r="B189" s="77">
        <v>0</v>
      </c>
      <c r="C189">
        <f t="shared" si="5"/>
        <v>1.0666666666666667</v>
      </c>
      <c r="E189">
        <f t="shared" si="4"/>
        <v>1.0666666666666667</v>
      </c>
    </row>
    <row r="190" spans="1:5" x14ac:dyDescent="0.3">
      <c r="A190" s="1">
        <v>189</v>
      </c>
      <c r="B190" s="77">
        <v>1</v>
      </c>
      <c r="C190">
        <f t="shared" si="5"/>
        <v>1.0666666666666667</v>
      </c>
      <c r="E190">
        <f t="shared" si="4"/>
        <v>6.6666666666666652E-2</v>
      </c>
    </row>
    <row r="191" spans="1:5" x14ac:dyDescent="0.3">
      <c r="A191" s="1">
        <v>190</v>
      </c>
      <c r="B191" s="77">
        <v>7</v>
      </c>
      <c r="C191">
        <f t="shared" si="5"/>
        <v>1.1000000000000001</v>
      </c>
      <c r="E191">
        <f t="shared" si="4"/>
        <v>5.9</v>
      </c>
    </row>
    <row r="192" spans="1:5" x14ac:dyDescent="0.3">
      <c r="A192" s="1">
        <v>191</v>
      </c>
      <c r="B192" s="77">
        <v>0</v>
      </c>
      <c r="C192">
        <f t="shared" si="5"/>
        <v>1.3333333333333333</v>
      </c>
      <c r="E192">
        <f t="shared" si="4"/>
        <v>1.3333333333333333</v>
      </c>
    </row>
    <row r="193" spans="1:5" x14ac:dyDescent="0.3">
      <c r="A193" s="1">
        <v>192</v>
      </c>
      <c r="B193" s="77">
        <v>2</v>
      </c>
      <c r="C193">
        <f t="shared" si="5"/>
        <v>1.3333333333333333</v>
      </c>
      <c r="E193">
        <f t="shared" si="4"/>
        <v>0.66666666666666674</v>
      </c>
    </row>
    <row r="194" spans="1:5" x14ac:dyDescent="0.3">
      <c r="A194" s="1">
        <v>193</v>
      </c>
      <c r="B194" s="77">
        <v>0</v>
      </c>
      <c r="C194">
        <f t="shared" si="5"/>
        <v>1.4</v>
      </c>
      <c r="E194">
        <f t="shared" si="4"/>
        <v>1.4</v>
      </c>
    </row>
    <row r="195" spans="1:5" x14ac:dyDescent="0.3">
      <c r="A195" s="1">
        <v>194</v>
      </c>
      <c r="B195" s="77">
        <v>0</v>
      </c>
      <c r="C195">
        <f t="shared" si="5"/>
        <v>1.4</v>
      </c>
      <c r="E195">
        <f t="shared" si="4"/>
        <v>1.4</v>
      </c>
    </row>
    <row r="196" spans="1:5" x14ac:dyDescent="0.3">
      <c r="A196" s="1">
        <v>195</v>
      </c>
      <c r="B196" s="77">
        <v>0</v>
      </c>
      <c r="C196">
        <f t="shared" si="5"/>
        <v>1.3333333333333333</v>
      </c>
      <c r="E196">
        <f t="shared" si="4"/>
        <v>1.3333333333333333</v>
      </c>
    </row>
    <row r="197" spans="1:5" x14ac:dyDescent="0.3">
      <c r="A197" s="1">
        <v>196</v>
      </c>
      <c r="B197" s="77">
        <v>4</v>
      </c>
      <c r="C197">
        <f t="shared" si="5"/>
        <v>1.3333333333333333</v>
      </c>
      <c r="E197">
        <f t="shared" si="4"/>
        <v>2.666666666666667</v>
      </c>
    </row>
    <row r="198" spans="1:5" x14ac:dyDescent="0.3">
      <c r="A198" s="1">
        <v>197</v>
      </c>
      <c r="B198" s="77">
        <v>0</v>
      </c>
      <c r="C198">
        <f t="shared" si="5"/>
        <v>1.3666666666666667</v>
      </c>
      <c r="E198">
        <f t="shared" si="4"/>
        <v>1.3666666666666667</v>
      </c>
    </row>
    <row r="199" spans="1:5" x14ac:dyDescent="0.3">
      <c r="A199" s="1">
        <v>198</v>
      </c>
      <c r="B199" s="77">
        <v>2</v>
      </c>
      <c r="C199">
        <f t="shared" si="5"/>
        <v>1.3666666666666667</v>
      </c>
      <c r="E199">
        <f t="shared" si="4"/>
        <v>0.6333333333333333</v>
      </c>
    </row>
    <row r="200" spans="1:5" x14ac:dyDescent="0.3">
      <c r="A200" s="1">
        <v>199</v>
      </c>
      <c r="B200" s="77">
        <v>7</v>
      </c>
      <c r="C200">
        <f t="shared" si="5"/>
        <v>1.4333333333333333</v>
      </c>
      <c r="E200">
        <f t="shared" si="4"/>
        <v>5.5666666666666664</v>
      </c>
    </row>
    <row r="201" spans="1:5" x14ac:dyDescent="0.3">
      <c r="A201" s="1">
        <v>200</v>
      </c>
      <c r="B201" s="77">
        <v>0</v>
      </c>
      <c r="C201">
        <f t="shared" si="5"/>
        <v>1.6666666666666667</v>
      </c>
      <c r="E201">
        <f t="shared" si="4"/>
        <v>1.6666666666666667</v>
      </c>
    </row>
    <row r="202" spans="1:5" x14ac:dyDescent="0.3">
      <c r="A202" s="1">
        <v>201</v>
      </c>
      <c r="B202" s="77">
        <v>0</v>
      </c>
      <c r="C202">
        <f t="shared" si="5"/>
        <v>1.6333333333333333</v>
      </c>
      <c r="E202">
        <f t="shared" si="4"/>
        <v>1.6333333333333333</v>
      </c>
    </row>
    <row r="203" spans="1:5" x14ac:dyDescent="0.3">
      <c r="A203" s="1">
        <v>202</v>
      </c>
      <c r="B203" s="77">
        <v>0</v>
      </c>
      <c r="C203">
        <f t="shared" si="5"/>
        <v>1.4</v>
      </c>
      <c r="E203">
        <f t="shared" si="4"/>
        <v>1.4</v>
      </c>
    </row>
    <row r="204" spans="1:5" x14ac:dyDescent="0.3">
      <c r="A204" s="1">
        <v>203</v>
      </c>
      <c r="B204" s="77">
        <v>1</v>
      </c>
      <c r="C204">
        <f t="shared" si="5"/>
        <v>1.3666666666666667</v>
      </c>
      <c r="E204">
        <f t="shared" si="4"/>
        <v>0.3666666666666667</v>
      </c>
    </row>
    <row r="205" spans="1:5" x14ac:dyDescent="0.3">
      <c r="A205" s="1">
        <v>204</v>
      </c>
      <c r="B205" s="77">
        <v>0</v>
      </c>
      <c r="C205">
        <f t="shared" si="5"/>
        <v>1.3666666666666667</v>
      </c>
      <c r="E205">
        <f t="shared" si="4"/>
        <v>1.3666666666666667</v>
      </c>
    </row>
    <row r="206" spans="1:5" x14ac:dyDescent="0.3">
      <c r="A206" s="1">
        <v>205</v>
      </c>
      <c r="B206" s="77">
        <v>0</v>
      </c>
      <c r="C206">
        <f t="shared" si="5"/>
        <v>1.3666666666666667</v>
      </c>
      <c r="E206">
        <f t="shared" si="4"/>
        <v>1.3666666666666667</v>
      </c>
    </row>
    <row r="207" spans="1:5" x14ac:dyDescent="0.3">
      <c r="A207" s="1">
        <v>206</v>
      </c>
      <c r="B207" s="77">
        <v>0</v>
      </c>
      <c r="C207">
        <f t="shared" si="5"/>
        <v>1.3333333333333333</v>
      </c>
      <c r="E207">
        <f t="shared" si="4"/>
        <v>1.3333333333333333</v>
      </c>
    </row>
    <row r="208" spans="1:5" x14ac:dyDescent="0.3">
      <c r="A208" s="1">
        <v>207</v>
      </c>
      <c r="B208" s="77">
        <v>4</v>
      </c>
      <c r="C208">
        <f t="shared" si="5"/>
        <v>1.3333333333333333</v>
      </c>
      <c r="E208">
        <f t="shared" si="4"/>
        <v>2.666666666666667</v>
      </c>
    </row>
    <row r="209" spans="1:5" x14ac:dyDescent="0.3">
      <c r="A209" s="1">
        <v>208</v>
      </c>
      <c r="B209" s="77">
        <v>7</v>
      </c>
      <c r="C209">
        <f t="shared" si="5"/>
        <v>1.4666666666666666</v>
      </c>
      <c r="E209">
        <f t="shared" si="4"/>
        <v>5.5333333333333332</v>
      </c>
    </row>
    <row r="210" spans="1:5" x14ac:dyDescent="0.3">
      <c r="A210" s="1">
        <v>209</v>
      </c>
      <c r="B210" s="77">
        <v>3</v>
      </c>
      <c r="C210">
        <f t="shared" si="5"/>
        <v>1.6666666666666667</v>
      </c>
      <c r="E210">
        <f t="shared" si="4"/>
        <v>1.3333333333333333</v>
      </c>
    </row>
    <row r="211" spans="1:5" x14ac:dyDescent="0.3">
      <c r="A211" s="1">
        <v>210</v>
      </c>
      <c r="B211" s="77">
        <v>0</v>
      </c>
      <c r="C211">
        <f t="shared" si="5"/>
        <v>1.6666666666666667</v>
      </c>
      <c r="E211">
        <f t="shared" si="4"/>
        <v>1.6666666666666667</v>
      </c>
    </row>
    <row r="212" spans="1:5" x14ac:dyDescent="0.3">
      <c r="A212" s="1">
        <v>211</v>
      </c>
      <c r="B212" s="77">
        <v>2</v>
      </c>
      <c r="C212">
        <f t="shared" si="5"/>
        <v>1.6666666666666667</v>
      </c>
      <c r="E212">
        <f t="shared" si="4"/>
        <v>0.33333333333333326</v>
      </c>
    </row>
    <row r="213" spans="1:5" x14ac:dyDescent="0.3">
      <c r="A213" s="1">
        <v>212</v>
      </c>
      <c r="B213" s="77">
        <v>1</v>
      </c>
      <c r="C213">
        <f t="shared" si="5"/>
        <v>1.5666666666666667</v>
      </c>
      <c r="E213">
        <f t="shared" si="4"/>
        <v>0.56666666666666665</v>
      </c>
    </row>
    <row r="214" spans="1:5" x14ac:dyDescent="0.3">
      <c r="A214" s="1">
        <v>213</v>
      </c>
      <c r="B214" s="77">
        <v>6</v>
      </c>
      <c r="C214">
        <f t="shared" si="5"/>
        <v>1.6</v>
      </c>
      <c r="E214">
        <f t="shared" si="4"/>
        <v>4.4000000000000004</v>
      </c>
    </row>
    <row r="215" spans="1:5" x14ac:dyDescent="0.3">
      <c r="A215" s="1">
        <v>214</v>
      </c>
      <c r="B215" s="77">
        <v>0</v>
      </c>
      <c r="C215">
        <f t="shared" si="5"/>
        <v>1.6666666666666667</v>
      </c>
      <c r="E215">
        <f t="shared" si="4"/>
        <v>1.6666666666666667</v>
      </c>
    </row>
    <row r="216" spans="1:5" x14ac:dyDescent="0.3">
      <c r="A216" s="1">
        <v>215</v>
      </c>
      <c r="B216" s="77">
        <v>4</v>
      </c>
      <c r="C216">
        <f t="shared" si="5"/>
        <v>1.5666666666666667</v>
      </c>
      <c r="E216">
        <f t="shared" si="4"/>
        <v>2.4333333333333336</v>
      </c>
    </row>
    <row r="217" spans="1:5" x14ac:dyDescent="0.3">
      <c r="A217" s="1">
        <v>216</v>
      </c>
      <c r="B217" s="77">
        <v>4</v>
      </c>
      <c r="C217">
        <f t="shared" si="5"/>
        <v>1.7</v>
      </c>
      <c r="E217">
        <f t="shared" si="4"/>
        <v>2.2999999999999998</v>
      </c>
    </row>
    <row r="218" spans="1:5" x14ac:dyDescent="0.3">
      <c r="A218" s="1">
        <v>217</v>
      </c>
      <c r="B218" s="77">
        <v>0</v>
      </c>
      <c r="C218">
        <f t="shared" si="5"/>
        <v>1.8333333333333333</v>
      </c>
      <c r="E218">
        <f t="shared" si="4"/>
        <v>1.8333333333333333</v>
      </c>
    </row>
    <row r="219" spans="1:5" x14ac:dyDescent="0.3">
      <c r="A219" s="1">
        <v>218</v>
      </c>
      <c r="B219" s="77">
        <v>10</v>
      </c>
      <c r="C219">
        <f t="shared" si="5"/>
        <v>1.8333333333333333</v>
      </c>
      <c r="E219">
        <f t="shared" si="4"/>
        <v>8.1666666666666661</v>
      </c>
    </row>
    <row r="220" spans="1:5" x14ac:dyDescent="0.3">
      <c r="A220" s="1">
        <v>219</v>
      </c>
      <c r="B220" s="77">
        <v>0</v>
      </c>
      <c r="C220">
        <f t="shared" si="5"/>
        <v>2.1666666666666665</v>
      </c>
      <c r="E220">
        <f t="shared" si="4"/>
        <v>2.1666666666666665</v>
      </c>
    </row>
    <row r="221" spans="1:5" x14ac:dyDescent="0.3">
      <c r="A221" s="1">
        <v>220</v>
      </c>
      <c r="B221" s="77">
        <v>0</v>
      </c>
      <c r="C221">
        <f t="shared" si="5"/>
        <v>2.1333333333333333</v>
      </c>
      <c r="E221">
        <f t="shared" si="4"/>
        <v>2.1333333333333333</v>
      </c>
    </row>
    <row r="222" spans="1:5" x14ac:dyDescent="0.3">
      <c r="A222" s="1">
        <v>221</v>
      </c>
      <c r="B222" s="77">
        <v>0</v>
      </c>
      <c r="C222">
        <f t="shared" si="5"/>
        <v>1.9</v>
      </c>
      <c r="E222">
        <f t="shared" si="4"/>
        <v>1.9</v>
      </c>
    </row>
    <row r="223" spans="1:5" x14ac:dyDescent="0.3">
      <c r="A223" s="1">
        <v>222</v>
      </c>
      <c r="B223" s="77">
        <v>0</v>
      </c>
      <c r="C223">
        <f t="shared" si="5"/>
        <v>1.9</v>
      </c>
      <c r="E223">
        <f t="shared" si="4"/>
        <v>1.9</v>
      </c>
    </row>
    <row r="224" spans="1:5" x14ac:dyDescent="0.3">
      <c r="A224" s="1">
        <v>223</v>
      </c>
      <c r="B224" s="77">
        <v>8</v>
      </c>
      <c r="C224">
        <f t="shared" si="5"/>
        <v>1.8333333333333333</v>
      </c>
      <c r="E224">
        <f t="shared" si="4"/>
        <v>6.166666666666667</v>
      </c>
    </row>
    <row r="225" spans="1:5" x14ac:dyDescent="0.3">
      <c r="A225" s="1">
        <v>224</v>
      </c>
      <c r="B225" s="77">
        <v>0</v>
      </c>
      <c r="C225">
        <f t="shared" si="5"/>
        <v>2.1</v>
      </c>
      <c r="E225">
        <f t="shared" ref="E225:E288" si="6">ABS(B225-C225)</f>
        <v>2.1</v>
      </c>
    </row>
    <row r="226" spans="1:5" x14ac:dyDescent="0.3">
      <c r="A226" s="1">
        <v>225</v>
      </c>
      <c r="B226" s="77">
        <v>6</v>
      </c>
      <c r="C226">
        <f t="shared" ref="C226:C289" si="7">AVERAGE(B196:B225)</f>
        <v>2.1</v>
      </c>
      <c r="E226">
        <f t="shared" si="6"/>
        <v>3.9</v>
      </c>
    </row>
    <row r="227" spans="1:5" x14ac:dyDescent="0.3">
      <c r="A227" s="1">
        <v>226</v>
      </c>
      <c r="B227" s="77">
        <v>1</v>
      </c>
      <c r="C227">
        <f t="shared" si="7"/>
        <v>2.2999999999999998</v>
      </c>
      <c r="E227">
        <f t="shared" si="6"/>
        <v>1.2999999999999998</v>
      </c>
    </row>
    <row r="228" spans="1:5" x14ac:dyDescent="0.3">
      <c r="A228" s="1">
        <v>227</v>
      </c>
      <c r="B228" s="77">
        <v>0</v>
      </c>
      <c r="C228">
        <f t="shared" si="7"/>
        <v>2.2000000000000002</v>
      </c>
      <c r="E228">
        <f t="shared" si="6"/>
        <v>2.2000000000000002</v>
      </c>
    </row>
    <row r="229" spans="1:5" x14ac:dyDescent="0.3">
      <c r="A229" s="1">
        <v>228</v>
      </c>
      <c r="B229" s="77">
        <v>2</v>
      </c>
      <c r="C229">
        <f t="shared" si="7"/>
        <v>2.2000000000000002</v>
      </c>
      <c r="E229">
        <f t="shared" si="6"/>
        <v>0.20000000000000018</v>
      </c>
    </row>
    <row r="230" spans="1:5" x14ac:dyDescent="0.3">
      <c r="A230" s="1">
        <v>229</v>
      </c>
      <c r="B230" s="77">
        <v>3</v>
      </c>
      <c r="C230">
        <f t="shared" si="7"/>
        <v>2.2000000000000002</v>
      </c>
      <c r="E230">
        <f t="shared" si="6"/>
        <v>0.79999999999999982</v>
      </c>
    </row>
    <row r="231" spans="1:5" x14ac:dyDescent="0.3">
      <c r="A231" s="1">
        <v>230</v>
      </c>
      <c r="B231" s="77">
        <v>2</v>
      </c>
      <c r="C231">
        <f t="shared" si="7"/>
        <v>2.0666666666666669</v>
      </c>
      <c r="E231">
        <f t="shared" si="6"/>
        <v>6.6666666666666874E-2</v>
      </c>
    </row>
    <row r="232" spans="1:5" x14ac:dyDescent="0.3">
      <c r="A232" s="1">
        <v>231</v>
      </c>
      <c r="B232" s="77">
        <v>1</v>
      </c>
      <c r="C232">
        <f t="shared" si="7"/>
        <v>2.1333333333333333</v>
      </c>
      <c r="E232">
        <f t="shared" si="6"/>
        <v>1.1333333333333333</v>
      </c>
    </row>
    <row r="233" spans="1:5" x14ac:dyDescent="0.3">
      <c r="A233" s="1">
        <v>232</v>
      </c>
      <c r="B233" s="77">
        <v>2</v>
      </c>
      <c r="C233">
        <f t="shared" si="7"/>
        <v>2.1666666666666665</v>
      </c>
      <c r="E233">
        <f t="shared" si="6"/>
        <v>0.16666666666666652</v>
      </c>
    </row>
    <row r="234" spans="1:5" x14ac:dyDescent="0.3">
      <c r="A234" s="1">
        <v>233</v>
      </c>
      <c r="B234" s="77">
        <v>4</v>
      </c>
      <c r="C234">
        <f t="shared" si="7"/>
        <v>2.2333333333333334</v>
      </c>
      <c r="E234">
        <f t="shared" si="6"/>
        <v>1.7666666666666666</v>
      </c>
    </row>
    <row r="235" spans="1:5" x14ac:dyDescent="0.3">
      <c r="A235" s="1">
        <v>234</v>
      </c>
      <c r="B235" s="77">
        <v>0</v>
      </c>
      <c r="C235">
        <f t="shared" si="7"/>
        <v>2.3333333333333335</v>
      </c>
      <c r="E235">
        <f t="shared" si="6"/>
        <v>2.3333333333333335</v>
      </c>
    </row>
    <row r="236" spans="1:5" x14ac:dyDescent="0.3">
      <c r="A236" s="1">
        <v>235</v>
      </c>
      <c r="B236" s="77">
        <v>1</v>
      </c>
      <c r="C236">
        <f t="shared" si="7"/>
        <v>2.3333333333333335</v>
      </c>
      <c r="E236">
        <f t="shared" si="6"/>
        <v>1.3333333333333335</v>
      </c>
    </row>
    <row r="237" spans="1:5" x14ac:dyDescent="0.3">
      <c r="A237" s="1">
        <v>236</v>
      </c>
      <c r="B237" s="77">
        <v>2</v>
      </c>
      <c r="C237">
        <f t="shared" si="7"/>
        <v>2.3666666666666667</v>
      </c>
      <c r="E237">
        <f t="shared" si="6"/>
        <v>0.3666666666666667</v>
      </c>
    </row>
    <row r="238" spans="1:5" x14ac:dyDescent="0.3">
      <c r="A238" s="1">
        <v>237</v>
      </c>
      <c r="B238" s="77">
        <v>2</v>
      </c>
      <c r="C238">
        <f t="shared" si="7"/>
        <v>2.4333333333333331</v>
      </c>
      <c r="E238">
        <f t="shared" si="6"/>
        <v>0.43333333333333313</v>
      </c>
    </row>
    <row r="239" spans="1:5" x14ac:dyDescent="0.3">
      <c r="A239" s="1">
        <v>238</v>
      </c>
      <c r="B239" s="77">
        <v>2</v>
      </c>
      <c r="C239">
        <f t="shared" si="7"/>
        <v>2.3666666666666667</v>
      </c>
      <c r="E239">
        <f t="shared" si="6"/>
        <v>0.3666666666666667</v>
      </c>
    </row>
    <row r="240" spans="1:5" x14ac:dyDescent="0.3">
      <c r="A240" s="1">
        <v>239</v>
      </c>
      <c r="B240" s="77">
        <v>0</v>
      </c>
      <c r="C240">
        <f t="shared" si="7"/>
        <v>2.2000000000000002</v>
      </c>
      <c r="E240">
        <f t="shared" si="6"/>
        <v>2.2000000000000002</v>
      </c>
    </row>
    <row r="241" spans="1:5" x14ac:dyDescent="0.3">
      <c r="A241" s="1">
        <v>240</v>
      </c>
      <c r="B241" s="77">
        <v>1</v>
      </c>
      <c r="C241">
        <f t="shared" si="7"/>
        <v>2.1</v>
      </c>
      <c r="E241">
        <f t="shared" si="6"/>
        <v>1.1000000000000001</v>
      </c>
    </row>
    <row r="242" spans="1:5" x14ac:dyDescent="0.3">
      <c r="A242" s="1">
        <v>241</v>
      </c>
      <c r="B242" s="77">
        <v>1</v>
      </c>
      <c r="C242">
        <f t="shared" si="7"/>
        <v>2.1333333333333333</v>
      </c>
      <c r="E242">
        <f t="shared" si="6"/>
        <v>1.1333333333333333</v>
      </c>
    </row>
    <row r="243" spans="1:5" x14ac:dyDescent="0.3">
      <c r="A243" s="1">
        <v>242</v>
      </c>
      <c r="B243" s="77">
        <v>2</v>
      </c>
      <c r="C243">
        <f t="shared" si="7"/>
        <v>2.1</v>
      </c>
      <c r="E243">
        <f t="shared" si="6"/>
        <v>0.10000000000000009</v>
      </c>
    </row>
    <row r="244" spans="1:5" x14ac:dyDescent="0.3">
      <c r="A244" s="1">
        <v>243</v>
      </c>
      <c r="B244" s="77">
        <v>0</v>
      </c>
      <c r="C244">
        <f t="shared" si="7"/>
        <v>2.1333333333333333</v>
      </c>
      <c r="E244">
        <f t="shared" si="6"/>
        <v>2.1333333333333333</v>
      </c>
    </row>
    <row r="245" spans="1:5" x14ac:dyDescent="0.3">
      <c r="A245" s="1">
        <v>244</v>
      </c>
      <c r="B245" s="77">
        <v>0</v>
      </c>
      <c r="C245">
        <f t="shared" si="7"/>
        <v>1.9333333333333333</v>
      </c>
      <c r="E245">
        <f t="shared" si="6"/>
        <v>1.9333333333333333</v>
      </c>
    </row>
    <row r="246" spans="1:5" x14ac:dyDescent="0.3">
      <c r="A246" s="1">
        <v>245</v>
      </c>
      <c r="B246" s="77">
        <v>3</v>
      </c>
      <c r="C246">
        <f t="shared" si="7"/>
        <v>1.9333333333333333</v>
      </c>
      <c r="E246">
        <f t="shared" si="6"/>
        <v>1.0666666666666667</v>
      </c>
    </row>
    <row r="247" spans="1:5" x14ac:dyDescent="0.3">
      <c r="A247" s="1">
        <v>246</v>
      </c>
      <c r="B247" s="77">
        <v>0</v>
      </c>
      <c r="C247">
        <f t="shared" si="7"/>
        <v>1.9</v>
      </c>
      <c r="E247">
        <f t="shared" si="6"/>
        <v>1.9</v>
      </c>
    </row>
    <row r="248" spans="1:5" x14ac:dyDescent="0.3">
      <c r="A248" s="1">
        <v>247</v>
      </c>
      <c r="B248" s="77">
        <v>4</v>
      </c>
      <c r="C248">
        <f t="shared" si="7"/>
        <v>1.7666666666666666</v>
      </c>
      <c r="E248">
        <f t="shared" si="6"/>
        <v>2.2333333333333334</v>
      </c>
    </row>
    <row r="249" spans="1:5" x14ac:dyDescent="0.3">
      <c r="A249" s="1">
        <v>248</v>
      </c>
      <c r="B249" s="77">
        <v>1</v>
      </c>
      <c r="C249">
        <f t="shared" si="7"/>
        <v>1.9</v>
      </c>
      <c r="E249">
        <f t="shared" si="6"/>
        <v>0.89999999999999991</v>
      </c>
    </row>
    <row r="250" spans="1:5" x14ac:dyDescent="0.3">
      <c r="A250" s="1">
        <v>249</v>
      </c>
      <c r="B250" s="77">
        <v>0</v>
      </c>
      <c r="C250">
        <f t="shared" si="7"/>
        <v>1.6</v>
      </c>
      <c r="E250">
        <f t="shared" si="6"/>
        <v>1.6</v>
      </c>
    </row>
    <row r="251" spans="1:5" x14ac:dyDescent="0.3">
      <c r="A251" s="1">
        <v>250</v>
      </c>
      <c r="B251" s="77">
        <v>1</v>
      </c>
      <c r="C251">
        <f t="shared" si="7"/>
        <v>1.6</v>
      </c>
      <c r="E251">
        <f t="shared" si="6"/>
        <v>0.60000000000000009</v>
      </c>
    </row>
    <row r="252" spans="1:5" x14ac:dyDescent="0.3">
      <c r="A252" s="1">
        <v>251</v>
      </c>
      <c r="B252" s="77">
        <v>2</v>
      </c>
      <c r="C252">
        <f t="shared" si="7"/>
        <v>1.6333333333333333</v>
      </c>
      <c r="E252">
        <f t="shared" si="6"/>
        <v>0.3666666666666667</v>
      </c>
    </row>
    <row r="253" spans="1:5" x14ac:dyDescent="0.3">
      <c r="A253" s="1">
        <v>252</v>
      </c>
      <c r="B253" s="77">
        <v>6</v>
      </c>
      <c r="C253">
        <f t="shared" si="7"/>
        <v>1.7</v>
      </c>
      <c r="E253">
        <f t="shared" si="6"/>
        <v>4.3</v>
      </c>
    </row>
    <row r="254" spans="1:5" x14ac:dyDescent="0.3">
      <c r="A254" s="1">
        <v>253</v>
      </c>
      <c r="B254" s="77">
        <v>1</v>
      </c>
      <c r="C254">
        <f t="shared" si="7"/>
        <v>1.9</v>
      </c>
      <c r="E254">
        <f t="shared" si="6"/>
        <v>0.89999999999999991</v>
      </c>
    </row>
    <row r="255" spans="1:5" x14ac:dyDescent="0.3">
      <c r="A255" s="1">
        <v>254</v>
      </c>
      <c r="B255" s="77">
        <v>1</v>
      </c>
      <c r="C255">
        <f t="shared" si="7"/>
        <v>1.6666666666666667</v>
      </c>
      <c r="E255">
        <f t="shared" si="6"/>
        <v>0.66666666666666674</v>
      </c>
    </row>
    <row r="256" spans="1:5" x14ac:dyDescent="0.3">
      <c r="A256" s="1">
        <v>255</v>
      </c>
      <c r="B256" s="77">
        <v>1</v>
      </c>
      <c r="C256">
        <f t="shared" si="7"/>
        <v>1.7</v>
      </c>
      <c r="E256">
        <f t="shared" si="6"/>
        <v>0.7</v>
      </c>
    </row>
    <row r="257" spans="1:5" x14ac:dyDescent="0.3">
      <c r="A257" s="1">
        <v>256</v>
      </c>
      <c r="B257" s="77">
        <v>3</v>
      </c>
      <c r="C257">
        <f t="shared" si="7"/>
        <v>1.5333333333333334</v>
      </c>
      <c r="E257">
        <f t="shared" si="6"/>
        <v>1.4666666666666666</v>
      </c>
    </row>
    <row r="258" spans="1:5" x14ac:dyDescent="0.3">
      <c r="A258" s="1">
        <v>257</v>
      </c>
      <c r="B258" s="77">
        <v>0</v>
      </c>
      <c r="C258">
        <f t="shared" si="7"/>
        <v>1.6</v>
      </c>
      <c r="E258">
        <f t="shared" si="6"/>
        <v>1.6</v>
      </c>
    </row>
    <row r="259" spans="1:5" x14ac:dyDescent="0.3">
      <c r="A259" s="1">
        <v>258</v>
      </c>
      <c r="B259" s="77">
        <v>2</v>
      </c>
      <c r="C259">
        <f t="shared" si="7"/>
        <v>1.6</v>
      </c>
      <c r="E259">
        <f t="shared" si="6"/>
        <v>0.39999999999999991</v>
      </c>
    </row>
    <row r="260" spans="1:5" x14ac:dyDescent="0.3">
      <c r="A260" s="1">
        <v>259</v>
      </c>
      <c r="B260" s="77">
        <v>0</v>
      </c>
      <c r="C260">
        <f t="shared" si="7"/>
        <v>1.6</v>
      </c>
      <c r="E260">
        <f t="shared" si="6"/>
        <v>1.6</v>
      </c>
    </row>
    <row r="261" spans="1:5" x14ac:dyDescent="0.3">
      <c r="A261" s="1">
        <v>260</v>
      </c>
      <c r="B261" s="77">
        <v>3</v>
      </c>
      <c r="C261">
        <f t="shared" si="7"/>
        <v>1.5</v>
      </c>
      <c r="E261">
        <f t="shared" si="6"/>
        <v>1.5</v>
      </c>
    </row>
    <row r="262" spans="1:5" x14ac:dyDescent="0.3">
      <c r="A262" s="1">
        <v>261</v>
      </c>
      <c r="B262" s="77">
        <v>0</v>
      </c>
      <c r="C262">
        <f t="shared" si="7"/>
        <v>1.5333333333333334</v>
      </c>
      <c r="E262">
        <f t="shared" si="6"/>
        <v>1.5333333333333334</v>
      </c>
    </row>
    <row r="263" spans="1:5" x14ac:dyDescent="0.3">
      <c r="A263" s="1">
        <v>262</v>
      </c>
      <c r="B263" s="77">
        <v>2</v>
      </c>
      <c r="C263">
        <f t="shared" si="7"/>
        <v>1.5</v>
      </c>
      <c r="E263">
        <f t="shared" si="6"/>
        <v>0.5</v>
      </c>
    </row>
    <row r="264" spans="1:5" x14ac:dyDescent="0.3">
      <c r="A264" s="1">
        <v>263</v>
      </c>
      <c r="B264" s="77">
        <v>3</v>
      </c>
      <c r="C264">
        <f t="shared" si="7"/>
        <v>1.5</v>
      </c>
      <c r="E264">
        <f t="shared" si="6"/>
        <v>1.5</v>
      </c>
    </row>
    <row r="265" spans="1:5" x14ac:dyDescent="0.3">
      <c r="A265" s="1">
        <v>264</v>
      </c>
      <c r="B265" s="77">
        <v>0</v>
      </c>
      <c r="C265">
        <f t="shared" si="7"/>
        <v>1.4666666666666666</v>
      </c>
      <c r="E265">
        <f t="shared" si="6"/>
        <v>1.4666666666666666</v>
      </c>
    </row>
    <row r="266" spans="1:5" x14ac:dyDescent="0.3">
      <c r="A266" s="1">
        <v>265</v>
      </c>
      <c r="B266" s="77">
        <v>0</v>
      </c>
      <c r="C266">
        <f t="shared" si="7"/>
        <v>1.4666666666666666</v>
      </c>
      <c r="E266">
        <f t="shared" si="6"/>
        <v>1.4666666666666666</v>
      </c>
    </row>
    <row r="267" spans="1:5" x14ac:dyDescent="0.3">
      <c r="A267" s="1">
        <v>266</v>
      </c>
      <c r="B267" s="77">
        <v>1</v>
      </c>
      <c r="C267">
        <f t="shared" si="7"/>
        <v>1.4333333333333333</v>
      </c>
      <c r="E267">
        <f t="shared" si="6"/>
        <v>0.43333333333333335</v>
      </c>
    </row>
    <row r="268" spans="1:5" x14ac:dyDescent="0.3">
      <c r="A268" s="1">
        <v>267</v>
      </c>
      <c r="B268" s="77">
        <v>0</v>
      </c>
      <c r="C268">
        <f t="shared" si="7"/>
        <v>1.4</v>
      </c>
      <c r="E268">
        <f t="shared" si="6"/>
        <v>1.4</v>
      </c>
    </row>
    <row r="269" spans="1:5" x14ac:dyDescent="0.3">
      <c r="A269" s="1">
        <v>268</v>
      </c>
      <c r="B269" s="77">
        <v>0</v>
      </c>
      <c r="C269">
        <f t="shared" si="7"/>
        <v>1.3333333333333333</v>
      </c>
      <c r="E269">
        <f t="shared" si="6"/>
        <v>1.3333333333333333</v>
      </c>
    </row>
    <row r="270" spans="1:5" x14ac:dyDescent="0.3">
      <c r="A270" s="1">
        <v>269</v>
      </c>
      <c r="B270" s="77">
        <v>0</v>
      </c>
      <c r="C270">
        <f t="shared" si="7"/>
        <v>1.2666666666666666</v>
      </c>
      <c r="E270">
        <f t="shared" si="6"/>
        <v>1.2666666666666666</v>
      </c>
    </row>
    <row r="271" spans="1:5" x14ac:dyDescent="0.3">
      <c r="A271" s="1">
        <v>270</v>
      </c>
      <c r="B271" s="77">
        <v>1</v>
      </c>
      <c r="C271">
        <f t="shared" si="7"/>
        <v>1.2666666666666666</v>
      </c>
      <c r="E271">
        <f t="shared" si="6"/>
        <v>0.26666666666666661</v>
      </c>
    </row>
    <row r="272" spans="1:5" x14ac:dyDescent="0.3">
      <c r="A272" s="1">
        <v>271</v>
      </c>
      <c r="B272" s="77">
        <v>0</v>
      </c>
      <c r="C272">
        <f t="shared" si="7"/>
        <v>1.2666666666666666</v>
      </c>
      <c r="E272">
        <f t="shared" si="6"/>
        <v>1.2666666666666666</v>
      </c>
    </row>
    <row r="273" spans="1:5" x14ac:dyDescent="0.3">
      <c r="A273" s="1">
        <v>272</v>
      </c>
      <c r="B273" s="77">
        <v>0</v>
      </c>
      <c r="C273">
        <f t="shared" si="7"/>
        <v>1.2333333333333334</v>
      </c>
      <c r="E273">
        <f t="shared" si="6"/>
        <v>1.2333333333333334</v>
      </c>
    </row>
    <row r="274" spans="1:5" x14ac:dyDescent="0.3">
      <c r="A274" s="1">
        <v>273</v>
      </c>
      <c r="B274" s="77">
        <v>6</v>
      </c>
      <c r="C274">
        <f t="shared" si="7"/>
        <v>1.1666666666666667</v>
      </c>
      <c r="E274">
        <f t="shared" si="6"/>
        <v>4.833333333333333</v>
      </c>
    </row>
    <row r="275" spans="1:5" x14ac:dyDescent="0.3">
      <c r="A275" s="1">
        <v>274</v>
      </c>
      <c r="B275" s="77">
        <v>2</v>
      </c>
      <c r="C275">
        <f t="shared" si="7"/>
        <v>1.3666666666666667</v>
      </c>
      <c r="E275">
        <f t="shared" si="6"/>
        <v>0.6333333333333333</v>
      </c>
    </row>
    <row r="276" spans="1:5" x14ac:dyDescent="0.3">
      <c r="A276" s="1">
        <v>275</v>
      </c>
      <c r="B276" s="77">
        <v>0</v>
      </c>
      <c r="C276">
        <f t="shared" si="7"/>
        <v>1.4333333333333333</v>
      </c>
      <c r="E276">
        <f t="shared" si="6"/>
        <v>1.4333333333333333</v>
      </c>
    </row>
    <row r="277" spans="1:5" x14ac:dyDescent="0.3">
      <c r="A277" s="1">
        <v>276</v>
      </c>
      <c r="B277" s="77">
        <v>0</v>
      </c>
      <c r="C277">
        <f t="shared" si="7"/>
        <v>1.3333333333333333</v>
      </c>
      <c r="E277">
        <f t="shared" si="6"/>
        <v>1.3333333333333333</v>
      </c>
    </row>
    <row r="278" spans="1:5" x14ac:dyDescent="0.3">
      <c r="A278" s="1">
        <v>277</v>
      </c>
      <c r="B278" s="77">
        <v>1</v>
      </c>
      <c r="C278">
        <f t="shared" si="7"/>
        <v>1.3333333333333333</v>
      </c>
      <c r="E278">
        <f t="shared" si="6"/>
        <v>0.33333333333333326</v>
      </c>
    </row>
    <row r="279" spans="1:5" x14ac:dyDescent="0.3">
      <c r="A279" s="1">
        <v>278</v>
      </c>
      <c r="B279" s="77">
        <v>0</v>
      </c>
      <c r="C279">
        <f t="shared" si="7"/>
        <v>1.2333333333333334</v>
      </c>
      <c r="E279">
        <f t="shared" si="6"/>
        <v>1.2333333333333334</v>
      </c>
    </row>
    <row r="280" spans="1:5" x14ac:dyDescent="0.3">
      <c r="A280" s="1">
        <v>279</v>
      </c>
      <c r="B280" s="77">
        <v>2</v>
      </c>
      <c r="C280">
        <f t="shared" si="7"/>
        <v>1.2</v>
      </c>
      <c r="E280">
        <f t="shared" si="6"/>
        <v>0.8</v>
      </c>
    </row>
    <row r="281" spans="1:5" x14ac:dyDescent="0.3">
      <c r="A281" s="1">
        <v>280</v>
      </c>
      <c r="B281" s="77">
        <v>2</v>
      </c>
      <c r="C281">
        <f t="shared" si="7"/>
        <v>1.2666666666666666</v>
      </c>
      <c r="E281">
        <f t="shared" si="6"/>
        <v>0.73333333333333339</v>
      </c>
    </row>
    <row r="282" spans="1:5" x14ac:dyDescent="0.3">
      <c r="A282" s="1">
        <v>281</v>
      </c>
      <c r="B282" s="77">
        <v>2</v>
      </c>
      <c r="C282">
        <f t="shared" si="7"/>
        <v>1.3</v>
      </c>
      <c r="E282">
        <f t="shared" si="6"/>
        <v>0.7</v>
      </c>
    </row>
    <row r="283" spans="1:5" x14ac:dyDescent="0.3">
      <c r="A283" s="1">
        <v>282</v>
      </c>
      <c r="B283" s="77">
        <v>3</v>
      </c>
      <c r="C283">
        <f t="shared" si="7"/>
        <v>1.3</v>
      </c>
      <c r="E283">
        <f t="shared" si="6"/>
        <v>1.7</v>
      </c>
    </row>
    <row r="284" spans="1:5" x14ac:dyDescent="0.3">
      <c r="A284" s="1">
        <v>283</v>
      </c>
      <c r="B284" s="77">
        <v>5</v>
      </c>
      <c r="C284">
        <f t="shared" si="7"/>
        <v>1.2</v>
      </c>
      <c r="E284">
        <f t="shared" si="6"/>
        <v>3.8</v>
      </c>
    </row>
    <row r="285" spans="1:5" x14ac:dyDescent="0.3">
      <c r="A285" s="1">
        <v>284</v>
      </c>
      <c r="B285" s="77">
        <v>0</v>
      </c>
      <c r="C285">
        <f t="shared" si="7"/>
        <v>1.3333333333333333</v>
      </c>
      <c r="E285">
        <f t="shared" si="6"/>
        <v>1.3333333333333333</v>
      </c>
    </row>
    <row r="286" spans="1:5" x14ac:dyDescent="0.3">
      <c r="A286" s="1">
        <v>285</v>
      </c>
      <c r="B286" s="77">
        <v>3</v>
      </c>
      <c r="C286">
        <f t="shared" si="7"/>
        <v>1.3</v>
      </c>
      <c r="E286">
        <f t="shared" si="6"/>
        <v>1.7</v>
      </c>
    </row>
    <row r="287" spans="1:5" x14ac:dyDescent="0.3">
      <c r="A287" s="1">
        <v>286</v>
      </c>
      <c r="B287" s="77">
        <v>0</v>
      </c>
      <c r="C287">
        <f t="shared" si="7"/>
        <v>1.3666666666666667</v>
      </c>
      <c r="E287">
        <f t="shared" si="6"/>
        <v>1.3666666666666667</v>
      </c>
    </row>
    <row r="288" spans="1:5" x14ac:dyDescent="0.3">
      <c r="A288" s="1">
        <v>287</v>
      </c>
      <c r="B288" s="77">
        <v>1</v>
      </c>
      <c r="C288">
        <f t="shared" si="7"/>
        <v>1.2666666666666666</v>
      </c>
      <c r="E288">
        <f t="shared" si="6"/>
        <v>0.26666666666666661</v>
      </c>
    </row>
    <row r="289" spans="1:5" x14ac:dyDescent="0.3">
      <c r="A289" s="1">
        <v>288</v>
      </c>
      <c r="B289" s="77">
        <v>3</v>
      </c>
      <c r="C289">
        <f t="shared" si="7"/>
        <v>1.3</v>
      </c>
      <c r="E289">
        <f t="shared" ref="E289:E352" si="8">ABS(B289-C289)</f>
        <v>1.7</v>
      </c>
    </row>
    <row r="290" spans="1:5" x14ac:dyDescent="0.3">
      <c r="A290" s="1">
        <v>289</v>
      </c>
      <c r="B290" s="77">
        <v>0</v>
      </c>
      <c r="C290">
        <f t="shared" ref="C290:C353" si="9">AVERAGE(B260:B289)</f>
        <v>1.3333333333333333</v>
      </c>
      <c r="E290">
        <f t="shared" si="8"/>
        <v>1.3333333333333333</v>
      </c>
    </row>
    <row r="291" spans="1:5" x14ac:dyDescent="0.3">
      <c r="A291" s="1">
        <v>290</v>
      </c>
      <c r="B291" s="77">
        <v>0</v>
      </c>
      <c r="C291">
        <f t="shared" si="9"/>
        <v>1.3333333333333333</v>
      </c>
      <c r="E291">
        <f t="shared" si="8"/>
        <v>1.3333333333333333</v>
      </c>
    </row>
    <row r="292" spans="1:5" x14ac:dyDescent="0.3">
      <c r="A292" s="1">
        <v>291</v>
      </c>
      <c r="B292" s="77">
        <v>0</v>
      </c>
      <c r="C292">
        <f t="shared" si="9"/>
        <v>1.2333333333333334</v>
      </c>
      <c r="E292">
        <f t="shared" si="8"/>
        <v>1.2333333333333334</v>
      </c>
    </row>
    <row r="293" spans="1:5" x14ac:dyDescent="0.3">
      <c r="A293" s="1">
        <v>292</v>
      </c>
      <c r="B293" s="77">
        <v>7</v>
      </c>
      <c r="C293">
        <f t="shared" si="9"/>
        <v>1.2333333333333334</v>
      </c>
      <c r="E293">
        <f t="shared" si="8"/>
        <v>5.7666666666666666</v>
      </c>
    </row>
    <row r="294" spans="1:5" x14ac:dyDescent="0.3">
      <c r="A294" s="1">
        <v>293</v>
      </c>
      <c r="B294" s="77">
        <v>0</v>
      </c>
      <c r="C294">
        <f t="shared" si="9"/>
        <v>1.4</v>
      </c>
      <c r="E294">
        <f t="shared" si="8"/>
        <v>1.4</v>
      </c>
    </row>
    <row r="295" spans="1:5" x14ac:dyDescent="0.3">
      <c r="A295" s="1">
        <v>294</v>
      </c>
      <c r="B295" s="77">
        <v>1</v>
      </c>
      <c r="C295">
        <f t="shared" si="9"/>
        <v>1.3</v>
      </c>
      <c r="E295">
        <f t="shared" si="8"/>
        <v>0.30000000000000004</v>
      </c>
    </row>
    <row r="296" spans="1:5" x14ac:dyDescent="0.3">
      <c r="A296" s="1">
        <v>295</v>
      </c>
      <c r="B296" s="77">
        <v>3</v>
      </c>
      <c r="C296">
        <f t="shared" si="9"/>
        <v>1.3333333333333333</v>
      </c>
      <c r="E296">
        <f t="shared" si="8"/>
        <v>1.6666666666666667</v>
      </c>
    </row>
    <row r="297" spans="1:5" x14ac:dyDescent="0.3">
      <c r="A297" s="1">
        <v>296</v>
      </c>
      <c r="B297" s="77">
        <v>0</v>
      </c>
      <c r="C297">
        <f t="shared" si="9"/>
        <v>1.4333333333333333</v>
      </c>
      <c r="E297">
        <f t="shared" si="8"/>
        <v>1.4333333333333333</v>
      </c>
    </row>
    <row r="298" spans="1:5" x14ac:dyDescent="0.3">
      <c r="A298" s="1">
        <v>297</v>
      </c>
      <c r="B298" s="77">
        <v>0</v>
      </c>
      <c r="C298">
        <f t="shared" si="9"/>
        <v>1.4</v>
      </c>
      <c r="E298">
        <f t="shared" si="8"/>
        <v>1.4</v>
      </c>
    </row>
    <row r="299" spans="1:5" x14ac:dyDescent="0.3">
      <c r="A299" s="1">
        <v>298</v>
      </c>
      <c r="B299" s="77">
        <v>0</v>
      </c>
      <c r="C299">
        <f t="shared" si="9"/>
        <v>1.4</v>
      </c>
      <c r="E299">
        <f t="shared" si="8"/>
        <v>1.4</v>
      </c>
    </row>
    <row r="300" spans="1:5" x14ac:dyDescent="0.3">
      <c r="A300" s="1">
        <v>299</v>
      </c>
      <c r="B300" s="77">
        <v>9</v>
      </c>
      <c r="C300">
        <f t="shared" si="9"/>
        <v>1.4</v>
      </c>
      <c r="E300">
        <f t="shared" si="8"/>
        <v>7.6</v>
      </c>
    </row>
    <row r="301" spans="1:5" x14ac:dyDescent="0.3">
      <c r="A301" s="1">
        <v>300</v>
      </c>
      <c r="B301" s="77">
        <v>0</v>
      </c>
      <c r="C301">
        <f t="shared" si="9"/>
        <v>1.7</v>
      </c>
      <c r="E301">
        <f t="shared" si="8"/>
        <v>1.7</v>
      </c>
    </row>
    <row r="302" spans="1:5" x14ac:dyDescent="0.3">
      <c r="A302" s="1">
        <v>301</v>
      </c>
      <c r="B302" s="77">
        <v>1</v>
      </c>
      <c r="C302">
        <f t="shared" si="9"/>
        <v>1.6666666666666667</v>
      </c>
      <c r="E302">
        <f t="shared" si="8"/>
        <v>0.66666666666666674</v>
      </c>
    </row>
    <row r="303" spans="1:5" x14ac:dyDescent="0.3">
      <c r="A303" s="1">
        <v>302</v>
      </c>
      <c r="B303" s="77">
        <v>2</v>
      </c>
      <c r="C303">
        <f t="shared" si="9"/>
        <v>1.7</v>
      </c>
      <c r="E303">
        <f t="shared" si="8"/>
        <v>0.30000000000000004</v>
      </c>
    </row>
    <row r="304" spans="1:5" x14ac:dyDescent="0.3">
      <c r="A304" s="1">
        <v>303</v>
      </c>
      <c r="B304" s="77">
        <v>5</v>
      </c>
      <c r="C304">
        <f t="shared" si="9"/>
        <v>1.7666666666666666</v>
      </c>
      <c r="E304">
        <f t="shared" si="8"/>
        <v>3.2333333333333334</v>
      </c>
    </row>
    <row r="305" spans="1:5" x14ac:dyDescent="0.3">
      <c r="A305" s="1">
        <v>304</v>
      </c>
      <c r="B305" s="77">
        <v>0</v>
      </c>
      <c r="C305">
        <f t="shared" si="9"/>
        <v>1.7333333333333334</v>
      </c>
      <c r="E305">
        <f t="shared" si="8"/>
        <v>1.7333333333333334</v>
      </c>
    </row>
    <row r="306" spans="1:5" x14ac:dyDescent="0.3">
      <c r="A306" s="1">
        <v>305</v>
      </c>
      <c r="B306" s="77">
        <v>0</v>
      </c>
      <c r="C306">
        <f t="shared" si="9"/>
        <v>1.6666666666666667</v>
      </c>
      <c r="E306">
        <f t="shared" si="8"/>
        <v>1.6666666666666667</v>
      </c>
    </row>
    <row r="307" spans="1:5" x14ac:dyDescent="0.3">
      <c r="A307" s="1">
        <v>306</v>
      </c>
      <c r="B307" s="77">
        <v>0</v>
      </c>
      <c r="C307">
        <f t="shared" si="9"/>
        <v>1.6666666666666667</v>
      </c>
      <c r="E307">
        <f t="shared" si="8"/>
        <v>1.6666666666666667</v>
      </c>
    </row>
    <row r="308" spans="1:5" x14ac:dyDescent="0.3">
      <c r="A308" s="1">
        <v>307</v>
      </c>
      <c r="B308" s="77">
        <v>0</v>
      </c>
      <c r="C308">
        <f t="shared" si="9"/>
        <v>1.6666666666666667</v>
      </c>
      <c r="E308">
        <f t="shared" si="8"/>
        <v>1.6666666666666667</v>
      </c>
    </row>
    <row r="309" spans="1:5" x14ac:dyDescent="0.3">
      <c r="A309" s="1">
        <v>308</v>
      </c>
      <c r="B309" s="77">
        <v>0</v>
      </c>
      <c r="C309">
        <f t="shared" si="9"/>
        <v>1.6333333333333333</v>
      </c>
      <c r="E309">
        <f t="shared" si="8"/>
        <v>1.6333333333333333</v>
      </c>
    </row>
    <row r="310" spans="1:5" x14ac:dyDescent="0.3">
      <c r="A310" s="1">
        <v>309</v>
      </c>
      <c r="B310" s="77">
        <v>0</v>
      </c>
      <c r="C310">
        <f t="shared" si="9"/>
        <v>1.6333333333333333</v>
      </c>
      <c r="E310">
        <f t="shared" si="8"/>
        <v>1.6333333333333333</v>
      </c>
    </row>
    <row r="311" spans="1:5" x14ac:dyDescent="0.3">
      <c r="A311" s="1">
        <v>310</v>
      </c>
      <c r="B311" s="77">
        <v>1</v>
      </c>
      <c r="C311">
        <f t="shared" si="9"/>
        <v>1.5666666666666667</v>
      </c>
      <c r="E311">
        <f t="shared" si="8"/>
        <v>0.56666666666666665</v>
      </c>
    </row>
    <row r="312" spans="1:5" x14ac:dyDescent="0.3">
      <c r="A312" s="1">
        <v>311</v>
      </c>
      <c r="B312" s="77">
        <v>5</v>
      </c>
      <c r="C312">
        <f t="shared" si="9"/>
        <v>1.5333333333333334</v>
      </c>
      <c r="E312">
        <f t="shared" si="8"/>
        <v>3.4666666666666668</v>
      </c>
    </row>
    <row r="313" spans="1:5" x14ac:dyDescent="0.3">
      <c r="A313" s="1">
        <v>312</v>
      </c>
      <c r="B313" s="77">
        <v>1</v>
      </c>
      <c r="C313">
        <f t="shared" si="9"/>
        <v>1.6333333333333333</v>
      </c>
      <c r="E313">
        <f t="shared" si="8"/>
        <v>0.6333333333333333</v>
      </c>
    </row>
    <row r="314" spans="1:5" x14ac:dyDescent="0.3">
      <c r="A314" s="1">
        <v>313</v>
      </c>
      <c r="B314" s="77">
        <v>0</v>
      </c>
      <c r="C314">
        <f t="shared" si="9"/>
        <v>1.5666666666666667</v>
      </c>
      <c r="E314">
        <f t="shared" si="8"/>
        <v>1.5666666666666667</v>
      </c>
    </row>
    <row r="315" spans="1:5" x14ac:dyDescent="0.3">
      <c r="A315" s="1">
        <v>314</v>
      </c>
      <c r="B315" s="77">
        <v>1</v>
      </c>
      <c r="C315">
        <f t="shared" si="9"/>
        <v>1.4</v>
      </c>
      <c r="E315">
        <f t="shared" si="8"/>
        <v>0.39999999999999991</v>
      </c>
    </row>
    <row r="316" spans="1:5" x14ac:dyDescent="0.3">
      <c r="A316" s="1">
        <v>315</v>
      </c>
      <c r="B316" s="77">
        <v>2</v>
      </c>
      <c r="C316">
        <f t="shared" si="9"/>
        <v>1.4333333333333333</v>
      </c>
      <c r="E316">
        <f t="shared" si="8"/>
        <v>0.56666666666666665</v>
      </c>
    </row>
    <row r="317" spans="1:5" x14ac:dyDescent="0.3">
      <c r="A317" s="1">
        <v>316</v>
      </c>
      <c r="B317" s="77">
        <v>1</v>
      </c>
      <c r="C317">
        <f t="shared" si="9"/>
        <v>1.4</v>
      </c>
      <c r="E317">
        <f t="shared" si="8"/>
        <v>0.39999999999999991</v>
      </c>
    </row>
    <row r="318" spans="1:5" x14ac:dyDescent="0.3">
      <c r="A318" s="1">
        <v>317</v>
      </c>
      <c r="B318" s="77">
        <v>0</v>
      </c>
      <c r="C318">
        <f t="shared" si="9"/>
        <v>1.4333333333333333</v>
      </c>
      <c r="E318">
        <f t="shared" si="8"/>
        <v>1.4333333333333333</v>
      </c>
    </row>
    <row r="319" spans="1:5" x14ac:dyDescent="0.3">
      <c r="A319" s="1">
        <v>318</v>
      </c>
      <c r="B319" s="77">
        <v>0</v>
      </c>
      <c r="C319">
        <f t="shared" si="9"/>
        <v>1.4</v>
      </c>
      <c r="E319">
        <f t="shared" si="8"/>
        <v>1.4</v>
      </c>
    </row>
    <row r="320" spans="1:5" x14ac:dyDescent="0.3">
      <c r="A320" s="1">
        <v>319</v>
      </c>
      <c r="B320" s="77">
        <v>0</v>
      </c>
      <c r="C320">
        <f t="shared" si="9"/>
        <v>1.3</v>
      </c>
      <c r="E320">
        <f t="shared" si="8"/>
        <v>1.3</v>
      </c>
    </row>
    <row r="321" spans="1:5" x14ac:dyDescent="0.3">
      <c r="A321" s="1">
        <v>320</v>
      </c>
      <c r="B321" s="77">
        <v>2</v>
      </c>
      <c r="C321">
        <f t="shared" si="9"/>
        <v>1.3</v>
      </c>
      <c r="E321">
        <f t="shared" si="8"/>
        <v>0.7</v>
      </c>
    </row>
    <row r="322" spans="1:5" x14ac:dyDescent="0.3">
      <c r="A322" s="1">
        <v>321</v>
      </c>
      <c r="B322" s="77">
        <v>1</v>
      </c>
      <c r="C322">
        <f t="shared" si="9"/>
        <v>1.3666666666666667</v>
      </c>
      <c r="E322">
        <f t="shared" si="8"/>
        <v>0.3666666666666667</v>
      </c>
    </row>
    <row r="323" spans="1:5" x14ac:dyDescent="0.3">
      <c r="A323" s="1">
        <v>322</v>
      </c>
      <c r="B323" s="77">
        <v>1</v>
      </c>
      <c r="C323">
        <f t="shared" si="9"/>
        <v>1.4</v>
      </c>
      <c r="E323">
        <f t="shared" si="8"/>
        <v>0.39999999999999991</v>
      </c>
    </row>
    <row r="324" spans="1:5" x14ac:dyDescent="0.3">
      <c r="A324" s="1">
        <v>323</v>
      </c>
      <c r="B324" s="77">
        <v>2</v>
      </c>
      <c r="C324">
        <f t="shared" si="9"/>
        <v>1.2</v>
      </c>
      <c r="E324">
        <f t="shared" si="8"/>
        <v>0.8</v>
      </c>
    </row>
    <row r="325" spans="1:5" x14ac:dyDescent="0.3">
      <c r="A325" s="1">
        <v>324</v>
      </c>
      <c r="B325" s="77">
        <v>0</v>
      </c>
      <c r="C325">
        <f t="shared" si="9"/>
        <v>1.2666666666666666</v>
      </c>
      <c r="E325">
        <f t="shared" si="8"/>
        <v>1.2666666666666666</v>
      </c>
    </row>
    <row r="326" spans="1:5" x14ac:dyDescent="0.3">
      <c r="A326" s="1">
        <v>325</v>
      </c>
      <c r="B326" s="77">
        <v>0</v>
      </c>
      <c r="C326">
        <f t="shared" si="9"/>
        <v>1.2333333333333334</v>
      </c>
      <c r="E326">
        <f t="shared" si="8"/>
        <v>1.2333333333333334</v>
      </c>
    </row>
    <row r="327" spans="1:5" x14ac:dyDescent="0.3">
      <c r="A327" s="1">
        <v>326</v>
      </c>
      <c r="B327" s="77">
        <v>0</v>
      </c>
      <c r="C327">
        <f t="shared" si="9"/>
        <v>1.1333333333333333</v>
      </c>
      <c r="E327">
        <f t="shared" si="8"/>
        <v>1.1333333333333333</v>
      </c>
    </row>
    <row r="328" spans="1:5" x14ac:dyDescent="0.3">
      <c r="A328" s="1">
        <v>327</v>
      </c>
      <c r="B328" s="77">
        <v>0</v>
      </c>
      <c r="C328">
        <f t="shared" si="9"/>
        <v>1.1333333333333333</v>
      </c>
      <c r="E328">
        <f t="shared" si="8"/>
        <v>1.1333333333333333</v>
      </c>
    </row>
    <row r="329" spans="1:5" x14ac:dyDescent="0.3">
      <c r="A329" s="1">
        <v>328</v>
      </c>
      <c r="B329" s="77">
        <v>2</v>
      </c>
      <c r="C329">
        <f t="shared" si="9"/>
        <v>1.1333333333333333</v>
      </c>
      <c r="E329">
        <f t="shared" si="8"/>
        <v>0.8666666666666667</v>
      </c>
    </row>
    <row r="330" spans="1:5" x14ac:dyDescent="0.3">
      <c r="A330" s="1">
        <v>329</v>
      </c>
      <c r="B330" s="77">
        <v>0</v>
      </c>
      <c r="C330">
        <f t="shared" si="9"/>
        <v>1.2</v>
      </c>
      <c r="E330">
        <f t="shared" si="8"/>
        <v>1.2</v>
      </c>
    </row>
    <row r="331" spans="1:5" x14ac:dyDescent="0.3">
      <c r="A331" s="1">
        <v>330</v>
      </c>
      <c r="B331" s="77">
        <v>0</v>
      </c>
      <c r="C331">
        <f t="shared" si="9"/>
        <v>0.9</v>
      </c>
      <c r="E331">
        <f t="shared" si="8"/>
        <v>0.9</v>
      </c>
    </row>
    <row r="332" spans="1:5" x14ac:dyDescent="0.3">
      <c r="A332" s="1">
        <v>331</v>
      </c>
      <c r="B332" s="77">
        <v>0</v>
      </c>
      <c r="C332">
        <f t="shared" si="9"/>
        <v>0.9</v>
      </c>
      <c r="E332">
        <f t="shared" si="8"/>
        <v>0.9</v>
      </c>
    </row>
    <row r="333" spans="1:5" x14ac:dyDescent="0.3">
      <c r="A333" s="1">
        <v>332</v>
      </c>
      <c r="B333" s="77">
        <v>0</v>
      </c>
      <c r="C333">
        <f t="shared" si="9"/>
        <v>0.8666666666666667</v>
      </c>
      <c r="E333">
        <f t="shared" si="8"/>
        <v>0.8666666666666667</v>
      </c>
    </row>
    <row r="334" spans="1:5" x14ac:dyDescent="0.3">
      <c r="A334" s="1">
        <v>333</v>
      </c>
      <c r="B334" s="77">
        <v>4</v>
      </c>
      <c r="C334">
        <f t="shared" si="9"/>
        <v>0.8</v>
      </c>
      <c r="E334">
        <f t="shared" si="8"/>
        <v>3.2</v>
      </c>
    </row>
    <row r="335" spans="1:5" x14ac:dyDescent="0.3">
      <c r="A335" s="1">
        <v>334</v>
      </c>
      <c r="B335" s="77">
        <v>4</v>
      </c>
      <c r="C335">
        <f t="shared" si="9"/>
        <v>0.76666666666666672</v>
      </c>
      <c r="E335">
        <f t="shared" si="8"/>
        <v>3.2333333333333334</v>
      </c>
    </row>
    <row r="336" spans="1:5" x14ac:dyDescent="0.3">
      <c r="A336" s="1">
        <v>335</v>
      </c>
      <c r="B336" s="77">
        <v>3</v>
      </c>
      <c r="C336">
        <f t="shared" si="9"/>
        <v>0.9</v>
      </c>
      <c r="E336">
        <f t="shared" si="8"/>
        <v>2.1</v>
      </c>
    </row>
    <row r="337" spans="1:5" x14ac:dyDescent="0.3">
      <c r="A337" s="1">
        <v>336</v>
      </c>
      <c r="B337" s="77">
        <v>2</v>
      </c>
      <c r="C337">
        <f t="shared" si="9"/>
        <v>1</v>
      </c>
      <c r="E337">
        <f t="shared" si="8"/>
        <v>1</v>
      </c>
    </row>
    <row r="338" spans="1:5" x14ac:dyDescent="0.3">
      <c r="A338" s="1">
        <v>337</v>
      </c>
      <c r="B338" s="77">
        <v>0</v>
      </c>
      <c r="C338">
        <f t="shared" si="9"/>
        <v>1.0666666666666667</v>
      </c>
      <c r="E338">
        <f t="shared" si="8"/>
        <v>1.0666666666666667</v>
      </c>
    </row>
    <row r="339" spans="1:5" x14ac:dyDescent="0.3">
      <c r="A339" s="1">
        <v>338</v>
      </c>
      <c r="B339" s="77">
        <v>0</v>
      </c>
      <c r="C339">
        <f t="shared" si="9"/>
        <v>1.0666666666666667</v>
      </c>
      <c r="E339">
        <f t="shared" si="8"/>
        <v>1.0666666666666667</v>
      </c>
    </row>
    <row r="340" spans="1:5" x14ac:dyDescent="0.3">
      <c r="A340" s="1">
        <v>339</v>
      </c>
      <c r="B340" s="77">
        <v>0</v>
      </c>
      <c r="C340">
        <f t="shared" si="9"/>
        <v>1.0666666666666667</v>
      </c>
      <c r="E340">
        <f t="shared" si="8"/>
        <v>1.0666666666666667</v>
      </c>
    </row>
    <row r="341" spans="1:5" x14ac:dyDescent="0.3">
      <c r="A341" s="1">
        <v>340</v>
      </c>
      <c r="B341" s="77">
        <v>0</v>
      </c>
      <c r="C341">
        <f t="shared" si="9"/>
        <v>1.0666666666666667</v>
      </c>
      <c r="E341">
        <f t="shared" si="8"/>
        <v>1.0666666666666667</v>
      </c>
    </row>
    <row r="342" spans="1:5" x14ac:dyDescent="0.3">
      <c r="A342" s="1">
        <v>341</v>
      </c>
      <c r="B342" s="77">
        <v>2</v>
      </c>
      <c r="C342">
        <f t="shared" si="9"/>
        <v>1.0333333333333334</v>
      </c>
      <c r="E342">
        <f t="shared" si="8"/>
        <v>0.96666666666666656</v>
      </c>
    </row>
    <row r="343" spans="1:5" x14ac:dyDescent="0.3">
      <c r="A343" s="1">
        <v>342</v>
      </c>
      <c r="B343" s="77">
        <v>0</v>
      </c>
      <c r="C343">
        <f t="shared" si="9"/>
        <v>0.93333333333333335</v>
      </c>
      <c r="E343">
        <f t="shared" si="8"/>
        <v>0.93333333333333335</v>
      </c>
    </row>
    <row r="344" spans="1:5" x14ac:dyDescent="0.3">
      <c r="A344" s="1">
        <v>343</v>
      </c>
      <c r="B344" s="77">
        <v>0</v>
      </c>
      <c r="C344">
        <f t="shared" si="9"/>
        <v>0.9</v>
      </c>
      <c r="E344">
        <f t="shared" si="8"/>
        <v>0.9</v>
      </c>
    </row>
    <row r="345" spans="1:5" x14ac:dyDescent="0.3">
      <c r="A345" s="1">
        <v>344</v>
      </c>
      <c r="B345" s="77">
        <v>3</v>
      </c>
      <c r="C345">
        <f t="shared" si="9"/>
        <v>0.9</v>
      </c>
      <c r="E345">
        <f t="shared" si="8"/>
        <v>2.1</v>
      </c>
    </row>
    <row r="346" spans="1:5" x14ac:dyDescent="0.3">
      <c r="A346" s="1">
        <v>345</v>
      </c>
      <c r="B346" s="77">
        <v>1</v>
      </c>
      <c r="C346">
        <f t="shared" si="9"/>
        <v>0.96666666666666667</v>
      </c>
      <c r="E346">
        <f t="shared" si="8"/>
        <v>3.3333333333333326E-2</v>
      </c>
    </row>
    <row r="347" spans="1:5" x14ac:dyDescent="0.3">
      <c r="A347" s="1">
        <v>346</v>
      </c>
      <c r="B347" s="77">
        <v>0</v>
      </c>
      <c r="C347">
        <f t="shared" si="9"/>
        <v>0.93333333333333335</v>
      </c>
      <c r="E347">
        <f t="shared" si="8"/>
        <v>0.93333333333333335</v>
      </c>
    </row>
    <row r="348" spans="1:5" x14ac:dyDescent="0.3">
      <c r="A348" s="1">
        <v>347</v>
      </c>
      <c r="B348" s="77">
        <v>0</v>
      </c>
      <c r="C348">
        <f t="shared" si="9"/>
        <v>0.9</v>
      </c>
      <c r="E348">
        <f t="shared" si="8"/>
        <v>0.9</v>
      </c>
    </row>
    <row r="349" spans="1:5" x14ac:dyDescent="0.3">
      <c r="A349" s="1">
        <v>348</v>
      </c>
      <c r="B349" s="77">
        <v>0</v>
      </c>
      <c r="C349">
        <f t="shared" si="9"/>
        <v>0.9</v>
      </c>
      <c r="E349">
        <f t="shared" si="8"/>
        <v>0.9</v>
      </c>
    </row>
    <row r="350" spans="1:5" x14ac:dyDescent="0.3">
      <c r="A350" s="1">
        <v>349</v>
      </c>
      <c r="B350" s="77">
        <v>3</v>
      </c>
      <c r="C350">
        <f t="shared" si="9"/>
        <v>0.9</v>
      </c>
      <c r="E350">
        <f t="shared" si="8"/>
        <v>2.1</v>
      </c>
    </row>
    <row r="351" spans="1:5" x14ac:dyDescent="0.3">
      <c r="A351" s="1">
        <v>350</v>
      </c>
      <c r="B351" s="77">
        <v>2</v>
      </c>
      <c r="C351">
        <f t="shared" si="9"/>
        <v>1</v>
      </c>
      <c r="E351">
        <f t="shared" si="8"/>
        <v>1</v>
      </c>
    </row>
    <row r="352" spans="1:5" x14ac:dyDescent="0.3">
      <c r="A352" s="1">
        <v>351</v>
      </c>
      <c r="B352" s="77">
        <v>2</v>
      </c>
      <c r="C352">
        <f t="shared" si="9"/>
        <v>1</v>
      </c>
      <c r="E352">
        <f t="shared" si="8"/>
        <v>1</v>
      </c>
    </row>
    <row r="353" spans="1:5" x14ac:dyDescent="0.3">
      <c r="A353" s="1">
        <v>352</v>
      </c>
      <c r="B353" s="77">
        <v>4</v>
      </c>
      <c r="C353">
        <f t="shared" si="9"/>
        <v>1.0333333333333334</v>
      </c>
      <c r="E353">
        <f t="shared" ref="E353:E416" si="10">ABS(B353-C353)</f>
        <v>2.9666666666666668</v>
      </c>
    </row>
    <row r="354" spans="1:5" x14ac:dyDescent="0.3">
      <c r="A354" s="1">
        <v>353</v>
      </c>
      <c r="B354" s="77">
        <v>5</v>
      </c>
      <c r="C354">
        <f t="shared" ref="C354:C417" si="11">AVERAGE(B324:B353)</f>
        <v>1.1333333333333333</v>
      </c>
      <c r="E354">
        <f t="shared" si="10"/>
        <v>3.8666666666666667</v>
      </c>
    </row>
    <row r="355" spans="1:5" x14ac:dyDescent="0.3">
      <c r="A355" s="1">
        <v>354</v>
      </c>
      <c r="B355" s="77">
        <v>5</v>
      </c>
      <c r="C355">
        <f t="shared" si="11"/>
        <v>1.2333333333333334</v>
      </c>
      <c r="E355">
        <f t="shared" si="10"/>
        <v>3.7666666666666666</v>
      </c>
    </row>
    <row r="356" spans="1:5" x14ac:dyDescent="0.3">
      <c r="A356" s="1">
        <v>355</v>
      </c>
      <c r="B356" s="77">
        <v>0</v>
      </c>
      <c r="C356">
        <f t="shared" si="11"/>
        <v>1.4</v>
      </c>
      <c r="E356">
        <f t="shared" si="10"/>
        <v>1.4</v>
      </c>
    </row>
    <row r="357" spans="1:5" x14ac:dyDescent="0.3">
      <c r="A357" s="1">
        <v>356</v>
      </c>
      <c r="B357" s="77">
        <v>7</v>
      </c>
      <c r="C357">
        <f t="shared" si="11"/>
        <v>1.4</v>
      </c>
      <c r="E357">
        <f t="shared" si="10"/>
        <v>5.6</v>
      </c>
    </row>
    <row r="358" spans="1:5" x14ac:dyDescent="0.3">
      <c r="A358" s="1">
        <v>357</v>
      </c>
      <c r="B358" s="77">
        <v>0</v>
      </c>
      <c r="C358">
        <f t="shared" si="11"/>
        <v>1.6333333333333333</v>
      </c>
      <c r="E358">
        <f t="shared" si="10"/>
        <v>1.6333333333333333</v>
      </c>
    </row>
    <row r="359" spans="1:5" x14ac:dyDescent="0.3">
      <c r="A359" s="1">
        <v>358</v>
      </c>
      <c r="B359" s="77">
        <v>0</v>
      </c>
      <c r="C359">
        <f t="shared" si="11"/>
        <v>1.6333333333333333</v>
      </c>
      <c r="E359">
        <f t="shared" si="10"/>
        <v>1.6333333333333333</v>
      </c>
    </row>
    <row r="360" spans="1:5" x14ac:dyDescent="0.3">
      <c r="A360" s="1">
        <v>359</v>
      </c>
      <c r="B360" s="77">
        <v>0</v>
      </c>
      <c r="C360">
        <f t="shared" si="11"/>
        <v>1.5666666666666667</v>
      </c>
      <c r="E360">
        <f t="shared" si="10"/>
        <v>1.5666666666666667</v>
      </c>
    </row>
    <row r="361" spans="1:5" x14ac:dyDescent="0.3">
      <c r="A361" s="1">
        <v>360</v>
      </c>
      <c r="B361" s="77">
        <v>0</v>
      </c>
      <c r="C361">
        <f t="shared" si="11"/>
        <v>1.5666666666666667</v>
      </c>
      <c r="E361">
        <f t="shared" si="10"/>
        <v>1.5666666666666667</v>
      </c>
    </row>
    <row r="362" spans="1:5" x14ac:dyDescent="0.3">
      <c r="A362" s="1">
        <v>361</v>
      </c>
      <c r="B362" s="77">
        <v>0</v>
      </c>
      <c r="C362">
        <f t="shared" si="11"/>
        <v>1.5666666666666667</v>
      </c>
      <c r="E362">
        <f t="shared" si="10"/>
        <v>1.5666666666666667</v>
      </c>
    </row>
    <row r="363" spans="1:5" x14ac:dyDescent="0.3">
      <c r="A363" s="1">
        <v>362</v>
      </c>
      <c r="B363" s="77">
        <v>0</v>
      </c>
      <c r="C363">
        <f t="shared" si="11"/>
        <v>1.5666666666666667</v>
      </c>
      <c r="E363">
        <f t="shared" si="10"/>
        <v>1.5666666666666667</v>
      </c>
    </row>
    <row r="364" spans="1:5" x14ac:dyDescent="0.3">
      <c r="A364" s="1">
        <v>363</v>
      </c>
      <c r="B364" s="77">
        <v>2</v>
      </c>
      <c r="C364">
        <f t="shared" si="11"/>
        <v>1.5666666666666667</v>
      </c>
      <c r="E364">
        <f t="shared" si="10"/>
        <v>0.43333333333333335</v>
      </c>
    </row>
    <row r="365" spans="1:5" x14ac:dyDescent="0.3">
      <c r="A365" s="1">
        <v>364</v>
      </c>
      <c r="B365" s="77">
        <v>0</v>
      </c>
      <c r="C365">
        <f t="shared" si="11"/>
        <v>1.5</v>
      </c>
      <c r="E365">
        <f t="shared" si="10"/>
        <v>1.5</v>
      </c>
    </row>
    <row r="366" spans="1:5" x14ac:dyDescent="0.3">
      <c r="A366" s="1">
        <v>365</v>
      </c>
      <c r="B366" s="77">
        <v>0</v>
      </c>
      <c r="C366">
        <f t="shared" si="11"/>
        <v>1.3666666666666667</v>
      </c>
      <c r="E366">
        <f t="shared" si="10"/>
        <v>1.3666666666666667</v>
      </c>
    </row>
    <row r="367" spans="1:5" x14ac:dyDescent="0.3">
      <c r="A367" s="1">
        <v>366</v>
      </c>
      <c r="B367" s="77">
        <v>3</v>
      </c>
      <c r="C367">
        <f t="shared" si="11"/>
        <v>1.2666666666666666</v>
      </c>
      <c r="E367">
        <f t="shared" si="10"/>
        <v>1.7333333333333334</v>
      </c>
    </row>
    <row r="368" spans="1:5" x14ac:dyDescent="0.3">
      <c r="A368" s="1">
        <v>367</v>
      </c>
      <c r="B368" s="77">
        <v>4</v>
      </c>
      <c r="C368">
        <f t="shared" si="11"/>
        <v>1.3</v>
      </c>
      <c r="E368">
        <f t="shared" si="10"/>
        <v>2.7</v>
      </c>
    </row>
    <row r="369" spans="1:5" x14ac:dyDescent="0.3">
      <c r="A369" s="1">
        <v>368</v>
      </c>
      <c r="B369" s="77">
        <v>2</v>
      </c>
      <c r="C369">
        <f t="shared" si="11"/>
        <v>1.4333333333333333</v>
      </c>
      <c r="E369">
        <f t="shared" si="10"/>
        <v>0.56666666666666665</v>
      </c>
    </row>
    <row r="370" spans="1:5" x14ac:dyDescent="0.3">
      <c r="A370" s="1">
        <v>369</v>
      </c>
      <c r="B370" s="77">
        <v>1</v>
      </c>
      <c r="C370">
        <f t="shared" si="11"/>
        <v>1.5</v>
      </c>
      <c r="E370">
        <f t="shared" si="10"/>
        <v>0.5</v>
      </c>
    </row>
    <row r="371" spans="1:5" x14ac:dyDescent="0.3">
      <c r="A371" s="1">
        <v>370</v>
      </c>
      <c r="B371" s="77">
        <v>3</v>
      </c>
      <c r="C371">
        <f t="shared" si="11"/>
        <v>1.5333333333333334</v>
      </c>
      <c r="E371">
        <f t="shared" si="10"/>
        <v>1.4666666666666666</v>
      </c>
    </row>
    <row r="372" spans="1:5" x14ac:dyDescent="0.3">
      <c r="A372" s="1">
        <v>371</v>
      </c>
      <c r="B372" s="77">
        <v>0</v>
      </c>
      <c r="C372">
        <f t="shared" si="11"/>
        <v>1.6333333333333333</v>
      </c>
      <c r="E372">
        <f t="shared" si="10"/>
        <v>1.6333333333333333</v>
      </c>
    </row>
    <row r="373" spans="1:5" x14ac:dyDescent="0.3">
      <c r="A373" s="1">
        <v>372</v>
      </c>
      <c r="B373" s="77">
        <v>2</v>
      </c>
      <c r="C373">
        <f t="shared" si="11"/>
        <v>1.5666666666666667</v>
      </c>
      <c r="E373">
        <f t="shared" si="10"/>
        <v>0.43333333333333335</v>
      </c>
    </row>
    <row r="374" spans="1:5" x14ac:dyDescent="0.3">
      <c r="A374" s="1">
        <v>373</v>
      </c>
      <c r="B374" s="77">
        <v>14</v>
      </c>
      <c r="C374">
        <f t="shared" si="11"/>
        <v>1.6333333333333333</v>
      </c>
      <c r="E374">
        <f t="shared" si="10"/>
        <v>12.366666666666667</v>
      </c>
    </row>
    <row r="375" spans="1:5" x14ac:dyDescent="0.3">
      <c r="A375" s="1">
        <v>374</v>
      </c>
      <c r="B375" s="77">
        <v>5</v>
      </c>
      <c r="C375">
        <f t="shared" si="11"/>
        <v>2.1</v>
      </c>
      <c r="E375">
        <f t="shared" si="10"/>
        <v>2.9</v>
      </c>
    </row>
    <row r="376" spans="1:5" x14ac:dyDescent="0.3">
      <c r="A376" s="1">
        <v>375</v>
      </c>
      <c r="B376" s="77">
        <v>7</v>
      </c>
      <c r="C376">
        <f t="shared" si="11"/>
        <v>2.1666666666666665</v>
      </c>
      <c r="E376">
        <f t="shared" si="10"/>
        <v>4.8333333333333339</v>
      </c>
    </row>
    <row r="377" spans="1:5" x14ac:dyDescent="0.3">
      <c r="A377" s="1">
        <v>376</v>
      </c>
      <c r="B377" s="77">
        <v>3</v>
      </c>
      <c r="C377">
        <f t="shared" si="11"/>
        <v>2.3666666666666667</v>
      </c>
      <c r="E377">
        <f t="shared" si="10"/>
        <v>0.6333333333333333</v>
      </c>
    </row>
    <row r="378" spans="1:5" x14ac:dyDescent="0.3">
      <c r="A378" s="1">
        <v>377</v>
      </c>
      <c r="B378" s="77">
        <v>0</v>
      </c>
      <c r="C378">
        <f t="shared" si="11"/>
        <v>2.4666666666666668</v>
      </c>
      <c r="E378">
        <f t="shared" si="10"/>
        <v>2.4666666666666668</v>
      </c>
    </row>
    <row r="379" spans="1:5" x14ac:dyDescent="0.3">
      <c r="A379" s="1">
        <v>378</v>
      </c>
      <c r="B379" s="77">
        <v>2</v>
      </c>
      <c r="C379">
        <f t="shared" si="11"/>
        <v>2.4666666666666668</v>
      </c>
      <c r="E379">
        <f t="shared" si="10"/>
        <v>0.46666666666666679</v>
      </c>
    </row>
    <row r="380" spans="1:5" x14ac:dyDescent="0.3">
      <c r="A380" s="1">
        <v>379</v>
      </c>
      <c r="B380" s="77">
        <v>3</v>
      </c>
      <c r="C380">
        <f t="shared" si="11"/>
        <v>2.5333333333333332</v>
      </c>
      <c r="E380">
        <f t="shared" si="10"/>
        <v>0.46666666666666679</v>
      </c>
    </row>
    <row r="381" spans="1:5" x14ac:dyDescent="0.3">
      <c r="A381" s="1">
        <v>380</v>
      </c>
      <c r="B381" s="77">
        <v>10</v>
      </c>
      <c r="C381">
        <f t="shared" si="11"/>
        <v>2.5333333333333332</v>
      </c>
      <c r="E381">
        <f t="shared" si="10"/>
        <v>7.4666666666666668</v>
      </c>
    </row>
    <row r="382" spans="1:5" x14ac:dyDescent="0.3">
      <c r="A382" s="1">
        <v>381</v>
      </c>
      <c r="B382" s="77">
        <v>15</v>
      </c>
      <c r="C382">
        <f t="shared" si="11"/>
        <v>2.8</v>
      </c>
      <c r="E382">
        <f t="shared" si="10"/>
        <v>12.2</v>
      </c>
    </row>
    <row r="383" spans="1:5" x14ac:dyDescent="0.3">
      <c r="A383" s="1">
        <v>382</v>
      </c>
      <c r="B383" s="77">
        <v>0</v>
      </c>
      <c r="C383">
        <f t="shared" si="11"/>
        <v>3.2333333333333334</v>
      </c>
      <c r="E383">
        <f t="shared" si="10"/>
        <v>3.2333333333333334</v>
      </c>
    </row>
    <row r="384" spans="1:5" x14ac:dyDescent="0.3">
      <c r="A384" s="1">
        <v>383</v>
      </c>
      <c r="B384" s="77">
        <v>0</v>
      </c>
      <c r="C384">
        <f t="shared" si="11"/>
        <v>3.1</v>
      </c>
      <c r="E384">
        <f t="shared" si="10"/>
        <v>3.1</v>
      </c>
    </row>
    <row r="385" spans="1:5" x14ac:dyDescent="0.3">
      <c r="A385" s="1">
        <v>384</v>
      </c>
      <c r="B385" s="77">
        <v>0</v>
      </c>
      <c r="C385">
        <f t="shared" si="11"/>
        <v>2.9333333333333331</v>
      </c>
      <c r="E385">
        <f t="shared" si="10"/>
        <v>2.9333333333333331</v>
      </c>
    </row>
    <row r="386" spans="1:5" x14ac:dyDescent="0.3">
      <c r="A386" s="1">
        <v>385</v>
      </c>
      <c r="B386" s="77">
        <v>3</v>
      </c>
      <c r="C386">
        <f t="shared" si="11"/>
        <v>2.7666666666666666</v>
      </c>
      <c r="E386">
        <f t="shared" si="10"/>
        <v>0.23333333333333339</v>
      </c>
    </row>
    <row r="387" spans="1:5" x14ac:dyDescent="0.3">
      <c r="A387" s="1">
        <v>386</v>
      </c>
      <c r="B387" s="77">
        <v>0</v>
      </c>
      <c r="C387">
        <f t="shared" si="11"/>
        <v>2.8666666666666667</v>
      </c>
      <c r="E387">
        <f t="shared" si="10"/>
        <v>2.8666666666666667</v>
      </c>
    </row>
    <row r="388" spans="1:5" x14ac:dyDescent="0.3">
      <c r="A388" s="1">
        <v>387</v>
      </c>
      <c r="B388" s="77">
        <v>0</v>
      </c>
      <c r="C388">
        <f t="shared" si="11"/>
        <v>2.6333333333333333</v>
      </c>
      <c r="E388">
        <f t="shared" si="10"/>
        <v>2.6333333333333333</v>
      </c>
    </row>
    <row r="389" spans="1:5" x14ac:dyDescent="0.3">
      <c r="A389" s="1">
        <v>388</v>
      </c>
      <c r="B389" s="77">
        <v>0</v>
      </c>
      <c r="C389">
        <f t="shared" si="11"/>
        <v>2.6333333333333333</v>
      </c>
      <c r="E389">
        <f t="shared" si="10"/>
        <v>2.6333333333333333</v>
      </c>
    </row>
    <row r="390" spans="1:5" x14ac:dyDescent="0.3">
      <c r="A390" s="1">
        <v>389</v>
      </c>
      <c r="B390" s="77">
        <v>1</v>
      </c>
      <c r="C390">
        <f t="shared" si="11"/>
        <v>2.6333333333333333</v>
      </c>
      <c r="E390">
        <f t="shared" si="10"/>
        <v>1.6333333333333333</v>
      </c>
    </row>
    <row r="391" spans="1:5" x14ac:dyDescent="0.3">
      <c r="A391" s="1">
        <v>390</v>
      </c>
      <c r="B391" s="77">
        <v>1</v>
      </c>
      <c r="C391">
        <f t="shared" si="11"/>
        <v>2.6666666666666665</v>
      </c>
      <c r="E391">
        <f t="shared" si="10"/>
        <v>1.6666666666666665</v>
      </c>
    </row>
    <row r="392" spans="1:5" x14ac:dyDescent="0.3">
      <c r="A392" s="1">
        <v>391</v>
      </c>
      <c r="B392" s="77">
        <v>3</v>
      </c>
      <c r="C392">
        <f t="shared" si="11"/>
        <v>2.7</v>
      </c>
      <c r="E392">
        <f t="shared" si="10"/>
        <v>0.29999999999999982</v>
      </c>
    </row>
    <row r="393" spans="1:5" x14ac:dyDescent="0.3">
      <c r="A393" s="1">
        <v>392</v>
      </c>
      <c r="B393" s="77">
        <v>0</v>
      </c>
      <c r="C393">
        <f t="shared" si="11"/>
        <v>2.8</v>
      </c>
      <c r="E393">
        <f t="shared" si="10"/>
        <v>2.8</v>
      </c>
    </row>
    <row r="394" spans="1:5" x14ac:dyDescent="0.3">
      <c r="A394" s="1">
        <v>393</v>
      </c>
      <c r="B394" s="77">
        <v>7</v>
      </c>
      <c r="C394">
        <f t="shared" si="11"/>
        <v>2.8</v>
      </c>
      <c r="E394">
        <f t="shared" si="10"/>
        <v>4.2</v>
      </c>
    </row>
    <row r="395" spans="1:5" x14ac:dyDescent="0.3">
      <c r="A395" s="1">
        <v>394</v>
      </c>
      <c r="B395" s="77">
        <v>0</v>
      </c>
      <c r="C395">
        <f t="shared" si="11"/>
        <v>2.9666666666666668</v>
      </c>
      <c r="E395">
        <f t="shared" si="10"/>
        <v>2.9666666666666668</v>
      </c>
    </row>
    <row r="396" spans="1:5" x14ac:dyDescent="0.3">
      <c r="A396" s="1">
        <v>395</v>
      </c>
      <c r="B396" s="77">
        <v>0</v>
      </c>
      <c r="C396">
        <f t="shared" si="11"/>
        <v>2.9666666666666668</v>
      </c>
      <c r="E396">
        <f t="shared" si="10"/>
        <v>2.9666666666666668</v>
      </c>
    </row>
    <row r="397" spans="1:5" x14ac:dyDescent="0.3">
      <c r="A397" s="1">
        <v>396</v>
      </c>
      <c r="B397" s="77">
        <v>1</v>
      </c>
      <c r="C397">
        <f t="shared" si="11"/>
        <v>2.9666666666666668</v>
      </c>
      <c r="E397">
        <f t="shared" si="10"/>
        <v>1.9666666666666668</v>
      </c>
    </row>
    <row r="398" spans="1:5" x14ac:dyDescent="0.3">
      <c r="A398" s="1">
        <v>397</v>
      </c>
      <c r="B398" s="77">
        <v>2</v>
      </c>
      <c r="C398">
        <f t="shared" si="11"/>
        <v>2.9</v>
      </c>
      <c r="E398">
        <f t="shared" si="10"/>
        <v>0.89999999999999991</v>
      </c>
    </row>
    <row r="399" spans="1:5" x14ac:dyDescent="0.3">
      <c r="A399" s="1">
        <v>398</v>
      </c>
      <c r="B399" s="77">
        <v>2</v>
      </c>
      <c r="C399">
        <f t="shared" si="11"/>
        <v>2.8333333333333335</v>
      </c>
      <c r="E399">
        <f t="shared" si="10"/>
        <v>0.83333333333333348</v>
      </c>
    </row>
    <row r="400" spans="1:5" x14ac:dyDescent="0.3">
      <c r="A400" s="1">
        <v>399</v>
      </c>
      <c r="B400" s="77">
        <v>0</v>
      </c>
      <c r="C400">
        <f t="shared" si="11"/>
        <v>2.8333333333333335</v>
      </c>
      <c r="E400">
        <f t="shared" si="10"/>
        <v>2.8333333333333335</v>
      </c>
    </row>
    <row r="401" spans="1:5" x14ac:dyDescent="0.3">
      <c r="A401" s="1">
        <v>400</v>
      </c>
      <c r="B401" s="77">
        <v>0</v>
      </c>
      <c r="C401">
        <f t="shared" si="11"/>
        <v>2.8</v>
      </c>
      <c r="E401">
        <f t="shared" si="10"/>
        <v>2.8</v>
      </c>
    </row>
    <row r="402" spans="1:5" x14ac:dyDescent="0.3">
      <c r="A402" s="1">
        <v>401</v>
      </c>
      <c r="B402" s="77">
        <v>0</v>
      </c>
      <c r="C402">
        <f t="shared" si="11"/>
        <v>2.7</v>
      </c>
      <c r="E402">
        <f t="shared" si="10"/>
        <v>2.7</v>
      </c>
    </row>
    <row r="403" spans="1:5" x14ac:dyDescent="0.3">
      <c r="A403" s="1">
        <v>402</v>
      </c>
      <c r="B403" s="77">
        <v>5</v>
      </c>
      <c r="C403">
        <f t="shared" si="11"/>
        <v>2.7</v>
      </c>
      <c r="E403">
        <f t="shared" si="10"/>
        <v>2.2999999999999998</v>
      </c>
    </row>
    <row r="404" spans="1:5" x14ac:dyDescent="0.3">
      <c r="A404" s="1">
        <v>403</v>
      </c>
      <c r="B404" s="77">
        <v>1</v>
      </c>
      <c r="C404">
        <f t="shared" si="11"/>
        <v>2.8</v>
      </c>
      <c r="E404">
        <f t="shared" si="10"/>
        <v>1.7999999999999998</v>
      </c>
    </row>
    <row r="405" spans="1:5" x14ac:dyDescent="0.3">
      <c r="A405" s="1">
        <v>404</v>
      </c>
      <c r="B405" s="77">
        <v>1</v>
      </c>
      <c r="C405">
        <f t="shared" si="11"/>
        <v>2.3666666666666667</v>
      </c>
      <c r="E405">
        <f t="shared" si="10"/>
        <v>1.3666666666666667</v>
      </c>
    </row>
    <row r="406" spans="1:5" x14ac:dyDescent="0.3">
      <c r="A406" s="1">
        <v>405</v>
      </c>
      <c r="B406" s="77">
        <v>2</v>
      </c>
      <c r="C406">
        <f t="shared" si="11"/>
        <v>2.2333333333333334</v>
      </c>
      <c r="E406">
        <f t="shared" si="10"/>
        <v>0.23333333333333339</v>
      </c>
    </row>
    <row r="407" spans="1:5" x14ac:dyDescent="0.3">
      <c r="A407" s="1">
        <v>406</v>
      </c>
      <c r="B407" s="77">
        <v>0</v>
      </c>
      <c r="C407">
        <f t="shared" si="11"/>
        <v>2.0666666666666669</v>
      </c>
      <c r="E407">
        <f t="shared" si="10"/>
        <v>2.0666666666666669</v>
      </c>
    </row>
    <row r="408" spans="1:5" x14ac:dyDescent="0.3">
      <c r="A408" s="1">
        <v>407</v>
      </c>
      <c r="B408" s="77">
        <v>6</v>
      </c>
      <c r="C408">
        <f t="shared" si="11"/>
        <v>1.9666666666666666</v>
      </c>
      <c r="E408">
        <f t="shared" si="10"/>
        <v>4.0333333333333332</v>
      </c>
    </row>
    <row r="409" spans="1:5" x14ac:dyDescent="0.3">
      <c r="A409" s="1">
        <v>408</v>
      </c>
      <c r="B409" s="77">
        <v>0</v>
      </c>
      <c r="C409">
        <f t="shared" si="11"/>
        <v>2.1666666666666665</v>
      </c>
      <c r="E409">
        <f t="shared" si="10"/>
        <v>2.1666666666666665</v>
      </c>
    </row>
    <row r="410" spans="1:5" x14ac:dyDescent="0.3">
      <c r="A410" s="1">
        <v>409</v>
      </c>
      <c r="B410" s="77">
        <v>5</v>
      </c>
      <c r="C410">
        <f t="shared" si="11"/>
        <v>2.1</v>
      </c>
      <c r="E410">
        <f t="shared" si="10"/>
        <v>2.9</v>
      </c>
    </row>
    <row r="411" spans="1:5" x14ac:dyDescent="0.3">
      <c r="A411" s="1">
        <v>410</v>
      </c>
      <c r="B411" s="77">
        <v>4</v>
      </c>
      <c r="C411">
        <f t="shared" si="11"/>
        <v>2.1666666666666665</v>
      </c>
      <c r="E411">
        <f t="shared" si="10"/>
        <v>1.8333333333333335</v>
      </c>
    </row>
    <row r="412" spans="1:5" x14ac:dyDescent="0.3">
      <c r="A412" s="1">
        <v>411</v>
      </c>
      <c r="B412" s="77">
        <v>1</v>
      </c>
      <c r="C412">
        <f t="shared" si="11"/>
        <v>1.9666666666666666</v>
      </c>
      <c r="E412">
        <f t="shared" si="10"/>
        <v>0.96666666666666656</v>
      </c>
    </row>
    <row r="413" spans="1:5" x14ac:dyDescent="0.3">
      <c r="A413" s="1">
        <v>412</v>
      </c>
      <c r="B413" s="77">
        <v>0</v>
      </c>
      <c r="C413">
        <f t="shared" si="11"/>
        <v>1.5</v>
      </c>
      <c r="E413">
        <f t="shared" si="10"/>
        <v>1.5</v>
      </c>
    </row>
    <row r="414" spans="1:5" x14ac:dyDescent="0.3">
      <c r="A414" s="1">
        <v>413</v>
      </c>
      <c r="B414" s="77">
        <v>0</v>
      </c>
      <c r="C414">
        <f t="shared" si="11"/>
        <v>1.5</v>
      </c>
      <c r="E414">
        <f t="shared" si="10"/>
        <v>1.5</v>
      </c>
    </row>
    <row r="415" spans="1:5" x14ac:dyDescent="0.3">
      <c r="A415" s="1">
        <v>414</v>
      </c>
      <c r="B415" s="77">
        <v>0</v>
      </c>
      <c r="C415">
        <f t="shared" si="11"/>
        <v>1.5</v>
      </c>
      <c r="E415">
        <f t="shared" si="10"/>
        <v>1.5</v>
      </c>
    </row>
    <row r="416" spans="1:5" x14ac:dyDescent="0.3">
      <c r="A416" s="1">
        <v>415</v>
      </c>
      <c r="B416" s="77">
        <v>4</v>
      </c>
      <c r="C416">
        <f t="shared" si="11"/>
        <v>1.5</v>
      </c>
      <c r="E416">
        <f t="shared" si="10"/>
        <v>2.5</v>
      </c>
    </row>
    <row r="417" spans="3:3" x14ac:dyDescent="0.3">
      <c r="C417">
        <f t="shared" si="11"/>
        <v>1.5333333333333334</v>
      </c>
    </row>
    <row r="418" spans="3:3" x14ac:dyDescent="0.3">
      <c r="C418">
        <f>AVERAGE(B388:B417)</f>
        <v>1.5862068965517242</v>
      </c>
    </row>
    <row r="419" spans="3:3" x14ac:dyDescent="0.3">
      <c r="C419">
        <f>AVERAGE(B389:B418)</f>
        <v>1.6428571428571428</v>
      </c>
    </row>
    <row r="420" spans="3:3" x14ac:dyDescent="0.3">
      <c r="C420">
        <f t="shared" ref="C420:C446" si="12">AVERAGE(B390:B419)</f>
        <v>1.7037037037037037</v>
      </c>
    </row>
    <row r="421" spans="3:3" x14ac:dyDescent="0.3">
      <c r="C421">
        <f t="shared" si="12"/>
        <v>1.7307692307692308</v>
      </c>
    </row>
    <row r="422" spans="3:3" x14ac:dyDescent="0.3">
      <c r="C422">
        <f t="shared" si="12"/>
        <v>1.76</v>
      </c>
    </row>
    <row r="423" spans="3:3" x14ac:dyDescent="0.3">
      <c r="C423">
        <f t="shared" si="12"/>
        <v>1.7083333333333333</v>
      </c>
    </row>
    <row r="424" spans="3:3" x14ac:dyDescent="0.3">
      <c r="C424">
        <f t="shared" si="12"/>
        <v>1.7826086956521738</v>
      </c>
    </row>
    <row r="425" spans="3:3" x14ac:dyDescent="0.3">
      <c r="C425">
        <f t="shared" si="12"/>
        <v>1.5454545454545454</v>
      </c>
    </row>
    <row r="426" spans="3:3" x14ac:dyDescent="0.3">
      <c r="C426">
        <f t="shared" si="12"/>
        <v>1.6190476190476191</v>
      </c>
    </row>
    <row r="427" spans="3:3" x14ac:dyDescent="0.3">
      <c r="C427">
        <f t="shared" si="12"/>
        <v>1.7</v>
      </c>
    </row>
    <row r="428" spans="3:3" x14ac:dyDescent="0.3">
      <c r="C428">
        <f t="shared" si="12"/>
        <v>1.736842105263158</v>
      </c>
    </row>
    <row r="429" spans="3:3" x14ac:dyDescent="0.3">
      <c r="C429">
        <f t="shared" si="12"/>
        <v>1.7222222222222223</v>
      </c>
    </row>
    <row r="430" spans="3:3" x14ac:dyDescent="0.3">
      <c r="C430">
        <f t="shared" si="12"/>
        <v>1.7058823529411764</v>
      </c>
    </row>
    <row r="431" spans="3:3" x14ac:dyDescent="0.3">
      <c r="C431">
        <f t="shared" si="12"/>
        <v>1.8125</v>
      </c>
    </row>
    <row r="432" spans="3:3" x14ac:dyDescent="0.3">
      <c r="C432">
        <f t="shared" si="12"/>
        <v>1.9333333333333333</v>
      </c>
    </row>
    <row r="433" spans="3:3" x14ac:dyDescent="0.3">
      <c r="C433">
        <f t="shared" si="12"/>
        <v>2.0714285714285716</v>
      </c>
    </row>
    <row r="434" spans="3:3" x14ac:dyDescent="0.3">
      <c r="C434">
        <f t="shared" si="12"/>
        <v>1.8461538461538463</v>
      </c>
    </row>
    <row r="435" spans="3:3" x14ac:dyDescent="0.3">
      <c r="C435">
        <f t="shared" si="12"/>
        <v>1.9166666666666667</v>
      </c>
    </row>
    <row r="436" spans="3:3" x14ac:dyDescent="0.3">
      <c r="C436">
        <f t="shared" si="12"/>
        <v>2</v>
      </c>
    </row>
    <row r="437" spans="3:3" x14ac:dyDescent="0.3">
      <c r="C437">
        <f>AVERAGE(B407:B436)</f>
        <v>2</v>
      </c>
    </row>
    <row r="438" spans="3:3" x14ac:dyDescent="0.3">
      <c r="C438">
        <f t="shared" si="12"/>
        <v>2.2222222222222223</v>
      </c>
    </row>
    <row r="439" spans="3:3" x14ac:dyDescent="0.3">
      <c r="C439">
        <f t="shared" si="12"/>
        <v>1.75</v>
      </c>
    </row>
    <row r="440" spans="3:3" x14ac:dyDescent="0.3">
      <c r="C440">
        <f t="shared" si="12"/>
        <v>2</v>
      </c>
    </row>
    <row r="441" spans="3:3" x14ac:dyDescent="0.3">
      <c r="C441">
        <f t="shared" si="12"/>
        <v>1.5</v>
      </c>
    </row>
    <row r="442" spans="3:3" x14ac:dyDescent="0.3">
      <c r="C442">
        <f t="shared" si="12"/>
        <v>1</v>
      </c>
    </row>
    <row r="443" spans="3:3" x14ac:dyDescent="0.3">
      <c r="C443">
        <f t="shared" si="12"/>
        <v>1</v>
      </c>
    </row>
    <row r="444" spans="3:3" x14ac:dyDescent="0.3">
      <c r="C444">
        <f>AVERAGE(B414:B443)</f>
        <v>1.3333333333333333</v>
      </c>
    </row>
    <row r="445" spans="3:3" x14ac:dyDescent="0.3">
      <c r="C445">
        <f t="shared" si="12"/>
        <v>2</v>
      </c>
    </row>
    <row r="446" spans="3:3" x14ac:dyDescent="0.3">
      <c r="C446">
        <f t="shared" si="12"/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Moving Average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Rahmat Ilyas</dc:creator>
  <cp:lastModifiedBy>Rahmat Ilyas</cp:lastModifiedBy>
  <dcterms:created xsi:type="dcterms:W3CDTF">2022-02-14T01:09:22Z</dcterms:created>
  <dcterms:modified xsi:type="dcterms:W3CDTF">2022-08-12T15:39:07Z</dcterms:modified>
</cp:coreProperties>
</file>