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J28" i="1"/>
  <c r="E28" i="1"/>
  <c r="H2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I27" i="1"/>
  <c r="J27" i="1"/>
  <c r="E27" i="1"/>
  <c r="H27" i="1"/>
  <c r="I26" i="1"/>
  <c r="J26" i="1"/>
  <c r="E26" i="1"/>
  <c r="H26" i="1"/>
  <c r="I25" i="1"/>
  <c r="J25" i="1"/>
  <c r="E25" i="1"/>
  <c r="H25" i="1"/>
  <c r="D24" i="1"/>
  <c r="F24" i="1"/>
  <c r="G24" i="1"/>
  <c r="I24" i="1"/>
  <c r="J24" i="1"/>
  <c r="E24" i="1"/>
  <c r="H24" i="1"/>
  <c r="I23" i="1"/>
  <c r="J23" i="1"/>
  <c r="E23" i="1"/>
  <c r="H23" i="1"/>
  <c r="I22" i="1"/>
  <c r="J22" i="1"/>
  <c r="E22" i="1"/>
  <c r="H22" i="1"/>
  <c r="I21" i="1"/>
  <c r="J21" i="1"/>
  <c r="E21" i="1"/>
  <c r="H21" i="1"/>
  <c r="I20" i="1"/>
  <c r="J20" i="1"/>
  <c r="E20" i="1"/>
  <c r="H20" i="1"/>
  <c r="D19" i="1"/>
  <c r="F19" i="1"/>
  <c r="G19" i="1"/>
  <c r="I19" i="1"/>
  <c r="J19" i="1"/>
  <c r="E19" i="1"/>
  <c r="H19" i="1"/>
  <c r="I18" i="1"/>
  <c r="J18" i="1"/>
  <c r="E18" i="1"/>
  <c r="H18" i="1"/>
  <c r="I17" i="1"/>
  <c r="J17" i="1"/>
  <c r="E17" i="1"/>
  <c r="H17" i="1"/>
  <c r="I16" i="1"/>
  <c r="J16" i="1"/>
  <c r="E16" i="1"/>
  <c r="H16" i="1"/>
  <c r="I15" i="1"/>
  <c r="J15" i="1"/>
  <c r="E15" i="1"/>
  <c r="H15" i="1"/>
  <c r="D14" i="1"/>
  <c r="F14" i="1"/>
  <c r="G14" i="1"/>
  <c r="I14" i="1"/>
  <c r="J14" i="1"/>
  <c r="E14" i="1"/>
  <c r="H14" i="1"/>
  <c r="I13" i="1"/>
  <c r="J13" i="1"/>
  <c r="E13" i="1"/>
  <c r="H13" i="1"/>
  <c r="I12" i="1"/>
  <c r="J12" i="1"/>
  <c r="E12" i="1"/>
  <c r="H12" i="1"/>
  <c r="I11" i="1"/>
  <c r="J11" i="1"/>
  <c r="E11" i="1"/>
  <c r="H11" i="1"/>
  <c r="I10" i="1"/>
  <c r="J10" i="1"/>
  <c r="E10" i="1"/>
  <c r="H10" i="1"/>
  <c r="I9" i="1"/>
  <c r="J9" i="1"/>
  <c r="E9" i="1"/>
  <c r="H9" i="1"/>
  <c r="I8" i="1"/>
  <c r="J8" i="1"/>
  <c r="E8" i="1"/>
  <c r="H8" i="1"/>
  <c r="D7" i="1"/>
  <c r="F7" i="1"/>
  <c r="G7" i="1"/>
  <c r="I7" i="1"/>
  <c r="J7" i="1"/>
  <c r="E7" i="1"/>
  <c r="H7" i="1"/>
  <c r="H2" i="1"/>
</calcChain>
</file>

<file path=xl/comments1.xml><?xml version="1.0" encoding="utf-8"?>
<comments xmlns="http://schemas.openxmlformats.org/spreadsheetml/2006/main">
  <authors>
    <author>Jon</author>
  </authors>
  <commentList>
    <comment ref="A6" authorId="0">
      <text>
        <r>
          <rPr>
            <b/>
            <sz val="8"/>
            <color indexed="81"/>
            <rFont val="Tahoma"/>
          </rPr>
          <t>Work Breakdown Structure</t>
        </r>
        <r>
          <rPr>
            <sz val="8"/>
            <color indexed="81"/>
            <rFont val="Tahoma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6" authorId="0">
      <text>
        <r>
          <rPr>
            <b/>
            <sz val="8"/>
            <color indexed="81"/>
            <rFont val="Tahoma"/>
          </rPr>
          <t>Start Date</t>
        </r>
        <r>
          <rPr>
            <sz val="8"/>
            <color indexed="81"/>
            <rFont val="Tahoma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6" authorId="0">
      <text>
        <r>
          <rPr>
            <b/>
            <sz val="8"/>
            <color indexed="81"/>
            <rFont val="Tahoma"/>
          </rPr>
          <t>End Date</t>
        </r>
        <r>
          <rPr>
            <sz val="8"/>
            <color indexed="81"/>
            <rFont val="Tahoma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</rPr>
          <t>beginning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</rPr>
          <t>Start</t>
        </r>
        <r>
          <rPr>
            <sz val="8"/>
            <color indexed="81"/>
            <rFont val="Tahoma"/>
          </rPr>
          <t xml:space="preserve"> day to the </t>
        </r>
        <r>
          <rPr>
            <b/>
            <sz val="8"/>
            <color indexed="81"/>
            <rFont val="Tahoma"/>
          </rPr>
          <t>end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</rPr>
          <t>End</t>
        </r>
        <r>
          <rPr>
            <sz val="8"/>
            <color indexed="81"/>
            <rFont val="Tahoma"/>
          </rPr>
          <t xml:space="preserve"> day.</t>
        </r>
        <r>
          <rPr>
            <sz val="8"/>
            <color indexed="81"/>
            <rFont val="Tahoma"/>
          </rPr>
          <t xml:space="preserve">
</t>
        </r>
      </text>
    </comment>
    <comment ref="F6" authorId="0">
      <text>
        <r>
          <rPr>
            <b/>
            <sz val="8"/>
            <color indexed="81"/>
            <rFont val="Tahoma"/>
          </rPr>
          <t>Duration (Calendar Days)</t>
        </r>
        <r>
          <rPr>
            <sz val="8"/>
            <color indexed="81"/>
            <rFont val="Tahoma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</rPr>
          <t>beginning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</rPr>
          <t>Start date</t>
        </r>
        <r>
          <rPr>
            <sz val="8"/>
            <color indexed="81"/>
            <rFont val="Tahoma"/>
          </rPr>
          <t xml:space="preserve"> to the </t>
        </r>
        <r>
          <rPr>
            <b/>
            <sz val="8"/>
            <color indexed="81"/>
            <rFont val="Tahoma"/>
          </rPr>
          <t>ending</t>
        </r>
        <r>
          <rPr>
            <sz val="8"/>
            <color indexed="81"/>
            <rFont val="Tahoma"/>
          </rPr>
          <t xml:space="preserve"> of the </t>
        </r>
        <r>
          <rPr>
            <b/>
            <sz val="8"/>
            <color indexed="81"/>
            <rFont val="Tahoma"/>
          </rPr>
          <t>End Date</t>
        </r>
        <r>
          <rPr>
            <sz val="8"/>
            <color indexed="81"/>
            <rFont val="Tahoma"/>
          </rPr>
          <t>.
When the duration is calculated, it is calculated as End Date minus the Start Date plus 1 day, so that a task starting and ending on the same day has a duration of 1 day.</t>
        </r>
      </text>
    </comment>
    <comment ref="G6" authorId="0">
      <text>
        <r>
          <rPr>
            <b/>
            <sz val="8"/>
            <color indexed="81"/>
            <rFont val="Tahoma"/>
          </rPr>
          <t>Percent Complete</t>
        </r>
        <r>
          <rPr>
            <sz val="8"/>
            <color indexed="81"/>
            <rFont val="Tahoma"/>
          </rPr>
          <t xml:space="preserve">
Update the status of this task by entering the percent complete (between 0% and 100%).</t>
        </r>
      </text>
    </comment>
    <comment ref="H6" authorId="0">
      <text>
        <r>
          <rPr>
            <b/>
            <sz val="8"/>
            <color indexed="81"/>
            <rFont val="Tahoma"/>
          </rPr>
          <t>Working Days</t>
        </r>
        <r>
          <rPr>
            <sz val="8"/>
            <color indexed="81"/>
            <rFont val="Tahoma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6" authorId="0">
      <text>
        <r>
          <rPr>
            <b/>
            <sz val="8"/>
            <color indexed="81"/>
            <rFont val="Tahoma"/>
          </rPr>
          <t>Calendar Days Complete</t>
        </r>
        <r>
          <rPr>
            <sz val="8"/>
            <color indexed="81"/>
            <rFont val="Tahoma"/>
          </rPr>
          <t xml:space="preserve">
This column is calculated by multiplying the Duration by the %Complete and rounding down to the nearest integer.</t>
        </r>
      </text>
    </comment>
    <comment ref="J6" authorId="0">
      <text>
        <r>
          <rPr>
            <b/>
            <sz val="8"/>
            <color indexed="81"/>
            <rFont val="Tahoma"/>
          </rPr>
          <t>Calendar Days Remaining</t>
        </r>
        <r>
          <rPr>
            <sz val="8"/>
            <color indexed="81"/>
            <rFont val="Tahoma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<sst xmlns="http://schemas.openxmlformats.org/spreadsheetml/2006/main" count="43" uniqueCount="26">
  <si>
    <t>Today's Date:</t>
  </si>
  <si>
    <t>(vertical red line)</t>
  </si>
  <si>
    <t>Project Lead:</t>
  </si>
  <si>
    <t>[Name]</t>
  </si>
  <si>
    <t>[42]</t>
  </si>
  <si>
    <t>Start Date:</t>
  </si>
  <si>
    <t>WBS</t>
  </si>
  <si>
    <t>Tasks</t>
  </si>
  <si>
    <t>Task
Lead</t>
  </si>
  <si>
    <t>Start</t>
  </si>
  <si>
    <t>End</t>
  </si>
  <si>
    <t>Duration (Days)</t>
  </si>
  <si>
    <t>% Complete</t>
  </si>
  <si>
    <t>Working Days</t>
  </si>
  <si>
    <t>Days Complete</t>
  </si>
  <si>
    <t>Days Remaining</t>
  </si>
  <si>
    <t>Sub Task level 2</t>
  </si>
  <si>
    <t>Sub Task level 3</t>
  </si>
  <si>
    <t>Munib Ali</t>
  </si>
  <si>
    <t>GasPedlr</t>
  </si>
  <si>
    <t>Driver Registration</t>
  </si>
  <si>
    <t>Setup server</t>
  </si>
  <si>
    <t>create table for driver credentials</t>
  </si>
  <si>
    <t>Driver Dashboard</t>
  </si>
  <si>
    <t>Driver Profile</t>
  </si>
  <si>
    <t>Engagement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</si>
</sst>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\-\ mmm\ \-\ yy"/>
    <numFmt numFmtId="165" formatCode="m/d/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8"/>
      <name val="Arial"/>
    </font>
    <font>
      <sz val="6"/>
      <color indexed="9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5"/>
      </left>
      <right/>
      <top/>
      <bottom style="thin">
        <color auto="1"/>
      </bottom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0" fillId="0" borderId="0" xfId="0" applyFill="1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4" fillId="0" borderId="0" xfId="0" applyFont="1"/>
    <xf numFmtId="14" fontId="4" fillId="0" borderId="0" xfId="0" applyNumberFormat="1" applyFont="1" applyAlignment="1" applyProtection="1">
      <alignment horizontal="left"/>
    </xf>
    <xf numFmtId="0" fontId="5" fillId="0" borderId="0" xfId="0" applyFont="1"/>
    <xf numFmtId="0" fontId="6" fillId="0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/>
    <xf numFmtId="0" fontId="0" fillId="0" borderId="0" xfId="0" applyFill="1" applyBorder="1" applyAlignment="1"/>
    <xf numFmtId="0" fontId="6" fillId="2" borderId="5" xfId="0" applyNumberFormat="1" applyFont="1" applyFill="1" applyBorder="1" applyAlignment="1" applyProtection="1">
      <alignment horizontal="left"/>
      <protection locked="0"/>
    </xf>
    <xf numFmtId="0" fontId="8" fillId="2" borderId="5" xfId="0" applyFont="1" applyFill="1" applyBorder="1" applyAlignment="1" applyProtection="1">
      <alignment wrapText="1"/>
      <protection locked="0"/>
    </xf>
    <xf numFmtId="0" fontId="9" fillId="2" borderId="5" xfId="0" applyFont="1" applyFill="1" applyBorder="1" applyProtection="1">
      <protection locked="0"/>
    </xf>
    <xf numFmtId="165" fontId="4" fillId="3" borderId="5" xfId="0" applyNumberFormat="1" applyFont="1" applyFill="1" applyBorder="1" applyAlignment="1" applyProtection="1">
      <alignment horizontal="right"/>
      <protection locked="0"/>
    </xf>
    <xf numFmtId="165" fontId="4" fillId="2" borderId="5" xfId="0" applyNumberFormat="1" applyFont="1" applyFill="1" applyBorder="1" applyAlignment="1" applyProtection="1">
      <alignment horizontal="right"/>
      <protection locked="0"/>
    </xf>
    <xf numFmtId="1" fontId="4" fillId="3" borderId="5" xfId="0" applyNumberFormat="1" applyFont="1" applyFill="1" applyBorder="1" applyAlignment="1" applyProtection="1">
      <alignment horizontal="center"/>
      <protection locked="0"/>
    </xf>
    <xf numFmtId="9" fontId="4" fillId="3" borderId="5" xfId="1" applyFon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 applyProtection="1">
      <alignment horizontal="center"/>
      <protection locked="0"/>
    </xf>
    <xf numFmtId="1" fontId="4" fillId="2" borderId="5" xfId="1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wrapText="1"/>
      <protection locked="0"/>
    </xf>
    <xf numFmtId="0" fontId="9" fillId="0" borderId="6" xfId="0" applyFont="1" applyFill="1" applyBorder="1" applyProtection="1">
      <protection locked="0"/>
    </xf>
    <xf numFmtId="165" fontId="4" fillId="4" borderId="6" xfId="0" applyNumberFormat="1" applyFont="1" applyFill="1" applyBorder="1" applyAlignment="1" applyProtection="1">
      <alignment horizontal="right"/>
      <protection locked="0"/>
    </xf>
    <xf numFmtId="165" fontId="4" fillId="0" borderId="6" xfId="0" applyNumberFormat="1" applyFont="1" applyFill="1" applyBorder="1" applyAlignment="1" applyProtection="1">
      <alignment horizontal="right"/>
      <protection locked="0"/>
    </xf>
    <xf numFmtId="1" fontId="4" fillId="4" borderId="6" xfId="0" applyNumberFormat="1" applyFont="1" applyFill="1" applyBorder="1" applyAlignment="1" applyProtection="1">
      <alignment horizontal="center"/>
      <protection locked="0"/>
    </xf>
    <xf numFmtId="9" fontId="4" fillId="4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0" fontId="9" fillId="0" borderId="6" xfId="0" applyFont="1" applyFill="1" applyBorder="1" applyAlignment="1" applyProtection="1">
      <alignment horizontal="left" wrapText="1" indent="1"/>
      <protection locked="0"/>
    </xf>
    <xf numFmtId="0" fontId="6" fillId="2" borderId="6" xfId="0" applyNumberFormat="1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wrapText="1"/>
      <protection locked="0"/>
    </xf>
    <xf numFmtId="0" fontId="9" fillId="2" borderId="6" xfId="0" applyFont="1" applyFill="1" applyBorder="1" applyProtection="1">
      <protection locked="0"/>
    </xf>
    <xf numFmtId="1" fontId="4" fillId="3" borderId="6" xfId="0" applyNumberFormat="1" applyFont="1" applyFill="1" applyBorder="1" applyAlignment="1" applyProtection="1">
      <alignment horizontal="center"/>
      <protection locked="0"/>
    </xf>
    <xf numFmtId="9" fontId="4" fillId="3" borderId="6" xfId="1" applyFont="1" applyFill="1" applyBorder="1" applyAlignment="1" applyProtection="1">
      <alignment horizontal="center"/>
      <protection locked="0"/>
    </xf>
    <xf numFmtId="1" fontId="4" fillId="2" borderId="6" xfId="0" applyNumberFormat="1" applyFont="1" applyFill="1" applyBorder="1" applyAlignment="1" applyProtection="1">
      <alignment horizontal="center"/>
      <protection locked="0"/>
    </xf>
    <xf numFmtId="1" fontId="4" fillId="2" borderId="6" xfId="1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/>
    <xf numFmtId="0" fontId="4" fillId="0" borderId="0" xfId="0" applyFont="1" applyProtection="1"/>
    <xf numFmtId="0" fontId="0" fillId="0" borderId="0" xfId="0" applyFill="1" applyBorder="1" applyProtection="1"/>
    <xf numFmtId="0" fontId="0" fillId="0" borderId="0" xfId="0" applyProtection="1"/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2" xfId="0" applyNumberFormat="1" applyFont="1" applyBorder="1" applyAlignment="1" applyProtection="1">
      <alignment horizontal="left"/>
      <protection locked="0"/>
    </xf>
    <xf numFmtId="164" fontId="4" fillId="0" borderId="3" xfId="0" applyNumberFormat="1" applyFont="1" applyBorder="1" applyAlignment="1">
      <alignment horizontal="center" vertical="center" textRotation="90"/>
    </xf>
    <xf numFmtId="164" fontId="0" fillId="0" borderId="1" xfId="0" applyNumberFormat="1" applyBorder="1" applyAlignment="1">
      <alignment horizontal="center" vertical="center" textRotation="90"/>
    </xf>
    <xf numFmtId="164" fontId="0" fillId="0" borderId="4" xfId="0" applyNumberFormat="1" applyBorder="1" applyAlignment="1">
      <alignment horizontal="center" vertical="center" textRotation="90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6"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X34"/>
  <sheetViews>
    <sheetView tabSelected="1" workbookViewId="0">
      <selection activeCell="CT33" sqref="CT33"/>
    </sheetView>
  </sheetViews>
  <sheetFormatPr baseColWidth="10" defaultColWidth="9.1640625" defaultRowHeight="15" x14ac:dyDescent="0"/>
  <cols>
    <col min="1" max="1" width="6.1640625" style="2" customWidth="1"/>
    <col min="2" max="2" width="13.6640625" customWidth="1"/>
    <col min="3" max="3" width="5.6640625" customWidth="1"/>
    <col min="4" max="4" width="7.6640625" customWidth="1"/>
    <col min="5" max="5" width="7.5" customWidth="1"/>
    <col min="6" max="6" width="4.6640625" customWidth="1"/>
    <col min="7" max="7" width="5.83203125" bestFit="1" customWidth="1"/>
    <col min="8" max="10" width="3.6640625" customWidth="1"/>
    <col min="11" max="11" width="2.6640625" customWidth="1"/>
    <col min="12" max="200" width="0.5" customWidth="1"/>
    <col min="201" max="16384" width="9.1640625" style="2"/>
  </cols>
  <sheetData>
    <row r="1" spans="1:206">
      <c r="A1" s="3" t="s">
        <v>19</v>
      </c>
    </row>
    <row r="2" spans="1:206">
      <c r="A2" s="4"/>
      <c r="G2" s="5" t="s">
        <v>0</v>
      </c>
      <c r="H2" s="52">
        <f ca="1">TODAY()</f>
        <v>42283</v>
      </c>
      <c r="I2" s="52"/>
      <c r="J2" s="52"/>
      <c r="K2" s="6"/>
    </row>
    <row r="3" spans="1:206">
      <c r="H3" s="7" t="s">
        <v>1</v>
      </c>
    </row>
    <row r="4" spans="1:206">
      <c r="B4" s="5" t="s">
        <v>2</v>
      </c>
      <c r="C4" s="53" t="s">
        <v>18</v>
      </c>
      <c r="D4" s="53"/>
      <c r="E4" s="53"/>
      <c r="F4" s="1"/>
      <c r="G4" s="1"/>
      <c r="GS4" s="8" t="s">
        <v>4</v>
      </c>
    </row>
    <row r="5" spans="1:206">
      <c r="B5" s="5" t="s">
        <v>5</v>
      </c>
      <c r="C5" s="54">
        <v>42285</v>
      </c>
      <c r="D5" s="54"/>
      <c r="E5" s="6"/>
      <c r="F5" s="1"/>
      <c r="G5" s="1"/>
    </row>
    <row r="6" spans="1:206" s="16" customFormat="1" ht="85">
      <c r="A6" s="9" t="s">
        <v>6</v>
      </c>
      <c r="B6" s="10" t="s">
        <v>7</v>
      </c>
      <c r="C6" s="11" t="s">
        <v>8</v>
      </c>
      <c r="D6" s="12" t="s">
        <v>9</v>
      </c>
      <c r="E6" s="12" t="s">
        <v>10</v>
      </c>
      <c r="F6" s="13" t="s">
        <v>11</v>
      </c>
      <c r="G6" s="14" t="s">
        <v>12</v>
      </c>
      <c r="H6" s="13" t="s">
        <v>13</v>
      </c>
      <c r="I6" s="14" t="s">
        <v>14</v>
      </c>
      <c r="J6" s="14" t="s">
        <v>15</v>
      </c>
      <c r="K6" s="15"/>
      <c r="L6" s="55">
        <v>42285</v>
      </c>
      <c r="M6" s="56"/>
      <c r="N6" s="56"/>
      <c r="O6" s="56"/>
      <c r="P6" s="56"/>
      <c r="Q6" s="56"/>
      <c r="R6" s="57"/>
      <c r="S6" s="55">
        <v>42286</v>
      </c>
      <c r="T6" s="56"/>
      <c r="U6" s="56"/>
      <c r="V6" s="56"/>
      <c r="W6" s="56"/>
      <c r="X6" s="56"/>
      <c r="Y6" s="57"/>
      <c r="Z6" s="55">
        <v>42289</v>
      </c>
      <c r="AA6" s="56"/>
      <c r="AB6" s="56"/>
      <c r="AC6" s="56"/>
      <c r="AD6" s="56"/>
      <c r="AE6" s="56"/>
      <c r="AF6" s="57"/>
      <c r="AG6" s="55">
        <v>42290</v>
      </c>
      <c r="AH6" s="56"/>
      <c r="AI6" s="56"/>
      <c r="AJ6" s="56"/>
      <c r="AK6" s="56"/>
      <c r="AL6" s="56"/>
      <c r="AM6" s="57"/>
      <c r="AN6" s="55">
        <v>42291</v>
      </c>
      <c r="AO6" s="56"/>
      <c r="AP6" s="56"/>
      <c r="AQ6" s="56"/>
      <c r="AR6" s="56"/>
      <c r="AS6" s="56"/>
      <c r="AT6" s="57"/>
      <c r="AU6" s="55">
        <v>42292</v>
      </c>
      <c r="AV6" s="56"/>
      <c r="AW6" s="56"/>
      <c r="AX6" s="56"/>
      <c r="AY6" s="56"/>
      <c r="AZ6" s="56"/>
      <c r="BA6" s="57"/>
      <c r="BB6" s="55">
        <v>42293</v>
      </c>
      <c r="BC6" s="56"/>
      <c r="BD6" s="56"/>
      <c r="BE6" s="56"/>
      <c r="BF6" s="56"/>
      <c r="BG6" s="56"/>
      <c r="BH6" s="57"/>
      <c r="BI6" s="55">
        <v>42296</v>
      </c>
      <c r="BJ6" s="56"/>
      <c r="BK6" s="56"/>
      <c r="BL6" s="56"/>
      <c r="BM6" s="56"/>
      <c r="BN6" s="56"/>
      <c r="BO6" s="57"/>
      <c r="BP6" s="55">
        <v>42297</v>
      </c>
      <c r="BQ6" s="56"/>
      <c r="BR6" s="56"/>
      <c r="BS6" s="56"/>
      <c r="BT6" s="56"/>
      <c r="BU6" s="56"/>
      <c r="BV6" s="57"/>
      <c r="BW6" s="55">
        <v>42298</v>
      </c>
      <c r="BX6" s="56"/>
      <c r="BY6" s="56"/>
      <c r="BZ6" s="56"/>
      <c r="CA6" s="56"/>
      <c r="CB6" s="56"/>
      <c r="CC6" s="57"/>
      <c r="CD6" s="55">
        <v>42299</v>
      </c>
      <c r="CE6" s="56"/>
      <c r="CF6" s="56"/>
      <c r="CG6" s="56"/>
      <c r="CH6" s="56"/>
      <c r="CI6" s="56"/>
      <c r="CJ6" s="57"/>
      <c r="CK6" s="55">
        <v>42300</v>
      </c>
      <c r="CL6" s="56"/>
      <c r="CM6" s="56"/>
      <c r="CN6" s="56"/>
      <c r="CO6" s="56"/>
      <c r="CP6" s="56"/>
      <c r="CQ6" s="57"/>
      <c r="CR6" s="55">
        <v>42303</v>
      </c>
      <c r="CS6" s="56"/>
      <c r="CT6" s="56"/>
      <c r="CU6" s="56"/>
      <c r="CV6" s="56"/>
      <c r="CW6" s="56"/>
      <c r="CX6" s="57"/>
      <c r="CY6" s="55">
        <v>42304</v>
      </c>
      <c r="CZ6" s="56"/>
      <c r="DA6" s="56"/>
      <c r="DB6" s="56"/>
      <c r="DC6" s="56"/>
      <c r="DD6" s="56"/>
      <c r="DE6" s="57"/>
      <c r="DF6" s="55">
        <v>42305</v>
      </c>
      <c r="DG6" s="56"/>
      <c r="DH6" s="56"/>
      <c r="DI6" s="56"/>
      <c r="DJ6" s="56"/>
      <c r="DK6" s="56"/>
      <c r="DL6" s="57"/>
      <c r="DM6" s="55">
        <v>42306</v>
      </c>
      <c r="DN6" s="56"/>
      <c r="DO6" s="56"/>
      <c r="DP6" s="56"/>
      <c r="DQ6" s="56"/>
      <c r="DR6" s="56"/>
      <c r="DS6" s="57"/>
      <c r="DT6" s="55">
        <v>42307</v>
      </c>
      <c r="DU6" s="56"/>
      <c r="DV6" s="56"/>
      <c r="DW6" s="56"/>
      <c r="DX6" s="56"/>
      <c r="DY6" s="56"/>
      <c r="DZ6" s="57"/>
      <c r="EA6" s="55">
        <v>42311</v>
      </c>
      <c r="EB6" s="56"/>
      <c r="EC6" s="56"/>
      <c r="ED6" s="56"/>
      <c r="EE6" s="56"/>
      <c r="EF6" s="56"/>
      <c r="EG6" s="57"/>
      <c r="EH6" s="55">
        <v>42312</v>
      </c>
      <c r="EI6" s="56"/>
      <c r="EJ6" s="56"/>
      <c r="EK6" s="56"/>
      <c r="EL6" s="56"/>
      <c r="EM6" s="56"/>
      <c r="EN6" s="57"/>
      <c r="EO6" s="55">
        <v>42313</v>
      </c>
      <c r="EP6" s="56"/>
      <c r="EQ6" s="56"/>
      <c r="ER6" s="56"/>
      <c r="ES6" s="56"/>
      <c r="ET6" s="56"/>
      <c r="EU6" s="57"/>
      <c r="EV6" s="55">
        <v>42314</v>
      </c>
      <c r="EW6" s="56"/>
      <c r="EX6" s="56"/>
      <c r="EY6" s="56"/>
      <c r="EZ6" s="56"/>
      <c r="FA6" s="56"/>
      <c r="FB6" s="57"/>
      <c r="FC6" s="55">
        <v>42315</v>
      </c>
      <c r="FD6" s="56"/>
      <c r="FE6" s="56"/>
      <c r="FF6" s="56"/>
      <c r="FG6" s="56"/>
      <c r="FH6" s="56"/>
      <c r="FI6" s="57"/>
      <c r="FJ6" s="55">
        <v>42318</v>
      </c>
      <c r="FK6" s="56"/>
      <c r="FL6" s="56"/>
      <c r="FM6" s="56"/>
      <c r="FN6" s="56"/>
      <c r="FO6" s="56"/>
      <c r="FP6" s="57"/>
      <c r="FQ6" s="55">
        <v>42319</v>
      </c>
      <c r="FR6" s="56"/>
      <c r="FS6" s="56"/>
      <c r="FT6" s="56"/>
      <c r="FU6" s="56"/>
      <c r="FV6" s="56"/>
      <c r="FW6" s="57"/>
      <c r="FX6" s="55">
        <v>42320</v>
      </c>
      <c r="FY6" s="56"/>
      <c r="FZ6" s="56"/>
      <c r="GA6" s="56"/>
      <c r="GB6" s="56"/>
      <c r="GC6" s="56"/>
      <c r="GD6" s="57"/>
      <c r="GE6" s="55">
        <v>42321</v>
      </c>
      <c r="GF6" s="56"/>
      <c r="GG6" s="56"/>
      <c r="GH6" s="56"/>
      <c r="GI6" s="56"/>
      <c r="GJ6" s="56"/>
      <c r="GK6" s="57"/>
      <c r="GL6" s="55">
        <v>42322</v>
      </c>
      <c r="GM6" s="56"/>
      <c r="GN6" s="56"/>
      <c r="GO6" s="56"/>
      <c r="GP6" s="56"/>
      <c r="GQ6" s="56"/>
      <c r="GR6" s="57"/>
    </row>
    <row r="7" spans="1:206" s="28" customFormat="1" ht="10">
      <c r="A7" s="17">
        <f ca="1">IF(ISERROR(VALUE(SUBSTITUTE(OFFSET(A7,-1,0,1,1),".",""))),1,IF(ISERROR(FIND("`",SUBSTITUTE(OFFSET(A7,-1,0,1,1),".","`",1))),VALUE(OFFSET(A7,-1,0,1,1))+1,VALUE(LEFT(OFFSET(A7,-1,0,1,1),FIND("`",SUBSTITUTE(OFFSET(A7,-1,0,1,1),".","`",1))-1))+1))</f>
        <v>1</v>
      </c>
      <c r="B7" s="18" t="s">
        <v>20</v>
      </c>
      <c r="C7" s="19" t="s">
        <v>3</v>
      </c>
      <c r="D7" s="20">
        <f>MIN(D8:D13)</f>
        <v>42006</v>
      </c>
      <c r="E7" s="21">
        <f>D7+F7-1</f>
        <v>42019</v>
      </c>
      <c r="F7" s="22">
        <f>MAX(E8:E13)-D7+1</f>
        <v>14</v>
      </c>
      <c r="G7" s="23">
        <f>SUMPRODUCT(F8:F13,G8:G13)/SUM(F8:F13)</f>
        <v>0</v>
      </c>
      <c r="H7" s="24">
        <f t="shared" ref="H7:H28" si="0">NETWORKDAYS(D7,E7)</f>
        <v>10</v>
      </c>
      <c r="I7" s="25">
        <f t="shared" ref="I7:I23" si="1">ROUNDDOWN(G7*F7,0)</f>
        <v>0</v>
      </c>
      <c r="J7" s="24">
        <f t="shared" ref="J7:J23" si="2">F7-I7</f>
        <v>14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7"/>
      <c r="GT7" s="27"/>
      <c r="GU7" s="27"/>
      <c r="GV7" s="27"/>
      <c r="GW7" s="27"/>
      <c r="GX7" s="27"/>
    </row>
    <row r="8" spans="1:206" s="39" customFormat="1" ht="10">
      <c r="A8" s="29" t="str">
        <f ca="1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1.1</v>
      </c>
      <c r="B8" s="30" t="s">
        <v>21</v>
      </c>
      <c r="C8" s="31"/>
      <c r="D8" s="32">
        <v>42006</v>
      </c>
      <c r="E8" s="33">
        <f t="shared" ref="E8:E28" si="3">D8+F8-1</f>
        <v>42010</v>
      </c>
      <c r="F8" s="34">
        <v>5</v>
      </c>
      <c r="G8" s="35">
        <v>0</v>
      </c>
      <c r="H8" s="36">
        <f t="shared" si="0"/>
        <v>3</v>
      </c>
      <c r="I8" s="37">
        <f t="shared" si="1"/>
        <v>0</v>
      </c>
      <c r="J8" s="36">
        <f t="shared" si="2"/>
        <v>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27"/>
      <c r="GT8" s="27"/>
      <c r="GU8" s="27"/>
      <c r="GV8" s="27"/>
      <c r="GW8" s="27"/>
      <c r="GX8" s="27"/>
    </row>
    <row r="9" spans="1:206" s="39" customFormat="1" ht="20">
      <c r="A9" s="29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1.2</v>
      </c>
      <c r="B9" s="30" t="s">
        <v>22</v>
      </c>
      <c r="C9" s="31"/>
      <c r="D9" s="32">
        <v>42006</v>
      </c>
      <c r="E9" s="33">
        <f t="shared" si="3"/>
        <v>42010</v>
      </c>
      <c r="F9" s="34">
        <v>5</v>
      </c>
      <c r="G9" s="35">
        <v>0</v>
      </c>
      <c r="H9" s="36">
        <f t="shared" si="0"/>
        <v>3</v>
      </c>
      <c r="I9" s="37">
        <f t="shared" si="1"/>
        <v>0</v>
      </c>
      <c r="J9" s="36">
        <f t="shared" si="2"/>
        <v>5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27"/>
      <c r="GT9" s="27"/>
      <c r="GU9" s="27"/>
      <c r="GV9" s="27"/>
      <c r="GW9" s="27"/>
      <c r="GX9" s="27"/>
    </row>
    <row r="10" spans="1:206" s="39" customFormat="1" ht="10">
      <c r="A10" s="29" t="str">
        <f ca="1">IF(ISERROR(VALUE(SUBSTITUTE(OFFSET(A10,-1,0,1,1),".",""))),"0.0.1",IF(ISERROR(FIND("`",SUBSTITUTE(OFFSET(A10,-1,0,1,1),".","`",2))),OFFSET(A10,-1,0,1,1)&amp;".1",LEFT(OFFSET(A10,-1,0,1,1),FIND("`",SUBSTITUTE(OFFSET(A10,-1,0,1,1),".","`",2)))&amp;IF(ISERROR(FIND("`",SUBSTITUTE(OFFSET(A10,-1,0,1,1),".","`",3))),VALUE(RIGHT(OFFSET(A10,-1,0,1,1),LEN(OFFSET(A10,-1,0,1,1))-FIND("`",SUBSTITUTE(OFFSET(A10,-1,0,1,1),".","`",2))))+1,VALUE(MID(OFFSET(A10,-1,0,1,1),FIND("`",SUBSTITUTE(OFFSET(A10,-1,0,1,1),".","`",2))+1,(FIND("`",SUBSTITUTE(OFFSET(A10,-1,0,1,1),".","`",3))-FIND("`",SUBSTITUTE(OFFSET(A10,-1,0,1,1),".","`",2))-1)))+1)))</f>
        <v>1.2.1</v>
      </c>
      <c r="B10" s="40" t="s">
        <v>17</v>
      </c>
      <c r="C10" s="31"/>
      <c r="D10" s="32">
        <v>42008</v>
      </c>
      <c r="E10" s="33">
        <f t="shared" si="3"/>
        <v>42012</v>
      </c>
      <c r="F10" s="34">
        <v>5</v>
      </c>
      <c r="G10" s="35">
        <v>0</v>
      </c>
      <c r="H10" s="36">
        <f t="shared" si="0"/>
        <v>4</v>
      </c>
      <c r="I10" s="37">
        <f>ROUNDDOWN(G10*F10,0)</f>
        <v>0</v>
      </c>
      <c r="J10" s="36">
        <f>F10-I10</f>
        <v>5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27"/>
      <c r="GT10" s="27"/>
      <c r="GU10" s="27"/>
      <c r="GV10" s="27"/>
      <c r="GW10" s="27"/>
      <c r="GX10" s="27"/>
    </row>
    <row r="11" spans="1:206" s="39" customFormat="1" ht="10">
      <c r="A11" s="29" t="str">
        <f ca="1">IF(ISERROR(VALUE(SUBSTITUTE(OFFSET(A11,-1,0,1,1),".",""))),"0.0.1",IF(ISERROR(FIND("`",SUBSTITUTE(OFFSET(A11,-1,0,1,1),".","`",2))),OFFSET(A11,-1,0,1,1)&amp;".1",LEFT(OFFSET(A11,-1,0,1,1),FIND("`",SUBSTITUTE(OFFSET(A11,-1,0,1,1),".","`",2)))&amp;IF(ISERROR(FIND("`",SUBSTITUTE(OFFSET(A11,-1,0,1,1),".","`",3))),VALUE(RIGHT(OFFSET(A11,-1,0,1,1),LEN(OFFSET(A11,-1,0,1,1))-FIND("`",SUBSTITUTE(OFFSET(A11,-1,0,1,1),".","`",2))))+1,VALUE(MID(OFFSET(A11,-1,0,1,1),FIND("`",SUBSTITUTE(OFFSET(A11,-1,0,1,1),".","`",2))+1,(FIND("`",SUBSTITUTE(OFFSET(A11,-1,0,1,1),".","`",3))-FIND("`",SUBSTITUTE(OFFSET(A11,-1,0,1,1),".","`",2))-1)))+1)))</f>
        <v>1.2.2</v>
      </c>
      <c r="B11" s="40" t="s">
        <v>17</v>
      </c>
      <c r="C11" s="31"/>
      <c r="D11" s="32">
        <v>42010</v>
      </c>
      <c r="E11" s="33">
        <f t="shared" si="3"/>
        <v>42014</v>
      </c>
      <c r="F11" s="34">
        <v>5</v>
      </c>
      <c r="G11" s="35">
        <v>0</v>
      </c>
      <c r="H11" s="36">
        <f t="shared" si="0"/>
        <v>4</v>
      </c>
      <c r="I11" s="37">
        <f>ROUNDDOWN(G11*F11,0)</f>
        <v>0</v>
      </c>
      <c r="J11" s="36">
        <f>F11-I11</f>
        <v>5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27"/>
      <c r="GT11" s="27"/>
      <c r="GU11" s="27"/>
      <c r="GV11" s="27"/>
      <c r="GW11" s="27"/>
      <c r="GX11" s="27"/>
    </row>
    <row r="12" spans="1:206" s="39" customFormat="1" ht="10">
      <c r="A12" s="29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1.3</v>
      </c>
      <c r="B12" s="30" t="s">
        <v>16</v>
      </c>
      <c r="C12" s="31"/>
      <c r="D12" s="32">
        <v>42011</v>
      </c>
      <c r="E12" s="33">
        <f t="shared" si="3"/>
        <v>42015</v>
      </c>
      <c r="F12" s="34">
        <v>5</v>
      </c>
      <c r="G12" s="35">
        <v>0</v>
      </c>
      <c r="H12" s="36">
        <f t="shared" si="0"/>
        <v>3</v>
      </c>
      <c r="I12" s="37">
        <f t="shared" si="1"/>
        <v>0</v>
      </c>
      <c r="J12" s="36">
        <f t="shared" si="2"/>
        <v>5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27"/>
      <c r="GT12" s="27"/>
      <c r="GU12" s="27"/>
      <c r="GV12" s="27"/>
      <c r="GW12" s="27"/>
      <c r="GX12" s="27"/>
    </row>
    <row r="13" spans="1:206" s="39" customFormat="1" ht="10">
      <c r="A13" s="29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1.4</v>
      </c>
      <c r="B13" s="30" t="s">
        <v>16</v>
      </c>
      <c r="C13" s="31"/>
      <c r="D13" s="32">
        <v>42015</v>
      </c>
      <c r="E13" s="33">
        <f t="shared" si="3"/>
        <v>42019</v>
      </c>
      <c r="F13" s="34">
        <v>5</v>
      </c>
      <c r="G13" s="35">
        <v>0</v>
      </c>
      <c r="H13" s="36">
        <f t="shared" si="0"/>
        <v>4</v>
      </c>
      <c r="I13" s="37">
        <f t="shared" si="1"/>
        <v>0</v>
      </c>
      <c r="J13" s="36">
        <f t="shared" si="2"/>
        <v>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27"/>
      <c r="GT13" s="27"/>
      <c r="GU13" s="27"/>
      <c r="GV13" s="27"/>
      <c r="GW13" s="27"/>
      <c r="GX13" s="27"/>
    </row>
    <row r="14" spans="1:206" s="28" customFormat="1" ht="10">
      <c r="A14" s="41">
        <f ca="1">IF(ISERROR(VALUE(SUBSTITUTE(OFFSET(A14,-1,0,1,1),".",""))),1,IF(ISERROR(FIND("`",SUBSTITUTE(OFFSET(A14,-1,0,1,1),".","`",1))),VALUE(OFFSET(A14,-1,0,1,1))+1,VALUE(LEFT(OFFSET(A14,-1,0,1,1),FIND("`",SUBSTITUTE(OFFSET(A14,-1,0,1,1),".","`",1))-1))+1))</f>
        <v>2</v>
      </c>
      <c r="B14" s="42" t="s">
        <v>23</v>
      </c>
      <c r="C14" s="43" t="s">
        <v>3</v>
      </c>
      <c r="D14" s="20">
        <f>MIN(D15:D18)</f>
        <v>42005</v>
      </c>
      <c r="E14" s="21">
        <f t="shared" si="3"/>
        <v>42022</v>
      </c>
      <c r="F14" s="44">
        <f>MAX(E15:E18)-D14+1</f>
        <v>18</v>
      </c>
      <c r="G14" s="45">
        <f>SUMPRODUCT(F15:F18,G15:G18)/SUM(F15:F18)</f>
        <v>0.25</v>
      </c>
      <c r="H14" s="46">
        <f t="shared" si="0"/>
        <v>12</v>
      </c>
      <c r="I14" s="47">
        <f t="shared" si="1"/>
        <v>4</v>
      </c>
      <c r="J14" s="46">
        <f t="shared" si="2"/>
        <v>14</v>
      </c>
      <c r="GS14" s="27"/>
      <c r="GT14" s="27"/>
      <c r="GU14" s="27"/>
      <c r="GV14" s="27"/>
      <c r="GW14" s="27"/>
      <c r="GX14" s="27"/>
    </row>
    <row r="15" spans="1:206" s="39" customFormat="1" ht="10">
      <c r="A15" s="29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30" t="s">
        <v>16</v>
      </c>
      <c r="C15" s="31"/>
      <c r="D15" s="32">
        <v>42005</v>
      </c>
      <c r="E15" s="33">
        <f t="shared" si="3"/>
        <v>42009</v>
      </c>
      <c r="F15" s="34">
        <v>5</v>
      </c>
      <c r="G15" s="35">
        <v>0.25</v>
      </c>
      <c r="H15" s="36">
        <f t="shared" si="0"/>
        <v>3</v>
      </c>
      <c r="I15" s="37">
        <f t="shared" si="1"/>
        <v>1</v>
      </c>
      <c r="J15" s="36">
        <f t="shared" si="2"/>
        <v>4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27"/>
      <c r="GT15" s="27"/>
      <c r="GU15" s="27"/>
      <c r="GV15" s="27"/>
      <c r="GW15" s="27"/>
      <c r="GX15" s="27"/>
    </row>
    <row r="16" spans="1:206" s="39" customFormat="1" ht="10">
      <c r="A16" s="29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30" t="s">
        <v>16</v>
      </c>
      <c r="C16" s="31"/>
      <c r="D16" s="32">
        <v>42008</v>
      </c>
      <c r="E16" s="33">
        <f t="shared" si="3"/>
        <v>42012</v>
      </c>
      <c r="F16" s="34">
        <v>5</v>
      </c>
      <c r="G16" s="35">
        <v>0.25</v>
      </c>
      <c r="H16" s="36">
        <f t="shared" si="0"/>
        <v>4</v>
      </c>
      <c r="I16" s="37">
        <f t="shared" si="1"/>
        <v>1</v>
      </c>
      <c r="J16" s="36">
        <f t="shared" si="2"/>
        <v>4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27"/>
      <c r="GT16" s="27"/>
      <c r="GU16" s="27"/>
      <c r="GV16" s="27"/>
      <c r="GW16" s="27"/>
      <c r="GX16" s="27"/>
    </row>
    <row r="17" spans="1:206" s="39" customFormat="1" ht="10">
      <c r="A17" s="29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2.3</v>
      </c>
      <c r="B17" s="30" t="s">
        <v>16</v>
      </c>
      <c r="C17" s="31"/>
      <c r="D17" s="32">
        <v>42013</v>
      </c>
      <c r="E17" s="33">
        <f t="shared" si="3"/>
        <v>42017</v>
      </c>
      <c r="F17" s="34">
        <v>5</v>
      </c>
      <c r="G17" s="35">
        <v>0.25</v>
      </c>
      <c r="H17" s="36">
        <f t="shared" si="0"/>
        <v>3</v>
      </c>
      <c r="I17" s="37">
        <f t="shared" si="1"/>
        <v>1</v>
      </c>
      <c r="J17" s="36">
        <f t="shared" si="2"/>
        <v>4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27"/>
      <c r="GT17" s="27"/>
      <c r="GU17" s="27"/>
      <c r="GV17" s="27"/>
      <c r="GW17" s="27"/>
      <c r="GX17" s="27"/>
    </row>
    <row r="18" spans="1:206" s="39" customFormat="1" ht="10">
      <c r="A18" s="29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2.4</v>
      </c>
      <c r="B18" s="30" t="s">
        <v>16</v>
      </c>
      <c r="C18" s="31"/>
      <c r="D18" s="32">
        <v>42018</v>
      </c>
      <c r="E18" s="33">
        <f t="shared" si="3"/>
        <v>42022</v>
      </c>
      <c r="F18" s="34">
        <v>5</v>
      </c>
      <c r="G18" s="35">
        <v>0.25</v>
      </c>
      <c r="H18" s="36">
        <f t="shared" si="0"/>
        <v>3</v>
      </c>
      <c r="I18" s="37">
        <f t="shared" si="1"/>
        <v>1</v>
      </c>
      <c r="J18" s="36">
        <f t="shared" si="2"/>
        <v>4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27"/>
      <c r="GT18" s="27"/>
      <c r="GU18" s="27"/>
      <c r="GV18" s="27"/>
      <c r="GW18" s="27"/>
      <c r="GX18" s="27"/>
    </row>
    <row r="19" spans="1:206" s="28" customFormat="1" ht="10">
      <c r="A19" s="41">
        <f ca="1">IF(ISERROR(VALUE(SUBSTITUTE(OFFSET(A19,-1,0,1,1),".",""))),1,IF(ISERROR(FIND("`",SUBSTITUTE(OFFSET(A19,-1,0,1,1),".","`",1))),VALUE(OFFSET(A19,-1,0,1,1))+1,VALUE(LEFT(OFFSET(A19,-1,0,1,1),FIND("`",SUBSTITUTE(OFFSET(A19,-1,0,1,1),".","`",1))-1))+1))</f>
        <v>3</v>
      </c>
      <c r="B19" s="42" t="s">
        <v>24</v>
      </c>
      <c r="C19" s="43" t="s">
        <v>3</v>
      </c>
      <c r="D19" s="20">
        <f>MIN(D20:D23)</f>
        <v>42005</v>
      </c>
      <c r="E19" s="21">
        <f t="shared" si="3"/>
        <v>42023</v>
      </c>
      <c r="F19" s="44">
        <f>MAX(E20:E23)-D19+1</f>
        <v>19</v>
      </c>
      <c r="G19" s="45">
        <f>SUMPRODUCT(F20:F23,G20:G23)/SUM(F20:F23)</f>
        <v>0.5</v>
      </c>
      <c r="H19" s="46">
        <f t="shared" si="0"/>
        <v>13</v>
      </c>
      <c r="I19" s="47">
        <f t="shared" si="1"/>
        <v>9</v>
      </c>
      <c r="J19" s="46">
        <f t="shared" si="2"/>
        <v>10</v>
      </c>
      <c r="GS19" s="27"/>
      <c r="GT19" s="27"/>
      <c r="GU19" s="27"/>
      <c r="GV19" s="27"/>
      <c r="GW19" s="27"/>
      <c r="GX19" s="27"/>
    </row>
    <row r="20" spans="1:206" s="39" customFormat="1" ht="10">
      <c r="A20" s="29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3.1</v>
      </c>
      <c r="B20" s="30" t="s">
        <v>16</v>
      </c>
      <c r="C20" s="31"/>
      <c r="D20" s="32">
        <v>42005</v>
      </c>
      <c r="E20" s="33">
        <f t="shared" si="3"/>
        <v>42010</v>
      </c>
      <c r="F20" s="34">
        <v>6</v>
      </c>
      <c r="G20" s="35">
        <v>0.5</v>
      </c>
      <c r="H20" s="36">
        <f t="shared" si="0"/>
        <v>4</v>
      </c>
      <c r="I20" s="37">
        <f t="shared" si="1"/>
        <v>3</v>
      </c>
      <c r="J20" s="36">
        <f t="shared" si="2"/>
        <v>3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27"/>
      <c r="GT20" s="27"/>
      <c r="GU20" s="27"/>
      <c r="GV20" s="27"/>
      <c r="GW20" s="27"/>
      <c r="GX20" s="27"/>
    </row>
    <row r="21" spans="1:206" s="39" customFormat="1" ht="10">
      <c r="A21" s="29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3.2</v>
      </c>
      <c r="B21" s="30" t="s">
        <v>16</v>
      </c>
      <c r="C21" s="31"/>
      <c r="D21" s="32">
        <v>42008</v>
      </c>
      <c r="E21" s="33">
        <f t="shared" si="3"/>
        <v>42013</v>
      </c>
      <c r="F21" s="34">
        <v>6</v>
      </c>
      <c r="G21" s="35">
        <v>0.5</v>
      </c>
      <c r="H21" s="36">
        <f t="shared" si="0"/>
        <v>5</v>
      </c>
      <c r="I21" s="37">
        <f t="shared" si="1"/>
        <v>3</v>
      </c>
      <c r="J21" s="36">
        <f t="shared" si="2"/>
        <v>3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27"/>
      <c r="GT21" s="27"/>
      <c r="GU21" s="27"/>
      <c r="GV21" s="27"/>
      <c r="GW21" s="27"/>
      <c r="GX21" s="27"/>
    </row>
    <row r="22" spans="1:206" s="39" customFormat="1" ht="10">
      <c r="A22" s="29" t="str">
        <f ca="1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3.3</v>
      </c>
      <c r="B22" s="30" t="s">
        <v>16</v>
      </c>
      <c r="C22" s="31"/>
      <c r="D22" s="32">
        <v>42013</v>
      </c>
      <c r="E22" s="33">
        <f t="shared" si="3"/>
        <v>42018</v>
      </c>
      <c r="F22" s="34">
        <v>6</v>
      </c>
      <c r="G22" s="35">
        <v>0.5</v>
      </c>
      <c r="H22" s="36">
        <f t="shared" si="0"/>
        <v>4</v>
      </c>
      <c r="I22" s="37">
        <f t="shared" si="1"/>
        <v>3</v>
      </c>
      <c r="J22" s="36">
        <f t="shared" si="2"/>
        <v>3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27"/>
      <c r="GT22" s="27"/>
      <c r="GU22" s="27"/>
      <c r="GV22" s="27"/>
      <c r="GW22" s="27"/>
      <c r="GX22" s="27"/>
    </row>
    <row r="23" spans="1:206" s="39" customFormat="1" ht="10">
      <c r="A23" s="29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3.4</v>
      </c>
      <c r="B23" s="30" t="s">
        <v>16</v>
      </c>
      <c r="C23" s="31"/>
      <c r="D23" s="32">
        <v>42018</v>
      </c>
      <c r="E23" s="33">
        <f t="shared" si="3"/>
        <v>42023</v>
      </c>
      <c r="F23" s="34">
        <v>6</v>
      </c>
      <c r="G23" s="35">
        <v>0.5</v>
      </c>
      <c r="H23" s="36">
        <f t="shared" si="0"/>
        <v>4</v>
      </c>
      <c r="I23" s="37">
        <f t="shared" si="1"/>
        <v>3</v>
      </c>
      <c r="J23" s="36">
        <f t="shared" si="2"/>
        <v>3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27"/>
      <c r="GT23" s="27"/>
      <c r="GU23" s="27"/>
      <c r="GV23" s="27"/>
      <c r="GW23" s="27"/>
      <c r="GX23" s="27"/>
    </row>
    <row r="24" spans="1:206" s="28" customFormat="1" ht="10">
      <c r="A24" s="41">
        <f ca="1">IF(ISERROR(VALUE(SUBSTITUTE(OFFSET(A24,-1,0,1,1),".",""))),1,IF(ISERROR(FIND("`",SUBSTITUTE(OFFSET(A24,-1,0,1,1),".","`",1))),VALUE(OFFSET(A24,-1,0,1,1))+1,VALUE(LEFT(OFFSET(A24,-1,0,1,1),FIND("`",SUBSTITUTE(OFFSET(A24,-1,0,1,1),".","`",1))-1))+1))</f>
        <v>4</v>
      </c>
      <c r="B24" s="42" t="s">
        <v>25</v>
      </c>
      <c r="C24" s="43" t="s">
        <v>3</v>
      </c>
      <c r="D24" s="20">
        <f>MIN(D25:D28)</f>
        <v>42005</v>
      </c>
      <c r="E24" s="21">
        <f t="shared" si="3"/>
        <v>42022</v>
      </c>
      <c r="F24" s="44">
        <f>MAX(E25:E28)-D24+1</f>
        <v>18</v>
      </c>
      <c r="G24" s="45">
        <f>SUMPRODUCT(F25:F28,G25:G28)/SUM(F25:F28)</f>
        <v>0</v>
      </c>
      <c r="H24" s="46">
        <f t="shared" si="0"/>
        <v>12</v>
      </c>
      <c r="I24" s="47">
        <f>ROUNDDOWN(G24*F24,0)</f>
        <v>0</v>
      </c>
      <c r="J24" s="46">
        <f>F24-I24</f>
        <v>18</v>
      </c>
      <c r="GS24" s="27"/>
      <c r="GT24" s="27"/>
      <c r="GU24" s="27"/>
      <c r="GV24" s="27"/>
      <c r="GW24" s="27"/>
      <c r="GX24" s="27"/>
    </row>
    <row r="25" spans="1:206" s="39" customFormat="1" ht="10">
      <c r="A25" s="29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4.1</v>
      </c>
      <c r="B25" s="30" t="s">
        <v>16</v>
      </c>
      <c r="C25" s="31"/>
      <c r="D25" s="32">
        <v>42005</v>
      </c>
      <c r="E25" s="33">
        <f t="shared" si="3"/>
        <v>42009</v>
      </c>
      <c r="F25" s="34">
        <v>5</v>
      </c>
      <c r="G25" s="35">
        <v>0</v>
      </c>
      <c r="H25" s="36">
        <f t="shared" si="0"/>
        <v>3</v>
      </c>
      <c r="I25" s="37">
        <f>ROUNDDOWN(G25*F25,0)</f>
        <v>0</v>
      </c>
      <c r="J25" s="36">
        <f>F25-I25</f>
        <v>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27"/>
      <c r="GT25" s="27"/>
      <c r="GU25" s="27"/>
      <c r="GV25" s="27"/>
      <c r="GW25" s="27"/>
      <c r="GX25" s="27"/>
    </row>
    <row r="26" spans="1:206" s="39" customFormat="1" ht="10">
      <c r="A26" s="29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4.2</v>
      </c>
      <c r="B26" s="30" t="s">
        <v>16</v>
      </c>
      <c r="C26" s="31"/>
      <c r="D26" s="32">
        <v>42008</v>
      </c>
      <c r="E26" s="33">
        <f t="shared" si="3"/>
        <v>42012</v>
      </c>
      <c r="F26" s="34">
        <v>5</v>
      </c>
      <c r="G26" s="35">
        <v>0</v>
      </c>
      <c r="H26" s="36">
        <f t="shared" si="0"/>
        <v>4</v>
      </c>
      <c r="I26" s="37">
        <f>ROUNDDOWN(G26*F26,0)</f>
        <v>0</v>
      </c>
      <c r="J26" s="36">
        <f>F26-I26</f>
        <v>5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27"/>
      <c r="GT26" s="27"/>
      <c r="GU26" s="27"/>
      <c r="GV26" s="27"/>
      <c r="GW26" s="27"/>
      <c r="GX26" s="27"/>
    </row>
    <row r="27" spans="1:206" s="39" customFormat="1" ht="10">
      <c r="A27" s="29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4.3</v>
      </c>
      <c r="B27" s="30" t="s">
        <v>16</v>
      </c>
      <c r="C27" s="31"/>
      <c r="D27" s="32">
        <v>42013</v>
      </c>
      <c r="E27" s="33">
        <f t="shared" si="3"/>
        <v>42017</v>
      </c>
      <c r="F27" s="34">
        <v>5</v>
      </c>
      <c r="G27" s="35">
        <v>0</v>
      </c>
      <c r="H27" s="36">
        <f t="shared" si="0"/>
        <v>3</v>
      </c>
      <c r="I27" s="37">
        <f>ROUNDDOWN(G27*F27,0)</f>
        <v>0</v>
      </c>
      <c r="J27" s="36">
        <f>F27-I27</f>
        <v>5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27"/>
      <c r="GT27" s="27"/>
      <c r="GU27" s="27"/>
      <c r="GV27" s="27"/>
      <c r="GW27" s="27"/>
      <c r="GX27" s="27"/>
    </row>
    <row r="28" spans="1:206" s="39" customFormat="1" ht="10">
      <c r="A28" s="29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4.4</v>
      </c>
      <c r="B28" s="30" t="s">
        <v>16</v>
      </c>
      <c r="C28" s="31"/>
      <c r="D28" s="32">
        <v>42018</v>
      </c>
      <c r="E28" s="33">
        <f t="shared" si="3"/>
        <v>42022</v>
      </c>
      <c r="F28" s="34">
        <v>5</v>
      </c>
      <c r="G28" s="35">
        <v>0</v>
      </c>
      <c r="H28" s="36">
        <f t="shared" si="0"/>
        <v>3</v>
      </c>
      <c r="I28" s="37">
        <f>ROUNDDOWN(G28*F28,0)</f>
        <v>0</v>
      </c>
      <c r="J28" s="36">
        <f>F28-I28</f>
        <v>5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27"/>
      <c r="GT28" s="27"/>
      <c r="GU28" s="27"/>
      <c r="GV28" s="27"/>
      <c r="GW28" s="27"/>
      <c r="GX28" s="27"/>
    </row>
    <row r="29" spans="1:206" s="48" customFormat="1" ht="10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</row>
    <row r="30" spans="1:206" s="48" customFormat="1" ht="10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</row>
    <row r="31" spans="1:206" s="50" customForma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</row>
    <row r="32" spans="1:206" s="50" customFormat="1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</row>
    <row r="33" spans="2:200" s="50" customForma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</row>
    <row r="34" spans="2:200" s="50" customFormat="1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</row>
  </sheetData>
  <mergeCells count="30">
    <mergeCell ref="GE6:GK6"/>
    <mergeCell ref="GL6:GR6"/>
    <mergeCell ref="FX6:GD6"/>
    <mergeCell ref="CY6:DE6"/>
    <mergeCell ref="DF6:DL6"/>
    <mergeCell ref="DM6:DS6"/>
    <mergeCell ref="DT6:DZ6"/>
    <mergeCell ref="EA6:EG6"/>
    <mergeCell ref="EH6:EN6"/>
    <mergeCell ref="EO6:EU6"/>
    <mergeCell ref="EV6:FB6"/>
    <mergeCell ref="FC6:FI6"/>
    <mergeCell ref="FJ6:FP6"/>
    <mergeCell ref="FQ6:FW6"/>
    <mergeCell ref="H2:J2"/>
    <mergeCell ref="C4:E4"/>
    <mergeCell ref="C5:D5"/>
    <mergeCell ref="L6:R6"/>
    <mergeCell ref="CR6:CX6"/>
    <mergeCell ref="S6:Y6"/>
    <mergeCell ref="Z6:AF6"/>
    <mergeCell ref="AG6:AM6"/>
    <mergeCell ref="AN6:AT6"/>
    <mergeCell ref="AU6:BA6"/>
    <mergeCell ref="BB6:BH6"/>
    <mergeCell ref="BI6:BO6"/>
    <mergeCell ref="BP6:BV6"/>
    <mergeCell ref="BW6:CC6"/>
    <mergeCell ref="CD6:CJ6"/>
    <mergeCell ref="CK6:CQ6"/>
  </mergeCells>
  <conditionalFormatting sqref="L20:GR23 L15:GR18 L25:GR28 L8:GR13">
    <cfRule type="expression" dxfId="5" priority="7" stopIfTrue="1">
      <formula>#REF!=$H$2</formula>
    </cfRule>
    <cfRule type="expression" dxfId="4" priority="8" stopIfTrue="1">
      <formula>AND(#REF!&gt;=$D8,#REF!&lt;$D8+$I8)</formula>
    </cfRule>
    <cfRule type="expression" dxfId="3" priority="9" stopIfTrue="1">
      <formula>AND(#REF!&gt;=$D8,#REF!&lt;=$D8+$F8-1)</formula>
    </cfRule>
  </conditionalFormatting>
  <conditionalFormatting sqref="L14:GR14 L19:GR19 L24:GR24 L7:GR7">
    <cfRule type="expression" dxfId="2" priority="22" stopIfTrue="1">
      <formula>#REF!=$H$2</formula>
    </cfRule>
    <cfRule type="expression" dxfId="1" priority="23" stopIfTrue="1">
      <formula>AND(#REF!&gt;=$D7,#REF!&lt;$D7+$I7)</formula>
    </cfRule>
    <cfRule type="expression" dxfId="0" priority="24" stopIfTrue="1">
      <formula>AND(#REF!&gt;=$D7,#REF!&lt;=$D7+$F7-1)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Munib Ali</dc:creator>
  <cp:lastModifiedBy>Munib Ali</cp:lastModifiedBy>
  <dcterms:created xsi:type="dcterms:W3CDTF">2015-10-06T22:51:06Z</dcterms:created>
  <dcterms:modified xsi:type="dcterms:W3CDTF">2015-10-06T23:18:38Z</dcterms:modified>
</cp:coreProperties>
</file>