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daniel\Dropbox\TICKETING GC2018 New Website Instructions\3. Shop Tab\3d. Event Tickets\"/>
    </mc:Choice>
  </mc:AlternateContent>
  <bookViews>
    <workbookView xWindow="0" yWindow="0" windowWidth="20490" windowHeight="7455"/>
  </bookViews>
  <sheets>
    <sheet name="v5" sheetId="1" r:id="rId1"/>
  </sheets>
  <definedNames>
    <definedName name="_xlnm._FilterDatabase" localSheetId="0" hidden="1">'v5'!$A$10:$Y$295</definedName>
    <definedName name="Z_66D1941B_83EF_430A_9F14_345F06FFA61E_.wvu.Cols" localSheetId="0" hidden="1">'v5'!$K:$O</definedName>
    <definedName name="Z_66D1941B_83EF_430A_9F14_345F06FFA61E_.wvu.FilterData" localSheetId="0" hidden="1">'v5'!$A$10:$Y$295</definedName>
  </definedNames>
  <calcPr calcId="162913"/>
  <customWorkbookViews>
    <customWorkbookView name="Kingdom Sports Group - Personal View" guid="{66D1941B-83EF-430A-9F14-345F06FFA61E}" mergeInterval="0" personalView="1" maximized="1" xWindow="-8" yWindow="-8" windowWidth="1382" windowHeight="74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5" i="1" l="1"/>
  <c r="F295" i="1"/>
  <c r="G11" i="1"/>
  <c r="F11" i="1"/>
  <c r="U297" i="1" l="1"/>
  <c r="V297" i="1"/>
  <c r="P190" i="1" l="1"/>
  <c r="S190" i="1" s="1"/>
  <c r="Y190" i="1" s="1"/>
  <c r="P189" i="1"/>
  <c r="S189" i="1" s="1"/>
  <c r="Y189" i="1" s="1"/>
  <c r="P158" i="1"/>
  <c r="S158" i="1" s="1"/>
  <c r="Y158" i="1" s="1"/>
  <c r="P157" i="1"/>
  <c r="S157" i="1" s="1"/>
  <c r="Y157" i="1" s="1"/>
  <c r="P129" i="1"/>
  <c r="S129" i="1" s="1"/>
  <c r="Y129" i="1" s="1"/>
  <c r="P128" i="1"/>
  <c r="S128" i="1" s="1"/>
  <c r="Y128" i="1" s="1"/>
  <c r="P97" i="1"/>
  <c r="S97" i="1" s="1"/>
  <c r="Y97" i="1" s="1"/>
  <c r="P96" i="1"/>
  <c r="S96" i="1" s="1"/>
  <c r="Y96" i="1" s="1"/>
  <c r="P66" i="1"/>
  <c r="S66" i="1" s="1"/>
  <c r="Y66" i="1" s="1"/>
  <c r="P65" i="1"/>
  <c r="S65" i="1" s="1"/>
  <c r="Y65" i="1" s="1"/>
  <c r="P34" i="1"/>
  <c r="S34" i="1" s="1"/>
  <c r="Y34" i="1" s="1"/>
  <c r="P33" i="1"/>
  <c r="S33" i="1" s="1"/>
  <c r="Y33" i="1" s="1"/>
  <c r="P291" i="1" l="1"/>
  <c r="S291" i="1" s="1"/>
  <c r="Y291" i="1" s="1"/>
  <c r="P278" i="1"/>
  <c r="S278" i="1" s="1"/>
  <c r="Y278" i="1" s="1"/>
  <c r="P147" i="1"/>
  <c r="S147" i="1" s="1"/>
  <c r="Y147" i="1" s="1"/>
  <c r="P117" i="1"/>
  <c r="S117" i="1" s="1"/>
  <c r="Y117" i="1" s="1"/>
  <c r="P86" i="1"/>
  <c r="S86" i="1" s="1"/>
  <c r="Y86" i="1" s="1"/>
  <c r="P85" i="1"/>
  <c r="S85" i="1" s="1"/>
  <c r="Y85" i="1" s="1"/>
  <c r="P55" i="1"/>
  <c r="S55" i="1" s="1"/>
  <c r="Y55" i="1" s="1"/>
  <c r="P54" i="1"/>
  <c r="S54" i="1" s="1"/>
  <c r="Y54" i="1" s="1"/>
  <c r="P23" i="1"/>
  <c r="S23" i="1" s="1"/>
  <c r="Y23" i="1" s="1"/>
  <c r="P22" i="1"/>
  <c r="S22" i="1" s="1"/>
  <c r="Y22" i="1" s="1"/>
  <c r="P116" i="1"/>
  <c r="S116" i="1" s="1"/>
  <c r="Y116" i="1" s="1"/>
  <c r="P84" i="1"/>
  <c r="S84" i="1" s="1"/>
  <c r="Y84" i="1" s="1"/>
  <c r="P83" i="1"/>
  <c r="S83" i="1" s="1"/>
  <c r="Y83" i="1" s="1"/>
  <c r="P53" i="1"/>
  <c r="S53" i="1" s="1"/>
  <c r="Y53" i="1" s="1"/>
  <c r="P52" i="1"/>
  <c r="S52" i="1" s="1"/>
  <c r="Y52" i="1" s="1"/>
  <c r="P21" i="1"/>
  <c r="S21" i="1" s="1"/>
  <c r="Y21" i="1" s="1"/>
  <c r="P20" i="1"/>
  <c r="S20" i="1" s="1"/>
  <c r="Y20" i="1" s="1"/>
  <c r="Y24" i="1"/>
  <c r="P267" i="1"/>
  <c r="S267" i="1" s="1"/>
  <c r="Y267" i="1" s="1"/>
  <c r="P244" i="1"/>
  <c r="S244" i="1" s="1"/>
  <c r="Y244" i="1" s="1"/>
  <c r="P243" i="1"/>
  <c r="S243" i="1" s="1"/>
  <c r="Y243" i="1" s="1"/>
  <c r="P220" i="1"/>
  <c r="S220" i="1" s="1"/>
  <c r="Y220" i="1" s="1"/>
  <c r="P219" i="1"/>
  <c r="S219" i="1" s="1"/>
  <c r="Y219" i="1" s="1"/>
  <c r="P194" i="1"/>
  <c r="S194" i="1" s="1"/>
  <c r="Y194" i="1" s="1"/>
  <c r="P166" i="1"/>
  <c r="S166" i="1" s="1"/>
  <c r="Y166" i="1" s="1"/>
  <c r="P165" i="1"/>
  <c r="S165" i="1" s="1"/>
  <c r="Y165" i="1" s="1"/>
  <c r="P137" i="1"/>
  <c r="S137" i="1" s="1"/>
  <c r="Y137" i="1" s="1"/>
  <c r="P136" i="1"/>
  <c r="S136" i="1" s="1"/>
  <c r="Y136" i="1" s="1"/>
  <c r="P105" i="1"/>
  <c r="S105" i="1" s="1"/>
  <c r="Y105" i="1" s="1"/>
  <c r="P295" i="1"/>
  <c r="S295" i="1" s="1"/>
  <c r="Y295" i="1" s="1"/>
  <c r="P11" i="1"/>
  <c r="S11" i="1" s="1"/>
  <c r="Y11" i="1" s="1"/>
  <c r="T297" i="1" l="1"/>
  <c r="V298" i="1" s="1"/>
  <c r="N25" i="1" l="1"/>
  <c r="Q25" i="1" s="1"/>
  <c r="W25" i="1" s="1"/>
  <c r="O25" i="1"/>
  <c r="N26" i="1"/>
  <c r="Q26" i="1" s="1"/>
  <c r="W26" i="1" s="1"/>
  <c r="O26" i="1"/>
  <c r="N56" i="1"/>
  <c r="Q56" i="1" s="1"/>
  <c r="W56" i="1" s="1"/>
  <c r="O56" i="1"/>
  <c r="R56" i="1" s="1"/>
  <c r="N57" i="1"/>
  <c r="Q57" i="1" s="1"/>
  <c r="W57" i="1" s="1"/>
  <c r="O57" i="1"/>
  <c r="R57" i="1" s="1"/>
  <c r="N58" i="1"/>
  <c r="Q58" i="1" s="1"/>
  <c r="W58" i="1" s="1"/>
  <c r="O58" i="1"/>
  <c r="R58" i="1" s="1"/>
  <c r="N87" i="1"/>
  <c r="Q87" i="1" s="1"/>
  <c r="W87" i="1" s="1"/>
  <c r="O87" i="1"/>
  <c r="R87" i="1" s="1"/>
  <c r="N88" i="1"/>
  <c r="Q88" i="1" s="1"/>
  <c r="W88" i="1" s="1"/>
  <c r="O88" i="1"/>
  <c r="R88" i="1" s="1"/>
  <c r="N89" i="1"/>
  <c r="Q89" i="1" s="1"/>
  <c r="W89" i="1" s="1"/>
  <c r="O89" i="1"/>
  <c r="R89" i="1" s="1"/>
  <c r="N118" i="1"/>
  <c r="Q118" i="1" s="1"/>
  <c r="W118" i="1" s="1"/>
  <c r="O118" i="1"/>
  <c r="R118" i="1" s="1"/>
  <c r="N119" i="1"/>
  <c r="Q119" i="1" s="1"/>
  <c r="W119" i="1" s="1"/>
  <c r="O119" i="1"/>
  <c r="R119" i="1" s="1"/>
  <c r="N120" i="1"/>
  <c r="Q120" i="1" s="1"/>
  <c r="W120" i="1" s="1"/>
  <c r="O120" i="1"/>
  <c r="R120" i="1" s="1"/>
  <c r="N148" i="1"/>
  <c r="Q148" i="1" s="1"/>
  <c r="W148" i="1" s="1"/>
  <c r="O148" i="1"/>
  <c r="R148" i="1" s="1"/>
  <c r="N149" i="1"/>
  <c r="Q149" i="1" s="1"/>
  <c r="W149" i="1" s="1"/>
  <c r="O149" i="1"/>
  <c r="R149" i="1" s="1"/>
  <c r="N176" i="1"/>
  <c r="Q176" i="1" s="1"/>
  <c r="W176" i="1" s="1"/>
  <c r="O176" i="1"/>
  <c r="R176" i="1" s="1"/>
  <c r="N177" i="1"/>
  <c r="Q177" i="1" s="1"/>
  <c r="W177" i="1" s="1"/>
  <c r="O177" i="1"/>
  <c r="R177" i="1" s="1"/>
  <c r="N178" i="1"/>
  <c r="Q178" i="1" s="1"/>
  <c r="W178" i="1" s="1"/>
  <c r="O178" i="1"/>
  <c r="R178" i="1" s="1"/>
  <c r="N205" i="1"/>
  <c r="Q205" i="1" s="1"/>
  <c r="W205" i="1" s="1"/>
  <c r="O205" i="1"/>
  <c r="R205" i="1" s="1"/>
  <c r="N206" i="1"/>
  <c r="Q206" i="1" s="1"/>
  <c r="W206" i="1" s="1"/>
  <c r="O206" i="1"/>
  <c r="R206" i="1" s="1"/>
  <c r="N207" i="1"/>
  <c r="Q207" i="1" s="1"/>
  <c r="W207" i="1" s="1"/>
  <c r="O207" i="1"/>
  <c r="R207" i="1" s="1"/>
  <c r="N229" i="1"/>
  <c r="Q229" i="1" s="1"/>
  <c r="W229" i="1" s="1"/>
  <c r="O229" i="1"/>
  <c r="R229" i="1" s="1"/>
  <c r="N230" i="1"/>
  <c r="O230" i="1"/>
  <c r="R230" i="1" s="1"/>
  <c r="N253" i="1"/>
  <c r="Q253" i="1" s="1"/>
  <c r="W253" i="1" s="1"/>
  <c r="O253" i="1"/>
  <c r="R253" i="1" s="1"/>
  <c r="O24" i="1"/>
  <c r="N24" i="1"/>
  <c r="Q24" i="1" s="1"/>
  <c r="W24" i="1" s="1"/>
  <c r="O224" i="1"/>
  <c r="N224" i="1"/>
  <c r="Q224" i="1" s="1"/>
  <c r="W224" i="1" s="1"/>
  <c r="O223" i="1"/>
  <c r="N223" i="1"/>
  <c r="Q223" i="1" s="1"/>
  <c r="W223" i="1" s="1"/>
  <c r="O198" i="1"/>
  <c r="N198" i="1"/>
  <c r="Q198" i="1" s="1"/>
  <c r="W198" i="1" s="1"/>
  <c r="O197" i="1"/>
  <c r="N197" i="1"/>
  <c r="Q197" i="1" s="1"/>
  <c r="W197" i="1" s="1"/>
  <c r="F47" i="1"/>
  <c r="G47" i="1"/>
  <c r="F48" i="1"/>
  <c r="G48" i="1"/>
  <c r="F49" i="1"/>
  <c r="G49" i="1"/>
  <c r="F78" i="1"/>
  <c r="G78" i="1"/>
  <c r="F79" i="1"/>
  <c r="G79" i="1"/>
  <c r="F80" i="1"/>
  <c r="G80" i="1"/>
  <c r="F111" i="1"/>
  <c r="G111" i="1"/>
  <c r="F112" i="1"/>
  <c r="G112" i="1"/>
  <c r="F113" i="1"/>
  <c r="G113" i="1"/>
  <c r="F142" i="1"/>
  <c r="G142" i="1"/>
  <c r="F143" i="1"/>
  <c r="G143" i="1"/>
  <c r="F144" i="1"/>
  <c r="G144" i="1"/>
  <c r="F171" i="1"/>
  <c r="G171" i="1"/>
  <c r="F172" i="1"/>
  <c r="G172" i="1"/>
  <c r="F173" i="1"/>
  <c r="G173" i="1"/>
  <c r="F197" i="1"/>
  <c r="G197" i="1"/>
  <c r="F198" i="1"/>
  <c r="G198" i="1"/>
  <c r="F223" i="1"/>
  <c r="G223" i="1"/>
  <c r="F224" i="1"/>
  <c r="G224" i="1"/>
  <c r="F18" i="1"/>
  <c r="G18" i="1"/>
  <c r="F19" i="1"/>
  <c r="G19" i="1"/>
  <c r="F50" i="1"/>
  <c r="G50" i="1"/>
  <c r="F51" i="1"/>
  <c r="G51" i="1"/>
  <c r="F81" i="1"/>
  <c r="G81" i="1"/>
  <c r="F82" i="1"/>
  <c r="G82" i="1"/>
  <c r="F114" i="1"/>
  <c r="G114" i="1"/>
  <c r="F115" i="1"/>
  <c r="G115" i="1"/>
  <c r="F145" i="1"/>
  <c r="G145" i="1"/>
  <c r="F146" i="1"/>
  <c r="G146" i="1"/>
  <c r="F174" i="1"/>
  <c r="G174" i="1"/>
  <c r="F175" i="1"/>
  <c r="G175" i="1"/>
  <c r="F199" i="1"/>
  <c r="G199" i="1"/>
  <c r="F200" i="1"/>
  <c r="G200" i="1"/>
  <c r="F248" i="1"/>
  <c r="G248" i="1"/>
  <c r="F249" i="1"/>
  <c r="G249" i="1"/>
  <c r="F272" i="1"/>
  <c r="G272" i="1"/>
  <c r="F273" i="1"/>
  <c r="G273" i="1"/>
  <c r="F225" i="1"/>
  <c r="G225" i="1"/>
  <c r="F20" i="1"/>
  <c r="G20" i="1"/>
  <c r="F21" i="1"/>
  <c r="G21" i="1"/>
  <c r="F52" i="1"/>
  <c r="G52" i="1"/>
  <c r="F53" i="1"/>
  <c r="G53" i="1"/>
  <c r="F83" i="1"/>
  <c r="G83" i="1"/>
  <c r="F84" i="1"/>
  <c r="G84" i="1"/>
  <c r="F116" i="1"/>
  <c r="G116" i="1"/>
  <c r="F201" i="1"/>
  <c r="G201" i="1"/>
  <c r="F202" i="1"/>
  <c r="G202" i="1"/>
  <c r="F226" i="1"/>
  <c r="G226" i="1"/>
  <c r="F227" i="1"/>
  <c r="G227" i="1"/>
  <c r="F250" i="1"/>
  <c r="G250" i="1"/>
  <c r="F251" i="1"/>
  <c r="G251" i="1"/>
  <c r="F274" i="1"/>
  <c r="G274" i="1"/>
  <c r="F275" i="1"/>
  <c r="G275" i="1"/>
  <c r="F22" i="1"/>
  <c r="G22" i="1"/>
  <c r="F23" i="1"/>
  <c r="G23" i="1"/>
  <c r="F54" i="1"/>
  <c r="G54" i="1"/>
  <c r="F55" i="1"/>
  <c r="G55" i="1"/>
  <c r="F85" i="1"/>
  <c r="G85" i="1"/>
  <c r="F86" i="1"/>
  <c r="G86" i="1"/>
  <c r="F117" i="1"/>
  <c r="G117" i="1"/>
  <c r="F147" i="1"/>
  <c r="G147" i="1"/>
  <c r="F203" i="1"/>
  <c r="G203" i="1"/>
  <c r="F204" i="1"/>
  <c r="G204" i="1"/>
  <c r="F228" i="1"/>
  <c r="G228" i="1"/>
  <c r="F252" i="1"/>
  <c r="G252" i="1"/>
  <c r="F24" i="1"/>
  <c r="G24" i="1"/>
  <c r="F25" i="1"/>
  <c r="G25" i="1"/>
  <c r="F26" i="1"/>
  <c r="G26" i="1"/>
  <c r="F56" i="1"/>
  <c r="G56" i="1"/>
  <c r="F57" i="1"/>
  <c r="G57" i="1"/>
  <c r="F58" i="1"/>
  <c r="G58" i="1"/>
  <c r="F87" i="1"/>
  <c r="G87" i="1"/>
  <c r="F88" i="1"/>
  <c r="G88" i="1"/>
  <c r="F89" i="1"/>
  <c r="G89" i="1"/>
  <c r="F118" i="1"/>
  <c r="G118" i="1"/>
  <c r="F119" i="1"/>
  <c r="G119" i="1"/>
  <c r="F120" i="1"/>
  <c r="G120" i="1"/>
  <c r="F148" i="1"/>
  <c r="G148" i="1"/>
  <c r="F149" i="1"/>
  <c r="G149" i="1"/>
  <c r="F176" i="1"/>
  <c r="G176" i="1"/>
  <c r="F177" i="1"/>
  <c r="G177" i="1"/>
  <c r="F178" i="1"/>
  <c r="G178" i="1"/>
  <c r="F205" i="1"/>
  <c r="G205" i="1"/>
  <c r="F206" i="1"/>
  <c r="G206" i="1"/>
  <c r="F207" i="1"/>
  <c r="G207" i="1"/>
  <c r="F229" i="1"/>
  <c r="G229" i="1"/>
  <c r="F230" i="1"/>
  <c r="G230" i="1"/>
  <c r="F253" i="1"/>
  <c r="G253" i="1"/>
  <c r="F254" i="1"/>
  <c r="G254" i="1"/>
  <c r="F255" i="1"/>
  <c r="G255" i="1"/>
  <c r="F276" i="1"/>
  <c r="G276" i="1"/>
  <c r="F277" i="1"/>
  <c r="G277" i="1"/>
  <c r="F27" i="1"/>
  <c r="G27" i="1"/>
  <c r="F28" i="1"/>
  <c r="G28" i="1"/>
  <c r="F59" i="1"/>
  <c r="G59" i="1"/>
  <c r="F60" i="1"/>
  <c r="G60" i="1"/>
  <c r="F90" i="1"/>
  <c r="G90" i="1"/>
  <c r="F91" i="1"/>
  <c r="G91" i="1"/>
  <c r="F121" i="1"/>
  <c r="G121" i="1"/>
  <c r="F122" i="1"/>
  <c r="G122" i="1"/>
  <c r="F150" i="1"/>
  <c r="G150" i="1"/>
  <c r="F151" i="1"/>
  <c r="G151" i="1"/>
  <c r="F179" i="1"/>
  <c r="G179" i="1"/>
  <c r="F180" i="1"/>
  <c r="G180" i="1"/>
  <c r="F208" i="1"/>
  <c r="G208" i="1"/>
  <c r="F209" i="1"/>
  <c r="G209" i="1"/>
  <c r="F231" i="1"/>
  <c r="G231" i="1"/>
  <c r="F232" i="1"/>
  <c r="G232" i="1"/>
  <c r="F256" i="1"/>
  <c r="G256" i="1"/>
  <c r="F257" i="1"/>
  <c r="G257" i="1"/>
  <c r="F29" i="1"/>
  <c r="G29" i="1"/>
  <c r="F30" i="1"/>
  <c r="G30" i="1"/>
  <c r="F61" i="1"/>
  <c r="G61" i="1"/>
  <c r="F62" i="1"/>
  <c r="G62" i="1"/>
  <c r="F92" i="1"/>
  <c r="G92" i="1"/>
  <c r="F93" i="1"/>
  <c r="G93" i="1"/>
  <c r="F123" i="1"/>
  <c r="G123" i="1"/>
  <c r="F124" i="1"/>
  <c r="G124" i="1"/>
  <c r="F152" i="1"/>
  <c r="G152" i="1"/>
  <c r="F153" i="1"/>
  <c r="G153" i="1"/>
  <c r="F181" i="1"/>
  <c r="G181" i="1"/>
  <c r="F182" i="1"/>
  <c r="G182" i="1"/>
  <c r="F210" i="1"/>
  <c r="G210" i="1"/>
  <c r="F211" i="1"/>
  <c r="G211" i="1"/>
  <c r="F212" i="1"/>
  <c r="G212" i="1"/>
  <c r="F233" i="1"/>
  <c r="G233" i="1"/>
  <c r="F234" i="1"/>
  <c r="G234" i="1"/>
  <c r="F278" i="1"/>
  <c r="G278" i="1"/>
  <c r="F291" i="1"/>
  <c r="G291" i="1"/>
  <c r="F183" i="1"/>
  <c r="G183" i="1"/>
  <c r="F184" i="1"/>
  <c r="G184" i="1"/>
  <c r="F185" i="1"/>
  <c r="G185" i="1"/>
  <c r="F258" i="1"/>
  <c r="G258" i="1"/>
  <c r="F279" i="1"/>
  <c r="G279" i="1"/>
  <c r="F280" i="1"/>
  <c r="G280" i="1"/>
  <c r="F292" i="1"/>
  <c r="G292" i="1"/>
  <c r="F125" i="1"/>
  <c r="G125" i="1"/>
  <c r="F154" i="1"/>
  <c r="G154" i="1"/>
  <c r="F186" i="1"/>
  <c r="G186" i="1"/>
  <c r="F213" i="1"/>
  <c r="G213" i="1"/>
  <c r="F235" i="1"/>
  <c r="G235" i="1"/>
  <c r="F259" i="1"/>
  <c r="G259" i="1"/>
  <c r="F281" i="1"/>
  <c r="G281" i="1"/>
  <c r="F31" i="1"/>
  <c r="G31" i="1"/>
  <c r="F32" i="1"/>
  <c r="G32" i="1"/>
  <c r="F63" i="1"/>
  <c r="G63" i="1"/>
  <c r="F64" i="1"/>
  <c r="G64" i="1"/>
  <c r="F94" i="1"/>
  <c r="G94" i="1"/>
  <c r="F95" i="1"/>
  <c r="G95" i="1"/>
  <c r="F126" i="1"/>
  <c r="G126" i="1"/>
  <c r="F127" i="1"/>
  <c r="G127" i="1"/>
  <c r="F155" i="1"/>
  <c r="G155" i="1"/>
  <c r="F156" i="1"/>
  <c r="G156" i="1"/>
  <c r="F187" i="1"/>
  <c r="G187" i="1"/>
  <c r="F188" i="1"/>
  <c r="G188" i="1"/>
  <c r="F214" i="1"/>
  <c r="G214" i="1"/>
  <c r="F215" i="1"/>
  <c r="G215" i="1"/>
  <c r="F236" i="1"/>
  <c r="G236" i="1"/>
  <c r="F237" i="1"/>
  <c r="G237" i="1"/>
  <c r="F260" i="1"/>
  <c r="G260" i="1"/>
  <c r="F261" i="1"/>
  <c r="G261" i="1"/>
  <c r="F282" i="1"/>
  <c r="G282" i="1"/>
  <c r="F283" i="1"/>
  <c r="G283" i="1"/>
  <c r="F293" i="1"/>
  <c r="G293" i="1"/>
  <c r="F33" i="1"/>
  <c r="G33" i="1"/>
  <c r="F34" i="1"/>
  <c r="G34" i="1"/>
  <c r="F65" i="1"/>
  <c r="G65" i="1"/>
  <c r="F66" i="1"/>
  <c r="G66" i="1"/>
  <c r="F96" i="1"/>
  <c r="G96" i="1"/>
  <c r="F97" i="1"/>
  <c r="G97" i="1"/>
  <c r="F128" i="1"/>
  <c r="G128" i="1"/>
  <c r="F129" i="1"/>
  <c r="G129" i="1"/>
  <c r="F157" i="1"/>
  <c r="G157" i="1"/>
  <c r="F158" i="1"/>
  <c r="G158" i="1"/>
  <c r="F189" i="1"/>
  <c r="G189" i="1"/>
  <c r="F190" i="1"/>
  <c r="G190" i="1"/>
  <c r="F35" i="1"/>
  <c r="G35" i="1"/>
  <c r="F98" i="1"/>
  <c r="G98" i="1"/>
  <c r="F36" i="1"/>
  <c r="G36" i="1"/>
  <c r="F37" i="1"/>
  <c r="G37" i="1"/>
  <c r="F67" i="1"/>
  <c r="G67" i="1"/>
  <c r="F68" i="1"/>
  <c r="G68" i="1"/>
  <c r="F99" i="1"/>
  <c r="G99" i="1"/>
  <c r="F100" i="1"/>
  <c r="G100" i="1"/>
  <c r="F130" i="1"/>
  <c r="G130" i="1"/>
  <c r="F131" i="1"/>
  <c r="G131" i="1"/>
  <c r="F159" i="1"/>
  <c r="G159" i="1"/>
  <c r="F160" i="1"/>
  <c r="G160" i="1"/>
  <c r="F191" i="1"/>
  <c r="G191" i="1"/>
  <c r="F192" i="1"/>
  <c r="G192" i="1"/>
  <c r="F216" i="1"/>
  <c r="G216" i="1"/>
  <c r="F217" i="1"/>
  <c r="G217" i="1"/>
  <c r="F238" i="1"/>
  <c r="G238" i="1"/>
  <c r="F239" i="1"/>
  <c r="G239" i="1"/>
  <c r="F262" i="1"/>
  <c r="G262" i="1"/>
  <c r="F263" i="1"/>
  <c r="G263" i="1"/>
  <c r="F284" i="1"/>
  <c r="G284" i="1"/>
  <c r="F285" i="1"/>
  <c r="G285" i="1"/>
  <c r="F294" i="1"/>
  <c r="G294" i="1"/>
  <c r="F38" i="1"/>
  <c r="G38" i="1"/>
  <c r="F39" i="1"/>
  <c r="G39" i="1"/>
  <c r="F40" i="1"/>
  <c r="G40" i="1"/>
  <c r="F69" i="1"/>
  <c r="G69" i="1"/>
  <c r="F70" i="1"/>
  <c r="G70" i="1"/>
  <c r="F71" i="1"/>
  <c r="G71" i="1"/>
  <c r="F101" i="1"/>
  <c r="G101" i="1"/>
  <c r="F102" i="1"/>
  <c r="G102" i="1"/>
  <c r="F103" i="1"/>
  <c r="G103" i="1"/>
  <c r="F132" i="1"/>
  <c r="G132" i="1"/>
  <c r="F133" i="1"/>
  <c r="G133" i="1"/>
  <c r="F134" i="1"/>
  <c r="G134" i="1"/>
  <c r="F161" i="1"/>
  <c r="G161" i="1"/>
  <c r="F162" i="1"/>
  <c r="G162" i="1"/>
  <c r="F163" i="1"/>
  <c r="G163" i="1"/>
  <c r="F240" i="1"/>
  <c r="G240" i="1"/>
  <c r="F241" i="1"/>
  <c r="G241" i="1"/>
  <c r="F264" i="1"/>
  <c r="G264" i="1"/>
  <c r="F265" i="1"/>
  <c r="G265" i="1"/>
  <c r="F286" i="1"/>
  <c r="G286" i="1"/>
  <c r="F287" i="1"/>
  <c r="G287" i="1"/>
  <c r="N287" i="1"/>
  <c r="Q287" i="1" s="1"/>
  <c r="W287" i="1" s="1"/>
  <c r="N286" i="1"/>
  <c r="Q286" i="1" s="1"/>
  <c r="W286" i="1" s="1"/>
  <c r="N265" i="1"/>
  <c r="Q265" i="1" s="1"/>
  <c r="W265" i="1" s="1"/>
  <c r="N264" i="1"/>
  <c r="Q264" i="1" s="1"/>
  <c r="W264" i="1" s="1"/>
  <c r="N241" i="1"/>
  <c r="Q241" i="1" s="1"/>
  <c r="W241" i="1" s="1"/>
  <c r="N240" i="1"/>
  <c r="Q240" i="1" s="1"/>
  <c r="W240" i="1" s="1"/>
  <c r="N163" i="1"/>
  <c r="Q163" i="1" s="1"/>
  <c r="W163" i="1" s="1"/>
  <c r="N162" i="1"/>
  <c r="Q162" i="1" s="1"/>
  <c r="W162" i="1" s="1"/>
  <c r="N161" i="1"/>
  <c r="Q161" i="1" s="1"/>
  <c r="W161" i="1" s="1"/>
  <c r="N134" i="1"/>
  <c r="Q134" i="1" s="1"/>
  <c r="W134" i="1" s="1"/>
  <c r="N133" i="1"/>
  <c r="Q133" i="1" s="1"/>
  <c r="W133" i="1" s="1"/>
  <c r="N132" i="1"/>
  <c r="Q132" i="1" s="1"/>
  <c r="W132" i="1" s="1"/>
  <c r="N103" i="1"/>
  <c r="Q103" i="1" s="1"/>
  <c r="W103" i="1" s="1"/>
  <c r="N102" i="1"/>
  <c r="Q102" i="1" s="1"/>
  <c r="W102" i="1" s="1"/>
  <c r="N101" i="1"/>
  <c r="Q101" i="1" s="1"/>
  <c r="W101" i="1" s="1"/>
  <c r="N71" i="1"/>
  <c r="Q71" i="1" s="1"/>
  <c r="W71" i="1" s="1"/>
  <c r="N70" i="1"/>
  <c r="Q70" i="1" s="1"/>
  <c r="W70" i="1" s="1"/>
  <c r="N69" i="1"/>
  <c r="Q69" i="1" s="1"/>
  <c r="W69" i="1" s="1"/>
  <c r="N40" i="1"/>
  <c r="Q40" i="1" s="1"/>
  <c r="W40" i="1" s="1"/>
  <c r="N39" i="1"/>
  <c r="Q39" i="1" s="1"/>
  <c r="W39" i="1" s="1"/>
  <c r="N38" i="1"/>
  <c r="Q38" i="1" s="1"/>
  <c r="W38" i="1" s="1"/>
  <c r="N98" i="1"/>
  <c r="Q98" i="1" s="1"/>
  <c r="W98" i="1" s="1"/>
  <c r="N35" i="1"/>
  <c r="Q35" i="1" s="1"/>
  <c r="W35" i="1" s="1"/>
  <c r="N294" i="1"/>
  <c r="Q294" i="1" s="1"/>
  <c r="W294" i="1" s="1"/>
  <c r="N285" i="1"/>
  <c r="Q285" i="1" s="1"/>
  <c r="W285" i="1" s="1"/>
  <c r="N284" i="1"/>
  <c r="Q284" i="1" s="1"/>
  <c r="W284" i="1" s="1"/>
  <c r="N263" i="1"/>
  <c r="Q263" i="1" s="1"/>
  <c r="W263" i="1" s="1"/>
  <c r="N262" i="1"/>
  <c r="Q262" i="1" s="1"/>
  <c r="W262" i="1" s="1"/>
  <c r="N239" i="1"/>
  <c r="Q239" i="1" s="1"/>
  <c r="W239" i="1" s="1"/>
  <c r="N238" i="1"/>
  <c r="Q238" i="1" s="1"/>
  <c r="W238" i="1" s="1"/>
  <c r="N217" i="1"/>
  <c r="Q217" i="1" s="1"/>
  <c r="W217" i="1" s="1"/>
  <c r="N216" i="1"/>
  <c r="Q216" i="1" s="1"/>
  <c r="W216" i="1" s="1"/>
  <c r="N192" i="1"/>
  <c r="Q192" i="1" s="1"/>
  <c r="W192" i="1" s="1"/>
  <c r="N191" i="1"/>
  <c r="Q191" i="1" s="1"/>
  <c r="W191" i="1" s="1"/>
  <c r="N160" i="1"/>
  <c r="Q160" i="1" s="1"/>
  <c r="W160" i="1" s="1"/>
  <c r="N159" i="1"/>
  <c r="Q159" i="1" s="1"/>
  <c r="W159" i="1" s="1"/>
  <c r="N131" i="1"/>
  <c r="Q131" i="1" s="1"/>
  <c r="W131" i="1" s="1"/>
  <c r="N130" i="1"/>
  <c r="Q130" i="1" s="1"/>
  <c r="W130" i="1" s="1"/>
  <c r="N100" i="1"/>
  <c r="Q100" i="1" s="1"/>
  <c r="W100" i="1" s="1"/>
  <c r="N99" i="1"/>
  <c r="Q99" i="1" s="1"/>
  <c r="W99" i="1" s="1"/>
  <c r="N68" i="1"/>
  <c r="Q68" i="1" s="1"/>
  <c r="W68" i="1" s="1"/>
  <c r="N67" i="1"/>
  <c r="Q67" i="1" s="1"/>
  <c r="W67" i="1" s="1"/>
  <c r="N37" i="1"/>
  <c r="Q37" i="1" s="1"/>
  <c r="W37" i="1" s="1"/>
  <c r="N36" i="1"/>
  <c r="Q36" i="1" s="1"/>
  <c r="W36" i="1" s="1"/>
  <c r="O190" i="1"/>
  <c r="N190" i="1"/>
  <c r="Q190" i="1" s="1"/>
  <c r="W190" i="1" s="1"/>
  <c r="O189" i="1"/>
  <c r="N189" i="1"/>
  <c r="Q189" i="1" s="1"/>
  <c r="W189" i="1" s="1"/>
  <c r="O158" i="1"/>
  <c r="N158" i="1"/>
  <c r="Q158" i="1" s="1"/>
  <c r="W158" i="1" s="1"/>
  <c r="O157" i="1"/>
  <c r="N157" i="1"/>
  <c r="Q157" i="1" s="1"/>
  <c r="W157" i="1" s="1"/>
  <c r="O129" i="1"/>
  <c r="N129" i="1"/>
  <c r="Q129" i="1" s="1"/>
  <c r="W129" i="1" s="1"/>
  <c r="O128" i="1"/>
  <c r="N128" i="1"/>
  <c r="Q128" i="1" s="1"/>
  <c r="W128" i="1" s="1"/>
  <c r="O97" i="1"/>
  <c r="N97" i="1"/>
  <c r="Q97" i="1" s="1"/>
  <c r="W97" i="1" s="1"/>
  <c r="O96" i="1"/>
  <c r="N96" i="1"/>
  <c r="Q96" i="1" s="1"/>
  <c r="W96" i="1" s="1"/>
  <c r="O66" i="1"/>
  <c r="R66" i="1" s="1"/>
  <c r="X66" i="1" s="1"/>
  <c r="N66" i="1"/>
  <c r="Q66" i="1" s="1"/>
  <c r="W66" i="1" s="1"/>
  <c r="O65" i="1"/>
  <c r="R65" i="1" s="1"/>
  <c r="X65" i="1" s="1"/>
  <c r="N65" i="1"/>
  <c r="Q65" i="1" s="1"/>
  <c r="W65" i="1" s="1"/>
  <c r="O34" i="1"/>
  <c r="R34" i="1" s="1"/>
  <c r="X34" i="1" s="1"/>
  <c r="N34" i="1"/>
  <c r="Q34" i="1" s="1"/>
  <c r="W34" i="1" s="1"/>
  <c r="O33" i="1"/>
  <c r="R33" i="1" s="1"/>
  <c r="X33" i="1" s="1"/>
  <c r="N33" i="1"/>
  <c r="Q33" i="1" s="1"/>
  <c r="W33" i="1" s="1"/>
  <c r="N293" i="1"/>
  <c r="Q293" i="1" s="1"/>
  <c r="W293" i="1" s="1"/>
  <c r="N283" i="1"/>
  <c r="Q283" i="1" s="1"/>
  <c r="W283" i="1" s="1"/>
  <c r="N282" i="1"/>
  <c r="Q282" i="1" s="1"/>
  <c r="W282" i="1" s="1"/>
  <c r="N261" i="1"/>
  <c r="Q261" i="1" s="1"/>
  <c r="W261" i="1" s="1"/>
  <c r="N260" i="1"/>
  <c r="Q260" i="1" s="1"/>
  <c r="W260" i="1" s="1"/>
  <c r="N237" i="1"/>
  <c r="Q237" i="1" s="1"/>
  <c r="W237" i="1" s="1"/>
  <c r="N236" i="1"/>
  <c r="Q236" i="1" s="1"/>
  <c r="W236" i="1" s="1"/>
  <c r="N215" i="1"/>
  <c r="Q215" i="1" s="1"/>
  <c r="W215" i="1" s="1"/>
  <c r="N214" i="1"/>
  <c r="Q214" i="1" s="1"/>
  <c r="W214" i="1" s="1"/>
  <c r="N188" i="1"/>
  <c r="Q188" i="1" s="1"/>
  <c r="W188" i="1" s="1"/>
  <c r="N187" i="1"/>
  <c r="Q187" i="1" s="1"/>
  <c r="W187" i="1" s="1"/>
  <c r="N156" i="1"/>
  <c r="Q156" i="1" s="1"/>
  <c r="W156" i="1" s="1"/>
  <c r="N155" i="1"/>
  <c r="Q155" i="1" s="1"/>
  <c r="W155" i="1" s="1"/>
  <c r="N127" i="1"/>
  <c r="Q127" i="1" s="1"/>
  <c r="W127" i="1" s="1"/>
  <c r="N126" i="1"/>
  <c r="Q126" i="1" s="1"/>
  <c r="W126" i="1" s="1"/>
  <c r="N95" i="1"/>
  <c r="Q95" i="1" s="1"/>
  <c r="W95" i="1" s="1"/>
  <c r="N94" i="1"/>
  <c r="Q94" i="1" s="1"/>
  <c r="W94" i="1" s="1"/>
  <c r="N64" i="1"/>
  <c r="Q64" i="1" s="1"/>
  <c r="W64" i="1" s="1"/>
  <c r="N63" i="1"/>
  <c r="Q63" i="1" s="1"/>
  <c r="W63" i="1" s="1"/>
  <c r="N32" i="1"/>
  <c r="Q32" i="1" s="1"/>
  <c r="W32" i="1" s="1"/>
  <c r="N31" i="1"/>
  <c r="Q31" i="1" s="1"/>
  <c r="W31" i="1" s="1"/>
  <c r="N281" i="1"/>
  <c r="Q281" i="1" s="1"/>
  <c r="W281" i="1" s="1"/>
  <c r="N259" i="1"/>
  <c r="Q259" i="1" s="1"/>
  <c r="W259" i="1" s="1"/>
  <c r="N235" i="1"/>
  <c r="Q235" i="1" s="1"/>
  <c r="W235" i="1" s="1"/>
  <c r="N213" i="1"/>
  <c r="Q213" i="1" s="1"/>
  <c r="W213" i="1" s="1"/>
  <c r="N186" i="1"/>
  <c r="Q186" i="1" s="1"/>
  <c r="W186" i="1" s="1"/>
  <c r="N154" i="1"/>
  <c r="Q154" i="1" s="1"/>
  <c r="W154" i="1" s="1"/>
  <c r="N125" i="1"/>
  <c r="Q125" i="1" s="1"/>
  <c r="W125" i="1" s="1"/>
  <c r="O292" i="1"/>
  <c r="R292" i="1" s="1"/>
  <c r="N292" i="1"/>
  <c r="O280" i="1"/>
  <c r="R280" i="1" s="1"/>
  <c r="N280" i="1"/>
  <c r="O279" i="1"/>
  <c r="R279" i="1" s="1"/>
  <c r="N279" i="1"/>
  <c r="O258" i="1"/>
  <c r="R258" i="1" s="1"/>
  <c r="N258" i="1"/>
  <c r="Q258" i="1" s="1"/>
  <c r="W258" i="1" s="1"/>
  <c r="N185" i="1"/>
  <c r="Q185" i="1" s="1"/>
  <c r="W185" i="1" s="1"/>
  <c r="N184" i="1"/>
  <c r="Q184" i="1" s="1"/>
  <c r="W184" i="1" s="1"/>
  <c r="N183" i="1"/>
  <c r="Q183" i="1" s="1"/>
  <c r="W183" i="1" s="1"/>
  <c r="O291" i="1"/>
  <c r="N291" i="1"/>
  <c r="Q291" i="1" s="1"/>
  <c r="W291" i="1" s="1"/>
  <c r="O278" i="1"/>
  <c r="N278" i="1"/>
  <c r="Q278" i="1" s="1"/>
  <c r="W278" i="1" s="1"/>
  <c r="N234" i="1"/>
  <c r="Q234" i="1" s="1"/>
  <c r="W234" i="1" s="1"/>
  <c r="N233" i="1"/>
  <c r="Q233" i="1" s="1"/>
  <c r="W233" i="1" s="1"/>
  <c r="N212" i="1"/>
  <c r="Q212" i="1" s="1"/>
  <c r="W212" i="1" s="1"/>
  <c r="N211" i="1"/>
  <c r="Q211" i="1" s="1"/>
  <c r="W211" i="1" s="1"/>
  <c r="N210" i="1"/>
  <c r="Q210" i="1" s="1"/>
  <c r="W210" i="1" s="1"/>
  <c r="N182" i="1"/>
  <c r="Q182" i="1" s="1"/>
  <c r="W182" i="1" s="1"/>
  <c r="N181" i="1"/>
  <c r="Q181" i="1" s="1"/>
  <c r="W181" i="1" s="1"/>
  <c r="N153" i="1"/>
  <c r="Q153" i="1" s="1"/>
  <c r="W153" i="1" s="1"/>
  <c r="N152" i="1"/>
  <c r="Q152" i="1" s="1"/>
  <c r="W152" i="1" s="1"/>
  <c r="N124" i="1"/>
  <c r="Q124" i="1" s="1"/>
  <c r="W124" i="1" s="1"/>
  <c r="N123" i="1"/>
  <c r="Q123" i="1" s="1"/>
  <c r="W123" i="1" s="1"/>
  <c r="N93" i="1"/>
  <c r="Q93" i="1" s="1"/>
  <c r="W93" i="1" s="1"/>
  <c r="N92" i="1"/>
  <c r="Q92" i="1" s="1"/>
  <c r="W92" i="1" s="1"/>
  <c r="N62" i="1"/>
  <c r="Q62" i="1" s="1"/>
  <c r="W62" i="1" s="1"/>
  <c r="N61" i="1"/>
  <c r="Q61" i="1" s="1"/>
  <c r="W61" i="1" s="1"/>
  <c r="N30" i="1"/>
  <c r="Q30" i="1" s="1"/>
  <c r="W30" i="1" s="1"/>
  <c r="N29" i="1"/>
  <c r="Q29" i="1" s="1"/>
  <c r="W29" i="1" s="1"/>
  <c r="N257" i="1"/>
  <c r="Q257" i="1" s="1"/>
  <c r="W257" i="1" s="1"/>
  <c r="N256" i="1"/>
  <c r="Q256" i="1" s="1"/>
  <c r="W256" i="1" s="1"/>
  <c r="N232" i="1"/>
  <c r="Q232" i="1" s="1"/>
  <c r="W232" i="1" s="1"/>
  <c r="N231" i="1"/>
  <c r="Q231" i="1" s="1"/>
  <c r="W231" i="1" s="1"/>
  <c r="N209" i="1"/>
  <c r="Q209" i="1" s="1"/>
  <c r="W209" i="1" s="1"/>
  <c r="N208" i="1"/>
  <c r="Q208" i="1" s="1"/>
  <c r="W208" i="1" s="1"/>
  <c r="N180" i="1"/>
  <c r="Q180" i="1" s="1"/>
  <c r="W180" i="1" s="1"/>
  <c r="N179" i="1"/>
  <c r="Q179" i="1" s="1"/>
  <c r="W179" i="1" s="1"/>
  <c r="N151" i="1"/>
  <c r="Q151" i="1" s="1"/>
  <c r="W151" i="1" s="1"/>
  <c r="N150" i="1"/>
  <c r="Q150" i="1" s="1"/>
  <c r="W150" i="1" s="1"/>
  <c r="N122" i="1"/>
  <c r="Q122" i="1" s="1"/>
  <c r="W122" i="1" s="1"/>
  <c r="N121" i="1"/>
  <c r="Q121" i="1" s="1"/>
  <c r="W121" i="1" s="1"/>
  <c r="N91" i="1"/>
  <c r="Q91" i="1" s="1"/>
  <c r="W91" i="1" s="1"/>
  <c r="N90" i="1"/>
  <c r="Q90" i="1" s="1"/>
  <c r="W90" i="1" s="1"/>
  <c r="N60" i="1"/>
  <c r="Q60" i="1" s="1"/>
  <c r="W60" i="1" s="1"/>
  <c r="N59" i="1"/>
  <c r="Q59" i="1" s="1"/>
  <c r="W59" i="1" s="1"/>
  <c r="N28" i="1"/>
  <c r="Q28" i="1" s="1"/>
  <c r="W28" i="1" s="1"/>
  <c r="N27" i="1"/>
  <c r="Q27" i="1" s="1"/>
  <c r="W27" i="1" s="1"/>
  <c r="O277" i="1"/>
  <c r="R277" i="1" s="1"/>
  <c r="N277" i="1"/>
  <c r="Q277" i="1" s="1"/>
  <c r="W277" i="1" s="1"/>
  <c r="O276" i="1"/>
  <c r="R276" i="1" s="1"/>
  <c r="N276" i="1"/>
  <c r="Q276" i="1" s="1"/>
  <c r="W276" i="1" s="1"/>
  <c r="O255" i="1"/>
  <c r="R255" i="1" s="1"/>
  <c r="N255" i="1"/>
  <c r="Q255" i="1" s="1"/>
  <c r="W255" i="1" s="1"/>
  <c r="O254" i="1"/>
  <c r="R254" i="1" s="1"/>
  <c r="N254" i="1"/>
  <c r="Q254" i="1" s="1"/>
  <c r="W254" i="1" s="1"/>
  <c r="O252" i="1"/>
  <c r="R252" i="1" s="1"/>
  <c r="N252" i="1"/>
  <c r="Q252" i="1" s="1"/>
  <c r="W252" i="1" s="1"/>
  <c r="O228" i="1"/>
  <c r="R228" i="1" s="1"/>
  <c r="N228" i="1"/>
  <c r="Q228" i="1" s="1"/>
  <c r="W228" i="1" s="1"/>
  <c r="O204" i="1"/>
  <c r="R204" i="1" s="1"/>
  <c r="N204" i="1"/>
  <c r="Q204" i="1" s="1"/>
  <c r="W204" i="1" s="1"/>
  <c r="O203" i="1"/>
  <c r="R203" i="1" s="1"/>
  <c r="N203" i="1"/>
  <c r="Q203" i="1" s="1"/>
  <c r="W203" i="1" s="1"/>
  <c r="N23" i="1"/>
  <c r="O23" i="1"/>
  <c r="N54" i="1"/>
  <c r="O54" i="1"/>
  <c r="R54" i="1" s="1"/>
  <c r="N55" i="1"/>
  <c r="O55" i="1"/>
  <c r="R55" i="1" s="1"/>
  <c r="N85" i="1"/>
  <c r="O85" i="1"/>
  <c r="R85" i="1" s="1"/>
  <c r="N86" i="1"/>
  <c r="O86" i="1"/>
  <c r="R86" i="1" s="1"/>
  <c r="N117" i="1"/>
  <c r="O117" i="1"/>
  <c r="R117" i="1" s="1"/>
  <c r="N147" i="1"/>
  <c r="O147" i="1"/>
  <c r="R147" i="1" s="1"/>
  <c r="O22" i="1"/>
  <c r="N22" i="1"/>
  <c r="Q22" i="1" s="1"/>
  <c r="W22" i="1" s="1"/>
  <c r="O275" i="1"/>
  <c r="R275" i="1" s="1"/>
  <c r="N275" i="1"/>
  <c r="Q275" i="1" s="1"/>
  <c r="W275" i="1" s="1"/>
  <c r="O274" i="1"/>
  <c r="R274" i="1" s="1"/>
  <c r="N274" i="1"/>
  <c r="Q274" i="1" s="1"/>
  <c r="W274" i="1" s="1"/>
  <c r="O251" i="1"/>
  <c r="R251" i="1" s="1"/>
  <c r="N251" i="1"/>
  <c r="Q251" i="1" s="1"/>
  <c r="W251" i="1" s="1"/>
  <c r="O250" i="1"/>
  <c r="R250" i="1" s="1"/>
  <c r="N250" i="1"/>
  <c r="Q250" i="1" s="1"/>
  <c r="W250" i="1" s="1"/>
  <c r="O227" i="1"/>
  <c r="R227" i="1" s="1"/>
  <c r="N227" i="1"/>
  <c r="Q227" i="1" s="1"/>
  <c r="W227" i="1" s="1"/>
  <c r="O226" i="1"/>
  <c r="R226" i="1" s="1"/>
  <c r="N226" i="1"/>
  <c r="Q226" i="1" s="1"/>
  <c r="W226" i="1" s="1"/>
  <c r="O202" i="1"/>
  <c r="R202" i="1" s="1"/>
  <c r="N202" i="1"/>
  <c r="Q202" i="1" s="1"/>
  <c r="W202" i="1" s="1"/>
  <c r="O201" i="1"/>
  <c r="R201" i="1" s="1"/>
  <c r="N201" i="1"/>
  <c r="Q201" i="1" s="1"/>
  <c r="W201" i="1" s="1"/>
  <c r="O116" i="1"/>
  <c r="N116" i="1"/>
  <c r="Q116" i="1" s="1"/>
  <c r="O84" i="1"/>
  <c r="N84" i="1"/>
  <c r="Q84" i="1" s="1"/>
  <c r="O83" i="1"/>
  <c r="N83" i="1"/>
  <c r="Q83" i="1" s="1"/>
  <c r="O53" i="1"/>
  <c r="N53" i="1"/>
  <c r="Q53" i="1" s="1"/>
  <c r="O52" i="1"/>
  <c r="N52" i="1"/>
  <c r="Q52" i="1" s="1"/>
  <c r="O21" i="1"/>
  <c r="R21" i="1" s="1"/>
  <c r="X21" i="1" s="1"/>
  <c r="N21" i="1"/>
  <c r="Q21" i="1" s="1"/>
  <c r="O20" i="1"/>
  <c r="N20" i="1"/>
  <c r="Q20" i="1" s="1"/>
  <c r="N225" i="1"/>
  <c r="Q225" i="1" s="1"/>
  <c r="W225" i="1" s="1"/>
  <c r="O273" i="1"/>
  <c r="N273" i="1"/>
  <c r="Q273" i="1" s="1"/>
  <c r="W273" i="1" s="1"/>
  <c r="O272" i="1"/>
  <c r="N272" i="1"/>
  <c r="Q272" i="1" s="1"/>
  <c r="W272" i="1" s="1"/>
  <c r="O249" i="1"/>
  <c r="N249" i="1"/>
  <c r="Q249" i="1" s="1"/>
  <c r="W249" i="1" s="1"/>
  <c r="O248" i="1"/>
  <c r="N248" i="1"/>
  <c r="Q248" i="1" s="1"/>
  <c r="W248" i="1" s="1"/>
  <c r="O200" i="1"/>
  <c r="N200" i="1"/>
  <c r="Q200" i="1" s="1"/>
  <c r="W200" i="1" s="1"/>
  <c r="O199" i="1"/>
  <c r="N199" i="1"/>
  <c r="Q199" i="1" s="1"/>
  <c r="W199" i="1" s="1"/>
  <c r="O175" i="1"/>
  <c r="N175" i="1"/>
  <c r="Q175" i="1" s="1"/>
  <c r="W175" i="1" s="1"/>
  <c r="O174" i="1"/>
  <c r="N174" i="1"/>
  <c r="Q174" i="1" s="1"/>
  <c r="W174" i="1" s="1"/>
  <c r="O146" i="1"/>
  <c r="N146" i="1"/>
  <c r="Q146" i="1" s="1"/>
  <c r="W146" i="1" s="1"/>
  <c r="O145" i="1"/>
  <c r="N145" i="1"/>
  <c r="Q145" i="1" s="1"/>
  <c r="W145" i="1" s="1"/>
  <c r="O115" i="1"/>
  <c r="N115" i="1"/>
  <c r="Q115" i="1" s="1"/>
  <c r="W115" i="1" s="1"/>
  <c r="O114" i="1"/>
  <c r="N114" i="1"/>
  <c r="Q114" i="1" s="1"/>
  <c r="W114" i="1" s="1"/>
  <c r="O82" i="1"/>
  <c r="N82" i="1"/>
  <c r="Q82" i="1" s="1"/>
  <c r="W82" i="1" s="1"/>
  <c r="O81" i="1"/>
  <c r="N81" i="1"/>
  <c r="Q81" i="1" s="1"/>
  <c r="W81" i="1" s="1"/>
  <c r="O51" i="1"/>
  <c r="N51" i="1"/>
  <c r="Q51" i="1" s="1"/>
  <c r="W51" i="1" s="1"/>
  <c r="O50" i="1"/>
  <c r="N50" i="1"/>
  <c r="Q50" i="1" s="1"/>
  <c r="W50" i="1" s="1"/>
  <c r="O19" i="1"/>
  <c r="R19" i="1" s="1"/>
  <c r="X19" i="1" s="1"/>
  <c r="N19" i="1"/>
  <c r="Q19" i="1" s="1"/>
  <c r="W19" i="1" s="1"/>
  <c r="O18" i="1"/>
  <c r="R18" i="1" s="1"/>
  <c r="X18" i="1" s="1"/>
  <c r="N18" i="1"/>
  <c r="Q18" i="1" s="1"/>
  <c r="N173" i="1"/>
  <c r="Q173" i="1" s="1"/>
  <c r="W173" i="1" s="1"/>
  <c r="N172" i="1"/>
  <c r="Q172" i="1" s="1"/>
  <c r="W172" i="1" s="1"/>
  <c r="N171" i="1"/>
  <c r="Q171" i="1" s="1"/>
  <c r="W171" i="1" s="1"/>
  <c r="N144" i="1"/>
  <c r="Q144" i="1" s="1"/>
  <c r="W144" i="1" s="1"/>
  <c r="N143" i="1"/>
  <c r="Q143" i="1" s="1"/>
  <c r="W143" i="1" s="1"/>
  <c r="N142" i="1"/>
  <c r="Q142" i="1" s="1"/>
  <c r="W142" i="1" s="1"/>
  <c r="N113" i="1"/>
  <c r="Q113" i="1" s="1"/>
  <c r="W113" i="1" s="1"/>
  <c r="N112" i="1"/>
  <c r="Q112" i="1" s="1"/>
  <c r="W112" i="1" s="1"/>
  <c r="N111" i="1"/>
  <c r="Q111" i="1" s="1"/>
  <c r="W111" i="1" s="1"/>
  <c r="N80" i="1"/>
  <c r="Q80" i="1" s="1"/>
  <c r="W80" i="1" s="1"/>
  <c r="N79" i="1"/>
  <c r="Q79" i="1" s="1"/>
  <c r="W79" i="1" s="1"/>
  <c r="N78" i="1"/>
  <c r="Q78" i="1" s="1"/>
  <c r="W78" i="1" s="1"/>
  <c r="N49" i="1"/>
  <c r="Q49" i="1" s="1"/>
  <c r="W49" i="1" s="1"/>
  <c r="N48" i="1"/>
  <c r="Q48" i="1" s="1"/>
  <c r="W48" i="1" s="1"/>
  <c r="N47" i="1"/>
  <c r="Q47" i="1" s="1"/>
  <c r="W47" i="1" s="1"/>
  <c r="G13" i="1"/>
  <c r="F13" i="1"/>
  <c r="G42" i="1"/>
  <c r="F42" i="1"/>
  <c r="G73" i="1"/>
  <c r="F73" i="1"/>
  <c r="G106" i="1"/>
  <c r="F106" i="1"/>
  <c r="G107" i="1"/>
  <c r="F107" i="1"/>
  <c r="G138" i="1"/>
  <c r="F138" i="1"/>
  <c r="G167" i="1"/>
  <c r="F167" i="1"/>
  <c r="G17" i="1"/>
  <c r="F17" i="1"/>
  <c r="G46" i="1"/>
  <c r="F46" i="1"/>
  <c r="G76" i="1"/>
  <c r="F76" i="1"/>
  <c r="G77" i="1"/>
  <c r="F77" i="1"/>
  <c r="G110" i="1"/>
  <c r="F110" i="1"/>
  <c r="G141" i="1"/>
  <c r="F141" i="1"/>
  <c r="G170" i="1"/>
  <c r="F170" i="1"/>
  <c r="G247" i="1"/>
  <c r="F247" i="1"/>
  <c r="G270" i="1"/>
  <c r="F270" i="1"/>
  <c r="G271" i="1"/>
  <c r="F271" i="1"/>
  <c r="G290" i="1"/>
  <c r="F290" i="1"/>
  <c r="O247" i="1"/>
  <c r="N247" i="1"/>
  <c r="Q247" i="1" s="1"/>
  <c r="W247" i="1" s="1"/>
  <c r="O270" i="1"/>
  <c r="N270" i="1"/>
  <c r="Q270" i="1" s="1"/>
  <c r="W270" i="1" s="1"/>
  <c r="O271" i="1"/>
  <c r="N271" i="1"/>
  <c r="Q271" i="1" s="1"/>
  <c r="W271" i="1" s="1"/>
  <c r="O290" i="1"/>
  <c r="N290" i="1"/>
  <c r="Q290" i="1" s="1"/>
  <c r="W290" i="1" s="1"/>
  <c r="N13" i="1"/>
  <c r="Q13" i="1" s="1"/>
  <c r="W13" i="1" s="1"/>
  <c r="N42" i="1"/>
  <c r="Q42" i="1" s="1"/>
  <c r="W42" i="1" s="1"/>
  <c r="N73" i="1"/>
  <c r="Q73" i="1" s="1"/>
  <c r="W73" i="1" s="1"/>
  <c r="N106" i="1"/>
  <c r="Q106" i="1" s="1"/>
  <c r="W106" i="1" s="1"/>
  <c r="N107" i="1"/>
  <c r="Q107" i="1" s="1"/>
  <c r="W107" i="1" s="1"/>
  <c r="N138" i="1"/>
  <c r="Q138" i="1" s="1"/>
  <c r="W138" i="1" s="1"/>
  <c r="N167" i="1"/>
  <c r="Q167" i="1" s="1"/>
  <c r="W167" i="1" s="1"/>
  <c r="N17" i="1"/>
  <c r="Q17" i="1" s="1"/>
  <c r="W17" i="1" s="1"/>
  <c r="N46" i="1"/>
  <c r="Q46" i="1" s="1"/>
  <c r="W46" i="1" s="1"/>
  <c r="N76" i="1"/>
  <c r="Q76" i="1" s="1"/>
  <c r="W76" i="1" s="1"/>
  <c r="N77" i="1"/>
  <c r="Q77" i="1" s="1"/>
  <c r="W77" i="1" s="1"/>
  <c r="N110" i="1"/>
  <c r="Q110" i="1" s="1"/>
  <c r="W110" i="1" s="1"/>
  <c r="N141" i="1"/>
  <c r="Q141" i="1" s="1"/>
  <c r="W141" i="1" s="1"/>
  <c r="N170" i="1"/>
  <c r="Q170" i="1" s="1"/>
  <c r="W170" i="1" s="1"/>
  <c r="F269" i="1"/>
  <c r="G269" i="1"/>
  <c r="F268" i="1"/>
  <c r="G268" i="1"/>
  <c r="F246" i="1"/>
  <c r="G246" i="1"/>
  <c r="F245" i="1"/>
  <c r="G245" i="1"/>
  <c r="F222" i="1"/>
  <c r="G222" i="1"/>
  <c r="F221" i="1"/>
  <c r="G221" i="1"/>
  <c r="F196" i="1"/>
  <c r="G196" i="1"/>
  <c r="F195" i="1"/>
  <c r="G195" i="1"/>
  <c r="F169" i="1"/>
  <c r="G169" i="1"/>
  <c r="F168" i="1"/>
  <c r="G168" i="1"/>
  <c r="F140" i="1"/>
  <c r="G140" i="1"/>
  <c r="F139" i="1"/>
  <c r="G139" i="1"/>
  <c r="F109" i="1"/>
  <c r="G109" i="1"/>
  <c r="F108" i="1"/>
  <c r="G108" i="1"/>
  <c r="F75" i="1"/>
  <c r="G75" i="1"/>
  <c r="F74" i="1"/>
  <c r="G74" i="1"/>
  <c r="F45" i="1"/>
  <c r="G45" i="1"/>
  <c r="F44" i="1"/>
  <c r="G44" i="1"/>
  <c r="F43" i="1"/>
  <c r="G43" i="1"/>
  <c r="F16" i="1"/>
  <c r="G16" i="1"/>
  <c r="F15" i="1"/>
  <c r="G15" i="1"/>
  <c r="F14" i="1"/>
  <c r="G14" i="1"/>
  <c r="Q230" i="1" l="1"/>
  <c r="W230" i="1" s="1"/>
  <c r="R82" i="1"/>
  <c r="X82" i="1" s="1"/>
  <c r="R146" i="1"/>
  <c r="X146" i="1" s="1"/>
  <c r="R249" i="1"/>
  <c r="X249" i="1" s="1"/>
  <c r="R97" i="1"/>
  <c r="X97" i="1" s="1"/>
  <c r="R198" i="1"/>
  <c r="X198" i="1" s="1"/>
  <c r="R224" i="1"/>
  <c r="X224" i="1" s="1"/>
  <c r="R50" i="1"/>
  <c r="X50" i="1" s="1"/>
  <c r="R81" i="1"/>
  <c r="X81" i="1" s="1"/>
  <c r="R114" i="1"/>
  <c r="X114" i="1" s="1"/>
  <c r="R145" i="1"/>
  <c r="X145" i="1" s="1"/>
  <c r="R174" i="1"/>
  <c r="X174" i="1" s="1"/>
  <c r="R199" i="1"/>
  <c r="X199" i="1" s="1"/>
  <c r="R248" i="1"/>
  <c r="X248" i="1" s="1"/>
  <c r="R272" i="1"/>
  <c r="X272" i="1" s="1"/>
  <c r="R291" i="1"/>
  <c r="X291" i="1" s="1"/>
  <c r="R51" i="1"/>
  <c r="X51" i="1" s="1"/>
  <c r="R115" i="1"/>
  <c r="X115" i="1" s="1"/>
  <c r="R175" i="1"/>
  <c r="X175" i="1" s="1"/>
  <c r="R200" i="1"/>
  <c r="X200" i="1" s="1"/>
  <c r="R273" i="1"/>
  <c r="X273" i="1" s="1"/>
  <c r="R278" i="1"/>
  <c r="X278" i="1" s="1"/>
  <c r="R271" i="1"/>
  <c r="X271" i="1" s="1"/>
  <c r="R247" i="1"/>
  <c r="X247" i="1" s="1"/>
  <c r="R53" i="1"/>
  <c r="X53" i="1" s="1"/>
  <c r="R84" i="1"/>
  <c r="X84" i="1" s="1"/>
  <c r="R129" i="1"/>
  <c r="X129" i="1" s="1"/>
  <c r="R158" i="1"/>
  <c r="X158" i="1" s="1"/>
  <c r="R190" i="1"/>
  <c r="X190" i="1" s="1"/>
  <c r="R290" i="1"/>
  <c r="X290" i="1" s="1"/>
  <c r="R270" i="1"/>
  <c r="X270" i="1" s="1"/>
  <c r="R52" i="1"/>
  <c r="X52" i="1" s="1"/>
  <c r="R83" i="1"/>
  <c r="X83" i="1" s="1"/>
  <c r="R116" i="1"/>
  <c r="X116" i="1" s="1"/>
  <c r="R96" i="1"/>
  <c r="X96" i="1" s="1"/>
  <c r="R128" i="1"/>
  <c r="X128" i="1" s="1"/>
  <c r="R157" i="1"/>
  <c r="X157" i="1" s="1"/>
  <c r="R189" i="1"/>
  <c r="X189" i="1" s="1"/>
  <c r="R197" i="1"/>
  <c r="X197" i="1" s="1"/>
  <c r="R223" i="1"/>
  <c r="X223" i="1" s="1"/>
  <c r="Q280" i="1"/>
  <c r="W280" i="1" s="1"/>
  <c r="X258" i="1"/>
  <c r="X280" i="1"/>
  <c r="Q279" i="1"/>
  <c r="W279" i="1" s="1"/>
  <c r="Q292" i="1"/>
  <c r="W292" i="1" s="1"/>
  <c r="X279" i="1"/>
  <c r="X292" i="1"/>
  <c r="X254" i="1"/>
  <c r="X276" i="1"/>
  <c r="X230" i="1"/>
  <c r="X207" i="1"/>
  <c r="X205" i="1"/>
  <c r="X177" i="1"/>
  <c r="X149" i="1"/>
  <c r="X120" i="1"/>
  <c r="X118" i="1"/>
  <c r="X88" i="1"/>
  <c r="X58" i="1"/>
  <c r="X56" i="1"/>
  <c r="X255" i="1"/>
  <c r="X277" i="1"/>
  <c r="R24" i="1"/>
  <c r="X24" i="1" s="1"/>
  <c r="X253" i="1"/>
  <c r="X229" i="1"/>
  <c r="X206" i="1"/>
  <c r="X178" i="1"/>
  <c r="X176" i="1"/>
  <c r="X148" i="1"/>
  <c r="X119" i="1"/>
  <c r="X89" i="1"/>
  <c r="X87" i="1"/>
  <c r="X57" i="1"/>
  <c r="R26" i="1"/>
  <c r="X26" i="1" s="1"/>
  <c r="R25" i="1"/>
  <c r="X25" i="1" s="1"/>
  <c r="X203" i="1"/>
  <c r="X228" i="1"/>
  <c r="X204" i="1"/>
  <c r="X252" i="1"/>
  <c r="X117" i="1"/>
  <c r="X85" i="1"/>
  <c r="X54" i="1"/>
  <c r="R22" i="1"/>
  <c r="X22" i="1" s="1"/>
  <c r="Q117" i="1"/>
  <c r="W117" i="1" s="1"/>
  <c r="Q85" i="1"/>
  <c r="W85" i="1" s="1"/>
  <c r="Q54" i="1"/>
  <c r="W54" i="1" s="1"/>
  <c r="X147" i="1"/>
  <c r="X86" i="1"/>
  <c r="X55" i="1"/>
  <c r="R23" i="1"/>
  <c r="X23" i="1" s="1"/>
  <c r="Q147" i="1"/>
  <c r="W147" i="1" s="1"/>
  <c r="Q86" i="1"/>
  <c r="W86" i="1" s="1"/>
  <c r="Q55" i="1"/>
  <c r="W55" i="1" s="1"/>
  <c r="Q23" i="1"/>
  <c r="W23" i="1" s="1"/>
  <c r="X201" i="1"/>
  <c r="X226" i="1"/>
  <c r="X250" i="1"/>
  <c r="X274" i="1"/>
  <c r="X202" i="1"/>
  <c r="X227" i="1"/>
  <c r="X251" i="1"/>
  <c r="X275" i="1"/>
  <c r="R20" i="1"/>
  <c r="X20" i="1" s="1"/>
  <c r="W18" i="1"/>
  <c r="N269" i="1"/>
  <c r="Q269" i="1" s="1"/>
  <c r="W269" i="1" s="1"/>
  <c r="N268" i="1"/>
  <c r="Q268" i="1" s="1"/>
  <c r="W268" i="1" s="1"/>
  <c r="N246" i="1"/>
  <c r="Q246" i="1" s="1"/>
  <c r="W246" i="1" s="1"/>
  <c r="N245" i="1"/>
  <c r="Q245" i="1" s="1"/>
  <c r="W245" i="1" s="1"/>
  <c r="N222" i="1"/>
  <c r="Q222" i="1" s="1"/>
  <c r="W222" i="1" s="1"/>
  <c r="N221" i="1"/>
  <c r="Q221" i="1" s="1"/>
  <c r="W221" i="1" s="1"/>
  <c r="N196" i="1"/>
  <c r="Q196" i="1" s="1"/>
  <c r="W196" i="1" s="1"/>
  <c r="N195" i="1"/>
  <c r="Q195" i="1" s="1"/>
  <c r="W195" i="1" s="1"/>
  <c r="N169" i="1"/>
  <c r="Q169" i="1" s="1"/>
  <c r="W169" i="1" s="1"/>
  <c r="N168" i="1"/>
  <c r="Q168" i="1" s="1"/>
  <c r="W168" i="1" s="1"/>
  <c r="N140" i="1"/>
  <c r="Q140" i="1" s="1"/>
  <c r="W140" i="1" s="1"/>
  <c r="N139" i="1"/>
  <c r="Q139" i="1" s="1"/>
  <c r="W139" i="1" s="1"/>
  <c r="N109" i="1"/>
  <c r="Q109" i="1" s="1"/>
  <c r="W109" i="1" s="1"/>
  <c r="N108" i="1"/>
  <c r="Q108" i="1" s="1"/>
  <c r="W108" i="1" s="1"/>
  <c r="N75" i="1"/>
  <c r="Q75" i="1" s="1"/>
  <c r="W75" i="1" s="1"/>
  <c r="N74" i="1"/>
  <c r="Q74" i="1" s="1"/>
  <c r="W74" i="1" s="1"/>
  <c r="N45" i="1"/>
  <c r="Q45" i="1" s="1"/>
  <c r="W45" i="1" s="1"/>
  <c r="N44" i="1"/>
  <c r="Q44" i="1" s="1"/>
  <c r="W44" i="1" s="1"/>
  <c r="N43" i="1"/>
  <c r="Q43" i="1" s="1"/>
  <c r="W43" i="1" s="1"/>
  <c r="N16" i="1"/>
  <c r="Q16" i="1" s="1"/>
  <c r="W16" i="1" s="1"/>
  <c r="N15" i="1"/>
  <c r="Q15" i="1" s="1"/>
  <c r="W15" i="1" s="1"/>
  <c r="N14" i="1"/>
  <c r="Q14" i="1" s="1"/>
  <c r="W14" i="1" s="1"/>
  <c r="N289" i="1"/>
  <c r="Q289" i="1" s="1"/>
  <c r="W289" i="1" s="1"/>
  <c r="G289" i="1"/>
  <c r="F289" i="1"/>
  <c r="O105" i="1"/>
  <c r="N105" i="1"/>
  <c r="Q105" i="1" s="1"/>
  <c r="W105" i="1" s="1"/>
  <c r="O136" i="1"/>
  <c r="N136" i="1"/>
  <c r="Q136" i="1" s="1"/>
  <c r="W136" i="1" s="1"/>
  <c r="O137" i="1"/>
  <c r="N137" i="1"/>
  <c r="Q137" i="1" s="1"/>
  <c r="W137" i="1" s="1"/>
  <c r="O165" i="1"/>
  <c r="N165" i="1"/>
  <c r="Q165" i="1" s="1"/>
  <c r="W165" i="1" s="1"/>
  <c r="O166" i="1"/>
  <c r="N166" i="1"/>
  <c r="Q166" i="1" s="1"/>
  <c r="W166" i="1" s="1"/>
  <c r="O194" i="1"/>
  <c r="N194" i="1"/>
  <c r="Q194" i="1" s="1"/>
  <c r="W194" i="1" s="1"/>
  <c r="O219" i="1"/>
  <c r="N219" i="1"/>
  <c r="Q219" i="1" s="1"/>
  <c r="W219" i="1" s="1"/>
  <c r="O220" i="1"/>
  <c r="N220" i="1"/>
  <c r="Q220" i="1" s="1"/>
  <c r="W220" i="1" s="1"/>
  <c r="O243" i="1"/>
  <c r="N243" i="1"/>
  <c r="Q243" i="1" s="1"/>
  <c r="W243" i="1" s="1"/>
  <c r="O244" i="1"/>
  <c r="N244" i="1"/>
  <c r="Q244" i="1" s="1"/>
  <c r="W244" i="1" s="1"/>
  <c r="O267" i="1"/>
  <c r="N267" i="1"/>
  <c r="Q267" i="1" s="1"/>
  <c r="W267" i="1" s="1"/>
  <c r="F244" i="1"/>
  <c r="G244" i="1"/>
  <c r="F243" i="1"/>
  <c r="G243" i="1"/>
  <c r="F220" i="1"/>
  <c r="G220" i="1"/>
  <c r="F219" i="1"/>
  <c r="G219" i="1"/>
  <c r="F194" i="1"/>
  <c r="G194" i="1"/>
  <c r="F166" i="1"/>
  <c r="G166" i="1"/>
  <c r="F165" i="1"/>
  <c r="G165" i="1"/>
  <c r="F137" i="1"/>
  <c r="G137" i="1"/>
  <c r="F136" i="1"/>
  <c r="G136" i="1"/>
  <c r="F105" i="1"/>
  <c r="G105" i="1"/>
  <c r="G267" i="1"/>
  <c r="F267" i="1"/>
  <c r="R267" i="1" l="1"/>
  <c r="X267" i="1" s="1"/>
  <c r="R219" i="1"/>
  <c r="X219" i="1" s="1"/>
  <c r="R166" i="1"/>
  <c r="X166" i="1" s="1"/>
  <c r="R105" i="1"/>
  <c r="X105" i="1" s="1"/>
  <c r="R243" i="1"/>
  <c r="X243" i="1" s="1"/>
  <c r="R137" i="1"/>
  <c r="X137" i="1" s="1"/>
  <c r="R244" i="1"/>
  <c r="X244" i="1" s="1"/>
  <c r="R220" i="1"/>
  <c r="X220" i="1" s="1"/>
  <c r="R194" i="1"/>
  <c r="X194" i="1" s="1"/>
  <c r="R165" i="1"/>
  <c r="X165" i="1" s="1"/>
  <c r="R136" i="1"/>
  <c r="X136" i="1" s="1"/>
  <c r="N11" i="1"/>
  <c r="O11" i="1"/>
  <c r="N295" i="1"/>
  <c r="Q295" i="1" s="1"/>
  <c r="W295" i="1" s="1"/>
  <c r="O295" i="1"/>
  <c r="R295" i="1" l="1"/>
  <c r="X295" i="1" s="1"/>
  <c r="Y297" i="1"/>
  <c r="R11" i="1"/>
  <c r="Q11" i="1"/>
  <c r="X11" i="1" l="1"/>
  <c r="X297" i="1" s="1"/>
  <c r="W11" i="1"/>
  <c r="W297" i="1" s="1"/>
  <c r="W298" i="1" l="1"/>
  <c r="W300" i="1" s="1"/>
  <c r="W301" i="1" s="1"/>
  <c r="W302" i="1" s="1"/>
  <c r="W303" i="1" s="1"/>
</calcChain>
</file>

<file path=xl/sharedStrings.xml><?xml version="1.0" encoding="utf-8"?>
<sst xmlns="http://schemas.openxmlformats.org/spreadsheetml/2006/main" count="1970" uniqueCount="596">
  <si>
    <t>Session </t>
  </si>
  <si>
    <t>Session Type </t>
  </si>
  <si>
    <t>Sport </t>
  </si>
  <si>
    <t>Venue </t>
  </si>
  <si>
    <t>SW0501</t>
  </si>
  <si>
    <t>Prelim</t>
  </si>
  <si>
    <t>Swimming</t>
  </si>
  <si>
    <t>10:00 - 13:00</t>
  </si>
  <si>
    <t>Gold Coast Aquatic Centre</t>
  </si>
  <si>
    <t>SW0502</t>
  </si>
  <si>
    <t>Final</t>
  </si>
  <si>
    <t>19:00 - 22:00</t>
  </si>
  <si>
    <t>SW0601</t>
  </si>
  <si>
    <t>10:00 - 12:30</t>
  </si>
  <si>
    <t>SW0602</t>
  </si>
  <si>
    <t>SW0701</t>
  </si>
  <si>
    <t>SW0702</t>
  </si>
  <si>
    <t>SW0801</t>
  </si>
  <si>
    <t>SW0802</t>
  </si>
  <si>
    <t>SW0901</t>
  </si>
  <si>
    <t>SW0902</t>
  </si>
  <si>
    <t>SW1001</t>
  </si>
  <si>
    <t>SW1002</t>
  </si>
  <si>
    <t>Date</t>
  </si>
  <si>
    <t>ZO0401</t>
  </si>
  <si>
    <t>Opening Ceremony</t>
  </si>
  <si>
    <t>Carrara Stadium</t>
  </si>
  <si>
    <t>Ceremony</t>
  </si>
  <si>
    <t>ZC1501</t>
  </si>
  <si>
    <t>Closing Ceremony</t>
  </si>
  <si>
    <t>AT0801</t>
  </si>
  <si>
    <t>Athletics</t>
  </si>
  <si>
    <t>14:30 - 18:00</t>
  </si>
  <si>
    <t>AT0901</t>
  </si>
  <si>
    <t>10:00 - 14:00</t>
  </si>
  <si>
    <t>AT0902</t>
  </si>
  <si>
    <t>19:00 - 22:30</t>
  </si>
  <si>
    <t>AT1001</t>
  </si>
  <si>
    <t>AT1002</t>
  </si>
  <si>
    <t>AT1101</t>
  </si>
  <si>
    <t>AT1201</t>
  </si>
  <si>
    <t>AT1202</t>
  </si>
  <si>
    <t>AT1301</t>
  </si>
  <si>
    <t>AT1302</t>
  </si>
  <si>
    <t>AT1401</t>
  </si>
  <si>
    <t>Schedule</t>
  </si>
  <si>
    <t>Start</t>
  </si>
  <si>
    <t>Finish</t>
  </si>
  <si>
    <t>Face A</t>
  </si>
  <si>
    <t>Face B</t>
  </si>
  <si>
    <t>Agent A</t>
  </si>
  <si>
    <t>Agent B</t>
  </si>
  <si>
    <t>BD1501</t>
  </si>
  <si>
    <t>Badminton</t>
  </si>
  <si>
    <t>9:00 - 14:00</t>
  </si>
  <si>
    <t>Carrara Sports and Leisure Centre</t>
  </si>
  <si>
    <t>BD1402</t>
  </si>
  <si>
    <t>Semi</t>
  </si>
  <si>
    <t>17:30 - 21:30</t>
  </si>
  <si>
    <t>BD1401</t>
  </si>
  <si>
    <t>BD1302</t>
  </si>
  <si>
    <t>BD1301</t>
  </si>
  <si>
    <t>BD1202</t>
  </si>
  <si>
    <t>16:30 - 22:30</t>
  </si>
  <si>
    <t>BD1201</t>
  </si>
  <si>
    <t>9:00 - 15:00</t>
  </si>
  <si>
    <t>BD1102</t>
  </si>
  <si>
    <t>BD1101</t>
  </si>
  <si>
    <t>BD1002</t>
  </si>
  <si>
    <t>BD1001</t>
  </si>
  <si>
    <t>BD0902</t>
  </si>
  <si>
    <t>BD0901</t>
  </si>
  <si>
    <t>BD0802</t>
  </si>
  <si>
    <t>BD0801</t>
  </si>
  <si>
    <t>BD0702</t>
  </si>
  <si>
    <t>17:30 - 21:00</t>
  </si>
  <si>
    <t>BD0701</t>
  </si>
  <si>
    <t>10:00 - 13:30</t>
  </si>
  <si>
    <t>BD0603</t>
  </si>
  <si>
    <t>BD0602</t>
  </si>
  <si>
    <t>14:00 - 17:30</t>
  </si>
  <si>
    <t>BD0601</t>
  </si>
  <si>
    <t>9:00 - 12:30</t>
  </si>
  <si>
    <t>BD0503</t>
  </si>
  <si>
    <t>BD0502</t>
  </si>
  <si>
    <t>BD0501</t>
  </si>
  <si>
    <t>BK1501</t>
  </si>
  <si>
    <t>Basketball</t>
  </si>
  <si>
    <t>Gold Coast Convention and Exhibition Centre</t>
  </si>
  <si>
    <t>BK1402</t>
  </si>
  <si>
    <t>18:00 - 22:30</t>
  </si>
  <si>
    <t>BK1401</t>
  </si>
  <si>
    <t>10:00 - 14:30</t>
  </si>
  <si>
    <t>BK1301</t>
  </si>
  <si>
    <t>BK1001</t>
  </si>
  <si>
    <t>17:30 - 22:00</t>
  </si>
  <si>
    <t>Cairns Convention Centre</t>
  </si>
  <si>
    <t>BK0901</t>
  </si>
  <si>
    <t>18:30 - 23:00</t>
  </si>
  <si>
    <t>BK0801</t>
  </si>
  <si>
    <t>BK0702</t>
  </si>
  <si>
    <t>BK0701</t>
  </si>
  <si>
    <t>11:30 - 16:00</t>
  </si>
  <si>
    <t>BK0601</t>
  </si>
  <si>
    <t>BK0501</t>
  </si>
  <si>
    <t>BB1001</t>
  </si>
  <si>
    <t>Townsville Entertainment and Convention Centre</t>
  </si>
  <si>
    <t>BB0901</t>
  </si>
  <si>
    <t>BB0802</t>
  </si>
  <si>
    <t>BB0801</t>
  </si>
  <si>
    <t>BB0701</t>
  </si>
  <si>
    <t>BB0601</t>
  </si>
  <si>
    <t>BB0501</t>
  </si>
  <si>
    <t>BV1102</t>
  </si>
  <si>
    <t>Beach Volleyball</t>
  </si>
  <si>
    <t>19:30 - 22:00</t>
  </si>
  <si>
    <t>Coolangatta Beachfront</t>
  </si>
  <si>
    <t>BV1101</t>
  </si>
  <si>
    <t>15:30 - 18:00</t>
  </si>
  <si>
    <t>BV1002</t>
  </si>
  <si>
    <t>19:30 - 21:30</t>
  </si>
  <si>
    <t>BV1001</t>
  </si>
  <si>
    <t>BV0903</t>
  </si>
  <si>
    <t>BV0902</t>
  </si>
  <si>
    <t>BV0901</t>
  </si>
  <si>
    <t>BV0803</t>
  </si>
  <si>
    <t>BV0802</t>
  </si>
  <si>
    <t>BV0801</t>
  </si>
  <si>
    <t>BV0703</t>
  </si>
  <si>
    <t>BV0702</t>
  </si>
  <si>
    <t>BV0701</t>
  </si>
  <si>
    <t>BV0603</t>
  </si>
  <si>
    <t>BV0602</t>
  </si>
  <si>
    <t>BV0601</t>
  </si>
  <si>
    <t>BX0501</t>
  </si>
  <si>
    <t>Boxing</t>
  </si>
  <si>
    <t>12:00 - 16:00</t>
  </si>
  <si>
    <t>Oxenford Studios</t>
  </si>
  <si>
    <t>BX0502</t>
  </si>
  <si>
    <t>18:30 - 22:30</t>
  </si>
  <si>
    <t>BX0601</t>
  </si>
  <si>
    <t>BX0602</t>
  </si>
  <si>
    <t>BX0701</t>
  </si>
  <si>
    <t>BX0702</t>
  </si>
  <si>
    <t>BX0801</t>
  </si>
  <si>
    <t>BX0802</t>
  </si>
  <si>
    <t>BX0901</t>
  </si>
  <si>
    <t>BX0902</t>
  </si>
  <si>
    <t>BX1001</t>
  </si>
  <si>
    <t>BX1002</t>
  </si>
  <si>
    <t>BX1101</t>
  </si>
  <si>
    <t>BX1102</t>
  </si>
  <si>
    <t>BX1301</t>
  </si>
  <si>
    <t>BX1302</t>
  </si>
  <si>
    <t>BX1401</t>
  </si>
  <si>
    <t>BX1402</t>
  </si>
  <si>
    <t>18:30 - 22:00</t>
  </si>
  <si>
    <t>CM1201</t>
  </si>
  <si>
    <t>Cycling Mountain Bike</t>
  </si>
  <si>
    <t>10:30 - 16:00</t>
  </si>
  <si>
    <t>Nerang Mountain Bike Trails</t>
  </si>
  <si>
    <t>CT0501</t>
  </si>
  <si>
    <t>Cycling Track</t>
  </si>
  <si>
    <t>14:00 - 16:30</t>
  </si>
  <si>
    <t>Queensland State Velodrome</t>
  </si>
  <si>
    <t>CT0502</t>
  </si>
  <si>
    <t>CT0601</t>
  </si>
  <si>
    <t>CT0602</t>
  </si>
  <si>
    <t>CT0701</t>
  </si>
  <si>
    <t>CT0702</t>
  </si>
  <si>
    <t>CT0801</t>
  </si>
  <si>
    <t>DV1101</t>
  </si>
  <si>
    <t>Diving</t>
  </si>
  <si>
    <t>DV1102</t>
  </si>
  <si>
    <t>DV1201</t>
  </si>
  <si>
    <t>DV1202</t>
  </si>
  <si>
    <t>DV1301</t>
  </si>
  <si>
    <t>DV1302</t>
  </si>
  <si>
    <t>DV1401</t>
  </si>
  <si>
    <t>DV1402</t>
  </si>
  <si>
    <t>GA0501</t>
  </si>
  <si>
    <t>Gymnastics Artistic</t>
  </si>
  <si>
    <t>Coomera Indoor Sports Centre</t>
  </si>
  <si>
    <t>GA0502</t>
  </si>
  <si>
    <t>17:00 - 20:15</t>
  </si>
  <si>
    <t>GA0601</t>
  </si>
  <si>
    <t>GA0602</t>
  </si>
  <si>
    <t>17:00 - 20:00</t>
  </si>
  <si>
    <t>GA0701</t>
  </si>
  <si>
    <t>GA0702</t>
  </si>
  <si>
    <t>GA0801</t>
  </si>
  <si>
    <t>14:00 - 18:00</t>
  </si>
  <si>
    <t>GA0901</t>
  </si>
  <si>
    <t>GR1101</t>
  </si>
  <si>
    <t>Gymnastics Rhythmic</t>
  </si>
  <si>
    <t>GR1102</t>
  </si>
  <si>
    <t>GR1201</t>
  </si>
  <si>
    <t>GR1301</t>
  </si>
  <si>
    <t>HO0501</t>
  </si>
  <si>
    <t>Hockey</t>
  </si>
  <si>
    <t>Gold Coast Hockey Centre</t>
  </si>
  <si>
    <t>HO0502</t>
  </si>
  <si>
    <t>13:30 - 17:00</t>
  </si>
  <si>
    <t>HO0503</t>
  </si>
  <si>
    <t>HO0601</t>
  </si>
  <si>
    <t>HO0602</t>
  </si>
  <si>
    <t>HO0603</t>
  </si>
  <si>
    <t>HO0701</t>
  </si>
  <si>
    <t>HO0702</t>
  </si>
  <si>
    <t>HO0703</t>
  </si>
  <si>
    <t>HO0801</t>
  </si>
  <si>
    <t>HO0802</t>
  </si>
  <si>
    <t>HO0803</t>
  </si>
  <si>
    <t>HO0901</t>
  </si>
  <si>
    <t>11:00 - 14:30</t>
  </si>
  <si>
    <t>HO0902</t>
  </si>
  <si>
    <t>HO1001</t>
  </si>
  <si>
    <t>HO1002</t>
  </si>
  <si>
    <t>HO1003</t>
  </si>
  <si>
    <t>HO1101</t>
  </si>
  <si>
    <t>HO1102</t>
  </si>
  <si>
    <t>HO1103</t>
  </si>
  <si>
    <t>HO1201</t>
  </si>
  <si>
    <t>HO1202</t>
  </si>
  <si>
    <t>HO1301</t>
  </si>
  <si>
    <t>HO1302</t>
  </si>
  <si>
    <t>HO1303</t>
  </si>
  <si>
    <t>HO1401</t>
  </si>
  <si>
    <t>10:30 - 14:30</t>
  </si>
  <si>
    <t>HO1402</t>
  </si>
  <si>
    <t>LB0501</t>
  </si>
  <si>
    <t>Lawn Bowls</t>
  </si>
  <si>
    <t>Broadbeach Bowls Club</t>
  </si>
  <si>
    <t>LB0502</t>
  </si>
  <si>
    <t>LB0601</t>
  </si>
  <si>
    <t>LB0602</t>
  </si>
  <si>
    <t>LB0701</t>
  </si>
  <si>
    <t>LB0702</t>
  </si>
  <si>
    <t>LB0801</t>
  </si>
  <si>
    <t>9:00 - 15:30</t>
  </si>
  <si>
    <t>LB0802</t>
  </si>
  <si>
    <t>LB0901</t>
  </si>
  <si>
    <t>LB0902</t>
  </si>
  <si>
    <t>LB1001</t>
  </si>
  <si>
    <t>LB1002</t>
  </si>
  <si>
    <t>LB1101</t>
  </si>
  <si>
    <t>LB1102</t>
  </si>
  <si>
    <t>LB1201</t>
  </si>
  <si>
    <t>LB1202</t>
  </si>
  <si>
    <t>LB1301</t>
  </si>
  <si>
    <t>LB1302</t>
  </si>
  <si>
    <t>NB0501</t>
  </si>
  <si>
    <t>Netball</t>
  </si>
  <si>
    <t>13:00 - 16:30</t>
  </si>
  <si>
    <t>NB0502</t>
  </si>
  <si>
    <t>NB0601</t>
  </si>
  <si>
    <t>NB0602</t>
  </si>
  <si>
    <t>NB0701</t>
  </si>
  <si>
    <t>NB0702</t>
  </si>
  <si>
    <t>NB0801</t>
  </si>
  <si>
    <t>NB0802</t>
  </si>
  <si>
    <t>NB0901</t>
  </si>
  <si>
    <t>NB0902</t>
  </si>
  <si>
    <t>NB1001</t>
  </si>
  <si>
    <t>NB1002</t>
  </si>
  <si>
    <t>NB1101</t>
  </si>
  <si>
    <t>NB1102</t>
  </si>
  <si>
    <t>NB1103</t>
  </si>
  <si>
    <t>NB1201</t>
  </si>
  <si>
    <t>NB1202</t>
  </si>
  <si>
    <t>NB1401</t>
  </si>
  <si>
    <t>15:00 - 19:00</t>
  </si>
  <si>
    <t>NB1501</t>
  </si>
  <si>
    <t>11:00 - 15:00</t>
  </si>
  <si>
    <t>PO1001</t>
  </si>
  <si>
    <t>10:30 - 13:00</t>
  </si>
  <si>
    <t>PO1002</t>
  </si>
  <si>
    <t>PO1003</t>
  </si>
  <si>
    <t>RU1301</t>
  </si>
  <si>
    <t>Rugby Sevens</t>
  </si>
  <si>
    <t>16:30 - 20:30</t>
  </si>
  <si>
    <t>Robina Stadium</t>
  </si>
  <si>
    <t>RU1401</t>
  </si>
  <si>
    <t>RU1402</t>
  </si>
  <si>
    <t>18:00 - 23:00</t>
  </si>
  <si>
    <t>RU1501</t>
  </si>
  <si>
    <t>9:30 - 16:00</t>
  </si>
  <si>
    <t>SH0801</t>
  </si>
  <si>
    <t>Shooting</t>
  </si>
  <si>
    <t>Belmont Shooting Centre</t>
  </si>
  <si>
    <t>SH0901</t>
  </si>
  <si>
    <t>SH1001</t>
  </si>
  <si>
    <t>SH1101</t>
  </si>
  <si>
    <t>SH1201</t>
  </si>
  <si>
    <t>SH1301</t>
  </si>
  <si>
    <t>SH1401</t>
  </si>
  <si>
    <t>SQ0501</t>
  </si>
  <si>
    <t>Squash</t>
  </si>
  <si>
    <t>12:30 - 16:30</t>
  </si>
  <si>
    <t>SQ0502</t>
  </si>
  <si>
    <t>18:00 - 21:30</t>
  </si>
  <si>
    <t>SQ0601</t>
  </si>
  <si>
    <t>SQ0602</t>
  </si>
  <si>
    <t>SQ0701</t>
  </si>
  <si>
    <t>SQ0702</t>
  </si>
  <si>
    <t>SQ0801</t>
  </si>
  <si>
    <t>SQ0802</t>
  </si>
  <si>
    <t>SQ0901</t>
  </si>
  <si>
    <t>SQ0902</t>
  </si>
  <si>
    <t>SQ1001</t>
  </si>
  <si>
    <t>SQ1002</t>
  </si>
  <si>
    <t>SQ1101</t>
  </si>
  <si>
    <t>SQ1102</t>
  </si>
  <si>
    <t>SQ1201</t>
  </si>
  <si>
    <t>SQ1202</t>
  </si>
  <si>
    <t>SQ1301</t>
  </si>
  <si>
    <t>SQ1302</t>
  </si>
  <si>
    <t>SQ1401</t>
  </si>
  <si>
    <t>SQ1402</t>
  </si>
  <si>
    <t>SQ1501</t>
  </si>
  <si>
    <t>TT0501</t>
  </si>
  <si>
    <t>Table Tennis</t>
  </si>
  <si>
    <t>9:30 - 14:30</t>
  </si>
  <si>
    <t>TT0502</t>
  </si>
  <si>
    <t>16:00 - 21:00</t>
  </si>
  <si>
    <t>TT0601</t>
  </si>
  <si>
    <t>TT0602</t>
  </si>
  <si>
    <t>TT0701</t>
  </si>
  <si>
    <t>TT0702</t>
  </si>
  <si>
    <t>TT0801</t>
  </si>
  <si>
    <t>TT0802</t>
  </si>
  <si>
    <t>TT0901</t>
  </si>
  <si>
    <t>TT0902</t>
  </si>
  <si>
    <t>TT1001</t>
  </si>
  <si>
    <t>9:30 - 15:00</t>
  </si>
  <si>
    <t>TT1002</t>
  </si>
  <si>
    <t>16:30 - 21:30</t>
  </si>
  <si>
    <t>TT1101</t>
  </si>
  <si>
    <t>TT1102</t>
  </si>
  <si>
    <t>TT1201</t>
  </si>
  <si>
    <t>TT1202</t>
  </si>
  <si>
    <t>TT1301</t>
  </si>
  <si>
    <t>TT1302</t>
  </si>
  <si>
    <t>TT1401</t>
  </si>
  <si>
    <t>TT1402</t>
  </si>
  <si>
    <t>TT1501</t>
  </si>
  <si>
    <t>TR0501</t>
  </si>
  <si>
    <t>Triathlon</t>
  </si>
  <si>
    <t>9:30 - 14:00</t>
  </si>
  <si>
    <t>Southport Broadwater Parklands</t>
  </si>
  <si>
    <t>TR0701</t>
  </si>
  <si>
    <t>WL0501</t>
  </si>
  <si>
    <t>Weightlifting</t>
  </si>
  <si>
    <t>9:30 - 12:00</t>
  </si>
  <si>
    <t>WL0502</t>
  </si>
  <si>
    <t>WL0503</t>
  </si>
  <si>
    <t>18:30 - 21:00</t>
  </si>
  <si>
    <t>WL0601</t>
  </si>
  <si>
    <t>WL0602</t>
  </si>
  <si>
    <t>WL0603</t>
  </si>
  <si>
    <t>WL0701</t>
  </si>
  <si>
    <t>WL0702</t>
  </si>
  <si>
    <t>WL0703</t>
  </si>
  <si>
    <t>WL0801</t>
  </si>
  <si>
    <t>WL0802</t>
  </si>
  <si>
    <t>WL0803</t>
  </si>
  <si>
    <t>WL0901</t>
  </si>
  <si>
    <t>WL0902</t>
  </si>
  <si>
    <t>WL0903</t>
  </si>
  <si>
    <t>WR1201</t>
  </si>
  <si>
    <t>Wrestling</t>
  </si>
  <si>
    <t>9:30 - 12:30</t>
  </si>
  <si>
    <t>WR1202</t>
  </si>
  <si>
    <t>WR1301</t>
  </si>
  <si>
    <t>WR1302</t>
  </si>
  <si>
    <t>WR1401</t>
  </si>
  <si>
    <t>WR1402</t>
  </si>
  <si>
    <t>A Cat</t>
  </si>
  <si>
    <t>B Cat</t>
  </si>
  <si>
    <t>Order A</t>
  </si>
  <si>
    <t>Order B</t>
  </si>
  <si>
    <t>Total A</t>
  </si>
  <si>
    <t>Total B</t>
  </si>
  <si>
    <t>HEAD OFFICE</t>
  </si>
  <si>
    <t>6/211 Ben Boyd Road, Neutral Bay NSW 2089 Australia</t>
  </si>
  <si>
    <t>PO Box 262 Neutral Bay NSW 2089 Australia</t>
  </si>
  <si>
    <t>Ph + 61 2 9904 9225</t>
  </si>
  <si>
    <t xml:space="preserve">Email: info@kingdomsg.com </t>
  </si>
  <si>
    <t xml:space="preserve">Website:  kingdomsg.com </t>
  </si>
  <si>
    <t>SUB TOTAL</t>
  </si>
  <si>
    <t>HANDLING AND COURIER FEE</t>
  </si>
  <si>
    <t>CREDIT CARD FEE +2.5%</t>
  </si>
  <si>
    <t>(GST Portion of total)</t>
  </si>
  <si>
    <t>GRAND TOTAL</t>
  </si>
  <si>
    <t>All tickets are advertised and sold in Australian dollars and include GST of 10%. All tickets sold also include agents commission as per the rules issued by GOLDOC. Tickets once ordered and paid can not be cancelled or returned. Please refer to our website kingdomsg.com for all terms and conditions.</t>
  </si>
  <si>
    <t>Name</t>
  </si>
  <si>
    <t>Address</t>
  </si>
  <si>
    <t>Phone</t>
  </si>
  <si>
    <t>Email</t>
  </si>
  <si>
    <t>Face C</t>
  </si>
  <si>
    <t>Agent C</t>
  </si>
  <si>
    <t>C Cat</t>
  </si>
  <si>
    <t>Order C</t>
  </si>
  <si>
    <t>Total C</t>
  </si>
  <si>
    <t>Details</t>
  </si>
  <si>
    <t>Super Final</t>
  </si>
  <si>
    <t>Gender</t>
  </si>
  <si>
    <t>Team</t>
  </si>
  <si>
    <t>X</t>
  </si>
  <si>
    <t>Team Bronze Medal Match</t>
  </si>
  <si>
    <t>Team Gold Medal Match</t>
  </si>
  <si>
    <t>M/W/X*</t>
  </si>
  <si>
    <t>M/W</t>
  </si>
  <si>
    <t>Singles and Doubles</t>
  </si>
  <si>
    <t>11:00 - 15:30</t>
  </si>
  <si>
    <t>Quarterfinals</t>
  </si>
  <si>
    <t>M/W/X</t>
  </si>
  <si>
    <t>17:30 - 22:30</t>
  </si>
  <si>
    <t>Singles and Doubles Gold Medal Matches</t>
  </si>
  <si>
    <t>Singles and Doubles Bronze Medal Matches</t>
  </si>
  <si>
    <t>M</t>
  </si>
  <si>
    <t>W</t>
  </si>
  <si>
    <t>Preliminaries (2 Games)</t>
  </si>
  <si>
    <t>Preliminaries</t>
  </si>
  <si>
    <t>Qualifiying Finals</t>
  </si>
  <si>
    <t>Qualifiying Finals (2 Games)</t>
  </si>
  <si>
    <t>Semi Final (2 Games)</t>
  </si>
  <si>
    <t>Gold and Bronze Medal Games</t>
  </si>
  <si>
    <t>20:00 - 23:30</t>
  </si>
  <si>
    <t>10:30 - 13:30</t>
  </si>
  <si>
    <t>Preliminaries (3 Matches)</t>
  </si>
  <si>
    <t>15:00 - 18:00</t>
  </si>
  <si>
    <t>BV1003</t>
  </si>
  <si>
    <t>BV1201</t>
  </si>
  <si>
    <t>BV1202</t>
  </si>
  <si>
    <t>19:30 - 22:30</t>
  </si>
  <si>
    <t>11:00 - 13:00</t>
  </si>
  <si>
    <t>Semi-finals (2 Matches)</t>
  </si>
  <si>
    <t>Gold and Bronze Medal Matches</t>
  </si>
  <si>
    <t>16:00 - 18:00</t>
  </si>
  <si>
    <t>M SF 46-49kg, 52kg, 60kg, 64kg, 91kg / W SF 45-48kg, 51kg, 60kg</t>
  </si>
  <si>
    <t>M SF 56kg, 69kg, 75kg, 81kg, +91kg / W SF 57kg, 75kg, +75kg**</t>
  </si>
  <si>
    <t>M F 46-49kg, 52kg, 60kg, 64kg, 91kg / W F 45-48kg, 51kg, 60kg</t>
  </si>
  <si>
    <t>M F 56kg, 69kg, 75kg, 81kg, +91kg / W F 57kg, 75kg, +75kg**</t>
  </si>
  <si>
    <t>20:30 - 23:30</t>
  </si>
  <si>
    <t>Cross Country</t>
  </si>
  <si>
    <t>14:30 - 17:00</t>
  </si>
  <si>
    <t>13:30 - 16:30</t>
  </si>
  <si>
    <t>M Prelim 1m Springboard / W Final Synchronised 3m Springboard</t>
  </si>
  <si>
    <t>M Final 1m Springboard / W Final Synchronised 10m Platform</t>
  </si>
  <si>
    <t>M Prelim 3m Springboard / W Prelim 10m Platform</t>
  </si>
  <si>
    <t>W Prelim 1m Springboard / M Final Synchronsied 10m Platform</t>
  </si>
  <si>
    <t>M Final 3m Springboard / W Final 10m Platform</t>
  </si>
  <si>
    <t>M Final Synchronised 3m Springboard / W Final 1m Springboard</t>
  </si>
  <si>
    <t>M Final 10m Platform / W Final 3m Springboard</t>
  </si>
  <si>
    <t>M Prelim 10m Platform / W Prelim 3m Springboard</t>
  </si>
  <si>
    <t>Team Final and Individual Qualification</t>
  </si>
  <si>
    <t>9:00 - 11:45</t>
  </si>
  <si>
    <t>Individual All-Around Final</t>
  </si>
  <si>
    <t>16:30 - 19:15</t>
  </si>
  <si>
    <t>M Vault, Parallel Bars, Horizontal Bar / W Balance Beam, Floor Exercise</t>
  </si>
  <si>
    <t>M Floor Exercise, Pommel Horse, Rings / W Vault, Uneven Bars</t>
  </si>
  <si>
    <t>11:00 - 14:00</t>
  </si>
  <si>
    <t>14:45 - 18:00</t>
  </si>
  <si>
    <t>10:00 - 12:15</t>
  </si>
  <si>
    <t>Individual All-Around</t>
  </si>
  <si>
    <t>Hoop, Ball, Clubs, Ribbon</t>
  </si>
  <si>
    <t>9:30 - 13:00</t>
  </si>
  <si>
    <t>19:30 - 23:00</t>
  </si>
  <si>
    <t>19:00 - 23:00</t>
  </si>
  <si>
    <t>Classification Matches (2 matches)</t>
  </si>
  <si>
    <t>Classification Matches</t>
  </si>
  <si>
    <t>Semi-Finals (2 matches)</t>
  </si>
  <si>
    <t>9:00 - 14:15</t>
  </si>
  <si>
    <t>16:00 - 21:15</t>
  </si>
  <si>
    <t>9:00 - 15:45</t>
  </si>
  <si>
    <t>17:30 - 20:30</t>
  </si>
  <si>
    <t>17:00 - 22:15</t>
  </si>
  <si>
    <t>16:00 - 21:45</t>
  </si>
  <si>
    <t>M P Triples / W P Singles</t>
  </si>
  <si>
    <t>M P Pairs / O P B6/B7/B8 Triples / W P Fours / X P B2/B3 Pairs</t>
  </si>
  <si>
    <t>M P Pairs and Triples / W P Fours and Singles</t>
  </si>
  <si>
    <t>O P B6/B7/B8 Triples / X P B2/B3 Pairs / M QF Pairs and Triples / W QF Fours and Singles</t>
  </si>
  <si>
    <t>X P B2/B3 Pairs / M SF Pairs and Triples / W SF Fours and Singles / M F Triples Gold and Bronze Medal Matches</t>
  </si>
  <si>
    <t>O P B6/B7/B8 Triples / W F Singles Gold and Bronze Medal Matches</t>
  </si>
  <si>
    <t>M P Singles / W P Pairs / X P B2/B3 Pairs / M F Pairs Gold and Bronze Medal Matches / W F Fours Gold and Bronze Medal Matches</t>
  </si>
  <si>
    <t>M P Fours / O P B6/B7/B8 Triples / W P Triples</t>
  </si>
  <si>
    <t>M P Singles / W P Pairs</t>
  </si>
  <si>
    <t>M P Fours / W P Triples / X SF B2/B3 Pairs</t>
  </si>
  <si>
    <t>M P Fours / W P Triples / W QF Triples / O SF B6/B7/B8 Triples / X F B2/B3 Pairs Gold and Bronze Medal Matches</t>
  </si>
  <si>
    <t>M QF Fours and Singles / W QF Pairs / W SF Pairs and Triples / O F B6/B7/B8 Triples Gold and Bronze Medal Matches</t>
  </si>
  <si>
    <t>M SF Fours / W F Triples Gold and Bronze Medal Matches</t>
  </si>
  <si>
    <t>M SF Singles / M F Fours Gold and Bronze Medal Matches / W F Pairs Gold and Bronze Medal Matches</t>
  </si>
  <si>
    <t>M F Singles Gold and Bronze Medal Matches</t>
  </si>
  <si>
    <t>Para Powerlifting</t>
  </si>
  <si>
    <t>Lightweight and Heavyweight Finals</t>
  </si>
  <si>
    <t>Lightweight Finals</t>
  </si>
  <si>
    <t>Heavyweight Finals</t>
  </si>
  <si>
    <t>09:30 - 14:30</t>
  </si>
  <si>
    <t>Classification, Semi-finals, Gold and Bronze Medal Matches</t>
  </si>
  <si>
    <t>M P 10m Air Rifle, Skeet / W P 10m Air Pistol, Skeet / M F 10m Air Rifle / W F 10m Air Pistol, Skeet</t>
  </si>
  <si>
    <t>M P 10m Air Pistol, Skeet / O P Queen’s Prize Pairs / W P 10m Air Rifle / M F 10m Air Pistol, Skeet / W F 10m Air Rifle</t>
  </si>
  <si>
    <t>M P 50m Rifle Prone / W P 25m Pistol / M F 50m Rifle Prone / O F Queen’s Prize Pairs / W F 25m Pistol</t>
  </si>
  <si>
    <t>M P Double Trap, 50m Pistol / O P Queen’s Prize Individual / W P Double Trap / M F Double Trap, 50m Pistol / W F Double Trap</t>
  </si>
  <si>
    <t>M P 25m Rapid Fire Pistol / O P Queen’s Prize Individual / W P 50m Rifle Prone / W F 50m Rifle Prone</t>
  </si>
  <si>
    <t>M P 25m Rapid Fire Pistol, Trap / W P 50m Rifle 3 Positions, Trap / M F 25m Rapid Fire Pistol / W F 50m Rifle 3 Positions, Trap</t>
  </si>
  <si>
    <t>M P 50m Rifle 3 Positions / M P Trap / M F 50m Rifle 3 Positions, Trap / O F Queen’s Prize Individual</t>
  </si>
  <si>
    <t>M/O/W</t>
  </si>
  <si>
    <t>M/O</t>
  </si>
  <si>
    <t>9:00 - 17:00</t>
  </si>
  <si>
    <t>9:00 - 16:00</t>
  </si>
  <si>
    <t>M/X</t>
  </si>
  <si>
    <t>Singles</t>
  </si>
  <si>
    <t>Singles Bronze Medal Matches</t>
  </si>
  <si>
    <t>Singles Gold Medal Matches</t>
  </si>
  <si>
    <t>Doubles</t>
  </si>
  <si>
    <t>Doubles Gold and Bronze Medal Matches</t>
  </si>
  <si>
    <t>M P 100m Backstroke, 200m Breaststroke, 50m Butterfly, 400m Freestyle / W P 50m Breaststroke, S7 50m Butterfly, 100m Butterfly, 200m Freestyle, 400m Individual Medley, 4 x 100m Freestyle Relay</t>
  </si>
  <si>
    <t>M SF 100m Backstroke, 50m Butterfly / W SF 50m Breaststroke, 100m Butterfly / M F 200m Breaststroke, S14 200m Freestyle, 400m Freestyle / W F S7 50m Butterfly, 200m Freestyle, 400m Individual Medley, 4 x 100m Freestyle Relay</t>
  </si>
  <si>
    <t>10:30 - 12:30</t>
  </si>
  <si>
    <t>M P 100m Breaststroke, S9 100m Freestyle, 200m Freestyle, 400m Individual Medley, 4 x 100m Freestyle Relay / W P S9 100m Backstroke, 100m Backstroke, 50m Freestyle</t>
  </si>
  <si>
    <t>M SF 100m Breaststroke W SF 100m Backstroke, 50m Freestyle / M F 100m Backstroke, 50m Butterfly, S9 100m Freestyle, 200m Freestyle, 400m Individual Medley, 4 x 100m Freestyle Relay / W F S9 100m Backstroke, 50m Breaststroke, 100m Butterfly</t>
  </si>
  <si>
    <t>M P 50m Backstroke, SB8 100m Breaststroke, 200m Butterfly, 100m Freestyle / W P 200m Breaststroke, 50m Butterfly, SM10 200m Individual Medley, 4 x 200m Freestyle Relay</t>
  </si>
  <si>
    <t>M SF 50m Backstroke, 100m Freestyle / W SF 50m Butterfly / M F SB8 100m Breaststroke, 100m Breaststroke, 200m Butterfly / W F 100m Backstroke, 200m Breaststroke, 50m Freestyle, SM10 200m Individual Medley, 4 x 200m Freestyle Relay</t>
  </si>
  <si>
    <t>M P 50m Breaststroke, 100m Butterfly, SM8 200m Individual Medley, 4 x 200m Freestyle Relay / W P 200m Backstroke, 100m Breaststroke, S9 100m Freestyle, 100m Freestyle, 800m Freestyle, 200m Individual Medley</t>
  </si>
  <si>
    <t>M SF 50m Breaststroke, 100m Butterfly / W SF 100m Breaststroke, 100m Freestyle / M F 50m Backstroke, 100m Freestyle, SM8 200m Individual Medley, 4 x 200m Freestyle Relay / W F 200m Backstroke, 50m Butterfly, S9 100m Freestyle, 200m Individual Medley</t>
  </si>
  <si>
    <t>M P 200m Backstroke, S7 50m Freestyle, 50m Freestyle, 1500m Freestyle / W P 50m Backstroke, SB9 100m Breaststroke, 200m Butterfly</t>
  </si>
  <si>
    <t>M SF 50m Freestyle / W SF 50m Backstroke / M F 200m Backstroke, 50m Breaststroke, 100m Butterfly, S7 50m Freestyle / W F SB9 100m Breaststroke, 100m Breaststroke, 200m Butterfly, 100m Freestyle, 800m Freestyle</t>
  </si>
  <si>
    <t>M P S9 100m Backstroke, 200m Individual Medley, 4 x 100m Medley Relay / W P S8 50m Freestyle, 400m Freestyle, 4 x 100m Medley Relay</t>
  </si>
  <si>
    <t>M F S9 100m Backstroke, 50m Freestyle, 1500m Freestyle, 200m Individual Medley, 4 x 100m Medley Relay / W F 50m Backstroke, S8 50m Freestyle, 400m Freestyle, 4 x 100m Medley Relay</t>
  </si>
  <si>
    <t>Team Group Stage</t>
  </si>
  <si>
    <t>M P Team Group Stage / W P Team Knockout Stage</t>
  </si>
  <si>
    <t>Team Knockout Stage</t>
  </si>
  <si>
    <t>Quarterfinal</t>
  </si>
  <si>
    <t>M QF Team / W SF Team</t>
  </si>
  <si>
    <t>Team Gold and Bronze Medal Matches</t>
  </si>
  <si>
    <t>Singles Group Stage</t>
  </si>
  <si>
    <t>TT6-10 Singles Group Stage; Singles Group Stage</t>
  </si>
  <si>
    <t>M,W P TT6-10 Singles Group Stage / M,W,X P Doubles Knockout Stage</t>
  </si>
  <si>
    <t>Doubles Knockout Stage, Singles Knockout Stage</t>
  </si>
  <si>
    <t>M,W P TT6-10 Singles Group Stage / W P Doubles Knockout Stage, Singles Knockout Stage / X P Doubles Knockout Stage</t>
  </si>
  <si>
    <t>M P Doubles Knockout Stage, Singles Knockout Stage / W P Singles Knockout Stage / W QF Doubles</t>
  </si>
  <si>
    <t>M P Singles Knockout Stage / M,X QF Doubles / M,W SF TT6-10 Singles / W SF Doubles</t>
  </si>
  <si>
    <t>M,W QF Singles / W F Doubles Gold and Bronze Medal Matches</t>
  </si>
  <si>
    <t>M SF Doubles / W SF Singles / M,W F TT6-10 Singles Gold and Bronze Medal Matches</t>
  </si>
  <si>
    <t>X SF Doubles / M F Singles Gold and Bronze Medal Matches / X F Doubles Gold and Bronze Medal Matches</t>
  </si>
  <si>
    <t>M SF Singles / M F Doubles Gold and Bronze Medal Matches / W F Singles Gold and Bronze Medal Matches</t>
  </si>
  <si>
    <t>Men's and Women's Final</t>
  </si>
  <si>
    <t>PT1 Men’s and Women’s Final / X Team Relay</t>
  </si>
  <si>
    <t>48kg</t>
  </si>
  <si>
    <t>56kg</t>
  </si>
  <si>
    <t>62kg</t>
  </si>
  <si>
    <t>53kg</t>
  </si>
  <si>
    <t>69kg</t>
  </si>
  <si>
    <t>58kg</t>
  </si>
  <si>
    <t>77kg</t>
  </si>
  <si>
    <t>63kg</t>
  </si>
  <si>
    <t>85kg</t>
  </si>
  <si>
    <t>94kg</t>
  </si>
  <si>
    <t>75kg</t>
  </si>
  <si>
    <t>105kg</t>
  </si>
  <si>
    <t>90kg and +90kg</t>
  </si>
  <si>
    <t xml:space="preserve"> +105kg</t>
  </si>
  <si>
    <t>M P 57kg, 74kg / W P 53kg, 75kg</t>
  </si>
  <si>
    <t>M F 57kg, 74kg / W F 53kg, 75kg</t>
  </si>
  <si>
    <t>M P 65kg, 97kg / W P 58kg, 69kg</t>
  </si>
  <si>
    <t>M F 65kg, 97kg / W F 58kg, 69kg</t>
  </si>
  <si>
    <t>M P 86kg, 125kg / W P 48kg, 63kg</t>
  </si>
  <si>
    <t>M F 86kg, 125kg / W F 48kg, 63kg</t>
  </si>
  <si>
    <t>Semifinal</t>
  </si>
  <si>
    <t>Preliminaries (2 Matches)</t>
  </si>
  <si>
    <t>M P 100m, 400m, Shot Put, Hammer Throw / W P 100m / M SF 100m / W SF 100m / M F 5000m / W F T38 Long Jump</t>
  </si>
  <si>
    <t>M P Decathlon: High Jump, 400m / W P 1500m, Triple Jump / M SF 400m / M F T38 100m, 100m, Shot Put, Hammer Throw / W F 100m, 10,000m, F46 Javelin Throw</t>
  </si>
  <si>
    <t>M P T54 1500m*, 110m Hurdles, High Jump, Decathlon: 100m, Long Jump, Shot Put / W P 400m, T54 1500m*, Hammer Throw</t>
  </si>
  <si>
    <t>M P 200m, 800m, 400m Hurdles*, Long Jump, Decathlon: 110m Hurdles, Discus Throw, Pole Vault / W P 200m, 400m Hurdles*, Discus Throw</t>
  </si>
  <si>
    <t>W SF 400m / M F 400m, T54 1500m, 110m Hurdles, Decathlon: Javelin Throw, 1500m / W F T54 1500m, 1500m, Triple Jump, Hammer Throw</t>
  </si>
  <si>
    <t>W P 800m*, Long Jump / M SF 200m, 800m, 400m Hurdles / W SF 200m, 400m Hurdles / M F High Jump, Long Jump, F38 Shot Put / W F T35 100m, 400m, 3000m Steeplechase, Javelin Throw</t>
  </si>
  <si>
    <t>M P T12 100m, Triple Jump, Discus Throw / W P 100m Hurdles, High Jump, Shot Put*, Heptathlon: 100m Hurdles, High Jump / W SF 800m</t>
  </si>
  <si>
    <t>W P Heptathlon: Shot Put, 200m / M F T12 100m, 200m, 800m, 400m Hurdles, Pole Vault / W F T38 100m, 200m, 400m Hurdles, Long Jump, Discus Throw</t>
  </si>
  <si>
    <t>M P 1500m, Javelin Throw, 4 x 100m Relay, 4 x 400m Relay / W P 4 x 100m Relay, 4 x 400m Relay, Heptathlon: Long Jump, Javelin Throw</t>
  </si>
  <si>
    <t>M F T47 100m, 10,000m, 3000m Steeplechase, Discus Throw / W F 800m, 100m Hurdles, Pole Vault, Shot Put, Heptathlon: 800m</t>
  </si>
  <si>
    <t>M F 1500m, Triple Jump, Javelin Throw, 4 x 100m Relay, 4 x 400m Relay / W F 5000m, High Jump, 4 x 100m Relay, 4 x 400m Relay</t>
  </si>
  <si>
    <t>M P 4000m Team Pursuit, Team Sprint / W P B&amp;Vi Sprint, 4000m Team Pursuit / W SF B&amp;Vi Sprint</t>
  </si>
  <si>
    <t>W P Team Sprint / M F B&amp;Vi 1000m Time Trial, 4000m Team Pursuit, Team Sprint / W F B&amp;Vi Sprint, 4000m Team Pursuit, Team Sprint</t>
  </si>
  <si>
    <t>M P 4000m Individual Pursuit / W P Sprint, 3000m Individual Pursuit / W QF Sprint</t>
  </si>
  <si>
    <t>M P Keirin / M SF Keirin / W SF Sprint / M F 4000m Individual Pursuit, Keirin / W F Sprint, 3000m Individual Pursuit</t>
  </si>
  <si>
    <t>M P B&amp;Vi Sprint, Sprint, 15km Scratch Race / M QF Sprint / M SF B&amp;Vi Sprint</t>
  </si>
  <si>
    <t>M SF Sprint / M F B&amp;Vi Sprint, Sprint, 15km Scratch Race / W F B&amp;Vi 1000m Time Trial, 500m Time Trial, 25km Points Race</t>
  </si>
  <si>
    <t>M P 40km Points Race / W P Keirin / M F 1000m Time Trial, 40km Points Race / W F 10km Scratch Race, Keirin</t>
  </si>
  <si>
    <t>M/W/O/X</t>
  </si>
  <si>
    <t>W/O</t>
  </si>
  <si>
    <t>M/W/O</t>
  </si>
  <si>
    <t>Please advise if you need accommodation, your check in and check out dates, and also the type of room you require. This includes 3.5 Star, 4 Star, 4.5 Star, 5 Star and 5+ Star as well as 1 Bedroom and 2 Bedroom Apartment style accommodation</t>
  </si>
  <si>
    <t>KSG will process your request manually and create an online account for you to view the results</t>
  </si>
  <si>
    <t>SOLD OUT</t>
  </si>
  <si>
    <t>v5 as of 18.05.17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</si>
</sst>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412]#,##0"/>
    <numFmt numFmtId="165" formatCode="d/m/yy;@"/>
  </numFmts>
  <fonts count="13" x14ac:knownFonts="1">
    <font>
      <sz val="11"/>
      <color theme="1"/>
      <name val="Calibri"/>
      <family val="2"/>
      <scheme val="minor"/>
    </font>
    <font>
      <sz val="11"/>
      <color theme="1"/>
      <name val="Calibri"/>
      <family val="2"/>
      <scheme val="minor"/>
    </font>
    <font>
      <sz val="11"/>
      <name val="Segoe UI"/>
      <family val="2"/>
    </font>
    <font>
      <sz val="11"/>
      <color theme="1"/>
      <name val="Segoe UI"/>
      <family val="2"/>
    </font>
    <font>
      <b/>
      <u/>
      <sz val="8"/>
      <color theme="1"/>
      <name val="Calibri"/>
      <family val="2"/>
      <scheme val="minor"/>
    </font>
    <font>
      <sz val="8"/>
      <color theme="1"/>
      <name val="Calibri"/>
      <family val="2"/>
      <scheme val="minor"/>
    </font>
    <font>
      <b/>
      <sz val="14"/>
      <name val="Calibri"/>
      <family val="2"/>
      <scheme val="minor"/>
    </font>
    <font>
      <sz val="11"/>
      <name val="Calibri"/>
      <family val="2"/>
      <scheme val="minor"/>
    </font>
    <font>
      <b/>
      <sz val="14"/>
      <color theme="1"/>
      <name val="Calibri"/>
      <family val="2"/>
      <scheme val="minor"/>
    </font>
    <font>
      <b/>
      <sz val="11"/>
      <name val="Calibri"/>
      <family val="2"/>
      <scheme val="minor"/>
    </font>
    <font>
      <sz val="14"/>
      <color rgb="FFFF0000"/>
      <name val="Calibri"/>
      <family val="2"/>
      <scheme val="minor"/>
    </font>
    <font>
      <sz val="8"/>
      <color theme="1"/>
      <name val="Segoe UI"/>
      <family val="2"/>
    </font>
    <font>
      <sz val="11"/>
      <color rgb="FFFF0000"/>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0" fillId="0" borderId="1" xfId="0" applyBorder="1"/>
    <xf numFmtId="44" fontId="0" fillId="0" borderId="1" xfId="1" applyNumberFormat="1" applyFont="1" applyBorder="1"/>
    <xf numFmtId="44" fontId="0" fillId="0" borderId="1" xfId="1" applyFont="1" applyBorder="1"/>
    <xf numFmtId="44" fontId="0" fillId="0" borderId="1" xfId="0" applyNumberFormat="1" applyBorder="1"/>
    <xf numFmtId="15" fontId="0" fillId="0" borderId="1" xfId="0" applyNumberFormat="1" applyBorder="1"/>
    <xf numFmtId="44" fontId="0" fillId="2" borderId="1" xfId="1" applyNumberFormat="1" applyFont="1" applyFill="1" applyBorder="1"/>
    <xf numFmtId="44" fontId="0" fillId="2" borderId="1" xfId="1" applyFont="1" applyFill="1" applyBorder="1"/>
    <xf numFmtId="15" fontId="0" fillId="3" borderId="1" xfId="0" applyNumberFormat="1" applyFill="1" applyBorder="1"/>
    <xf numFmtId="0" fontId="0" fillId="3" borderId="1" xfId="0" applyFill="1" applyBorder="1"/>
    <xf numFmtId="44" fontId="0" fillId="3" borderId="1" xfId="1" applyNumberFormat="1" applyFont="1" applyFill="1" applyBorder="1"/>
    <xf numFmtId="44" fontId="0" fillId="3" borderId="1" xfId="1" applyFont="1" applyFill="1" applyBorder="1"/>
    <xf numFmtId="44" fontId="0" fillId="3" borderId="1" xfId="0" applyNumberFormat="1" applyFill="1" applyBorder="1"/>
    <xf numFmtId="0" fontId="0" fillId="5"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4" borderId="2" xfId="0" applyFill="1" applyBorder="1" applyAlignment="1">
      <alignment horizontal="center"/>
    </xf>
    <xf numFmtId="0" fontId="0" fillId="6" borderId="2" xfId="0" applyFill="1" applyBorder="1" applyAlignment="1">
      <alignment horizontal="center"/>
    </xf>
    <xf numFmtId="0" fontId="2" fillId="7" borderId="0" xfId="0" applyFont="1" applyFill="1"/>
    <xf numFmtId="0" fontId="3" fillId="7" borderId="0" xfId="0" applyFont="1" applyFill="1"/>
    <xf numFmtId="164" fontId="3" fillId="7" borderId="0" xfId="0" applyNumberFormat="1" applyFont="1" applyFill="1"/>
    <xf numFmtId="1" fontId="3" fillId="7" borderId="0" xfId="0" applyNumberFormat="1" applyFont="1" applyFill="1" applyAlignment="1">
      <alignment horizontal="center"/>
    </xf>
    <xf numFmtId="0" fontId="3" fillId="7" borderId="0" xfId="0" applyFont="1" applyFill="1" applyAlignment="1">
      <alignment horizontal="center"/>
    </xf>
    <xf numFmtId="0" fontId="3" fillId="0" borderId="0" xfId="0" applyFont="1"/>
    <xf numFmtId="0" fontId="4" fillId="7" borderId="0" xfId="0" applyFont="1" applyFill="1" applyAlignment="1">
      <alignment horizontal="right"/>
    </xf>
    <xf numFmtId="0" fontId="5" fillId="7" borderId="0" xfId="0" applyFont="1" applyFill="1" applyAlignment="1">
      <alignment horizontal="right"/>
    </xf>
    <xf numFmtId="0" fontId="6" fillId="9" borderId="3" xfId="0" applyFont="1" applyFill="1" applyBorder="1"/>
    <xf numFmtId="165" fontId="7" fillId="9" borderId="3" xfId="0" applyNumberFormat="1" applyFont="1" applyFill="1" applyBorder="1"/>
    <xf numFmtId="165" fontId="7" fillId="9" borderId="4" xfId="0" applyNumberFormat="1" applyFont="1" applyFill="1" applyBorder="1"/>
    <xf numFmtId="165" fontId="7" fillId="9" borderId="5" xfId="0" applyNumberFormat="1" applyFont="1" applyFill="1" applyBorder="1"/>
    <xf numFmtId="0" fontId="0" fillId="2" borderId="1" xfId="0" applyFill="1" applyBorder="1"/>
    <xf numFmtId="44" fontId="0" fillId="0" borderId="3" xfId="0" applyNumberFormat="1" applyBorder="1"/>
    <xf numFmtId="44" fontId="0" fillId="3" borderId="3" xfId="0" applyNumberFormat="1" applyFill="1" applyBorder="1"/>
    <xf numFmtId="44" fontId="0" fillId="2" borderId="3" xfId="0" applyNumberFormat="1" applyFill="1" applyBorder="1"/>
    <xf numFmtId="44" fontId="0" fillId="0" borderId="5" xfId="0" applyNumberFormat="1" applyBorder="1"/>
    <xf numFmtId="44" fontId="0" fillId="3" borderId="5" xfId="0" applyNumberFormat="1" applyFill="1" applyBorder="1"/>
    <xf numFmtId="0" fontId="0" fillId="3" borderId="6" xfId="0" applyFill="1" applyBorder="1"/>
    <xf numFmtId="0" fontId="0" fillId="0" borderId="7" xfId="0" applyBorder="1"/>
    <xf numFmtId="0" fontId="0" fillId="3" borderId="8" xfId="0" applyFill="1" applyBorder="1"/>
    <xf numFmtId="0" fontId="0" fillId="0" borderId="8" xfId="0" applyBorder="1"/>
    <xf numFmtId="0" fontId="0" fillId="2" borderId="8" xfId="0" applyFill="1" applyBorder="1"/>
    <xf numFmtId="0" fontId="0" fillId="0" borderId="9" xfId="0" applyBorder="1"/>
    <xf numFmtId="0" fontId="0" fillId="0" borderId="1" xfId="0" applyBorder="1" applyAlignment="1">
      <alignment horizontal="center"/>
    </xf>
    <xf numFmtId="0" fontId="5" fillId="0" borderId="1" xfId="0" applyFont="1" applyBorder="1" applyAlignment="1">
      <alignment horizontal="center"/>
    </xf>
    <xf numFmtId="0" fontId="8" fillId="0" borderId="1" xfId="0" applyFont="1" applyBorder="1" applyAlignment="1">
      <alignment horizontal="center"/>
    </xf>
    <xf numFmtId="44" fontId="0" fillId="3" borderId="4" xfId="0" applyNumberFormat="1" applyFill="1" applyBorder="1"/>
    <xf numFmtId="44" fontId="0" fillId="3" borderId="6" xfId="0" applyNumberFormat="1" applyFill="1" applyBorder="1"/>
    <xf numFmtId="0" fontId="0" fillId="10" borderId="2" xfId="0" applyFill="1" applyBorder="1" applyAlignment="1">
      <alignment horizontal="center"/>
    </xf>
    <xf numFmtId="0" fontId="0" fillId="3" borderId="4" xfId="0" applyFill="1" applyBorder="1"/>
    <xf numFmtId="0" fontId="0" fillId="9" borderId="8" xfId="0" applyFill="1" applyBorder="1"/>
    <xf numFmtId="44" fontId="0" fillId="2" borderId="8" xfId="1" applyNumberFormat="1" applyFont="1" applyFill="1" applyBorder="1"/>
    <xf numFmtId="44" fontId="0" fillId="9" borderId="1" xfId="1" applyNumberFormat="1" applyFont="1" applyFill="1" applyBorder="1"/>
    <xf numFmtId="44" fontId="0" fillId="9" borderId="1" xfId="1" applyFont="1" applyFill="1" applyBorder="1"/>
    <xf numFmtId="44" fontId="0" fillId="9" borderId="4" xfId="0" applyNumberFormat="1" applyFill="1" applyBorder="1"/>
    <xf numFmtId="44" fontId="0" fillId="9" borderId="5" xfId="0" applyNumberFormat="1" applyFill="1" applyBorder="1"/>
    <xf numFmtId="44" fontId="0" fillId="11" borderId="1" xfId="1" applyNumberFormat="1" applyFont="1" applyFill="1" applyBorder="1"/>
    <xf numFmtId="44" fontId="0" fillId="11" borderId="1" xfId="1" applyFont="1" applyFill="1" applyBorder="1"/>
    <xf numFmtId="44" fontId="0" fillId="11" borderId="4" xfId="0" applyNumberFormat="1" applyFill="1" applyBorder="1"/>
    <xf numFmtId="0" fontId="0" fillId="11" borderId="8" xfId="0" applyFill="1" applyBorder="1"/>
    <xf numFmtId="44" fontId="0" fillId="11" borderId="5" xfId="0" applyNumberFormat="1" applyFill="1" applyBorder="1"/>
    <xf numFmtId="0" fontId="4" fillId="7" borderId="0" xfId="0" applyFont="1" applyFill="1" applyAlignment="1">
      <alignment horizontal="center"/>
    </xf>
    <xf numFmtId="0" fontId="5" fillId="7" borderId="0" xfId="0" applyFont="1" applyFill="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12" fillId="0" borderId="8" xfId="0" applyFont="1" applyBorder="1" applyAlignment="1">
      <alignment horizontal="center" vertical="center"/>
    </xf>
    <xf numFmtId="44" fontId="0" fillId="10" borderId="5" xfId="0" applyNumberFormat="1" applyFill="1" applyBorder="1"/>
    <xf numFmtId="165" fontId="10" fillId="9" borderId="14" xfId="0" applyNumberFormat="1" applyFont="1" applyFill="1" applyBorder="1" applyAlignment="1">
      <alignment horizontal="center" vertical="center" wrapText="1"/>
    </xf>
    <xf numFmtId="165" fontId="10" fillId="9" borderId="11" xfId="0" applyNumberFormat="1" applyFont="1" applyFill="1" applyBorder="1" applyAlignment="1">
      <alignment horizontal="center" vertical="center" wrapText="1"/>
    </xf>
    <xf numFmtId="165" fontId="10" fillId="9" borderId="15" xfId="0" applyNumberFormat="1" applyFont="1" applyFill="1" applyBorder="1" applyAlignment="1">
      <alignment horizontal="center" vertical="center" wrapText="1"/>
    </xf>
    <xf numFmtId="165" fontId="10" fillId="9" borderId="12" xfId="0" applyNumberFormat="1" applyFont="1" applyFill="1" applyBorder="1" applyAlignment="1">
      <alignment horizontal="center" vertical="center" wrapText="1"/>
    </xf>
    <xf numFmtId="165" fontId="10" fillId="9" borderId="16" xfId="0" applyNumberFormat="1" applyFont="1" applyFill="1" applyBorder="1" applyAlignment="1">
      <alignment horizontal="center" vertical="center" wrapText="1"/>
    </xf>
    <xf numFmtId="165" fontId="10" fillId="9" borderId="13" xfId="0" applyNumberFormat="1" applyFont="1" applyFill="1" applyBorder="1" applyAlignment="1">
      <alignment horizontal="center" vertical="center" wrapText="1"/>
    </xf>
    <xf numFmtId="0" fontId="11" fillId="8" borderId="10"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6" xfId="0" applyFont="1" applyFill="1" applyBorder="1" applyAlignment="1">
      <alignment horizontal="center" vertical="center" wrapText="1"/>
    </xf>
    <xf numFmtId="44" fontId="0" fillId="0" borderId="1" xfId="0" applyNumberForma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44" fontId="5" fillId="0" borderId="1" xfId="0" applyNumberFormat="1" applyFont="1" applyBorder="1" applyAlignment="1">
      <alignment horizontal="center"/>
    </xf>
    <xf numFmtId="0" fontId="8" fillId="0" borderId="1" xfId="0" applyFont="1" applyBorder="1" applyAlignment="1">
      <alignment horizontal="center"/>
    </xf>
    <xf numFmtId="44" fontId="8" fillId="0" borderId="1" xfId="0" applyNumberFormat="1" applyFont="1" applyBorder="1" applyAlignment="1">
      <alignment horizontal="center"/>
    </xf>
    <xf numFmtId="165" fontId="9" fillId="12" borderId="14" xfId="0" applyNumberFormat="1" applyFont="1" applyFill="1" applyBorder="1" applyAlignment="1">
      <alignment horizontal="center"/>
    </xf>
    <xf numFmtId="165" fontId="9" fillId="12" borderId="11" xfId="0" applyNumberFormat="1"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94416</xdr:colOff>
      <xdr:row>2</xdr:row>
      <xdr:rowOff>97159</xdr:rowOff>
    </xdr:from>
    <xdr:to>
      <xdr:col>4</xdr:col>
      <xdr:colOff>342802</xdr:colOff>
      <xdr:row>8</xdr:row>
      <xdr:rowOff>0</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416" y="513193"/>
          <a:ext cx="4540110" cy="1150945"/>
        </a:xfrm>
        <a:prstGeom prst="rect">
          <a:avLst/>
        </a:prstGeom>
      </xdr:spPr>
    </xdr:pic>
    <xdr:clientData/>
  </xdr:twoCellAnchor>
  <xdr:twoCellAnchor editAs="oneCell">
    <xdr:from>
      <xdr:col>7</xdr:col>
      <xdr:colOff>530560</xdr:colOff>
      <xdr:row>0</xdr:row>
      <xdr:rowOff>111233</xdr:rowOff>
    </xdr:from>
    <xdr:to>
      <xdr:col>8</xdr:col>
      <xdr:colOff>6440537</xdr:colOff>
      <xdr:row>8</xdr:row>
      <xdr:rowOff>86623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05082" y="111233"/>
          <a:ext cx="6712646" cy="1687750"/>
        </a:xfrm>
        <a:prstGeom prst="rect">
          <a:avLst/>
        </a:prstGeom>
      </xdr:spPr>
    </xdr:pic>
    <xdr:clientData/>
  </xdr:twoCellAnchor>
  <xdr:twoCellAnchor>
    <xdr:from>
      <xdr:col>8</xdr:col>
      <xdr:colOff>7224016</xdr:colOff>
      <xdr:row>1</xdr:row>
      <xdr:rowOff>107022</xdr:rowOff>
    </xdr:from>
    <xdr:to>
      <xdr:col>8</xdr:col>
      <xdr:colOff>14373117</xdr:colOff>
      <xdr:row>7</xdr:row>
      <xdr:rowOff>128427</xdr:rowOff>
    </xdr:to>
    <xdr:sp macro="" textlink="">
      <xdr:nvSpPr>
        <xdr:cNvPr id="3" name="TextBox 2">
          <a:extLst>
            <a:ext uri="{FF2B5EF4-FFF2-40B4-BE49-F238E27FC236}">
              <a16:creationId xmlns:a16="http://schemas.microsoft.com/office/drawing/2014/main" id="{1534EE66-A7EE-4FBD-B667-BD0758487202}"/>
            </a:ext>
          </a:extLst>
        </xdr:cNvPr>
        <xdr:cNvSpPr txBox="1"/>
      </xdr:nvSpPr>
      <xdr:spPr>
        <a:xfrm>
          <a:off x="14801207" y="321067"/>
          <a:ext cx="7149101" cy="1305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t>Please complete the order form with the quantity of tickets you require, advise if you also need accommodation and the room type, and return the completed form to info@kingdomsg.com. </a:t>
          </a:r>
        </a:p>
        <a:p>
          <a:pPr algn="ctr"/>
          <a:endParaRPr lang="en-AU" sz="1400" b="1"/>
        </a:p>
        <a:p>
          <a:pPr algn="ctr"/>
          <a:r>
            <a:rPr lang="en-AU" sz="1400" b="1"/>
            <a:t>From 24th</a:t>
          </a:r>
          <a:r>
            <a:rPr lang="en-AU" sz="1400" b="1" baseline="0"/>
            <a:t> April 2017 all orders will be conducted through www.kingdomsg.com </a:t>
          </a:r>
          <a:endParaRPr lang="en-AU" sz="1400" b="1"/>
        </a:p>
      </xdr:txBody>
    </xdr:sp>
    <xdr:clientData/>
  </xdr:twoCellAnchor>
  <xdr:twoCellAnchor>
    <xdr:from>
      <xdr:col>19</xdr:col>
      <xdr:colOff>203342</xdr:colOff>
      <xdr:row>5</xdr:row>
      <xdr:rowOff>0</xdr:rowOff>
    </xdr:from>
    <xdr:to>
      <xdr:col>19</xdr:col>
      <xdr:colOff>706348</xdr:colOff>
      <xdr:row>8</xdr:row>
      <xdr:rowOff>53511</xdr:rowOff>
    </xdr:to>
    <xdr:sp macro="" textlink="">
      <xdr:nvSpPr>
        <xdr:cNvPr id="4" name="Arrow: Down 3">
          <a:extLst>
            <a:ext uri="{FF2B5EF4-FFF2-40B4-BE49-F238E27FC236}">
              <a16:creationId xmlns:a16="http://schemas.microsoft.com/office/drawing/2014/main" id="{CB1693C9-9BF7-4D58-B384-D9BBE43B052F}"/>
            </a:ext>
          </a:extLst>
        </xdr:cNvPr>
        <xdr:cNvSpPr/>
      </xdr:nvSpPr>
      <xdr:spPr>
        <a:xfrm>
          <a:off x="28682022" y="1070225"/>
          <a:ext cx="503006" cy="695646"/>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267557</xdr:colOff>
      <xdr:row>4</xdr:row>
      <xdr:rowOff>203342</xdr:rowOff>
    </xdr:from>
    <xdr:to>
      <xdr:col>20</xdr:col>
      <xdr:colOff>770563</xdr:colOff>
      <xdr:row>8</xdr:row>
      <xdr:rowOff>42808</xdr:rowOff>
    </xdr:to>
    <xdr:sp macro="" textlink="">
      <xdr:nvSpPr>
        <xdr:cNvPr id="6" name="Arrow: Down 5">
          <a:extLst>
            <a:ext uri="{FF2B5EF4-FFF2-40B4-BE49-F238E27FC236}">
              <a16:creationId xmlns:a16="http://schemas.microsoft.com/office/drawing/2014/main" id="{1D0EC92F-812F-4495-83A3-B6C927CBE00D}"/>
            </a:ext>
          </a:extLst>
        </xdr:cNvPr>
        <xdr:cNvSpPr/>
      </xdr:nvSpPr>
      <xdr:spPr>
        <a:xfrm>
          <a:off x="29623821" y="1059522"/>
          <a:ext cx="503006" cy="695646"/>
        </a:xfrm>
        <a:prstGeom prst="down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21</xdr:col>
      <xdr:colOff>192641</xdr:colOff>
      <xdr:row>5</xdr:row>
      <xdr:rowOff>0</xdr:rowOff>
    </xdr:from>
    <xdr:to>
      <xdr:col>21</xdr:col>
      <xdr:colOff>695647</xdr:colOff>
      <xdr:row>8</xdr:row>
      <xdr:rowOff>53511</xdr:rowOff>
    </xdr:to>
    <xdr:sp macro="" textlink="">
      <xdr:nvSpPr>
        <xdr:cNvPr id="7" name="Arrow: Down 6">
          <a:extLst>
            <a:ext uri="{FF2B5EF4-FFF2-40B4-BE49-F238E27FC236}">
              <a16:creationId xmlns:a16="http://schemas.microsoft.com/office/drawing/2014/main" id="{A29A4D36-2A87-446A-B650-44B126C0FEAF}"/>
            </a:ext>
          </a:extLst>
        </xdr:cNvPr>
        <xdr:cNvSpPr/>
      </xdr:nvSpPr>
      <xdr:spPr>
        <a:xfrm>
          <a:off x="30490703" y="1070225"/>
          <a:ext cx="503006" cy="695646"/>
        </a:xfrm>
        <a:prstGeom prst="downArrow">
          <a:avLst/>
        </a:prstGeom>
        <a:solidFill>
          <a:srgbClr val="FF00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19</xdr:col>
      <xdr:colOff>53511</xdr:colOff>
      <xdr:row>1</xdr:row>
      <xdr:rowOff>117725</xdr:rowOff>
    </xdr:from>
    <xdr:to>
      <xdr:col>22</xdr:col>
      <xdr:colOff>64213</xdr:colOff>
      <xdr:row>3</xdr:row>
      <xdr:rowOff>181938</xdr:rowOff>
    </xdr:to>
    <xdr:sp macro="" textlink="">
      <xdr:nvSpPr>
        <xdr:cNvPr id="5" name="TextBox 4">
          <a:extLst>
            <a:ext uri="{FF2B5EF4-FFF2-40B4-BE49-F238E27FC236}">
              <a16:creationId xmlns:a16="http://schemas.microsoft.com/office/drawing/2014/main" id="{DBF46BE4-3A7A-4AA2-BC2F-4934BF67467A}"/>
            </a:ext>
          </a:extLst>
        </xdr:cNvPr>
        <xdr:cNvSpPr txBox="1"/>
      </xdr:nvSpPr>
      <xdr:spPr>
        <a:xfrm>
          <a:off x="28532191" y="331770"/>
          <a:ext cx="2739775" cy="49230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t>PLEASE COMPLETE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N349"/>
  <sheetViews>
    <sheetView tabSelected="1" zoomScale="89" zoomScaleNormal="89" workbookViewId="0">
      <pane xSplit="2" ySplit="10" topLeftCell="C11" activePane="bottomRight" state="frozen"/>
      <selection pane="topRight" activeCell="B1" sqref="B1"/>
      <selection pane="bottomLeft" activeCell="A2" sqref="A2"/>
      <selection pane="bottomRight" activeCell="C32" sqref="C32"/>
    </sheetView>
  </sheetViews>
  <sheetFormatPr defaultRowHeight="15" x14ac:dyDescent="0.25"/>
  <cols>
    <col min="1" max="1" width="10.5703125" bestFit="1" customWidth="1"/>
    <col min="2" max="2" width="13.7109375" bestFit="1" customWidth="1"/>
    <col min="3" max="3" width="18.42578125" bestFit="1" customWidth="1"/>
    <col min="4" max="4" width="21.7109375" bestFit="1" customWidth="1"/>
    <col min="5" max="5" width="14.42578125" bestFit="1" customWidth="1"/>
    <col min="6" max="6" width="10.7109375" bestFit="1" customWidth="1"/>
    <col min="7" max="7" width="12" bestFit="1" customWidth="1"/>
    <col min="8" max="8" width="12" style="63" customWidth="1"/>
    <col min="9" max="9" width="139.85546875" customWidth="1"/>
    <col min="10" max="10" width="24.5703125" customWidth="1"/>
    <col min="11" max="13" width="10" hidden="1" customWidth="1"/>
    <col min="14" max="16" width="9.140625" hidden="1" customWidth="1"/>
    <col min="17" max="18" width="9.85546875" bestFit="1" customWidth="1"/>
    <col min="19" max="19" width="9.85546875" customWidth="1"/>
    <col min="20" max="20" width="13.140625" customWidth="1"/>
    <col min="21" max="21" width="14.140625" customWidth="1"/>
    <col min="22" max="22" width="13.5703125" customWidth="1"/>
    <col min="23" max="25" width="12.5703125" bestFit="1" customWidth="1"/>
  </cols>
  <sheetData>
    <row r="1" spans="1:66" s="19" customFormat="1" ht="16.5" customHeight="1" x14ac:dyDescent="0.3">
      <c r="A1" s="18"/>
      <c r="B1" s="18"/>
      <c r="C1" s="18"/>
      <c r="D1" s="18"/>
      <c r="E1" s="18"/>
      <c r="G1" s="24" t="s">
        <v>383</v>
      </c>
      <c r="H1" s="60"/>
      <c r="L1" s="20"/>
      <c r="M1" s="20"/>
      <c r="AC1" s="21"/>
      <c r="AD1" s="21"/>
      <c r="AE1" s="21"/>
      <c r="AF1" s="21"/>
      <c r="AG1" s="21"/>
      <c r="AH1" s="21"/>
      <c r="AI1" s="22"/>
    </row>
    <row r="2" spans="1:66" s="23" customFormat="1" ht="16.5" x14ac:dyDescent="0.3">
      <c r="A2" s="18"/>
      <c r="B2" s="18"/>
      <c r="C2" s="18"/>
      <c r="D2" s="18"/>
      <c r="E2" s="18"/>
      <c r="F2" s="19"/>
      <c r="G2" s="25" t="s">
        <v>384</v>
      </c>
      <c r="H2" s="61"/>
      <c r="I2" s="19"/>
      <c r="K2" s="19"/>
      <c r="L2" s="20"/>
      <c r="M2" s="20"/>
      <c r="N2" s="19"/>
      <c r="O2" s="19"/>
      <c r="P2" s="19"/>
      <c r="Q2" s="19"/>
      <c r="R2" s="19"/>
      <c r="S2" s="19"/>
      <c r="T2" s="19"/>
      <c r="U2" s="19"/>
      <c r="V2" s="19"/>
      <c r="W2" s="19"/>
      <c r="X2" s="19"/>
      <c r="Y2" s="19"/>
      <c r="Z2" s="19"/>
      <c r="AA2" s="19"/>
      <c r="AB2" s="19"/>
      <c r="AC2" s="21"/>
      <c r="AD2" s="21"/>
      <c r="AE2" s="21"/>
      <c r="AF2" s="21"/>
      <c r="AG2" s="21"/>
      <c r="AH2" s="21"/>
      <c r="AI2" s="22"/>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row>
    <row r="3" spans="1:66" s="19" customFormat="1" ht="16.5" customHeight="1" x14ac:dyDescent="0.3">
      <c r="A3" s="18"/>
      <c r="B3" s="18"/>
      <c r="C3" s="18"/>
      <c r="D3" s="18"/>
      <c r="E3" s="18"/>
      <c r="G3" s="25" t="s">
        <v>385</v>
      </c>
      <c r="H3" s="61"/>
      <c r="L3" s="20"/>
      <c r="M3" s="20"/>
      <c r="AC3" s="21"/>
      <c r="AD3" s="21"/>
      <c r="AE3" s="21"/>
      <c r="AF3" s="21"/>
      <c r="AG3" s="21"/>
      <c r="AH3" s="21"/>
      <c r="AI3" s="22"/>
    </row>
    <row r="4" spans="1:66" s="19" customFormat="1" ht="16.5" x14ac:dyDescent="0.3">
      <c r="A4" s="18"/>
      <c r="B4" s="18"/>
      <c r="C4" s="18"/>
      <c r="D4" s="18"/>
      <c r="E4" s="18"/>
      <c r="G4" s="25" t="s">
        <v>386</v>
      </c>
      <c r="H4" s="61"/>
      <c r="L4" s="20"/>
      <c r="M4" s="20"/>
      <c r="AC4" s="21"/>
      <c r="AD4" s="21"/>
      <c r="AE4" s="21"/>
      <c r="AF4" s="21"/>
      <c r="AG4" s="21"/>
      <c r="AH4" s="21"/>
      <c r="AI4" s="22"/>
    </row>
    <row r="5" spans="1:66" s="19" customFormat="1" ht="16.5" customHeight="1" x14ac:dyDescent="0.3">
      <c r="A5" s="18"/>
      <c r="B5" s="18"/>
      <c r="C5" s="18"/>
      <c r="D5" s="18"/>
      <c r="E5" s="18"/>
      <c r="G5" s="25" t="s">
        <v>387</v>
      </c>
      <c r="H5" s="61"/>
      <c r="L5" s="20"/>
      <c r="M5" s="20"/>
      <c r="AC5" s="21"/>
      <c r="AD5" s="21"/>
      <c r="AE5" s="21"/>
      <c r="AF5" s="21"/>
      <c r="AG5" s="21"/>
      <c r="AH5" s="21"/>
      <c r="AI5" s="22"/>
    </row>
    <row r="6" spans="1:66" s="19" customFormat="1" ht="16.5" x14ac:dyDescent="0.3">
      <c r="A6" s="18"/>
      <c r="B6" s="18"/>
      <c r="C6" s="18"/>
      <c r="D6" s="18"/>
      <c r="E6" s="18"/>
      <c r="G6" s="25" t="s">
        <v>388</v>
      </c>
      <c r="H6" s="61"/>
      <c r="L6" s="20"/>
      <c r="M6" s="20"/>
      <c r="AC6" s="21"/>
      <c r="AD6" s="21"/>
      <c r="AE6" s="21"/>
      <c r="AF6" s="21"/>
      <c r="AG6" s="21"/>
      <c r="AH6" s="21"/>
      <c r="AI6" s="22"/>
    </row>
    <row r="7" spans="1:66" s="19" customFormat="1" ht="16.5" customHeight="1" x14ac:dyDescent="0.3">
      <c r="A7" s="18"/>
      <c r="B7" s="18"/>
      <c r="C7" s="18"/>
      <c r="D7" s="18"/>
      <c r="E7" s="18"/>
      <c r="G7" s="25" t="s">
        <v>595</v>
      </c>
      <c r="H7" s="61"/>
      <c r="AC7" s="21"/>
      <c r="AD7" s="21"/>
      <c r="AE7" s="21"/>
      <c r="AF7" s="21"/>
      <c r="AG7" s="21"/>
      <c r="AH7" s="21"/>
      <c r="AI7" s="22"/>
    </row>
    <row r="8" spans="1:66" s="23" customFormat="1" ht="16.5" x14ac:dyDescent="0.3">
      <c r="A8" s="18"/>
      <c r="B8" s="18"/>
      <c r="C8" s="18"/>
      <c r="D8" s="18"/>
      <c r="E8" s="18"/>
      <c r="F8" s="19"/>
      <c r="G8" s="19"/>
      <c r="H8" s="22"/>
      <c r="I8" s="19"/>
      <c r="J8" s="19"/>
      <c r="K8" s="19"/>
      <c r="L8" s="20"/>
      <c r="M8" s="20"/>
      <c r="N8" s="19"/>
      <c r="O8" s="19"/>
      <c r="P8" s="19"/>
      <c r="Q8" s="19"/>
      <c r="R8" s="19"/>
      <c r="S8" s="19"/>
      <c r="T8" s="19"/>
      <c r="U8" s="19"/>
      <c r="V8" s="19"/>
      <c r="W8" s="19"/>
      <c r="X8" s="19"/>
      <c r="Y8" s="19"/>
      <c r="Z8" s="19"/>
      <c r="AA8" s="19"/>
      <c r="AB8" s="19"/>
      <c r="AC8" s="21"/>
      <c r="AD8" s="21"/>
      <c r="AE8" s="21"/>
      <c r="AF8" s="21"/>
      <c r="AG8" s="21"/>
      <c r="AH8" s="21"/>
      <c r="AI8" s="2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row>
    <row r="9" spans="1:66" ht="15" customHeight="1" x14ac:dyDescent="0.3">
      <c r="A9" s="18"/>
      <c r="B9" s="18"/>
      <c r="C9" s="18"/>
      <c r="D9" s="18"/>
      <c r="E9" s="18"/>
      <c r="F9" s="19"/>
      <c r="G9" s="19"/>
      <c r="H9" s="22"/>
      <c r="I9" s="19"/>
      <c r="J9" s="23"/>
      <c r="K9" s="19"/>
      <c r="L9" s="20"/>
      <c r="M9" s="20"/>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row>
    <row r="10" spans="1:66" ht="17.25" thickBot="1" x14ac:dyDescent="0.35">
      <c r="A10" s="13" t="s">
        <v>23</v>
      </c>
      <c r="B10" s="13" t="s">
        <v>0</v>
      </c>
      <c r="C10" s="13" t="s">
        <v>1</v>
      </c>
      <c r="D10" s="13" t="s">
        <v>2</v>
      </c>
      <c r="E10" s="13" t="s">
        <v>45</v>
      </c>
      <c r="F10" s="13" t="s">
        <v>46</v>
      </c>
      <c r="G10" s="13" t="s">
        <v>47</v>
      </c>
      <c r="H10" s="13" t="s">
        <v>406</v>
      </c>
      <c r="I10" s="13" t="s">
        <v>404</v>
      </c>
      <c r="J10" s="13" t="s">
        <v>3</v>
      </c>
      <c r="K10" s="13" t="s">
        <v>48</v>
      </c>
      <c r="L10" s="13" t="s">
        <v>49</v>
      </c>
      <c r="M10" s="13" t="s">
        <v>399</v>
      </c>
      <c r="N10" s="13" t="s">
        <v>50</v>
      </c>
      <c r="O10" s="13" t="s">
        <v>51</v>
      </c>
      <c r="P10" s="13" t="s">
        <v>400</v>
      </c>
      <c r="Q10" s="14" t="s">
        <v>377</v>
      </c>
      <c r="R10" s="15" t="s">
        <v>378</v>
      </c>
      <c r="S10" s="47" t="s">
        <v>401</v>
      </c>
      <c r="T10" s="16" t="s">
        <v>379</v>
      </c>
      <c r="U10" s="17" t="s">
        <v>380</v>
      </c>
      <c r="V10" s="47" t="s">
        <v>402</v>
      </c>
      <c r="W10" s="16" t="s">
        <v>381</v>
      </c>
      <c r="X10" s="17" t="s">
        <v>382</v>
      </c>
      <c r="Y10" s="47" t="s">
        <v>403</v>
      </c>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row>
    <row r="11" spans="1:66" ht="16.5" x14ac:dyDescent="0.3">
      <c r="A11" s="5">
        <v>43194</v>
      </c>
      <c r="B11" s="1" t="s">
        <v>24</v>
      </c>
      <c r="C11" s="1" t="s">
        <v>27</v>
      </c>
      <c r="D11" s="1" t="s">
        <v>25</v>
      </c>
      <c r="E11" s="1" t="s">
        <v>428</v>
      </c>
      <c r="F11" s="1" t="str">
        <f>LEFT(E11,(5))</f>
        <v>20:00</v>
      </c>
      <c r="G11" s="1" t="str">
        <f>RIGHT(E11,(5))</f>
        <v>23:30</v>
      </c>
      <c r="H11" s="64" t="s">
        <v>408</v>
      </c>
      <c r="I11" s="1" t="s">
        <v>25</v>
      </c>
      <c r="J11" s="1" t="s">
        <v>26</v>
      </c>
      <c r="K11" s="2">
        <v>495</v>
      </c>
      <c r="L11" s="2">
        <v>380</v>
      </c>
      <c r="M11" s="2">
        <v>250</v>
      </c>
      <c r="N11" s="3">
        <f>IF(K11&lt;200,K11*0.25,IF(K11&gt;200,50,IF(K11=200,K11*0.25)))</f>
        <v>50</v>
      </c>
      <c r="O11" s="3">
        <f>IF(L11&lt;200,L11*0.25,IF(L11&gt;200,50,IF(L11=200,L11*0.25)))</f>
        <v>50</v>
      </c>
      <c r="P11" s="3">
        <f>IF(M11&lt;200,M11*0.25,IF(M11&gt;200,50,IF(M11=200,M11*0.25)))</f>
        <v>50</v>
      </c>
      <c r="Q11" s="4">
        <f>SUM(K11+N11)</f>
        <v>545</v>
      </c>
      <c r="R11" s="31">
        <f>SUM(L11+O11)</f>
        <v>430</v>
      </c>
      <c r="S11" s="31">
        <f>SUM(M11+P11)</f>
        <v>300</v>
      </c>
      <c r="T11" s="37"/>
      <c r="U11" s="37"/>
      <c r="V11" s="37"/>
      <c r="W11" s="34">
        <f>SUM(T11*Q11)</f>
        <v>0</v>
      </c>
      <c r="X11" s="34">
        <f t="shared" ref="X11:Y11" si="0">SUM(U11*R11)</f>
        <v>0</v>
      </c>
      <c r="Y11" s="34">
        <f t="shared" si="0"/>
        <v>0</v>
      </c>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row>
    <row r="12" spans="1:66" ht="3.75" customHeight="1" x14ac:dyDescent="0.3">
      <c r="A12" s="8"/>
      <c r="B12" s="9"/>
      <c r="C12" s="9"/>
      <c r="D12" s="9"/>
      <c r="E12" s="9"/>
      <c r="F12" s="9"/>
      <c r="G12" s="9"/>
      <c r="H12" s="62"/>
      <c r="I12" s="9"/>
      <c r="J12" s="9"/>
      <c r="K12" s="10"/>
      <c r="L12" s="10"/>
      <c r="M12" s="10"/>
      <c r="N12" s="11"/>
      <c r="O12" s="11"/>
      <c r="P12" s="11"/>
      <c r="Q12" s="12"/>
      <c r="R12" s="32"/>
      <c r="S12" s="45"/>
      <c r="T12" s="38"/>
      <c r="U12" s="38"/>
      <c r="V12" s="48"/>
      <c r="W12" s="35"/>
      <c r="X12" s="12"/>
      <c r="Y12" s="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row>
    <row r="13" spans="1:66" ht="16.5" x14ac:dyDescent="0.3">
      <c r="A13" s="5">
        <v>43195</v>
      </c>
      <c r="B13" s="1" t="s">
        <v>112</v>
      </c>
      <c r="C13" s="1" t="s">
        <v>5</v>
      </c>
      <c r="D13" s="1" t="s">
        <v>87</v>
      </c>
      <c r="E13" s="1" t="s">
        <v>95</v>
      </c>
      <c r="F13" s="1" t="str">
        <f t="shared" ref="F13:F40" si="1">LEFT(E13,(5))</f>
        <v>17:30</v>
      </c>
      <c r="G13" s="1" t="str">
        <f t="shared" ref="G13:G40" si="2">RIGHT(E13,(5))</f>
        <v>22:00</v>
      </c>
      <c r="H13" s="64" t="s">
        <v>420</v>
      </c>
      <c r="I13" s="1" t="s">
        <v>422</v>
      </c>
      <c r="J13" s="1" t="s">
        <v>106</v>
      </c>
      <c r="K13" s="2">
        <v>30</v>
      </c>
      <c r="L13" s="6"/>
      <c r="M13" s="6"/>
      <c r="N13" s="3">
        <f t="shared" ref="N13:N40" si="3">IF(K13&lt;200,K13*0.25,IF(K13&gt;200,50,IF(K13=200,K13*0.25)))</f>
        <v>7.5</v>
      </c>
      <c r="O13" s="7"/>
      <c r="P13" s="7"/>
      <c r="Q13" s="4">
        <f t="shared" ref="Q13:Q40" si="4">SUM(K13+N13)</f>
        <v>37.5</v>
      </c>
      <c r="R13" s="7"/>
      <c r="S13" s="7"/>
      <c r="T13" s="39"/>
      <c r="U13" s="40"/>
      <c r="V13" s="40"/>
      <c r="W13" s="34">
        <f t="shared" ref="W13:W18" si="5">SUM(T13*Q13)</f>
        <v>0</v>
      </c>
      <c r="X13" s="30"/>
      <c r="Y13" s="30"/>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row>
    <row r="14" spans="1:66" ht="16.5" x14ac:dyDescent="0.3">
      <c r="A14" s="5">
        <v>43195</v>
      </c>
      <c r="B14" s="1" t="s">
        <v>85</v>
      </c>
      <c r="C14" s="1" t="s">
        <v>5</v>
      </c>
      <c r="D14" s="1" t="s">
        <v>53</v>
      </c>
      <c r="E14" s="1" t="s">
        <v>82</v>
      </c>
      <c r="F14" s="1" t="str">
        <f t="shared" si="1"/>
        <v xml:space="preserve">9:00 </v>
      </c>
      <c r="G14" s="1" t="str">
        <f t="shared" si="2"/>
        <v>12:30</v>
      </c>
      <c r="H14" s="64" t="s">
        <v>408</v>
      </c>
      <c r="I14" s="1" t="s">
        <v>407</v>
      </c>
      <c r="J14" s="1" t="s">
        <v>55</v>
      </c>
      <c r="K14" s="2">
        <v>20</v>
      </c>
      <c r="L14" s="6"/>
      <c r="M14" s="6"/>
      <c r="N14" s="3">
        <f t="shared" si="3"/>
        <v>5</v>
      </c>
      <c r="O14" s="7"/>
      <c r="P14" s="7"/>
      <c r="Q14" s="4">
        <f t="shared" si="4"/>
        <v>25</v>
      </c>
      <c r="R14" s="33"/>
      <c r="S14" s="7"/>
      <c r="T14" s="39"/>
      <c r="U14" s="40"/>
      <c r="V14" s="40"/>
      <c r="W14" s="34">
        <f t="shared" si="5"/>
        <v>0</v>
      </c>
      <c r="X14" s="30"/>
      <c r="Y14" s="3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row>
    <row r="15" spans="1:66" ht="16.5" x14ac:dyDescent="0.3">
      <c r="A15" s="5">
        <v>43195</v>
      </c>
      <c r="B15" s="1" t="s">
        <v>84</v>
      </c>
      <c r="C15" s="1" t="s">
        <v>5</v>
      </c>
      <c r="D15" s="1" t="s">
        <v>53</v>
      </c>
      <c r="E15" s="1" t="s">
        <v>80</v>
      </c>
      <c r="F15" s="1" t="str">
        <f t="shared" si="1"/>
        <v>14:00</v>
      </c>
      <c r="G15" s="1" t="str">
        <f t="shared" si="2"/>
        <v>17:30</v>
      </c>
      <c r="H15" s="64" t="s">
        <v>408</v>
      </c>
      <c r="I15" s="1" t="s">
        <v>407</v>
      </c>
      <c r="J15" s="1" t="s">
        <v>55</v>
      </c>
      <c r="K15" s="2">
        <v>20</v>
      </c>
      <c r="L15" s="6"/>
      <c r="M15" s="6"/>
      <c r="N15" s="3">
        <f t="shared" si="3"/>
        <v>5</v>
      </c>
      <c r="O15" s="7"/>
      <c r="P15" s="7"/>
      <c r="Q15" s="4">
        <f t="shared" si="4"/>
        <v>25</v>
      </c>
      <c r="R15" s="33"/>
      <c r="S15" s="7"/>
      <c r="T15" s="39"/>
      <c r="U15" s="40"/>
      <c r="V15" s="40"/>
      <c r="W15" s="34">
        <f t="shared" si="5"/>
        <v>0</v>
      </c>
      <c r="X15" s="30"/>
      <c r="Y15" s="30"/>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row>
    <row r="16" spans="1:66" ht="16.5" x14ac:dyDescent="0.3">
      <c r="A16" s="5">
        <v>43195</v>
      </c>
      <c r="B16" s="1" t="s">
        <v>83</v>
      </c>
      <c r="C16" s="1" t="s">
        <v>5</v>
      </c>
      <c r="D16" s="1" t="s">
        <v>53</v>
      </c>
      <c r="E16" s="1" t="s">
        <v>36</v>
      </c>
      <c r="F16" s="1" t="str">
        <f t="shared" si="1"/>
        <v>19:00</v>
      </c>
      <c r="G16" s="1" t="str">
        <f t="shared" si="2"/>
        <v>22:30</v>
      </c>
      <c r="H16" s="64" t="s">
        <v>408</v>
      </c>
      <c r="I16" s="1" t="s">
        <v>407</v>
      </c>
      <c r="J16" s="1" t="s">
        <v>55</v>
      </c>
      <c r="K16" s="2">
        <v>20</v>
      </c>
      <c r="L16" s="6"/>
      <c r="M16" s="6"/>
      <c r="N16" s="3">
        <f t="shared" si="3"/>
        <v>5</v>
      </c>
      <c r="O16" s="7"/>
      <c r="P16" s="7"/>
      <c r="Q16" s="4">
        <f t="shared" si="4"/>
        <v>25</v>
      </c>
      <c r="R16" s="33"/>
      <c r="S16" s="7"/>
      <c r="T16" s="39"/>
      <c r="U16" s="40"/>
      <c r="V16" s="40"/>
      <c r="W16" s="34">
        <f t="shared" si="5"/>
        <v>0</v>
      </c>
      <c r="X16" s="30"/>
      <c r="Y16" s="30"/>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row>
    <row r="17" spans="1:49" ht="16.5" x14ac:dyDescent="0.3">
      <c r="A17" s="5">
        <v>43195</v>
      </c>
      <c r="B17" s="1" t="s">
        <v>104</v>
      </c>
      <c r="C17" s="1" t="s">
        <v>5</v>
      </c>
      <c r="D17" s="1" t="s">
        <v>87</v>
      </c>
      <c r="E17" s="1" t="s">
        <v>98</v>
      </c>
      <c r="F17" s="1" t="str">
        <f t="shared" si="1"/>
        <v>18:30</v>
      </c>
      <c r="G17" s="1" t="str">
        <f t="shared" si="2"/>
        <v>23:00</v>
      </c>
      <c r="H17" s="64" t="s">
        <v>421</v>
      </c>
      <c r="I17" s="1" t="s">
        <v>422</v>
      </c>
      <c r="J17" s="1" t="s">
        <v>96</v>
      </c>
      <c r="K17" s="2">
        <v>30</v>
      </c>
      <c r="L17" s="6"/>
      <c r="M17" s="6"/>
      <c r="N17" s="3">
        <f t="shared" si="3"/>
        <v>7.5</v>
      </c>
      <c r="O17" s="7"/>
      <c r="P17" s="7"/>
      <c r="Q17" s="4">
        <f t="shared" si="4"/>
        <v>37.5</v>
      </c>
      <c r="R17" s="7"/>
      <c r="S17" s="7"/>
      <c r="T17" s="39"/>
      <c r="U17" s="40"/>
      <c r="V17" s="40"/>
      <c r="W17" s="34">
        <f t="shared" si="5"/>
        <v>0</v>
      </c>
      <c r="X17" s="30"/>
      <c r="Y17" s="30"/>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row>
    <row r="18" spans="1:49" ht="16.5" x14ac:dyDescent="0.3">
      <c r="A18" s="5">
        <v>43195</v>
      </c>
      <c r="B18" s="1" t="s">
        <v>134</v>
      </c>
      <c r="C18" s="1" t="s">
        <v>5</v>
      </c>
      <c r="D18" s="1" t="s">
        <v>135</v>
      </c>
      <c r="E18" s="1" t="s">
        <v>136</v>
      </c>
      <c r="F18" s="1" t="str">
        <f t="shared" si="1"/>
        <v>12:00</v>
      </c>
      <c r="G18" s="1" t="str">
        <f t="shared" si="2"/>
        <v>16:00</v>
      </c>
      <c r="H18" s="64" t="s">
        <v>412</v>
      </c>
      <c r="I18" s="1" t="s">
        <v>423</v>
      </c>
      <c r="J18" s="1" t="s">
        <v>137</v>
      </c>
      <c r="K18" s="2">
        <v>40</v>
      </c>
      <c r="L18" s="2">
        <v>20</v>
      </c>
      <c r="M18" s="6"/>
      <c r="N18" s="3">
        <f t="shared" si="3"/>
        <v>10</v>
      </c>
      <c r="O18" s="3">
        <f t="shared" ref="O18:O26" si="6">IF(L18&lt;200,L18*0.25,IF(L18&gt;200,50,IF(L18=200,L18*0.25)))</f>
        <v>5</v>
      </c>
      <c r="P18" s="6"/>
      <c r="Q18" s="4">
        <f t="shared" si="4"/>
        <v>50</v>
      </c>
      <c r="R18" s="31">
        <f>SUM(L18+O18)</f>
        <v>25</v>
      </c>
      <c r="S18" s="6"/>
      <c r="T18" s="39"/>
      <c r="U18" s="39"/>
      <c r="V18" s="50"/>
      <c r="W18" s="34">
        <f t="shared" si="5"/>
        <v>0</v>
      </c>
      <c r="X18" s="34">
        <f t="shared" ref="X18" si="7">SUM(U18*R18)</f>
        <v>0</v>
      </c>
      <c r="Y18" s="30"/>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row>
    <row r="19" spans="1:49" ht="16.5" x14ac:dyDescent="0.3">
      <c r="A19" s="5">
        <v>43195</v>
      </c>
      <c r="B19" s="1" t="s">
        <v>138</v>
      </c>
      <c r="C19" s="1" t="s">
        <v>5</v>
      </c>
      <c r="D19" s="1" t="s">
        <v>135</v>
      </c>
      <c r="E19" s="1" t="s">
        <v>139</v>
      </c>
      <c r="F19" s="1" t="str">
        <f t="shared" si="1"/>
        <v>18:30</v>
      </c>
      <c r="G19" s="1" t="str">
        <f t="shared" si="2"/>
        <v>22:30</v>
      </c>
      <c r="H19" s="64" t="s">
        <v>412</v>
      </c>
      <c r="I19" s="1" t="s">
        <v>423</v>
      </c>
      <c r="J19" s="1" t="s">
        <v>137</v>
      </c>
      <c r="K19" s="2">
        <v>40</v>
      </c>
      <c r="L19" s="2">
        <v>20</v>
      </c>
      <c r="M19" s="6"/>
      <c r="N19" s="3">
        <f t="shared" si="3"/>
        <v>10</v>
      </c>
      <c r="O19" s="3">
        <f t="shared" si="6"/>
        <v>5</v>
      </c>
      <c r="P19" s="6"/>
      <c r="Q19" s="4">
        <f t="shared" si="4"/>
        <v>50</v>
      </c>
      <c r="R19" s="31">
        <f>SUM(L19+O19)</f>
        <v>25</v>
      </c>
      <c r="S19" s="6"/>
      <c r="T19" s="39"/>
      <c r="U19" s="39"/>
      <c r="V19" s="50"/>
      <c r="W19" s="34">
        <f t="shared" ref="W19:W26" si="8">SUM(T19*Q19)</f>
        <v>0</v>
      </c>
      <c r="X19" s="34">
        <f t="shared" ref="X19:X26" si="9">SUM(U19*R19)</f>
        <v>0</v>
      </c>
      <c r="Y19" s="30"/>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row>
    <row r="20" spans="1:49" ht="16.5" x14ac:dyDescent="0.3">
      <c r="A20" s="5">
        <v>43195</v>
      </c>
      <c r="B20" s="1" t="s">
        <v>161</v>
      </c>
      <c r="C20" s="1" t="s">
        <v>5</v>
      </c>
      <c r="D20" s="1" t="s">
        <v>162</v>
      </c>
      <c r="E20" s="1" t="s">
        <v>446</v>
      </c>
      <c r="F20" s="1" t="str">
        <f t="shared" si="1"/>
        <v>14:30</v>
      </c>
      <c r="G20" s="1" t="str">
        <f t="shared" si="2"/>
        <v>17:00</v>
      </c>
      <c r="H20" s="64" t="s">
        <v>412</v>
      </c>
      <c r="I20" s="1" t="s">
        <v>582</v>
      </c>
      <c r="J20" s="1" t="s">
        <v>164</v>
      </c>
      <c r="K20" s="2">
        <v>120</v>
      </c>
      <c r="L20" s="2">
        <v>70</v>
      </c>
      <c r="M20" s="2">
        <v>50</v>
      </c>
      <c r="N20" s="3">
        <f t="shared" si="3"/>
        <v>30</v>
      </c>
      <c r="O20" s="3">
        <f t="shared" si="6"/>
        <v>17.5</v>
      </c>
      <c r="P20" s="3">
        <f>IF(M20&lt;200,M20*0.25,IF(M20&gt;200,50,IF(M20=200,M20*0.25)))</f>
        <v>12.5</v>
      </c>
      <c r="Q20" s="4">
        <f t="shared" si="4"/>
        <v>150</v>
      </c>
      <c r="R20" s="4">
        <f t="shared" ref="R20:S22" si="10">SUM(L20+O20)</f>
        <v>87.5</v>
      </c>
      <c r="S20" s="4">
        <f t="shared" si="10"/>
        <v>62.5</v>
      </c>
      <c r="T20" s="66" t="s">
        <v>594</v>
      </c>
      <c r="U20" s="39"/>
      <c r="V20" s="39"/>
      <c r="W20" s="67"/>
      <c r="X20" s="34">
        <f t="shared" si="9"/>
        <v>0</v>
      </c>
      <c r="Y20" s="34">
        <f t="shared" ref="Y20:Y24" si="11">SUM(V20*S20)</f>
        <v>0</v>
      </c>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row>
    <row r="21" spans="1:49" ht="16.5" x14ac:dyDescent="0.3">
      <c r="A21" s="5">
        <v>43195</v>
      </c>
      <c r="B21" s="1" t="s">
        <v>165</v>
      </c>
      <c r="C21" s="1" t="s">
        <v>10</v>
      </c>
      <c r="D21" s="1" t="s">
        <v>162</v>
      </c>
      <c r="E21" s="1" t="s">
        <v>11</v>
      </c>
      <c r="F21" s="1" t="str">
        <f t="shared" si="1"/>
        <v>19:00</v>
      </c>
      <c r="G21" s="1" t="str">
        <f t="shared" si="2"/>
        <v>22:00</v>
      </c>
      <c r="H21" s="64" t="s">
        <v>412</v>
      </c>
      <c r="I21" s="1" t="s">
        <v>583</v>
      </c>
      <c r="J21" s="1" t="s">
        <v>164</v>
      </c>
      <c r="K21" s="2">
        <v>175</v>
      </c>
      <c r="L21" s="2">
        <v>120</v>
      </c>
      <c r="M21" s="2">
        <v>70</v>
      </c>
      <c r="N21" s="3">
        <f t="shared" si="3"/>
        <v>43.75</v>
      </c>
      <c r="O21" s="3">
        <f t="shared" si="6"/>
        <v>30</v>
      </c>
      <c r="P21" s="3">
        <f>IF(M21&lt;200,M21*0.25,IF(M21&gt;200,50,IF(M21=200,M21*0.25)))</f>
        <v>17.5</v>
      </c>
      <c r="Q21" s="4">
        <f t="shared" si="4"/>
        <v>218.75</v>
      </c>
      <c r="R21" s="31">
        <f>SUM(L21+O21)</f>
        <v>150</v>
      </c>
      <c r="S21" s="4">
        <f t="shared" si="10"/>
        <v>87.5</v>
      </c>
      <c r="T21" s="66" t="s">
        <v>594</v>
      </c>
      <c r="U21" s="39"/>
      <c r="V21" s="39"/>
      <c r="W21" s="67"/>
      <c r="X21" s="34">
        <f t="shared" si="9"/>
        <v>0</v>
      </c>
      <c r="Y21" s="34">
        <f t="shared" si="11"/>
        <v>0</v>
      </c>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row>
    <row r="22" spans="1:49" ht="16.5" x14ac:dyDescent="0.3">
      <c r="A22" s="5">
        <v>43195</v>
      </c>
      <c r="B22" s="1" t="s">
        <v>180</v>
      </c>
      <c r="C22" s="1" t="s">
        <v>5</v>
      </c>
      <c r="D22" s="1" t="s">
        <v>181</v>
      </c>
      <c r="E22" s="1" t="s">
        <v>65</v>
      </c>
      <c r="F22" s="1" t="str">
        <f t="shared" si="1"/>
        <v xml:space="preserve">9:00 </v>
      </c>
      <c r="G22" s="1" t="str">
        <f t="shared" si="2"/>
        <v>15:00</v>
      </c>
      <c r="H22" s="64" t="s">
        <v>420</v>
      </c>
      <c r="I22" s="1" t="s">
        <v>456</v>
      </c>
      <c r="J22" s="1" t="s">
        <v>182</v>
      </c>
      <c r="K22" s="2">
        <v>60</v>
      </c>
      <c r="L22" s="2">
        <v>40</v>
      </c>
      <c r="M22" s="2">
        <v>20</v>
      </c>
      <c r="N22" s="3">
        <f t="shared" si="3"/>
        <v>15</v>
      </c>
      <c r="O22" s="3">
        <f t="shared" si="6"/>
        <v>10</v>
      </c>
      <c r="P22" s="3">
        <f>IF(M22&lt;200,M22*0.25,IF(M22&gt;200,50,IF(M22=200,M22*0.25)))</f>
        <v>5</v>
      </c>
      <c r="Q22" s="4">
        <f t="shared" si="4"/>
        <v>75</v>
      </c>
      <c r="R22" s="4">
        <f t="shared" ref="R22" si="12">SUM(L22+O22)</f>
        <v>50</v>
      </c>
      <c r="S22" s="4">
        <f t="shared" si="10"/>
        <v>25</v>
      </c>
      <c r="T22" s="39"/>
      <c r="U22" s="39"/>
      <c r="V22" s="39"/>
      <c r="W22" s="34">
        <f t="shared" si="8"/>
        <v>0</v>
      </c>
      <c r="X22" s="34">
        <f t="shared" si="9"/>
        <v>0</v>
      </c>
      <c r="Y22" s="34">
        <f t="shared" si="11"/>
        <v>0</v>
      </c>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row>
    <row r="23" spans="1:49" ht="15" customHeight="1" x14ac:dyDescent="0.3">
      <c r="A23" s="5">
        <v>43195</v>
      </c>
      <c r="B23" s="1" t="s">
        <v>183</v>
      </c>
      <c r="C23" s="1" t="s">
        <v>10</v>
      </c>
      <c r="D23" s="1" t="s">
        <v>181</v>
      </c>
      <c r="E23" s="1" t="s">
        <v>184</v>
      </c>
      <c r="F23" s="1" t="str">
        <f t="shared" si="1"/>
        <v>17:00</v>
      </c>
      <c r="G23" s="1" t="str">
        <f t="shared" si="2"/>
        <v>20:15</v>
      </c>
      <c r="H23" s="64" t="s">
        <v>420</v>
      </c>
      <c r="I23" s="1" t="s">
        <v>456</v>
      </c>
      <c r="J23" s="1" t="s">
        <v>182</v>
      </c>
      <c r="K23" s="2">
        <v>90</v>
      </c>
      <c r="L23" s="2">
        <v>60</v>
      </c>
      <c r="M23" s="2">
        <v>40</v>
      </c>
      <c r="N23" s="3">
        <f t="shared" si="3"/>
        <v>22.5</v>
      </c>
      <c r="O23" s="3">
        <f t="shared" si="6"/>
        <v>15</v>
      </c>
      <c r="P23" s="3">
        <f>IF(M23&lt;200,M23*0.25,IF(M23&gt;200,50,IF(M23=200,M23*0.25)))</f>
        <v>10</v>
      </c>
      <c r="Q23" s="4">
        <f t="shared" si="4"/>
        <v>112.5</v>
      </c>
      <c r="R23" s="4">
        <f t="shared" ref="R23" si="13">SUM(L23+O23)</f>
        <v>75</v>
      </c>
      <c r="S23" s="4">
        <f t="shared" ref="S23" si="14">SUM(M23+P23)</f>
        <v>50</v>
      </c>
      <c r="T23" s="39"/>
      <c r="U23" s="39"/>
      <c r="V23" s="39"/>
      <c r="W23" s="34">
        <f t="shared" si="8"/>
        <v>0</v>
      </c>
      <c r="X23" s="34">
        <f t="shared" si="9"/>
        <v>0</v>
      </c>
      <c r="Y23" s="34">
        <f t="shared" si="11"/>
        <v>0</v>
      </c>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1:49" ht="15" customHeight="1" x14ac:dyDescent="0.3">
      <c r="A24" s="5">
        <v>43195</v>
      </c>
      <c r="B24" s="1" t="s">
        <v>198</v>
      </c>
      <c r="C24" s="1" t="s">
        <v>5</v>
      </c>
      <c r="D24" s="1" t="s">
        <v>199</v>
      </c>
      <c r="E24" s="1" t="s">
        <v>467</v>
      </c>
      <c r="F24" s="1" t="str">
        <f t="shared" si="1"/>
        <v xml:space="preserve">9:30 </v>
      </c>
      <c r="G24" s="1" t="str">
        <f t="shared" si="2"/>
        <v>13:00</v>
      </c>
      <c r="H24" s="64" t="s">
        <v>421</v>
      </c>
      <c r="I24" s="1" t="s">
        <v>570</v>
      </c>
      <c r="J24" s="1" t="s">
        <v>200</v>
      </c>
      <c r="K24" s="2">
        <v>40</v>
      </c>
      <c r="L24" s="2">
        <v>20</v>
      </c>
      <c r="M24" s="51"/>
      <c r="N24" s="3">
        <f t="shared" si="3"/>
        <v>10</v>
      </c>
      <c r="O24" s="3">
        <f t="shared" si="6"/>
        <v>5</v>
      </c>
      <c r="P24" s="52"/>
      <c r="Q24" s="4">
        <f t="shared" si="4"/>
        <v>50</v>
      </c>
      <c r="R24" s="4">
        <f>SUM(L24+O24)</f>
        <v>25</v>
      </c>
      <c r="S24" s="53"/>
      <c r="T24" s="39"/>
      <c r="U24" s="39"/>
      <c r="V24" s="49"/>
      <c r="W24" s="34">
        <f t="shared" si="8"/>
        <v>0</v>
      </c>
      <c r="X24" s="34">
        <f t="shared" si="9"/>
        <v>0</v>
      </c>
      <c r="Y24" s="34">
        <f t="shared" si="11"/>
        <v>0</v>
      </c>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row>
    <row r="25" spans="1:49" ht="15" customHeight="1" x14ac:dyDescent="0.3">
      <c r="A25" s="5">
        <v>43195</v>
      </c>
      <c r="B25" s="1" t="s">
        <v>201</v>
      </c>
      <c r="C25" s="1" t="s">
        <v>5</v>
      </c>
      <c r="D25" s="1" t="s">
        <v>199</v>
      </c>
      <c r="E25" s="1" t="s">
        <v>32</v>
      </c>
      <c r="F25" s="1" t="str">
        <f t="shared" si="1"/>
        <v>14:30</v>
      </c>
      <c r="G25" s="1" t="str">
        <f t="shared" si="2"/>
        <v>18:00</v>
      </c>
      <c r="H25" s="64" t="s">
        <v>421</v>
      </c>
      <c r="I25" s="1" t="s">
        <v>570</v>
      </c>
      <c r="J25" s="1" t="s">
        <v>200</v>
      </c>
      <c r="K25" s="2">
        <v>40</v>
      </c>
      <c r="L25" s="2">
        <v>20</v>
      </c>
      <c r="M25" s="51"/>
      <c r="N25" s="3">
        <f t="shared" si="3"/>
        <v>10</v>
      </c>
      <c r="O25" s="3">
        <f t="shared" si="6"/>
        <v>5</v>
      </c>
      <c r="P25" s="52"/>
      <c r="Q25" s="4">
        <f t="shared" si="4"/>
        <v>50</v>
      </c>
      <c r="R25" s="4">
        <f t="shared" ref="R25:R26" si="15">SUM(L25+O25)</f>
        <v>25</v>
      </c>
      <c r="S25" s="53"/>
      <c r="T25" s="39"/>
      <c r="U25" s="39"/>
      <c r="V25" s="49"/>
      <c r="W25" s="34">
        <f t="shared" si="8"/>
        <v>0</v>
      </c>
      <c r="X25" s="34">
        <f t="shared" si="9"/>
        <v>0</v>
      </c>
      <c r="Y25" s="54"/>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row>
    <row r="26" spans="1:49" ht="15" customHeight="1" x14ac:dyDescent="0.3">
      <c r="A26" s="5">
        <v>43195</v>
      </c>
      <c r="B26" s="1" t="s">
        <v>203</v>
      </c>
      <c r="C26" s="1" t="s">
        <v>5</v>
      </c>
      <c r="D26" s="1" t="s">
        <v>199</v>
      </c>
      <c r="E26" s="1" t="s">
        <v>468</v>
      </c>
      <c r="F26" s="1" t="str">
        <f t="shared" si="1"/>
        <v>19:30</v>
      </c>
      <c r="G26" s="1" t="str">
        <f t="shared" si="2"/>
        <v>23:00</v>
      </c>
      <c r="H26" s="64" t="s">
        <v>420</v>
      </c>
      <c r="I26" s="1" t="s">
        <v>570</v>
      </c>
      <c r="J26" s="1" t="s">
        <v>200</v>
      </c>
      <c r="K26" s="2">
        <v>40</v>
      </c>
      <c r="L26" s="2">
        <v>20</v>
      </c>
      <c r="M26" s="51"/>
      <c r="N26" s="3">
        <f t="shared" si="3"/>
        <v>10</v>
      </c>
      <c r="O26" s="3">
        <f t="shared" si="6"/>
        <v>5</v>
      </c>
      <c r="P26" s="52"/>
      <c r="Q26" s="4">
        <f t="shared" si="4"/>
        <v>50</v>
      </c>
      <c r="R26" s="4">
        <f t="shared" si="15"/>
        <v>25</v>
      </c>
      <c r="S26" s="53"/>
      <c r="T26" s="39"/>
      <c r="U26" s="39"/>
      <c r="V26" s="49"/>
      <c r="W26" s="34">
        <f t="shared" si="8"/>
        <v>0</v>
      </c>
      <c r="X26" s="34">
        <f t="shared" si="9"/>
        <v>0</v>
      </c>
      <c r="Y26" s="54"/>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row>
    <row r="27" spans="1:49" ht="15" customHeight="1" x14ac:dyDescent="0.3">
      <c r="A27" s="5">
        <v>43195</v>
      </c>
      <c r="B27" s="1" t="s">
        <v>230</v>
      </c>
      <c r="C27" s="1" t="s">
        <v>5</v>
      </c>
      <c r="D27" s="1" t="s">
        <v>231</v>
      </c>
      <c r="E27" s="1" t="s">
        <v>473</v>
      </c>
      <c r="F27" s="1" t="str">
        <f t="shared" si="1"/>
        <v xml:space="preserve">9:00 </v>
      </c>
      <c r="G27" s="1" t="str">
        <f t="shared" si="2"/>
        <v>14:15</v>
      </c>
      <c r="H27" s="64" t="s">
        <v>412</v>
      </c>
      <c r="I27" s="1" t="s">
        <v>479</v>
      </c>
      <c r="J27" s="1" t="s">
        <v>232</v>
      </c>
      <c r="K27" s="2">
        <v>20</v>
      </c>
      <c r="L27" s="6"/>
      <c r="M27" s="6"/>
      <c r="N27" s="3">
        <f t="shared" si="3"/>
        <v>5</v>
      </c>
      <c r="O27" s="7"/>
      <c r="P27" s="7"/>
      <c r="Q27" s="4">
        <f t="shared" si="4"/>
        <v>25</v>
      </c>
      <c r="R27" s="33"/>
      <c r="S27" s="7"/>
      <c r="T27" s="39"/>
      <c r="U27" s="40"/>
      <c r="V27" s="40"/>
      <c r="W27" s="34">
        <f t="shared" ref="W27:W32" si="16">SUM(T27*Q27)</f>
        <v>0</v>
      </c>
      <c r="X27" s="30"/>
      <c r="Y27" s="30"/>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row>
    <row r="28" spans="1:49" ht="15" customHeight="1" x14ac:dyDescent="0.3">
      <c r="A28" s="5">
        <v>43195</v>
      </c>
      <c r="B28" s="1" t="s">
        <v>233</v>
      </c>
      <c r="C28" s="1" t="s">
        <v>5</v>
      </c>
      <c r="D28" s="1" t="s">
        <v>231</v>
      </c>
      <c r="E28" s="1" t="s">
        <v>474</v>
      </c>
      <c r="F28" s="1" t="str">
        <f t="shared" si="1"/>
        <v>16:00</v>
      </c>
      <c r="G28" s="1" t="str">
        <f t="shared" si="2"/>
        <v>21:15</v>
      </c>
      <c r="H28" s="64" t="s">
        <v>589</v>
      </c>
      <c r="I28" s="1" t="s">
        <v>480</v>
      </c>
      <c r="J28" s="1" t="s">
        <v>232</v>
      </c>
      <c r="K28" s="2">
        <v>20</v>
      </c>
      <c r="L28" s="6"/>
      <c r="M28" s="6"/>
      <c r="N28" s="3">
        <f t="shared" si="3"/>
        <v>5</v>
      </c>
      <c r="O28" s="7"/>
      <c r="P28" s="7"/>
      <c r="Q28" s="4">
        <f t="shared" si="4"/>
        <v>25</v>
      </c>
      <c r="R28" s="33"/>
      <c r="S28" s="7"/>
      <c r="T28" s="39"/>
      <c r="U28" s="40"/>
      <c r="V28" s="40"/>
      <c r="W28" s="34">
        <f t="shared" si="16"/>
        <v>0</v>
      </c>
      <c r="X28" s="30"/>
      <c r="Y28" s="30"/>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row>
    <row r="29" spans="1:49" ht="15" customHeight="1" x14ac:dyDescent="0.3">
      <c r="A29" s="5">
        <v>43195</v>
      </c>
      <c r="B29" s="1" t="s">
        <v>251</v>
      </c>
      <c r="C29" s="1" t="s">
        <v>5</v>
      </c>
      <c r="D29" s="1" t="s">
        <v>252</v>
      </c>
      <c r="E29" s="1" t="s">
        <v>253</v>
      </c>
      <c r="F29" s="1" t="str">
        <f t="shared" si="1"/>
        <v>13:00</v>
      </c>
      <c r="G29" s="1" t="str">
        <f t="shared" si="2"/>
        <v>16:30</v>
      </c>
      <c r="H29" s="64" t="s">
        <v>421</v>
      </c>
      <c r="I29" s="1" t="s">
        <v>570</v>
      </c>
      <c r="J29" s="1" t="s">
        <v>88</v>
      </c>
      <c r="K29" s="2">
        <v>30</v>
      </c>
      <c r="L29" s="6"/>
      <c r="M29" s="6"/>
      <c r="N29" s="3">
        <f t="shared" si="3"/>
        <v>7.5</v>
      </c>
      <c r="O29" s="7"/>
      <c r="P29" s="7"/>
      <c r="Q29" s="4">
        <f t="shared" si="4"/>
        <v>37.5</v>
      </c>
      <c r="R29" s="33"/>
      <c r="S29" s="7"/>
      <c r="T29" s="39"/>
      <c r="U29" s="40"/>
      <c r="V29" s="40"/>
      <c r="W29" s="34">
        <f t="shared" si="16"/>
        <v>0</v>
      </c>
      <c r="X29" s="30"/>
      <c r="Y29" s="30"/>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row>
    <row r="30" spans="1:49" ht="15" customHeight="1" x14ac:dyDescent="0.3">
      <c r="A30" s="5">
        <v>43195</v>
      </c>
      <c r="B30" s="1" t="s">
        <v>254</v>
      </c>
      <c r="C30" s="1" t="s">
        <v>5</v>
      </c>
      <c r="D30" s="1" t="s">
        <v>252</v>
      </c>
      <c r="E30" s="1" t="s">
        <v>156</v>
      </c>
      <c r="F30" s="1" t="str">
        <f t="shared" si="1"/>
        <v>18:30</v>
      </c>
      <c r="G30" s="1" t="str">
        <f t="shared" si="2"/>
        <v>22:00</v>
      </c>
      <c r="H30" s="64" t="s">
        <v>421</v>
      </c>
      <c r="I30" s="1" t="s">
        <v>570</v>
      </c>
      <c r="J30" s="1" t="s">
        <v>88</v>
      </c>
      <c r="K30" s="2">
        <v>30</v>
      </c>
      <c r="L30" s="6"/>
      <c r="M30" s="6"/>
      <c r="N30" s="3">
        <f t="shared" si="3"/>
        <v>7.5</v>
      </c>
      <c r="O30" s="7"/>
      <c r="P30" s="7"/>
      <c r="Q30" s="4">
        <f t="shared" si="4"/>
        <v>37.5</v>
      </c>
      <c r="R30" s="33"/>
      <c r="S30" s="7"/>
      <c r="T30" s="39"/>
      <c r="U30" s="40"/>
      <c r="V30" s="40"/>
      <c r="W30" s="34">
        <f t="shared" si="16"/>
        <v>0</v>
      </c>
      <c r="X30" s="30"/>
      <c r="Y30" s="30"/>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row>
    <row r="31" spans="1:49" ht="15" customHeight="1" x14ac:dyDescent="0.3">
      <c r="A31" s="5">
        <v>43195</v>
      </c>
      <c r="B31" s="1" t="s">
        <v>296</v>
      </c>
      <c r="C31" s="1" t="s">
        <v>5</v>
      </c>
      <c r="D31" s="1" t="s">
        <v>297</v>
      </c>
      <c r="E31" s="1" t="s">
        <v>298</v>
      </c>
      <c r="F31" s="1" t="str">
        <f t="shared" si="1"/>
        <v>12:30</v>
      </c>
      <c r="G31" s="1" t="str">
        <f t="shared" si="2"/>
        <v>16:30</v>
      </c>
      <c r="H31" s="64" t="s">
        <v>412</v>
      </c>
      <c r="I31" s="1" t="s">
        <v>512</v>
      </c>
      <c r="J31" s="1" t="s">
        <v>137</v>
      </c>
      <c r="K31" s="2">
        <v>20</v>
      </c>
      <c r="L31" s="6"/>
      <c r="M31" s="6"/>
      <c r="N31" s="3">
        <f t="shared" si="3"/>
        <v>5</v>
      </c>
      <c r="O31" s="7"/>
      <c r="P31" s="7"/>
      <c r="Q31" s="4">
        <f t="shared" si="4"/>
        <v>25</v>
      </c>
      <c r="R31" s="33"/>
      <c r="S31" s="7"/>
      <c r="T31" s="39"/>
      <c r="U31" s="40"/>
      <c r="V31" s="40"/>
      <c r="W31" s="34">
        <f t="shared" si="16"/>
        <v>0</v>
      </c>
      <c r="X31" s="30"/>
      <c r="Y31" s="30"/>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row>
    <row r="32" spans="1:49" ht="15" customHeight="1" x14ac:dyDescent="0.3">
      <c r="A32" s="5">
        <v>43195</v>
      </c>
      <c r="B32" s="1" t="s">
        <v>299</v>
      </c>
      <c r="C32" s="1" t="s">
        <v>5</v>
      </c>
      <c r="D32" s="1" t="s">
        <v>297</v>
      </c>
      <c r="E32" s="1" t="s">
        <v>300</v>
      </c>
      <c r="F32" s="1" t="str">
        <f t="shared" si="1"/>
        <v>18:00</v>
      </c>
      <c r="G32" s="1" t="str">
        <f t="shared" si="2"/>
        <v>21:30</v>
      </c>
      <c r="H32" s="64" t="s">
        <v>412</v>
      </c>
      <c r="I32" s="1" t="s">
        <v>512</v>
      </c>
      <c r="J32" s="1" t="s">
        <v>137</v>
      </c>
      <c r="K32" s="2">
        <v>20</v>
      </c>
      <c r="L32" s="6"/>
      <c r="M32" s="6"/>
      <c r="N32" s="3">
        <f t="shared" si="3"/>
        <v>5</v>
      </c>
      <c r="O32" s="7"/>
      <c r="P32" s="7"/>
      <c r="Q32" s="4">
        <f t="shared" si="4"/>
        <v>25</v>
      </c>
      <c r="R32" s="33"/>
      <c r="S32" s="7"/>
      <c r="T32" s="39"/>
      <c r="U32" s="40"/>
      <c r="V32" s="40"/>
      <c r="W32" s="34">
        <f t="shared" si="16"/>
        <v>0</v>
      </c>
      <c r="X32" s="30"/>
      <c r="Y32" s="30"/>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row>
    <row r="33" spans="1:49" ht="15" customHeight="1" x14ac:dyDescent="0.3">
      <c r="A33" s="5">
        <v>43195</v>
      </c>
      <c r="B33" s="1" t="s">
        <v>4</v>
      </c>
      <c r="C33" s="1" t="s">
        <v>5</v>
      </c>
      <c r="D33" s="1" t="s">
        <v>6</v>
      </c>
      <c r="E33" s="1" t="s">
        <v>429</v>
      </c>
      <c r="F33" s="1" t="str">
        <f t="shared" si="1"/>
        <v>10:30</v>
      </c>
      <c r="G33" s="1" t="str">
        <f t="shared" si="2"/>
        <v>13:30</v>
      </c>
      <c r="H33" s="64" t="s">
        <v>412</v>
      </c>
      <c r="I33" s="1" t="s">
        <v>517</v>
      </c>
      <c r="J33" s="1" t="s">
        <v>8</v>
      </c>
      <c r="K33" s="2">
        <v>120</v>
      </c>
      <c r="L33" s="2">
        <v>80</v>
      </c>
      <c r="M33" s="2">
        <v>40</v>
      </c>
      <c r="N33" s="3">
        <f t="shared" si="3"/>
        <v>30</v>
      </c>
      <c r="O33" s="3">
        <f>IF(L33&lt;200,L33*0.25,IF(L33&gt;200,50,IF(L33=200,L33*0.25)))</f>
        <v>20</v>
      </c>
      <c r="P33" s="3">
        <f>IF(M33&lt;200,M33*0.25,IF(M33&gt;200,50,IF(M33=200,M33*0.25)))</f>
        <v>10</v>
      </c>
      <c r="Q33" s="4">
        <f t="shared" si="4"/>
        <v>150</v>
      </c>
      <c r="R33" s="4">
        <f t="shared" ref="R33" si="17">SUM(L33+O33)</f>
        <v>100</v>
      </c>
      <c r="S33" s="4">
        <f t="shared" ref="S33" si="18">SUM(M33+P33)</f>
        <v>50</v>
      </c>
      <c r="T33" s="39"/>
      <c r="U33" s="39"/>
      <c r="V33" s="39"/>
      <c r="W33" s="34">
        <f t="shared" ref="W33" si="19">SUM(T33*Q33)</f>
        <v>0</v>
      </c>
      <c r="X33" s="34">
        <f t="shared" ref="X33" si="20">SUM(U33*R33)</f>
        <v>0</v>
      </c>
      <c r="Y33" s="34">
        <f t="shared" ref="Y33" si="21">SUM(V33*S33)</f>
        <v>0</v>
      </c>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row>
    <row r="34" spans="1:49" ht="15" customHeight="1" x14ac:dyDescent="0.3">
      <c r="A34" s="5">
        <v>43195</v>
      </c>
      <c r="B34" s="1" t="s">
        <v>9</v>
      </c>
      <c r="C34" s="1" t="s">
        <v>10</v>
      </c>
      <c r="D34" s="1" t="s">
        <v>6</v>
      </c>
      <c r="E34" s="1" t="s">
        <v>435</v>
      </c>
      <c r="F34" s="1" t="str">
        <f t="shared" si="1"/>
        <v>19:30</v>
      </c>
      <c r="G34" s="1" t="str">
        <f t="shared" si="2"/>
        <v>22:30</v>
      </c>
      <c r="H34" s="64" t="s">
        <v>412</v>
      </c>
      <c r="I34" s="65" t="s">
        <v>518</v>
      </c>
      <c r="J34" s="1" t="s">
        <v>8</v>
      </c>
      <c r="K34" s="2">
        <v>200</v>
      </c>
      <c r="L34" s="2">
        <v>150</v>
      </c>
      <c r="M34" s="2">
        <v>80</v>
      </c>
      <c r="N34" s="3">
        <f t="shared" si="3"/>
        <v>50</v>
      </c>
      <c r="O34" s="3">
        <f>IF(L34&lt;200,L34*0.25,IF(L34&gt;200,50,IF(L34=200,L34*0.25)))</f>
        <v>37.5</v>
      </c>
      <c r="P34" s="3">
        <f>IF(M34&lt;200,M34*0.25,IF(M34&gt;200,50,IF(M34=200,M34*0.25)))</f>
        <v>20</v>
      </c>
      <c r="Q34" s="4">
        <f t="shared" ref="Q34" si="22">SUM(K34+N34)</f>
        <v>250</v>
      </c>
      <c r="R34" s="4">
        <f t="shared" ref="R34" si="23">SUM(L34+O34)</f>
        <v>187.5</v>
      </c>
      <c r="S34" s="4">
        <f t="shared" ref="S34" si="24">SUM(M34+P34)</f>
        <v>100</v>
      </c>
      <c r="T34" s="39"/>
      <c r="U34" s="39"/>
      <c r="V34" s="39"/>
      <c r="W34" s="34">
        <f t="shared" ref="W34" si="25">SUM(T34*Q34)</f>
        <v>0</v>
      </c>
      <c r="X34" s="34">
        <f t="shared" ref="X34" si="26">SUM(U34*R34)</f>
        <v>0</v>
      </c>
      <c r="Y34" s="34">
        <f t="shared" ref="Y34" si="27">SUM(V34*S34)</f>
        <v>0</v>
      </c>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row>
    <row r="35" spans="1:49" ht="15" customHeight="1" x14ac:dyDescent="0.3">
      <c r="A35" s="5">
        <v>43195</v>
      </c>
      <c r="B35" s="1" t="s">
        <v>346</v>
      </c>
      <c r="C35" s="1" t="s">
        <v>10</v>
      </c>
      <c r="D35" s="1" t="s">
        <v>347</v>
      </c>
      <c r="E35" s="1" t="s">
        <v>348</v>
      </c>
      <c r="F35" s="1" t="str">
        <f t="shared" si="1"/>
        <v xml:space="preserve">9:30 </v>
      </c>
      <c r="G35" s="1" t="str">
        <f t="shared" si="2"/>
        <v>14:00</v>
      </c>
      <c r="H35" s="64" t="s">
        <v>412</v>
      </c>
      <c r="I35" s="1" t="s">
        <v>547</v>
      </c>
      <c r="J35" s="1" t="s">
        <v>349</v>
      </c>
      <c r="K35" s="2">
        <v>40</v>
      </c>
      <c r="L35" s="6"/>
      <c r="M35" s="6"/>
      <c r="N35" s="3">
        <f t="shared" si="3"/>
        <v>10</v>
      </c>
      <c r="O35" s="7"/>
      <c r="P35" s="7"/>
      <c r="Q35" s="4">
        <f t="shared" si="4"/>
        <v>50</v>
      </c>
      <c r="R35" s="33"/>
      <c r="S35" s="7"/>
      <c r="T35" s="39"/>
      <c r="U35" s="40"/>
      <c r="V35" s="40"/>
      <c r="W35" s="34">
        <f t="shared" ref="W35:W40" si="28">SUM(T35*Q35)</f>
        <v>0</v>
      </c>
      <c r="X35" s="30"/>
      <c r="Y35" s="30"/>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row>
    <row r="36" spans="1:49" ht="16.5" x14ac:dyDescent="0.3">
      <c r="A36" s="5">
        <v>43195</v>
      </c>
      <c r="B36" s="1" t="s">
        <v>320</v>
      </c>
      <c r="C36" s="1" t="s">
        <v>5</v>
      </c>
      <c r="D36" s="1" t="s">
        <v>321</v>
      </c>
      <c r="E36" s="1" t="s">
        <v>322</v>
      </c>
      <c r="F36" s="1" t="str">
        <f t="shared" si="1"/>
        <v xml:space="preserve">9:30 </v>
      </c>
      <c r="G36" s="1" t="str">
        <f t="shared" si="2"/>
        <v>14:30</v>
      </c>
      <c r="H36" s="64" t="s">
        <v>412</v>
      </c>
      <c r="I36" s="1" t="s">
        <v>530</v>
      </c>
      <c r="J36" s="1" t="s">
        <v>137</v>
      </c>
      <c r="K36" s="2">
        <v>20</v>
      </c>
      <c r="L36" s="6"/>
      <c r="M36" s="6"/>
      <c r="N36" s="3">
        <f t="shared" si="3"/>
        <v>5</v>
      </c>
      <c r="O36" s="7"/>
      <c r="P36" s="7"/>
      <c r="Q36" s="4">
        <f t="shared" si="4"/>
        <v>25</v>
      </c>
      <c r="R36" s="33"/>
      <c r="S36" s="7"/>
      <c r="T36" s="39"/>
      <c r="U36" s="40"/>
      <c r="V36" s="40"/>
      <c r="W36" s="34">
        <f t="shared" si="28"/>
        <v>0</v>
      </c>
      <c r="X36" s="30"/>
      <c r="Y36" s="30"/>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row>
    <row r="37" spans="1:49" ht="16.5" x14ac:dyDescent="0.3">
      <c r="A37" s="5">
        <v>43195</v>
      </c>
      <c r="B37" s="1" t="s">
        <v>323</v>
      </c>
      <c r="C37" s="1" t="s">
        <v>5</v>
      </c>
      <c r="D37" s="1" t="s">
        <v>321</v>
      </c>
      <c r="E37" s="1" t="s">
        <v>324</v>
      </c>
      <c r="F37" s="1" t="str">
        <f t="shared" si="1"/>
        <v>16:00</v>
      </c>
      <c r="G37" s="1" t="str">
        <f t="shared" si="2"/>
        <v>21:00</v>
      </c>
      <c r="H37" s="64" t="s">
        <v>412</v>
      </c>
      <c r="I37" s="1" t="s">
        <v>530</v>
      </c>
      <c r="J37" s="1" t="s">
        <v>137</v>
      </c>
      <c r="K37" s="2">
        <v>20</v>
      </c>
      <c r="L37" s="6"/>
      <c r="M37" s="6"/>
      <c r="N37" s="3">
        <f t="shared" si="3"/>
        <v>5</v>
      </c>
      <c r="O37" s="7"/>
      <c r="P37" s="7"/>
      <c r="Q37" s="4">
        <f t="shared" si="4"/>
        <v>25</v>
      </c>
      <c r="R37" s="33"/>
      <c r="S37" s="7"/>
      <c r="T37" s="39"/>
      <c r="U37" s="40"/>
      <c r="V37" s="40"/>
      <c r="W37" s="34">
        <f t="shared" si="28"/>
        <v>0</v>
      </c>
      <c r="X37" s="30"/>
      <c r="Y37" s="30"/>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row>
    <row r="38" spans="1:49" ht="16.5" x14ac:dyDescent="0.3">
      <c r="A38" s="5">
        <v>43195</v>
      </c>
      <c r="B38" s="1" t="s">
        <v>351</v>
      </c>
      <c r="C38" s="1" t="s">
        <v>10</v>
      </c>
      <c r="D38" s="1" t="s">
        <v>352</v>
      </c>
      <c r="E38" s="1" t="s">
        <v>353</v>
      </c>
      <c r="F38" s="1" t="str">
        <f t="shared" si="1"/>
        <v xml:space="preserve">9:30 </v>
      </c>
      <c r="G38" s="1" t="str">
        <f t="shared" si="2"/>
        <v>12:00</v>
      </c>
      <c r="H38" s="64" t="s">
        <v>420</v>
      </c>
      <c r="I38" s="1" t="s">
        <v>550</v>
      </c>
      <c r="J38" s="1" t="s">
        <v>55</v>
      </c>
      <c r="K38" s="2">
        <v>40</v>
      </c>
      <c r="L38" s="6"/>
      <c r="M38" s="6"/>
      <c r="N38" s="3">
        <f t="shared" si="3"/>
        <v>10</v>
      </c>
      <c r="O38" s="7"/>
      <c r="P38" s="7"/>
      <c r="Q38" s="4">
        <f t="shared" si="4"/>
        <v>50</v>
      </c>
      <c r="R38" s="33"/>
      <c r="S38" s="7"/>
      <c r="T38" s="39"/>
      <c r="U38" s="40"/>
      <c r="V38" s="40"/>
      <c r="W38" s="34">
        <f t="shared" si="28"/>
        <v>0</v>
      </c>
      <c r="X38" s="30"/>
      <c r="Y38" s="30"/>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row>
    <row r="39" spans="1:49" ht="16.5" x14ac:dyDescent="0.3">
      <c r="A39" s="5">
        <v>43195</v>
      </c>
      <c r="B39" s="1" t="s">
        <v>354</v>
      </c>
      <c r="C39" s="1" t="s">
        <v>10</v>
      </c>
      <c r="D39" s="1" t="s">
        <v>352</v>
      </c>
      <c r="E39" s="1" t="s">
        <v>163</v>
      </c>
      <c r="F39" s="1" t="str">
        <f t="shared" si="1"/>
        <v>14:00</v>
      </c>
      <c r="G39" s="1" t="str">
        <f t="shared" si="2"/>
        <v>16:30</v>
      </c>
      <c r="H39" s="64" t="s">
        <v>421</v>
      </c>
      <c r="I39" s="1" t="s">
        <v>549</v>
      </c>
      <c r="J39" s="1" t="s">
        <v>55</v>
      </c>
      <c r="K39" s="2">
        <v>40</v>
      </c>
      <c r="L39" s="6"/>
      <c r="M39" s="6"/>
      <c r="N39" s="3">
        <f t="shared" si="3"/>
        <v>10</v>
      </c>
      <c r="O39" s="7"/>
      <c r="P39" s="7"/>
      <c r="Q39" s="4">
        <f t="shared" si="4"/>
        <v>50</v>
      </c>
      <c r="R39" s="33"/>
      <c r="S39" s="7"/>
      <c r="T39" s="39"/>
      <c r="U39" s="40"/>
      <c r="V39" s="40"/>
      <c r="W39" s="34">
        <f t="shared" si="28"/>
        <v>0</v>
      </c>
      <c r="X39" s="30"/>
      <c r="Y39" s="30"/>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row>
    <row r="40" spans="1:49" ht="16.5" x14ac:dyDescent="0.3">
      <c r="A40" s="5">
        <v>43195</v>
      </c>
      <c r="B40" s="1" t="s">
        <v>355</v>
      </c>
      <c r="C40" s="1" t="s">
        <v>10</v>
      </c>
      <c r="D40" s="1" t="s">
        <v>352</v>
      </c>
      <c r="E40" s="1" t="s">
        <v>356</v>
      </c>
      <c r="F40" s="1" t="str">
        <f t="shared" si="1"/>
        <v>18:30</v>
      </c>
      <c r="G40" s="1" t="str">
        <f t="shared" si="2"/>
        <v>21:00</v>
      </c>
      <c r="H40" s="64" t="s">
        <v>420</v>
      </c>
      <c r="I40" s="1" t="s">
        <v>551</v>
      </c>
      <c r="J40" s="1" t="s">
        <v>55</v>
      </c>
      <c r="K40" s="2">
        <v>40</v>
      </c>
      <c r="L40" s="6"/>
      <c r="M40" s="6"/>
      <c r="N40" s="3">
        <f t="shared" si="3"/>
        <v>10</v>
      </c>
      <c r="O40" s="7"/>
      <c r="P40" s="7"/>
      <c r="Q40" s="4">
        <f t="shared" si="4"/>
        <v>50</v>
      </c>
      <c r="R40" s="33"/>
      <c r="S40" s="7"/>
      <c r="T40" s="39"/>
      <c r="U40" s="40"/>
      <c r="V40" s="40"/>
      <c r="W40" s="34">
        <f t="shared" si="28"/>
        <v>0</v>
      </c>
      <c r="X40" s="30"/>
      <c r="Y40" s="30"/>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row>
    <row r="41" spans="1:49" ht="3.75" customHeight="1" x14ac:dyDescent="0.3">
      <c r="A41" s="8"/>
      <c r="B41" s="9"/>
      <c r="C41" s="9"/>
      <c r="D41" s="9"/>
      <c r="E41" s="9"/>
      <c r="F41" s="9"/>
      <c r="G41" s="9"/>
      <c r="H41" s="62"/>
      <c r="I41" s="9"/>
      <c r="J41" s="9"/>
      <c r="K41" s="10"/>
      <c r="L41" s="10"/>
      <c r="M41" s="10"/>
      <c r="N41" s="11"/>
      <c r="O41" s="11"/>
      <c r="P41" s="11"/>
      <c r="Q41" s="12"/>
      <c r="R41" s="32"/>
      <c r="S41" s="45"/>
      <c r="T41" s="38"/>
      <c r="U41" s="38"/>
      <c r="V41" s="48"/>
      <c r="W41" s="35"/>
      <c r="X41" s="12"/>
      <c r="Y41" s="12"/>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row>
    <row r="42" spans="1:49" ht="16.5" x14ac:dyDescent="0.3">
      <c r="A42" s="5">
        <v>43196</v>
      </c>
      <c r="B42" s="1" t="s">
        <v>111</v>
      </c>
      <c r="C42" s="1" t="s">
        <v>5</v>
      </c>
      <c r="D42" s="1" t="s">
        <v>87</v>
      </c>
      <c r="E42" s="1" t="s">
        <v>98</v>
      </c>
      <c r="F42" s="1" t="str">
        <f t="shared" ref="F42:F71" si="29">LEFT(E42,(5))</f>
        <v>18:30</v>
      </c>
      <c r="G42" s="1" t="str">
        <f t="shared" ref="G42:G71" si="30">RIGHT(E42,(5))</f>
        <v>23:00</v>
      </c>
      <c r="H42" s="64" t="s">
        <v>421</v>
      </c>
      <c r="I42" s="1" t="s">
        <v>422</v>
      </c>
      <c r="J42" s="1" t="s">
        <v>106</v>
      </c>
      <c r="K42" s="2">
        <v>30</v>
      </c>
      <c r="L42" s="6"/>
      <c r="M42" s="6"/>
      <c r="N42" s="3">
        <f t="shared" ref="N42:N71" si="31">IF(K42&lt;200,K42*0.25,IF(K42&gt;200,50,IF(K42=200,K42*0.25)))</f>
        <v>7.5</v>
      </c>
      <c r="O42" s="7"/>
      <c r="P42" s="7"/>
      <c r="Q42" s="4">
        <f t="shared" ref="Q42:R57" si="32">SUM(K42+N42)</f>
        <v>37.5</v>
      </c>
      <c r="R42" s="7"/>
      <c r="S42" s="7"/>
      <c r="T42" s="39"/>
      <c r="U42" s="40"/>
      <c r="V42" s="40"/>
      <c r="W42" s="34">
        <f t="shared" ref="W42:W46" si="33">SUM(T42*Q42)</f>
        <v>0</v>
      </c>
      <c r="X42" s="30"/>
      <c r="Y42" s="30"/>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row>
    <row r="43" spans="1:49" ht="16.5" x14ac:dyDescent="0.3">
      <c r="A43" s="5">
        <v>43196</v>
      </c>
      <c r="B43" s="1" t="s">
        <v>81</v>
      </c>
      <c r="C43" s="1" t="s">
        <v>5</v>
      </c>
      <c r="D43" s="1" t="s">
        <v>53</v>
      </c>
      <c r="E43" s="1" t="s">
        <v>82</v>
      </c>
      <c r="F43" s="1" t="str">
        <f t="shared" si="29"/>
        <v xml:space="preserve">9:00 </v>
      </c>
      <c r="G43" s="1" t="str">
        <f t="shared" si="30"/>
        <v>12:30</v>
      </c>
      <c r="H43" s="64" t="s">
        <v>408</v>
      </c>
      <c r="I43" s="1" t="s">
        <v>407</v>
      </c>
      <c r="J43" s="1" t="s">
        <v>55</v>
      </c>
      <c r="K43" s="2">
        <v>20</v>
      </c>
      <c r="L43" s="6"/>
      <c r="M43" s="6"/>
      <c r="N43" s="3">
        <f t="shared" si="31"/>
        <v>5</v>
      </c>
      <c r="O43" s="7"/>
      <c r="P43" s="7"/>
      <c r="Q43" s="4">
        <f t="shared" si="32"/>
        <v>25</v>
      </c>
      <c r="R43" s="33"/>
      <c r="S43" s="7"/>
      <c r="T43" s="39"/>
      <c r="U43" s="40"/>
      <c r="V43" s="40"/>
      <c r="W43" s="34">
        <f t="shared" si="33"/>
        <v>0</v>
      </c>
      <c r="X43" s="30"/>
      <c r="Y43" s="30"/>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row>
    <row r="44" spans="1:49" ht="16.5" x14ac:dyDescent="0.3">
      <c r="A44" s="5">
        <v>43196</v>
      </c>
      <c r="B44" s="1" t="s">
        <v>79</v>
      </c>
      <c r="C44" s="1" t="s">
        <v>5</v>
      </c>
      <c r="D44" s="1" t="s">
        <v>53</v>
      </c>
      <c r="E44" s="1" t="s">
        <v>80</v>
      </c>
      <c r="F44" s="1" t="str">
        <f t="shared" si="29"/>
        <v>14:00</v>
      </c>
      <c r="G44" s="1" t="str">
        <f t="shared" si="30"/>
        <v>17:30</v>
      </c>
      <c r="H44" s="64" t="s">
        <v>408</v>
      </c>
      <c r="I44" s="1" t="s">
        <v>407</v>
      </c>
      <c r="J44" s="1" t="s">
        <v>55</v>
      </c>
      <c r="K44" s="2">
        <v>20</v>
      </c>
      <c r="L44" s="6"/>
      <c r="M44" s="6"/>
      <c r="N44" s="3">
        <f t="shared" si="31"/>
        <v>5</v>
      </c>
      <c r="O44" s="7"/>
      <c r="P44" s="7"/>
      <c r="Q44" s="4">
        <f t="shared" si="32"/>
        <v>25</v>
      </c>
      <c r="R44" s="33"/>
      <c r="S44" s="7"/>
      <c r="T44" s="39"/>
      <c r="U44" s="40"/>
      <c r="V44" s="40"/>
      <c r="W44" s="34">
        <f t="shared" si="33"/>
        <v>0</v>
      </c>
      <c r="X44" s="30"/>
      <c r="Y44" s="30"/>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row>
    <row r="45" spans="1:49" ht="16.5" x14ac:dyDescent="0.3">
      <c r="A45" s="5">
        <v>43196</v>
      </c>
      <c r="B45" s="1" t="s">
        <v>78</v>
      </c>
      <c r="C45" s="1" t="s">
        <v>5</v>
      </c>
      <c r="D45" s="1" t="s">
        <v>53</v>
      </c>
      <c r="E45" s="1" t="s">
        <v>36</v>
      </c>
      <c r="F45" s="1" t="str">
        <f t="shared" si="29"/>
        <v>19:00</v>
      </c>
      <c r="G45" s="1" t="str">
        <f t="shared" si="30"/>
        <v>22:30</v>
      </c>
      <c r="H45" s="64" t="s">
        <v>408</v>
      </c>
      <c r="I45" s="1" t="s">
        <v>407</v>
      </c>
      <c r="J45" s="1" t="s">
        <v>55</v>
      </c>
      <c r="K45" s="2">
        <v>20</v>
      </c>
      <c r="L45" s="6"/>
      <c r="M45" s="6"/>
      <c r="N45" s="3">
        <f t="shared" si="31"/>
        <v>5</v>
      </c>
      <c r="O45" s="7"/>
      <c r="P45" s="7"/>
      <c r="Q45" s="4">
        <f t="shared" si="32"/>
        <v>25</v>
      </c>
      <c r="R45" s="33"/>
      <c r="S45" s="7"/>
      <c r="T45" s="39"/>
      <c r="U45" s="40"/>
      <c r="V45" s="40"/>
      <c r="W45" s="34">
        <f t="shared" si="33"/>
        <v>0</v>
      </c>
      <c r="X45" s="30"/>
      <c r="Y45" s="30"/>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row>
    <row r="46" spans="1:49" ht="16.5" x14ac:dyDescent="0.3">
      <c r="A46" s="5">
        <v>43196</v>
      </c>
      <c r="B46" s="1" t="s">
        <v>103</v>
      </c>
      <c r="C46" s="1" t="s">
        <v>5</v>
      </c>
      <c r="D46" s="1" t="s">
        <v>87</v>
      </c>
      <c r="E46" s="1" t="s">
        <v>95</v>
      </c>
      <c r="F46" s="1" t="str">
        <f t="shared" si="29"/>
        <v>17:30</v>
      </c>
      <c r="G46" s="1" t="str">
        <f t="shared" si="30"/>
        <v>22:00</v>
      </c>
      <c r="H46" s="64" t="s">
        <v>420</v>
      </c>
      <c r="I46" s="1" t="s">
        <v>422</v>
      </c>
      <c r="J46" s="1" t="s">
        <v>96</v>
      </c>
      <c r="K46" s="2">
        <v>30</v>
      </c>
      <c r="L46" s="6"/>
      <c r="M46" s="6"/>
      <c r="N46" s="3">
        <f t="shared" si="31"/>
        <v>7.5</v>
      </c>
      <c r="O46" s="7"/>
      <c r="P46" s="7"/>
      <c r="Q46" s="4">
        <f t="shared" si="32"/>
        <v>37.5</v>
      </c>
      <c r="R46" s="7"/>
      <c r="S46" s="7"/>
      <c r="T46" s="39"/>
      <c r="U46" s="40"/>
      <c r="V46" s="40"/>
      <c r="W46" s="34">
        <f t="shared" si="33"/>
        <v>0</v>
      </c>
      <c r="X46" s="30"/>
      <c r="Y46" s="30"/>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row>
    <row r="47" spans="1:49" ht="16.5" x14ac:dyDescent="0.3">
      <c r="A47" s="5">
        <v>43196</v>
      </c>
      <c r="B47" s="1" t="s">
        <v>133</v>
      </c>
      <c r="C47" s="1" t="s">
        <v>5</v>
      </c>
      <c r="D47" s="1" t="s">
        <v>114</v>
      </c>
      <c r="E47" s="1" t="s">
        <v>429</v>
      </c>
      <c r="F47" s="1" t="str">
        <f>LEFT(E47,(5))</f>
        <v>10:30</v>
      </c>
      <c r="G47" s="1" t="str">
        <f>RIGHT(E47,(5))</f>
        <v>13:30</v>
      </c>
      <c r="H47" s="64" t="s">
        <v>412</v>
      </c>
      <c r="I47" s="1" t="s">
        <v>430</v>
      </c>
      <c r="J47" s="1" t="s">
        <v>116</v>
      </c>
      <c r="K47" s="2">
        <v>30</v>
      </c>
      <c r="L47" s="6"/>
      <c r="M47" s="6"/>
      <c r="N47" s="3">
        <f>IF(K47&lt;200,K47*0.25,IF(K47&gt;200,50,IF(K47=200,K47*0.25)))</f>
        <v>7.5</v>
      </c>
      <c r="O47" s="7"/>
      <c r="P47" s="7"/>
      <c r="Q47" s="4">
        <f>SUM(K47+N47)</f>
        <v>37.5</v>
      </c>
      <c r="R47" s="33"/>
      <c r="S47" s="7"/>
      <c r="T47" s="39"/>
      <c r="U47" s="40"/>
      <c r="V47" s="40"/>
      <c r="W47" s="34">
        <f>SUM(T47*Q47)</f>
        <v>0</v>
      </c>
      <c r="X47" s="30"/>
      <c r="Y47" s="30"/>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row>
    <row r="48" spans="1:49" ht="16.5" x14ac:dyDescent="0.3">
      <c r="A48" s="5">
        <v>43196</v>
      </c>
      <c r="B48" s="1" t="s">
        <v>132</v>
      </c>
      <c r="C48" s="1" t="s">
        <v>5</v>
      </c>
      <c r="D48" s="1" t="s">
        <v>114</v>
      </c>
      <c r="E48" s="1" t="s">
        <v>431</v>
      </c>
      <c r="F48" s="1" t="str">
        <f>LEFT(E48,(5))</f>
        <v>15:00</v>
      </c>
      <c r="G48" s="1" t="str">
        <f>RIGHT(E48,(5))</f>
        <v>18:00</v>
      </c>
      <c r="H48" s="64" t="s">
        <v>412</v>
      </c>
      <c r="I48" s="1" t="s">
        <v>430</v>
      </c>
      <c r="J48" s="1" t="s">
        <v>116</v>
      </c>
      <c r="K48" s="2">
        <v>30</v>
      </c>
      <c r="L48" s="6"/>
      <c r="M48" s="6"/>
      <c r="N48" s="3">
        <f>IF(K48&lt;200,K48*0.25,IF(K48&gt;200,50,IF(K48=200,K48*0.25)))</f>
        <v>7.5</v>
      </c>
      <c r="O48" s="7"/>
      <c r="P48" s="7"/>
      <c r="Q48" s="4">
        <f>SUM(K48+N48)</f>
        <v>37.5</v>
      </c>
      <c r="R48" s="33"/>
      <c r="S48" s="7"/>
      <c r="T48" s="39"/>
      <c r="U48" s="40"/>
      <c r="V48" s="40"/>
      <c r="W48" s="34">
        <f>SUM(T48*Q48)</f>
        <v>0</v>
      </c>
      <c r="X48" s="30"/>
      <c r="Y48" s="30"/>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row>
    <row r="49" spans="1:49" ht="16.5" x14ac:dyDescent="0.3">
      <c r="A49" s="5">
        <v>43196</v>
      </c>
      <c r="B49" s="1" t="s">
        <v>131</v>
      </c>
      <c r="C49" s="1" t="s">
        <v>5</v>
      </c>
      <c r="D49" s="1" t="s">
        <v>114</v>
      </c>
      <c r="E49" s="1" t="s">
        <v>435</v>
      </c>
      <c r="F49" s="1" t="str">
        <f>LEFT(E49,(5))</f>
        <v>19:30</v>
      </c>
      <c r="G49" s="1" t="str">
        <f>RIGHT(E49,(5))</f>
        <v>22:30</v>
      </c>
      <c r="H49" s="64" t="s">
        <v>412</v>
      </c>
      <c r="I49" s="1" t="s">
        <v>430</v>
      </c>
      <c r="J49" s="1" t="s">
        <v>116</v>
      </c>
      <c r="K49" s="2">
        <v>30</v>
      </c>
      <c r="L49" s="6"/>
      <c r="M49" s="6"/>
      <c r="N49" s="3">
        <f>IF(K49&lt;200,K49*0.25,IF(K49&gt;200,50,IF(K49=200,K49*0.25)))</f>
        <v>7.5</v>
      </c>
      <c r="O49" s="7"/>
      <c r="P49" s="7"/>
      <c r="Q49" s="4">
        <f>SUM(K49+N49)</f>
        <v>37.5</v>
      </c>
      <c r="R49" s="33"/>
      <c r="S49" s="7"/>
      <c r="T49" s="39"/>
      <c r="U49" s="40"/>
      <c r="V49" s="40"/>
      <c r="W49" s="34">
        <f>SUM(T49*Q49)</f>
        <v>0</v>
      </c>
      <c r="X49" s="30"/>
      <c r="Y49" s="30"/>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row>
    <row r="50" spans="1:49" ht="16.5" x14ac:dyDescent="0.3">
      <c r="A50" s="5">
        <v>43196</v>
      </c>
      <c r="B50" s="1" t="s">
        <v>140</v>
      </c>
      <c r="C50" s="1" t="s">
        <v>5</v>
      </c>
      <c r="D50" s="1" t="s">
        <v>135</v>
      </c>
      <c r="E50" s="1" t="s">
        <v>136</v>
      </c>
      <c r="F50" s="1" t="str">
        <f t="shared" si="29"/>
        <v>12:00</v>
      </c>
      <c r="G50" s="1" t="str">
        <f t="shared" si="30"/>
        <v>16:00</v>
      </c>
      <c r="H50" s="64" t="s">
        <v>412</v>
      </c>
      <c r="I50" s="1" t="s">
        <v>423</v>
      </c>
      <c r="J50" s="1" t="s">
        <v>137</v>
      </c>
      <c r="K50" s="2">
        <v>40</v>
      </c>
      <c r="L50" s="2">
        <v>20</v>
      </c>
      <c r="M50" s="6"/>
      <c r="N50" s="3">
        <f t="shared" si="31"/>
        <v>10</v>
      </c>
      <c r="O50" s="3">
        <f t="shared" ref="O50:O58" si="34">IF(L50&lt;200,L50*0.25,IF(L50&gt;200,50,IF(L50=200,L50*0.25)))</f>
        <v>5</v>
      </c>
      <c r="P50" s="6"/>
      <c r="Q50" s="4">
        <f t="shared" si="32"/>
        <v>50</v>
      </c>
      <c r="R50" s="4">
        <f t="shared" si="32"/>
        <v>25</v>
      </c>
      <c r="S50" s="6"/>
      <c r="T50" s="39"/>
      <c r="U50" s="39"/>
      <c r="V50" s="50"/>
      <c r="W50" s="34">
        <f t="shared" ref="W50:W58" si="35">SUM(T50*Q50)</f>
        <v>0</v>
      </c>
      <c r="X50" s="34">
        <f t="shared" ref="X50:X58" si="36">SUM(U50*R50)</f>
        <v>0</v>
      </c>
      <c r="Y50" s="30"/>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row>
    <row r="51" spans="1:49" ht="16.5" x14ac:dyDescent="0.3">
      <c r="A51" s="5">
        <v>43196</v>
      </c>
      <c r="B51" s="1" t="s">
        <v>141</v>
      </c>
      <c r="C51" s="1" t="s">
        <v>5</v>
      </c>
      <c r="D51" s="1" t="s">
        <v>135</v>
      </c>
      <c r="E51" s="1" t="s">
        <v>139</v>
      </c>
      <c r="F51" s="1" t="str">
        <f t="shared" si="29"/>
        <v>18:30</v>
      </c>
      <c r="G51" s="1" t="str">
        <f t="shared" si="30"/>
        <v>22:30</v>
      </c>
      <c r="H51" s="64" t="s">
        <v>412</v>
      </c>
      <c r="I51" s="1" t="s">
        <v>423</v>
      </c>
      <c r="J51" s="1" t="s">
        <v>137</v>
      </c>
      <c r="K51" s="2">
        <v>40</v>
      </c>
      <c r="L51" s="2">
        <v>20</v>
      </c>
      <c r="M51" s="6"/>
      <c r="N51" s="3">
        <f t="shared" si="31"/>
        <v>10</v>
      </c>
      <c r="O51" s="3">
        <f t="shared" si="34"/>
        <v>5</v>
      </c>
      <c r="P51" s="6"/>
      <c r="Q51" s="4">
        <f t="shared" si="32"/>
        <v>50</v>
      </c>
      <c r="R51" s="4">
        <f t="shared" si="32"/>
        <v>25</v>
      </c>
      <c r="S51" s="6"/>
      <c r="T51" s="39"/>
      <c r="U51" s="39"/>
      <c r="V51" s="50"/>
      <c r="W51" s="34">
        <f t="shared" si="35"/>
        <v>0</v>
      </c>
      <c r="X51" s="34">
        <f t="shared" si="36"/>
        <v>0</v>
      </c>
      <c r="Y51" s="30"/>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row>
    <row r="52" spans="1:49" ht="16.5" x14ac:dyDescent="0.3">
      <c r="A52" s="5">
        <v>43196</v>
      </c>
      <c r="B52" s="1" t="s">
        <v>166</v>
      </c>
      <c r="C52" s="1" t="s">
        <v>5</v>
      </c>
      <c r="D52" s="1" t="s">
        <v>162</v>
      </c>
      <c r="E52" s="1" t="s">
        <v>80</v>
      </c>
      <c r="F52" s="1" t="str">
        <f t="shared" si="29"/>
        <v>14:00</v>
      </c>
      <c r="G52" s="1" t="str">
        <f t="shared" si="30"/>
        <v>17:30</v>
      </c>
      <c r="H52" s="64" t="s">
        <v>412</v>
      </c>
      <c r="I52" s="1" t="s">
        <v>584</v>
      </c>
      <c r="J52" s="1" t="s">
        <v>164</v>
      </c>
      <c r="K52" s="2">
        <v>120</v>
      </c>
      <c r="L52" s="2">
        <v>70</v>
      </c>
      <c r="M52" s="2">
        <v>50</v>
      </c>
      <c r="N52" s="3">
        <f t="shared" si="31"/>
        <v>30</v>
      </c>
      <c r="O52" s="3">
        <f t="shared" si="34"/>
        <v>17.5</v>
      </c>
      <c r="P52" s="3">
        <f t="shared" ref="P52:P55" si="37">IF(M52&lt;200,M52*0.25,IF(M52&gt;200,50,IF(M52=200,M52*0.25)))</f>
        <v>12.5</v>
      </c>
      <c r="Q52" s="4">
        <f t="shared" si="32"/>
        <v>150</v>
      </c>
      <c r="R52" s="4">
        <f t="shared" si="32"/>
        <v>87.5</v>
      </c>
      <c r="S52" s="4">
        <f t="shared" ref="S52:S55" si="38">SUM(M52+P52)</f>
        <v>62.5</v>
      </c>
      <c r="T52" s="66" t="s">
        <v>594</v>
      </c>
      <c r="U52" s="39"/>
      <c r="V52" s="39"/>
      <c r="W52" s="67"/>
      <c r="X52" s="34">
        <f t="shared" si="36"/>
        <v>0</v>
      </c>
      <c r="Y52" s="34">
        <f t="shared" ref="Y52:Y55" si="39">SUM(V52*S52)</f>
        <v>0</v>
      </c>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row>
    <row r="53" spans="1:49" ht="16.5" x14ac:dyDescent="0.3">
      <c r="A53" s="5">
        <v>43196</v>
      </c>
      <c r="B53" s="1" t="s">
        <v>167</v>
      </c>
      <c r="C53" s="1" t="s">
        <v>10</v>
      </c>
      <c r="D53" s="1" t="s">
        <v>162</v>
      </c>
      <c r="E53" s="1" t="s">
        <v>11</v>
      </c>
      <c r="F53" s="1" t="str">
        <f t="shared" si="29"/>
        <v>19:00</v>
      </c>
      <c r="G53" s="1" t="str">
        <f t="shared" si="30"/>
        <v>22:00</v>
      </c>
      <c r="H53" s="64" t="s">
        <v>412</v>
      </c>
      <c r="I53" s="1" t="s">
        <v>585</v>
      </c>
      <c r="J53" s="1" t="s">
        <v>164</v>
      </c>
      <c r="K53" s="2">
        <v>175</v>
      </c>
      <c r="L53" s="2">
        <v>120</v>
      </c>
      <c r="M53" s="2">
        <v>70</v>
      </c>
      <c r="N53" s="3">
        <f t="shared" si="31"/>
        <v>43.75</v>
      </c>
      <c r="O53" s="3">
        <f t="shared" si="34"/>
        <v>30</v>
      </c>
      <c r="P53" s="3">
        <f t="shared" si="37"/>
        <v>17.5</v>
      </c>
      <c r="Q53" s="4">
        <f t="shared" si="32"/>
        <v>218.75</v>
      </c>
      <c r="R53" s="4">
        <f t="shared" si="32"/>
        <v>150</v>
      </c>
      <c r="S53" s="4">
        <f t="shared" si="38"/>
        <v>87.5</v>
      </c>
      <c r="T53" s="66" t="s">
        <v>594</v>
      </c>
      <c r="U53" s="39"/>
      <c r="V53" s="39"/>
      <c r="W53" s="67"/>
      <c r="X53" s="34">
        <f t="shared" si="36"/>
        <v>0</v>
      </c>
      <c r="Y53" s="34">
        <f t="shared" si="39"/>
        <v>0</v>
      </c>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row>
    <row r="54" spans="1:49" ht="16.5" x14ac:dyDescent="0.3">
      <c r="A54" s="5">
        <v>43196</v>
      </c>
      <c r="B54" s="1" t="s">
        <v>185</v>
      </c>
      <c r="C54" s="1" t="s">
        <v>5</v>
      </c>
      <c r="D54" s="1" t="s">
        <v>181</v>
      </c>
      <c r="E54" s="1" t="s">
        <v>54</v>
      </c>
      <c r="F54" s="1" t="str">
        <f t="shared" si="29"/>
        <v xml:space="preserve">9:00 </v>
      </c>
      <c r="G54" s="1" t="str">
        <f t="shared" si="30"/>
        <v>14:00</v>
      </c>
      <c r="H54" s="64" t="s">
        <v>421</v>
      </c>
      <c r="I54" s="1" t="s">
        <v>456</v>
      </c>
      <c r="J54" s="1" t="s">
        <v>182</v>
      </c>
      <c r="K54" s="2">
        <v>60</v>
      </c>
      <c r="L54" s="2">
        <v>40</v>
      </c>
      <c r="M54" s="2">
        <v>20</v>
      </c>
      <c r="N54" s="3">
        <f t="shared" si="31"/>
        <v>15</v>
      </c>
      <c r="O54" s="3">
        <f t="shared" si="34"/>
        <v>10</v>
      </c>
      <c r="P54" s="3">
        <f t="shared" si="37"/>
        <v>5</v>
      </c>
      <c r="Q54" s="4">
        <f t="shared" ref="Q54:Q55" si="40">SUM(K54+N54)</f>
        <v>75</v>
      </c>
      <c r="R54" s="4">
        <f t="shared" si="32"/>
        <v>50</v>
      </c>
      <c r="S54" s="4">
        <f t="shared" si="38"/>
        <v>25</v>
      </c>
      <c r="T54" s="39"/>
      <c r="U54" s="39"/>
      <c r="V54" s="39"/>
      <c r="W54" s="34">
        <f t="shared" si="35"/>
        <v>0</v>
      </c>
      <c r="X54" s="34">
        <f t="shared" si="36"/>
        <v>0</v>
      </c>
      <c r="Y54" s="34">
        <f t="shared" si="39"/>
        <v>0</v>
      </c>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row>
    <row r="55" spans="1:49" ht="16.5" x14ac:dyDescent="0.3">
      <c r="A55" s="5">
        <v>43196</v>
      </c>
      <c r="B55" s="1" t="s">
        <v>186</v>
      </c>
      <c r="C55" s="1" t="s">
        <v>10</v>
      </c>
      <c r="D55" s="1" t="s">
        <v>181</v>
      </c>
      <c r="E55" s="1" t="s">
        <v>324</v>
      </c>
      <c r="F55" s="1" t="str">
        <f t="shared" si="29"/>
        <v>16:00</v>
      </c>
      <c r="G55" s="1" t="str">
        <f t="shared" si="30"/>
        <v>21:00</v>
      </c>
      <c r="H55" s="64" t="s">
        <v>421</v>
      </c>
      <c r="I55" s="1" t="s">
        <v>456</v>
      </c>
      <c r="J55" s="1" t="s">
        <v>182</v>
      </c>
      <c r="K55" s="2">
        <v>90</v>
      </c>
      <c r="L55" s="2">
        <v>60</v>
      </c>
      <c r="M55" s="2">
        <v>40</v>
      </c>
      <c r="N55" s="3">
        <f t="shared" si="31"/>
        <v>22.5</v>
      </c>
      <c r="O55" s="3">
        <f t="shared" si="34"/>
        <v>15</v>
      </c>
      <c r="P55" s="3">
        <f t="shared" si="37"/>
        <v>10</v>
      </c>
      <c r="Q55" s="4">
        <f t="shared" si="40"/>
        <v>112.5</v>
      </c>
      <c r="R55" s="4">
        <f>SUM(L55+O55)</f>
        <v>75</v>
      </c>
      <c r="S55" s="4">
        <f t="shared" si="38"/>
        <v>50</v>
      </c>
      <c r="T55" s="39"/>
      <c r="U55" s="39"/>
      <c r="V55" s="39"/>
      <c r="W55" s="34">
        <f t="shared" si="35"/>
        <v>0</v>
      </c>
      <c r="X55" s="34">
        <f t="shared" si="36"/>
        <v>0</v>
      </c>
      <c r="Y55" s="34">
        <f t="shared" si="39"/>
        <v>0</v>
      </c>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row>
    <row r="56" spans="1:49" ht="16.5" x14ac:dyDescent="0.3">
      <c r="A56" s="5">
        <v>43196</v>
      </c>
      <c r="B56" s="1" t="s">
        <v>204</v>
      </c>
      <c r="C56" s="1" t="s">
        <v>5</v>
      </c>
      <c r="D56" s="1" t="s">
        <v>199</v>
      </c>
      <c r="E56" s="1" t="s">
        <v>467</v>
      </c>
      <c r="F56" s="1" t="str">
        <f t="shared" si="29"/>
        <v xml:space="preserve">9:30 </v>
      </c>
      <c r="G56" s="1" t="str">
        <f t="shared" si="30"/>
        <v>13:00</v>
      </c>
      <c r="H56" s="64" t="s">
        <v>420</v>
      </c>
      <c r="I56" s="1" t="s">
        <v>570</v>
      </c>
      <c r="J56" s="1" t="s">
        <v>200</v>
      </c>
      <c r="K56" s="2">
        <v>40</v>
      </c>
      <c r="L56" s="2">
        <v>20</v>
      </c>
      <c r="M56" s="51"/>
      <c r="N56" s="3">
        <f t="shared" si="31"/>
        <v>10</v>
      </c>
      <c r="O56" s="3">
        <f t="shared" si="34"/>
        <v>5</v>
      </c>
      <c r="P56" s="52"/>
      <c r="Q56" s="4">
        <f t="shared" ref="Q56:R71" si="41">SUM(K56+N56)</f>
        <v>50</v>
      </c>
      <c r="R56" s="4">
        <f t="shared" si="32"/>
        <v>25</v>
      </c>
      <c r="S56" s="53"/>
      <c r="T56" s="39"/>
      <c r="U56" s="39"/>
      <c r="V56" s="49"/>
      <c r="W56" s="34">
        <f t="shared" si="35"/>
        <v>0</v>
      </c>
      <c r="X56" s="34">
        <f t="shared" si="36"/>
        <v>0</v>
      </c>
      <c r="Y56" s="54"/>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row>
    <row r="57" spans="1:49" ht="16.5" x14ac:dyDescent="0.3">
      <c r="A57" s="5">
        <v>43196</v>
      </c>
      <c r="B57" s="1" t="s">
        <v>205</v>
      </c>
      <c r="C57" s="1" t="s">
        <v>5</v>
      </c>
      <c r="D57" s="1" t="s">
        <v>199</v>
      </c>
      <c r="E57" s="1" t="s">
        <v>32</v>
      </c>
      <c r="F57" s="1" t="str">
        <f t="shared" si="29"/>
        <v>14:30</v>
      </c>
      <c r="G57" s="1" t="str">
        <f t="shared" si="30"/>
        <v>18:00</v>
      </c>
      <c r="H57" s="64" t="s">
        <v>421</v>
      </c>
      <c r="I57" s="1" t="s">
        <v>570</v>
      </c>
      <c r="J57" s="1" t="s">
        <v>200</v>
      </c>
      <c r="K57" s="2">
        <v>40</v>
      </c>
      <c r="L57" s="2">
        <v>20</v>
      </c>
      <c r="M57" s="51"/>
      <c r="N57" s="3">
        <f t="shared" si="31"/>
        <v>10</v>
      </c>
      <c r="O57" s="3">
        <f t="shared" si="34"/>
        <v>5</v>
      </c>
      <c r="P57" s="52"/>
      <c r="Q57" s="4">
        <f t="shared" si="41"/>
        <v>50</v>
      </c>
      <c r="R57" s="4">
        <f t="shared" si="32"/>
        <v>25</v>
      </c>
      <c r="S57" s="53"/>
      <c r="T57" s="39"/>
      <c r="U57" s="39"/>
      <c r="V57" s="49"/>
      <c r="W57" s="34">
        <f t="shared" si="35"/>
        <v>0</v>
      </c>
      <c r="X57" s="34">
        <f t="shared" si="36"/>
        <v>0</v>
      </c>
      <c r="Y57" s="54"/>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ht="16.5" x14ac:dyDescent="0.3">
      <c r="A58" s="5">
        <v>43196</v>
      </c>
      <c r="B58" s="1" t="s">
        <v>206</v>
      </c>
      <c r="C58" s="1" t="s">
        <v>5</v>
      </c>
      <c r="D58" s="1" t="s">
        <v>199</v>
      </c>
      <c r="E58" s="1" t="s">
        <v>468</v>
      </c>
      <c r="F58" s="1" t="str">
        <f t="shared" si="29"/>
        <v>19:30</v>
      </c>
      <c r="G58" s="1" t="str">
        <f t="shared" si="30"/>
        <v>23:00</v>
      </c>
      <c r="H58" s="64" t="s">
        <v>421</v>
      </c>
      <c r="I58" s="1" t="s">
        <v>570</v>
      </c>
      <c r="J58" s="1" t="s">
        <v>200</v>
      </c>
      <c r="K58" s="2">
        <v>40</v>
      </c>
      <c r="L58" s="2">
        <v>20</v>
      </c>
      <c r="M58" s="51"/>
      <c r="N58" s="3">
        <f t="shared" si="31"/>
        <v>10</v>
      </c>
      <c r="O58" s="3">
        <f t="shared" si="34"/>
        <v>5</v>
      </c>
      <c r="P58" s="52"/>
      <c r="Q58" s="4">
        <f t="shared" si="41"/>
        <v>50</v>
      </c>
      <c r="R58" s="4">
        <f t="shared" si="41"/>
        <v>25</v>
      </c>
      <c r="S58" s="53"/>
      <c r="T58" s="39"/>
      <c r="U58" s="39"/>
      <c r="V58" s="49"/>
      <c r="W58" s="34">
        <f t="shared" si="35"/>
        <v>0</v>
      </c>
      <c r="X58" s="34">
        <f t="shared" si="36"/>
        <v>0</v>
      </c>
      <c r="Y58" s="54"/>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ht="16.5" x14ac:dyDescent="0.3">
      <c r="A59" s="5">
        <v>43196</v>
      </c>
      <c r="B59" s="1" t="s">
        <v>234</v>
      </c>
      <c r="C59" s="1" t="s">
        <v>5</v>
      </c>
      <c r="D59" s="1" t="s">
        <v>231</v>
      </c>
      <c r="E59" s="1" t="s">
        <v>473</v>
      </c>
      <c r="F59" s="1" t="str">
        <f t="shared" si="29"/>
        <v xml:space="preserve">9:00 </v>
      </c>
      <c r="G59" s="1" t="str">
        <f t="shared" si="30"/>
        <v>14:15</v>
      </c>
      <c r="H59" s="64" t="s">
        <v>412</v>
      </c>
      <c r="I59" s="1" t="s">
        <v>479</v>
      </c>
      <c r="J59" s="1" t="s">
        <v>232</v>
      </c>
      <c r="K59" s="2">
        <v>20</v>
      </c>
      <c r="L59" s="6"/>
      <c r="M59" s="6"/>
      <c r="N59" s="3">
        <f t="shared" si="31"/>
        <v>5</v>
      </c>
      <c r="O59" s="7"/>
      <c r="P59" s="7"/>
      <c r="Q59" s="4">
        <f t="shared" si="41"/>
        <v>25</v>
      </c>
      <c r="R59" s="33"/>
      <c r="S59" s="7"/>
      <c r="T59" s="39"/>
      <c r="U59" s="40"/>
      <c r="V59" s="40"/>
      <c r="W59" s="34">
        <f t="shared" ref="W59:W66" si="42">SUM(T59*Q59)</f>
        <v>0</v>
      </c>
      <c r="X59" s="30"/>
      <c r="Y59" s="30"/>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ht="16.5" x14ac:dyDescent="0.3">
      <c r="A60" s="5">
        <v>43196</v>
      </c>
      <c r="B60" s="1" t="s">
        <v>235</v>
      </c>
      <c r="C60" s="1" t="s">
        <v>5</v>
      </c>
      <c r="D60" s="1" t="s">
        <v>231</v>
      </c>
      <c r="E60" s="1" t="s">
        <v>474</v>
      </c>
      <c r="F60" s="1" t="str">
        <f t="shared" si="29"/>
        <v>16:00</v>
      </c>
      <c r="G60" s="1" t="str">
        <f t="shared" si="30"/>
        <v>21:15</v>
      </c>
      <c r="H60" s="64" t="s">
        <v>589</v>
      </c>
      <c r="I60" s="1" t="s">
        <v>480</v>
      </c>
      <c r="J60" s="1" t="s">
        <v>232</v>
      </c>
      <c r="K60" s="2">
        <v>20</v>
      </c>
      <c r="L60" s="6"/>
      <c r="M60" s="6"/>
      <c r="N60" s="3">
        <f t="shared" si="31"/>
        <v>5</v>
      </c>
      <c r="O60" s="7"/>
      <c r="P60" s="7"/>
      <c r="Q60" s="4">
        <f t="shared" si="41"/>
        <v>25</v>
      </c>
      <c r="R60" s="33"/>
      <c r="S60" s="7"/>
      <c r="T60" s="39"/>
      <c r="U60" s="40"/>
      <c r="V60" s="40"/>
      <c r="W60" s="34">
        <f t="shared" si="42"/>
        <v>0</v>
      </c>
      <c r="X60" s="30"/>
      <c r="Y60" s="30"/>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ht="16.5" x14ac:dyDescent="0.3">
      <c r="A61" s="5">
        <v>43196</v>
      </c>
      <c r="B61" s="1" t="s">
        <v>255</v>
      </c>
      <c r="C61" s="1" t="s">
        <v>5</v>
      </c>
      <c r="D61" s="1" t="s">
        <v>252</v>
      </c>
      <c r="E61" s="1" t="s">
        <v>253</v>
      </c>
      <c r="F61" s="1" t="str">
        <f t="shared" si="29"/>
        <v>13:00</v>
      </c>
      <c r="G61" s="1" t="str">
        <f t="shared" si="30"/>
        <v>16:30</v>
      </c>
      <c r="H61" s="64" t="s">
        <v>421</v>
      </c>
      <c r="I61" s="1" t="s">
        <v>570</v>
      </c>
      <c r="J61" s="1" t="s">
        <v>88</v>
      </c>
      <c r="K61" s="2">
        <v>30</v>
      </c>
      <c r="L61" s="6"/>
      <c r="M61" s="6"/>
      <c r="N61" s="3">
        <f t="shared" si="31"/>
        <v>7.5</v>
      </c>
      <c r="O61" s="7"/>
      <c r="P61" s="7"/>
      <c r="Q61" s="4">
        <f t="shared" si="41"/>
        <v>37.5</v>
      </c>
      <c r="R61" s="33"/>
      <c r="S61" s="7"/>
      <c r="T61" s="39"/>
      <c r="U61" s="40"/>
      <c r="V61" s="40"/>
      <c r="W61" s="34">
        <f t="shared" si="42"/>
        <v>0</v>
      </c>
      <c r="X61" s="30"/>
      <c r="Y61" s="30"/>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ht="16.5" x14ac:dyDescent="0.3">
      <c r="A62" s="5">
        <v>43196</v>
      </c>
      <c r="B62" s="1" t="s">
        <v>256</v>
      </c>
      <c r="C62" s="1" t="s">
        <v>5</v>
      </c>
      <c r="D62" s="1" t="s">
        <v>252</v>
      </c>
      <c r="E62" s="1" t="s">
        <v>156</v>
      </c>
      <c r="F62" s="1" t="str">
        <f t="shared" si="29"/>
        <v>18:30</v>
      </c>
      <c r="G62" s="1" t="str">
        <f t="shared" si="30"/>
        <v>22:00</v>
      </c>
      <c r="H62" s="64" t="s">
        <v>421</v>
      </c>
      <c r="I62" s="1" t="s">
        <v>570</v>
      </c>
      <c r="J62" s="1" t="s">
        <v>88</v>
      </c>
      <c r="K62" s="2">
        <v>30</v>
      </c>
      <c r="L62" s="6"/>
      <c r="M62" s="6"/>
      <c r="N62" s="3">
        <f t="shared" si="31"/>
        <v>7.5</v>
      </c>
      <c r="O62" s="7"/>
      <c r="P62" s="7"/>
      <c r="Q62" s="4">
        <f t="shared" si="41"/>
        <v>37.5</v>
      </c>
      <c r="R62" s="33"/>
      <c r="S62" s="7"/>
      <c r="T62" s="39"/>
      <c r="U62" s="40"/>
      <c r="V62" s="40"/>
      <c r="W62" s="34">
        <f t="shared" si="42"/>
        <v>0</v>
      </c>
      <c r="X62" s="30"/>
      <c r="Y62" s="30"/>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row>
    <row r="63" spans="1:49" ht="16.5" x14ac:dyDescent="0.3">
      <c r="A63" s="5">
        <v>43196</v>
      </c>
      <c r="B63" s="1" t="s">
        <v>301</v>
      </c>
      <c r="C63" s="1" t="s">
        <v>5</v>
      </c>
      <c r="D63" s="1" t="s">
        <v>297</v>
      </c>
      <c r="E63" s="1" t="s">
        <v>298</v>
      </c>
      <c r="F63" s="1" t="str">
        <f t="shared" si="29"/>
        <v>12:30</v>
      </c>
      <c r="G63" s="1" t="str">
        <f t="shared" si="30"/>
        <v>16:30</v>
      </c>
      <c r="H63" s="64" t="s">
        <v>412</v>
      </c>
      <c r="I63" s="1" t="s">
        <v>512</v>
      </c>
      <c r="J63" s="1" t="s">
        <v>137</v>
      </c>
      <c r="K63" s="2">
        <v>20</v>
      </c>
      <c r="L63" s="6"/>
      <c r="M63" s="6"/>
      <c r="N63" s="3">
        <f t="shared" si="31"/>
        <v>5</v>
      </c>
      <c r="O63" s="7"/>
      <c r="P63" s="7"/>
      <c r="Q63" s="4">
        <f t="shared" si="41"/>
        <v>25</v>
      </c>
      <c r="R63" s="33"/>
      <c r="S63" s="7"/>
      <c r="T63" s="39"/>
      <c r="U63" s="40"/>
      <c r="V63" s="40"/>
      <c r="W63" s="34">
        <f t="shared" si="42"/>
        <v>0</v>
      </c>
      <c r="X63" s="30"/>
      <c r="Y63" s="30"/>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row>
    <row r="64" spans="1:49" ht="16.5" x14ac:dyDescent="0.3">
      <c r="A64" s="5">
        <v>43196</v>
      </c>
      <c r="B64" s="1" t="s">
        <v>302</v>
      </c>
      <c r="C64" s="1" t="s">
        <v>5</v>
      </c>
      <c r="D64" s="1" t="s">
        <v>297</v>
      </c>
      <c r="E64" s="1" t="s">
        <v>300</v>
      </c>
      <c r="F64" s="1" t="str">
        <f t="shared" si="29"/>
        <v>18:00</v>
      </c>
      <c r="G64" s="1" t="str">
        <f t="shared" si="30"/>
        <v>21:30</v>
      </c>
      <c r="H64" s="64" t="s">
        <v>412</v>
      </c>
      <c r="I64" s="1" t="s">
        <v>512</v>
      </c>
      <c r="J64" s="1" t="s">
        <v>137</v>
      </c>
      <c r="K64" s="2">
        <v>20</v>
      </c>
      <c r="L64" s="6"/>
      <c r="M64" s="6"/>
      <c r="N64" s="3">
        <f t="shared" si="31"/>
        <v>5</v>
      </c>
      <c r="O64" s="7"/>
      <c r="P64" s="7"/>
      <c r="Q64" s="4">
        <f t="shared" si="41"/>
        <v>25</v>
      </c>
      <c r="R64" s="33"/>
      <c r="S64" s="7"/>
      <c r="T64" s="39"/>
      <c r="U64" s="40"/>
      <c r="V64" s="40"/>
      <c r="W64" s="34">
        <f t="shared" si="42"/>
        <v>0</v>
      </c>
      <c r="X64" s="30"/>
      <c r="Y64" s="30"/>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row>
    <row r="65" spans="1:49" ht="30.75" x14ac:dyDescent="0.3">
      <c r="A65" s="5">
        <v>43196</v>
      </c>
      <c r="B65" s="1" t="s">
        <v>12</v>
      </c>
      <c r="C65" s="1" t="s">
        <v>5</v>
      </c>
      <c r="D65" s="1" t="s">
        <v>6</v>
      </c>
      <c r="E65" s="1" t="s">
        <v>275</v>
      </c>
      <c r="F65" s="1" t="str">
        <f t="shared" si="29"/>
        <v>10:30</v>
      </c>
      <c r="G65" s="1" t="str">
        <f t="shared" si="30"/>
        <v>13:00</v>
      </c>
      <c r="H65" s="64" t="s">
        <v>412</v>
      </c>
      <c r="I65" s="65" t="s">
        <v>520</v>
      </c>
      <c r="J65" s="1" t="s">
        <v>8</v>
      </c>
      <c r="K65" s="2">
        <v>120</v>
      </c>
      <c r="L65" s="2">
        <v>80</v>
      </c>
      <c r="M65" s="2">
        <v>40</v>
      </c>
      <c r="N65" s="3">
        <f t="shared" si="31"/>
        <v>30</v>
      </c>
      <c r="O65" s="3">
        <f>IF(L65&lt;200,L65*0.25,IF(L65&gt;200,50,IF(L65=200,L65*0.25)))</f>
        <v>20</v>
      </c>
      <c r="P65" s="3">
        <f>IF(M65&lt;200,M65*0.25,IF(M65&gt;200,50,IF(M65=200,M65*0.25)))</f>
        <v>10</v>
      </c>
      <c r="Q65" s="4">
        <f t="shared" si="41"/>
        <v>150</v>
      </c>
      <c r="R65" s="4">
        <f t="shared" ref="R65:R66" si="43">SUM(L65+O65)</f>
        <v>100</v>
      </c>
      <c r="S65" s="4">
        <f t="shared" ref="S65:S66" si="44">SUM(M65+P65)</f>
        <v>50</v>
      </c>
      <c r="T65" s="39"/>
      <c r="U65" s="39"/>
      <c r="V65" s="39"/>
      <c r="W65" s="34">
        <f t="shared" si="42"/>
        <v>0</v>
      </c>
      <c r="X65" s="34">
        <f t="shared" ref="X65:X66" si="45">SUM(U65*R65)</f>
        <v>0</v>
      </c>
      <c r="Y65" s="34">
        <f t="shared" ref="Y65:Y66" si="46">SUM(V65*S65)</f>
        <v>0</v>
      </c>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row>
    <row r="66" spans="1:49" ht="15.75" customHeight="1" x14ac:dyDescent="0.3">
      <c r="A66" s="5">
        <v>43196</v>
      </c>
      <c r="B66" s="1" t="s">
        <v>14</v>
      </c>
      <c r="C66" s="1" t="s">
        <v>10</v>
      </c>
      <c r="D66" s="1" t="s">
        <v>6</v>
      </c>
      <c r="E66" s="1" t="s">
        <v>435</v>
      </c>
      <c r="F66" s="1" t="str">
        <f t="shared" si="29"/>
        <v>19:30</v>
      </c>
      <c r="G66" s="1" t="str">
        <f t="shared" si="30"/>
        <v>22:30</v>
      </c>
      <c r="H66" s="64" t="s">
        <v>412</v>
      </c>
      <c r="I66" s="1" t="s">
        <v>521</v>
      </c>
      <c r="J66" s="1" t="s">
        <v>8</v>
      </c>
      <c r="K66" s="2">
        <v>200</v>
      </c>
      <c r="L66" s="2">
        <v>150</v>
      </c>
      <c r="M66" s="2">
        <v>80</v>
      </c>
      <c r="N66" s="3">
        <f t="shared" si="31"/>
        <v>50</v>
      </c>
      <c r="O66" s="3">
        <f>IF(L66&lt;200,L66*0.25,IF(L66&gt;200,50,IF(L66=200,L66*0.25)))</f>
        <v>37.5</v>
      </c>
      <c r="P66" s="3">
        <f>IF(M66&lt;200,M66*0.25,IF(M66&gt;200,50,IF(M66=200,M66*0.25)))</f>
        <v>20</v>
      </c>
      <c r="Q66" s="4">
        <f t="shared" si="41"/>
        <v>250</v>
      </c>
      <c r="R66" s="4">
        <f t="shared" si="43"/>
        <v>187.5</v>
      </c>
      <c r="S66" s="4">
        <f t="shared" si="44"/>
        <v>100</v>
      </c>
      <c r="T66" s="39"/>
      <c r="U66" s="39"/>
      <c r="V66" s="39"/>
      <c r="W66" s="34">
        <f t="shared" si="42"/>
        <v>0</v>
      </c>
      <c r="X66" s="34">
        <f t="shared" si="45"/>
        <v>0</v>
      </c>
      <c r="Y66" s="34">
        <f t="shared" si="46"/>
        <v>0</v>
      </c>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row>
    <row r="67" spans="1:49" ht="15" customHeight="1" x14ac:dyDescent="0.3">
      <c r="A67" s="5">
        <v>43196</v>
      </c>
      <c r="B67" s="1" t="s">
        <v>325</v>
      </c>
      <c r="C67" s="1" t="s">
        <v>5</v>
      </c>
      <c r="D67" s="1" t="s">
        <v>321</v>
      </c>
      <c r="E67" s="1" t="s">
        <v>322</v>
      </c>
      <c r="F67" s="1" t="str">
        <f t="shared" si="29"/>
        <v xml:space="preserve">9:30 </v>
      </c>
      <c r="G67" s="1" t="str">
        <f t="shared" si="30"/>
        <v>14:30</v>
      </c>
      <c r="H67" s="64" t="s">
        <v>412</v>
      </c>
      <c r="I67" s="1" t="s">
        <v>530</v>
      </c>
      <c r="J67" s="1" t="s">
        <v>137</v>
      </c>
      <c r="K67" s="2">
        <v>20</v>
      </c>
      <c r="L67" s="6"/>
      <c r="M67" s="6"/>
      <c r="N67" s="3">
        <f t="shared" si="31"/>
        <v>5</v>
      </c>
      <c r="O67" s="7"/>
      <c r="P67" s="7"/>
      <c r="Q67" s="4">
        <f t="shared" si="41"/>
        <v>25</v>
      </c>
      <c r="R67" s="33"/>
      <c r="S67" s="7"/>
      <c r="T67" s="39"/>
      <c r="U67" s="40"/>
      <c r="V67" s="40"/>
      <c r="W67" s="34">
        <f>SUM(T67*Q67)</f>
        <v>0</v>
      </c>
      <c r="X67" s="30"/>
      <c r="Y67" s="30"/>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row>
    <row r="68" spans="1:49" ht="15" customHeight="1" x14ac:dyDescent="0.3">
      <c r="A68" s="5">
        <v>43196</v>
      </c>
      <c r="B68" s="1" t="s">
        <v>326</v>
      </c>
      <c r="C68" s="1" t="s">
        <v>5</v>
      </c>
      <c r="D68" s="1" t="s">
        <v>321</v>
      </c>
      <c r="E68" s="1" t="s">
        <v>324</v>
      </c>
      <c r="F68" s="1" t="str">
        <f t="shared" si="29"/>
        <v>16:00</v>
      </c>
      <c r="G68" s="1" t="str">
        <f t="shared" si="30"/>
        <v>21:00</v>
      </c>
      <c r="H68" s="64" t="s">
        <v>412</v>
      </c>
      <c r="I68" s="1" t="s">
        <v>531</v>
      </c>
      <c r="J68" s="1" t="s">
        <v>137</v>
      </c>
      <c r="K68" s="2">
        <v>20</v>
      </c>
      <c r="L68" s="6"/>
      <c r="M68" s="6"/>
      <c r="N68" s="3">
        <f t="shared" si="31"/>
        <v>5</v>
      </c>
      <c r="O68" s="7"/>
      <c r="P68" s="7"/>
      <c r="Q68" s="4">
        <f t="shared" si="41"/>
        <v>25</v>
      </c>
      <c r="R68" s="33"/>
      <c r="S68" s="7"/>
      <c r="T68" s="39"/>
      <c r="U68" s="40"/>
      <c r="V68" s="40"/>
      <c r="W68" s="34">
        <f>SUM(T68*Q68)</f>
        <v>0</v>
      </c>
      <c r="X68" s="30"/>
      <c r="Y68" s="30"/>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row>
    <row r="69" spans="1:49" ht="16.5" x14ac:dyDescent="0.3">
      <c r="A69" s="5">
        <v>43196</v>
      </c>
      <c r="B69" s="1" t="s">
        <v>357</v>
      </c>
      <c r="C69" s="1" t="s">
        <v>10</v>
      </c>
      <c r="D69" s="1" t="s">
        <v>352</v>
      </c>
      <c r="E69" s="1" t="s">
        <v>353</v>
      </c>
      <c r="F69" s="1" t="str">
        <f t="shared" si="29"/>
        <v xml:space="preserve">9:30 </v>
      </c>
      <c r="G69" s="1" t="str">
        <f t="shared" si="30"/>
        <v>12:00</v>
      </c>
      <c r="H69" s="64" t="s">
        <v>421</v>
      </c>
      <c r="I69" s="1" t="s">
        <v>552</v>
      </c>
      <c r="J69" s="1" t="s">
        <v>55</v>
      </c>
      <c r="K69" s="2">
        <v>40</v>
      </c>
      <c r="L69" s="6"/>
      <c r="M69" s="6"/>
      <c r="N69" s="3">
        <f t="shared" si="31"/>
        <v>10</v>
      </c>
      <c r="O69" s="7"/>
      <c r="P69" s="7"/>
      <c r="Q69" s="4">
        <f t="shared" si="41"/>
        <v>50</v>
      </c>
      <c r="R69" s="33"/>
      <c r="S69" s="7"/>
      <c r="T69" s="39"/>
      <c r="U69" s="40"/>
      <c r="V69" s="40"/>
      <c r="W69" s="34">
        <f>SUM(T69*Q69)</f>
        <v>0</v>
      </c>
      <c r="X69" s="30"/>
      <c r="Y69" s="30"/>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row>
    <row r="70" spans="1:49" ht="16.5" x14ac:dyDescent="0.3">
      <c r="A70" s="5">
        <v>43196</v>
      </c>
      <c r="B70" s="1" t="s">
        <v>358</v>
      </c>
      <c r="C70" s="1" t="s">
        <v>10</v>
      </c>
      <c r="D70" s="1" t="s">
        <v>352</v>
      </c>
      <c r="E70" s="1" t="s">
        <v>163</v>
      </c>
      <c r="F70" s="1" t="str">
        <f t="shared" si="29"/>
        <v>14:00</v>
      </c>
      <c r="G70" s="1" t="str">
        <f t="shared" si="30"/>
        <v>16:30</v>
      </c>
      <c r="H70" s="64" t="s">
        <v>420</v>
      </c>
      <c r="I70" s="1" t="s">
        <v>553</v>
      </c>
      <c r="J70" s="1" t="s">
        <v>55</v>
      </c>
      <c r="K70" s="2">
        <v>40</v>
      </c>
      <c r="L70" s="6"/>
      <c r="M70" s="6"/>
      <c r="N70" s="3">
        <f t="shared" si="31"/>
        <v>10</v>
      </c>
      <c r="O70" s="7"/>
      <c r="P70" s="7"/>
      <c r="Q70" s="4">
        <f t="shared" si="41"/>
        <v>50</v>
      </c>
      <c r="R70" s="33"/>
      <c r="S70" s="7"/>
      <c r="T70" s="39"/>
      <c r="U70" s="40"/>
      <c r="V70" s="40"/>
      <c r="W70" s="34">
        <f>SUM(T70*Q70)</f>
        <v>0</v>
      </c>
      <c r="X70" s="30"/>
      <c r="Y70" s="30"/>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row>
    <row r="71" spans="1:49" ht="15" customHeight="1" x14ac:dyDescent="0.3">
      <c r="A71" s="5">
        <v>43196</v>
      </c>
      <c r="B71" s="1" t="s">
        <v>359</v>
      </c>
      <c r="C71" s="1" t="s">
        <v>10</v>
      </c>
      <c r="D71" s="1" t="s">
        <v>352</v>
      </c>
      <c r="E71" s="1" t="s">
        <v>356</v>
      </c>
      <c r="F71" s="1" t="str">
        <f t="shared" si="29"/>
        <v>18:30</v>
      </c>
      <c r="G71" s="1" t="str">
        <f t="shared" si="30"/>
        <v>21:00</v>
      </c>
      <c r="H71" s="64" t="s">
        <v>421</v>
      </c>
      <c r="I71" s="1" t="s">
        <v>554</v>
      </c>
      <c r="J71" s="1" t="s">
        <v>55</v>
      </c>
      <c r="K71" s="2">
        <v>40</v>
      </c>
      <c r="L71" s="6"/>
      <c r="M71" s="6"/>
      <c r="N71" s="3">
        <f t="shared" si="31"/>
        <v>10</v>
      </c>
      <c r="O71" s="7"/>
      <c r="P71" s="7"/>
      <c r="Q71" s="4">
        <f t="shared" si="41"/>
        <v>50</v>
      </c>
      <c r="R71" s="33"/>
      <c r="S71" s="7"/>
      <c r="T71" s="39"/>
      <c r="U71" s="40"/>
      <c r="V71" s="40"/>
      <c r="W71" s="34">
        <f>SUM(T71*Q71)</f>
        <v>0</v>
      </c>
      <c r="X71" s="30"/>
      <c r="Y71" s="30"/>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row>
    <row r="72" spans="1:49" ht="3.75" customHeight="1" x14ac:dyDescent="0.3">
      <c r="A72" s="8"/>
      <c r="B72" s="9"/>
      <c r="C72" s="9"/>
      <c r="D72" s="9"/>
      <c r="E72" s="9"/>
      <c r="F72" s="9"/>
      <c r="G72" s="9"/>
      <c r="H72" s="62"/>
      <c r="I72" s="9"/>
      <c r="J72" s="9"/>
      <c r="K72" s="10"/>
      <c r="L72" s="10"/>
      <c r="M72" s="10"/>
      <c r="N72" s="11"/>
      <c r="O72" s="11"/>
      <c r="P72" s="11"/>
      <c r="Q72" s="12"/>
      <c r="R72" s="32"/>
      <c r="S72" s="45"/>
      <c r="T72" s="38"/>
      <c r="U72" s="38"/>
      <c r="V72" s="48"/>
      <c r="W72" s="35"/>
      <c r="X72" s="12"/>
      <c r="Y72" s="12"/>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row>
    <row r="73" spans="1:49" ht="16.5" x14ac:dyDescent="0.3">
      <c r="A73" s="5">
        <v>43197</v>
      </c>
      <c r="B73" s="1" t="s">
        <v>110</v>
      </c>
      <c r="C73" s="1" t="s">
        <v>5</v>
      </c>
      <c r="D73" s="1" t="s">
        <v>87</v>
      </c>
      <c r="E73" s="1" t="s">
        <v>95</v>
      </c>
      <c r="F73" s="1" t="str">
        <f t="shared" ref="F73:F103" si="47">LEFT(E73,(5))</f>
        <v>17:30</v>
      </c>
      <c r="G73" s="1" t="str">
        <f t="shared" ref="G73:G103" si="48">RIGHT(E73,(5))</f>
        <v>22:00</v>
      </c>
      <c r="H73" s="64" t="s">
        <v>420</v>
      </c>
      <c r="I73" s="1" t="s">
        <v>422</v>
      </c>
      <c r="J73" s="1" t="s">
        <v>106</v>
      </c>
      <c r="K73" s="2">
        <v>30</v>
      </c>
      <c r="L73" s="6"/>
      <c r="M73" s="6"/>
      <c r="N73" s="3">
        <f t="shared" ref="N73:N103" si="49">IF(K73&lt;200,K73*0.25,IF(K73&gt;200,50,IF(K73=200,K73*0.25)))</f>
        <v>7.5</v>
      </c>
      <c r="O73" s="7"/>
      <c r="P73" s="7"/>
      <c r="Q73" s="4">
        <f t="shared" ref="Q73:R88" si="50">SUM(K73+N73)</f>
        <v>37.5</v>
      </c>
      <c r="R73" s="7"/>
      <c r="S73" s="7"/>
      <c r="T73" s="39"/>
      <c r="U73" s="40"/>
      <c r="V73" s="40"/>
      <c r="W73" s="34">
        <f t="shared" ref="W73:W77" si="51">SUM(T73*Q73)</f>
        <v>0</v>
      </c>
      <c r="X73" s="30"/>
      <c r="Y73" s="30"/>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row>
    <row r="74" spans="1:49" ht="16.5" x14ac:dyDescent="0.3">
      <c r="A74" s="5">
        <v>43197</v>
      </c>
      <c r="B74" s="1" t="s">
        <v>76</v>
      </c>
      <c r="C74" s="1" t="s">
        <v>5</v>
      </c>
      <c r="D74" s="1" t="s">
        <v>53</v>
      </c>
      <c r="E74" s="1" t="s">
        <v>214</v>
      </c>
      <c r="F74" s="1" t="str">
        <f t="shared" si="47"/>
        <v>11:00</v>
      </c>
      <c r="G74" s="1" t="str">
        <f t="shared" si="48"/>
        <v>14:30</v>
      </c>
      <c r="H74" s="64" t="s">
        <v>408</v>
      </c>
      <c r="I74" s="1" t="s">
        <v>407</v>
      </c>
      <c r="J74" s="1" t="s">
        <v>55</v>
      </c>
      <c r="K74" s="2">
        <v>20</v>
      </c>
      <c r="L74" s="6"/>
      <c r="M74" s="6"/>
      <c r="N74" s="3">
        <f t="shared" si="49"/>
        <v>5</v>
      </c>
      <c r="O74" s="7"/>
      <c r="P74" s="7"/>
      <c r="Q74" s="4">
        <f t="shared" si="50"/>
        <v>25</v>
      </c>
      <c r="R74" s="33"/>
      <c r="S74" s="7"/>
      <c r="T74" s="39"/>
      <c r="U74" s="40"/>
      <c r="V74" s="40"/>
      <c r="W74" s="34">
        <f t="shared" si="51"/>
        <v>0</v>
      </c>
      <c r="X74" s="30"/>
      <c r="Y74" s="30"/>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row>
    <row r="75" spans="1:49" ht="15" customHeight="1" x14ac:dyDescent="0.3">
      <c r="A75" s="5">
        <v>43197</v>
      </c>
      <c r="B75" s="1" t="s">
        <v>74</v>
      </c>
      <c r="C75" s="1" t="s">
        <v>5</v>
      </c>
      <c r="D75" s="1" t="s">
        <v>53</v>
      </c>
      <c r="E75" s="1" t="s">
        <v>75</v>
      </c>
      <c r="F75" s="1" t="str">
        <f t="shared" si="47"/>
        <v>17:30</v>
      </c>
      <c r="G75" s="1" t="str">
        <f t="shared" si="48"/>
        <v>21:00</v>
      </c>
      <c r="H75" s="64" t="s">
        <v>408</v>
      </c>
      <c r="I75" s="1" t="s">
        <v>407</v>
      </c>
      <c r="J75" s="1" t="s">
        <v>55</v>
      </c>
      <c r="K75" s="2">
        <v>20</v>
      </c>
      <c r="L75" s="6"/>
      <c r="M75" s="6"/>
      <c r="N75" s="3">
        <f t="shared" si="49"/>
        <v>5</v>
      </c>
      <c r="O75" s="7"/>
      <c r="P75" s="7"/>
      <c r="Q75" s="4">
        <f t="shared" si="50"/>
        <v>25</v>
      </c>
      <c r="R75" s="33"/>
      <c r="S75" s="7"/>
      <c r="T75" s="39"/>
      <c r="U75" s="40"/>
      <c r="V75" s="40"/>
      <c r="W75" s="34">
        <f t="shared" si="51"/>
        <v>0</v>
      </c>
      <c r="X75" s="30"/>
      <c r="Y75" s="30"/>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row>
    <row r="76" spans="1:49" ht="16.5" x14ac:dyDescent="0.3">
      <c r="A76" s="5">
        <v>43197</v>
      </c>
      <c r="B76" s="1" t="s">
        <v>101</v>
      </c>
      <c r="C76" s="1" t="s">
        <v>5</v>
      </c>
      <c r="D76" s="1" t="s">
        <v>87</v>
      </c>
      <c r="E76" s="1" t="s">
        <v>102</v>
      </c>
      <c r="F76" s="1" t="str">
        <f t="shared" si="47"/>
        <v>11:30</v>
      </c>
      <c r="G76" s="1" t="str">
        <f t="shared" si="48"/>
        <v>16:00</v>
      </c>
      <c r="H76" s="64" t="s">
        <v>412</v>
      </c>
      <c r="I76" s="1" t="s">
        <v>423</v>
      </c>
      <c r="J76" s="1" t="s">
        <v>96</v>
      </c>
      <c r="K76" s="2">
        <v>30</v>
      </c>
      <c r="L76" s="6"/>
      <c r="M76" s="6"/>
      <c r="N76" s="3">
        <f t="shared" si="49"/>
        <v>7.5</v>
      </c>
      <c r="O76" s="7"/>
      <c r="P76" s="7"/>
      <c r="Q76" s="4">
        <f t="shared" si="50"/>
        <v>37.5</v>
      </c>
      <c r="R76" s="7"/>
      <c r="S76" s="7"/>
      <c r="T76" s="39"/>
      <c r="U76" s="40"/>
      <c r="V76" s="40"/>
      <c r="W76" s="34">
        <f t="shared" si="51"/>
        <v>0</v>
      </c>
      <c r="X76" s="30"/>
      <c r="Y76" s="30"/>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row>
    <row r="77" spans="1:49" ht="16.5" x14ac:dyDescent="0.3">
      <c r="A77" s="5">
        <v>43197</v>
      </c>
      <c r="B77" s="1" t="s">
        <v>100</v>
      </c>
      <c r="C77" s="1" t="s">
        <v>5</v>
      </c>
      <c r="D77" s="1" t="s">
        <v>87</v>
      </c>
      <c r="E77" s="1" t="s">
        <v>98</v>
      </c>
      <c r="F77" s="1" t="str">
        <f t="shared" si="47"/>
        <v>18:30</v>
      </c>
      <c r="G77" s="1" t="str">
        <f t="shared" si="48"/>
        <v>23:00</v>
      </c>
      <c r="H77" s="64" t="s">
        <v>412</v>
      </c>
      <c r="I77" s="1" t="s">
        <v>423</v>
      </c>
      <c r="J77" s="1" t="s">
        <v>96</v>
      </c>
      <c r="K77" s="2">
        <v>30</v>
      </c>
      <c r="L77" s="6"/>
      <c r="M77" s="6"/>
      <c r="N77" s="3">
        <f t="shared" si="49"/>
        <v>7.5</v>
      </c>
      <c r="O77" s="7"/>
      <c r="P77" s="7"/>
      <c r="Q77" s="4">
        <f t="shared" si="50"/>
        <v>37.5</v>
      </c>
      <c r="R77" s="7"/>
      <c r="S77" s="7"/>
      <c r="T77" s="39"/>
      <c r="U77" s="40"/>
      <c r="V77" s="40"/>
      <c r="W77" s="34">
        <f t="shared" si="51"/>
        <v>0</v>
      </c>
      <c r="X77" s="30"/>
      <c r="Y77" s="30"/>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row>
    <row r="78" spans="1:49" ht="16.5" x14ac:dyDescent="0.3">
      <c r="A78" s="5">
        <v>43197</v>
      </c>
      <c r="B78" s="1" t="s">
        <v>130</v>
      </c>
      <c r="C78" s="1" t="s">
        <v>5</v>
      </c>
      <c r="D78" s="1" t="s">
        <v>114</v>
      </c>
      <c r="E78" s="1" t="s">
        <v>429</v>
      </c>
      <c r="F78" s="1" t="str">
        <f>LEFT(E78,(5))</f>
        <v>10:30</v>
      </c>
      <c r="G78" s="1" t="str">
        <f>RIGHT(E78,(5))</f>
        <v>13:30</v>
      </c>
      <c r="H78" s="64" t="s">
        <v>412</v>
      </c>
      <c r="I78" s="1" t="s">
        <v>430</v>
      </c>
      <c r="J78" s="1" t="s">
        <v>116</v>
      </c>
      <c r="K78" s="2">
        <v>30</v>
      </c>
      <c r="L78" s="6"/>
      <c r="M78" s="6"/>
      <c r="N78" s="3">
        <f>IF(K78&lt;200,K78*0.25,IF(K78&gt;200,50,IF(K78=200,K78*0.25)))</f>
        <v>7.5</v>
      </c>
      <c r="O78" s="7"/>
      <c r="P78" s="7"/>
      <c r="Q78" s="4">
        <f>SUM(K78+N78)</f>
        <v>37.5</v>
      </c>
      <c r="R78" s="33"/>
      <c r="S78" s="7"/>
      <c r="T78" s="39"/>
      <c r="U78" s="40"/>
      <c r="V78" s="40"/>
      <c r="W78" s="34">
        <f>SUM(T78*Q78)</f>
        <v>0</v>
      </c>
      <c r="X78" s="30"/>
      <c r="Y78" s="30"/>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row>
    <row r="79" spans="1:49" ht="16.5" x14ac:dyDescent="0.3">
      <c r="A79" s="5">
        <v>43197</v>
      </c>
      <c r="B79" s="1" t="s">
        <v>129</v>
      </c>
      <c r="C79" s="1" t="s">
        <v>5</v>
      </c>
      <c r="D79" s="1" t="s">
        <v>114</v>
      </c>
      <c r="E79" s="1" t="s">
        <v>431</v>
      </c>
      <c r="F79" s="1" t="str">
        <f>LEFT(E79,(5))</f>
        <v>15:00</v>
      </c>
      <c r="G79" s="1" t="str">
        <f>RIGHT(E79,(5))</f>
        <v>18:00</v>
      </c>
      <c r="H79" s="64" t="s">
        <v>412</v>
      </c>
      <c r="I79" s="1" t="s">
        <v>430</v>
      </c>
      <c r="J79" s="1" t="s">
        <v>116</v>
      </c>
      <c r="K79" s="2">
        <v>30</v>
      </c>
      <c r="L79" s="6"/>
      <c r="M79" s="6"/>
      <c r="N79" s="3">
        <f>IF(K79&lt;200,K79*0.25,IF(K79&gt;200,50,IF(K79=200,K79*0.25)))</f>
        <v>7.5</v>
      </c>
      <c r="O79" s="7"/>
      <c r="P79" s="7"/>
      <c r="Q79" s="4">
        <f>SUM(K79+N79)</f>
        <v>37.5</v>
      </c>
      <c r="R79" s="33"/>
      <c r="S79" s="7"/>
      <c r="T79" s="39"/>
      <c r="U79" s="40"/>
      <c r="V79" s="40"/>
      <c r="W79" s="34">
        <f>SUM(T79*Q79)</f>
        <v>0</v>
      </c>
      <c r="X79" s="30"/>
      <c r="Y79" s="30"/>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row>
    <row r="80" spans="1:49" ht="16.5" x14ac:dyDescent="0.3">
      <c r="A80" s="5">
        <v>43197</v>
      </c>
      <c r="B80" s="1" t="s">
        <v>128</v>
      </c>
      <c r="C80" s="1" t="s">
        <v>5</v>
      </c>
      <c r="D80" s="1" t="s">
        <v>114</v>
      </c>
      <c r="E80" s="1" t="s">
        <v>435</v>
      </c>
      <c r="F80" s="1" t="str">
        <f>LEFT(E80,(5))</f>
        <v>19:30</v>
      </c>
      <c r="G80" s="1" t="str">
        <f>RIGHT(E80,(5))</f>
        <v>22:30</v>
      </c>
      <c r="H80" s="64" t="s">
        <v>412</v>
      </c>
      <c r="I80" s="1" t="s">
        <v>430</v>
      </c>
      <c r="J80" s="1" t="s">
        <v>116</v>
      </c>
      <c r="K80" s="2">
        <v>30</v>
      </c>
      <c r="L80" s="6"/>
      <c r="M80" s="6"/>
      <c r="N80" s="3">
        <f>IF(K80&lt;200,K80*0.25,IF(K80&gt;200,50,IF(K80=200,K80*0.25)))</f>
        <v>7.5</v>
      </c>
      <c r="O80" s="7"/>
      <c r="P80" s="7"/>
      <c r="Q80" s="4">
        <f>SUM(K80+N80)</f>
        <v>37.5</v>
      </c>
      <c r="R80" s="33"/>
      <c r="S80" s="7"/>
      <c r="T80" s="39"/>
      <c r="U80" s="40"/>
      <c r="V80" s="40"/>
      <c r="W80" s="34">
        <f>SUM(T80*Q80)</f>
        <v>0</v>
      </c>
      <c r="X80" s="30"/>
      <c r="Y80" s="30"/>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row>
    <row r="81" spans="1:49" ht="15" customHeight="1" x14ac:dyDescent="0.3">
      <c r="A81" s="5">
        <v>43197</v>
      </c>
      <c r="B81" s="1" t="s">
        <v>142</v>
      </c>
      <c r="C81" s="1" t="s">
        <v>5</v>
      </c>
      <c r="D81" s="1" t="s">
        <v>135</v>
      </c>
      <c r="E81" s="1" t="s">
        <v>136</v>
      </c>
      <c r="F81" s="1" t="str">
        <f t="shared" si="47"/>
        <v>12:00</v>
      </c>
      <c r="G81" s="1" t="str">
        <f t="shared" si="48"/>
        <v>16:00</v>
      </c>
      <c r="H81" s="64" t="s">
        <v>412</v>
      </c>
      <c r="I81" s="1" t="s">
        <v>423</v>
      </c>
      <c r="J81" s="1" t="s">
        <v>137</v>
      </c>
      <c r="K81" s="2">
        <v>40</v>
      </c>
      <c r="L81" s="2">
        <v>20</v>
      </c>
      <c r="M81" s="6"/>
      <c r="N81" s="3">
        <f t="shared" si="49"/>
        <v>10</v>
      </c>
      <c r="O81" s="3">
        <f t="shared" ref="O81:O89" si="52">IF(L81&lt;200,L81*0.25,IF(L81&gt;200,50,IF(L81=200,L81*0.25)))</f>
        <v>5</v>
      </c>
      <c r="P81" s="6"/>
      <c r="Q81" s="4">
        <f t="shared" si="50"/>
        <v>50</v>
      </c>
      <c r="R81" s="4">
        <f t="shared" si="50"/>
        <v>25</v>
      </c>
      <c r="S81" s="6"/>
      <c r="T81" s="39"/>
      <c r="U81" s="39"/>
      <c r="V81" s="50"/>
      <c r="W81" s="34">
        <f t="shared" ref="W81:W89" si="53">SUM(T81*Q81)</f>
        <v>0</v>
      </c>
      <c r="X81" s="34">
        <f t="shared" ref="X81:X89" si="54">SUM(U81*R81)</f>
        <v>0</v>
      </c>
      <c r="Y81" s="30"/>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row>
    <row r="82" spans="1:49" ht="16.5" x14ac:dyDescent="0.3">
      <c r="A82" s="5">
        <v>43197</v>
      </c>
      <c r="B82" s="1" t="s">
        <v>143</v>
      </c>
      <c r="C82" s="1" t="s">
        <v>5</v>
      </c>
      <c r="D82" s="1" t="s">
        <v>135</v>
      </c>
      <c r="E82" s="1" t="s">
        <v>139</v>
      </c>
      <c r="F82" s="1" t="str">
        <f t="shared" si="47"/>
        <v>18:30</v>
      </c>
      <c r="G82" s="1" t="str">
        <f t="shared" si="48"/>
        <v>22:30</v>
      </c>
      <c r="H82" s="64" t="s">
        <v>412</v>
      </c>
      <c r="I82" s="1" t="s">
        <v>423</v>
      </c>
      <c r="J82" s="1" t="s">
        <v>137</v>
      </c>
      <c r="K82" s="2">
        <v>40</v>
      </c>
      <c r="L82" s="2">
        <v>20</v>
      </c>
      <c r="M82" s="6"/>
      <c r="N82" s="3">
        <f t="shared" si="49"/>
        <v>10</v>
      </c>
      <c r="O82" s="3">
        <f t="shared" si="52"/>
        <v>5</v>
      </c>
      <c r="P82" s="6"/>
      <c r="Q82" s="4">
        <f t="shared" si="50"/>
        <v>50</v>
      </c>
      <c r="R82" s="4">
        <f t="shared" si="50"/>
        <v>25</v>
      </c>
      <c r="S82" s="6"/>
      <c r="T82" s="39"/>
      <c r="U82" s="39"/>
      <c r="V82" s="50"/>
      <c r="W82" s="34">
        <f t="shared" si="53"/>
        <v>0</v>
      </c>
      <c r="X82" s="34">
        <f t="shared" si="54"/>
        <v>0</v>
      </c>
      <c r="Y82" s="30"/>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row>
    <row r="83" spans="1:49" ht="16.5" x14ac:dyDescent="0.3">
      <c r="A83" s="5">
        <v>43197</v>
      </c>
      <c r="B83" s="1" t="s">
        <v>168</v>
      </c>
      <c r="C83" s="1" t="s">
        <v>5</v>
      </c>
      <c r="D83" s="1" t="s">
        <v>162</v>
      </c>
      <c r="E83" s="1" t="s">
        <v>447</v>
      </c>
      <c r="F83" s="1" t="str">
        <f t="shared" si="47"/>
        <v>13:30</v>
      </c>
      <c r="G83" s="1" t="str">
        <f t="shared" si="48"/>
        <v>16:30</v>
      </c>
      <c r="H83" s="64" t="s">
        <v>412</v>
      </c>
      <c r="I83" s="1" t="s">
        <v>586</v>
      </c>
      <c r="J83" s="1" t="s">
        <v>164</v>
      </c>
      <c r="K83" s="2">
        <v>120</v>
      </c>
      <c r="L83" s="2">
        <v>70</v>
      </c>
      <c r="M83" s="2">
        <v>50</v>
      </c>
      <c r="N83" s="3">
        <f t="shared" si="49"/>
        <v>30</v>
      </c>
      <c r="O83" s="3">
        <f t="shared" si="52"/>
        <v>17.5</v>
      </c>
      <c r="P83" s="3">
        <f t="shared" ref="P83:P86" si="55">IF(M83&lt;200,M83*0.25,IF(M83&gt;200,50,IF(M83=200,M83*0.25)))</f>
        <v>12.5</v>
      </c>
      <c r="Q83" s="4">
        <f t="shared" si="50"/>
        <v>150</v>
      </c>
      <c r="R83" s="4">
        <f t="shared" si="50"/>
        <v>87.5</v>
      </c>
      <c r="S83" s="4">
        <f t="shared" ref="S83:S86" si="56">SUM(M83+P83)</f>
        <v>62.5</v>
      </c>
      <c r="T83" s="66" t="s">
        <v>594</v>
      </c>
      <c r="U83" s="39"/>
      <c r="V83" s="39"/>
      <c r="W83" s="67"/>
      <c r="X83" s="34">
        <f t="shared" si="54"/>
        <v>0</v>
      </c>
      <c r="Y83" s="34">
        <f t="shared" ref="Y83:Y86" si="57">SUM(V83*S83)</f>
        <v>0</v>
      </c>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row>
    <row r="84" spans="1:49" ht="15" customHeight="1" x14ac:dyDescent="0.3">
      <c r="A84" s="5">
        <v>43197</v>
      </c>
      <c r="B84" s="1" t="s">
        <v>169</v>
      </c>
      <c r="C84" s="1" t="s">
        <v>10</v>
      </c>
      <c r="D84" s="1" t="s">
        <v>162</v>
      </c>
      <c r="E84" s="1" t="s">
        <v>139</v>
      </c>
      <c r="F84" s="1" t="str">
        <f t="shared" si="47"/>
        <v>18:30</v>
      </c>
      <c r="G84" s="1" t="str">
        <f t="shared" si="48"/>
        <v>22:30</v>
      </c>
      <c r="H84" s="64" t="s">
        <v>412</v>
      </c>
      <c r="I84" s="1" t="s">
        <v>587</v>
      </c>
      <c r="J84" s="1" t="s">
        <v>164</v>
      </c>
      <c r="K84" s="2">
        <v>175</v>
      </c>
      <c r="L84" s="2">
        <v>120</v>
      </c>
      <c r="M84" s="2">
        <v>70</v>
      </c>
      <c r="N84" s="3">
        <f t="shared" si="49"/>
        <v>43.75</v>
      </c>
      <c r="O84" s="3">
        <f t="shared" si="52"/>
        <v>30</v>
      </c>
      <c r="P84" s="3">
        <f t="shared" si="55"/>
        <v>17.5</v>
      </c>
      <c r="Q84" s="4">
        <f t="shared" si="50"/>
        <v>218.75</v>
      </c>
      <c r="R84" s="4">
        <f t="shared" si="50"/>
        <v>150</v>
      </c>
      <c r="S84" s="4">
        <f t="shared" si="56"/>
        <v>87.5</v>
      </c>
      <c r="T84" s="66" t="s">
        <v>594</v>
      </c>
      <c r="U84" s="39"/>
      <c r="V84" s="39"/>
      <c r="W84" s="67"/>
      <c r="X84" s="34">
        <f t="shared" si="54"/>
        <v>0</v>
      </c>
      <c r="Y84" s="34">
        <f t="shared" si="57"/>
        <v>0</v>
      </c>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row>
    <row r="85" spans="1:49" ht="16.5" x14ac:dyDescent="0.3">
      <c r="A85" s="5">
        <v>43197</v>
      </c>
      <c r="B85" s="1" t="s">
        <v>188</v>
      </c>
      <c r="C85" s="1" t="s">
        <v>10</v>
      </c>
      <c r="D85" s="1" t="s">
        <v>181</v>
      </c>
      <c r="E85" s="1" t="s">
        <v>457</v>
      </c>
      <c r="F85" s="1" t="str">
        <f t="shared" si="47"/>
        <v xml:space="preserve">9:00 </v>
      </c>
      <c r="G85" s="1" t="str">
        <f t="shared" si="48"/>
        <v>11:45</v>
      </c>
      <c r="H85" s="64" t="s">
        <v>420</v>
      </c>
      <c r="I85" s="1" t="s">
        <v>458</v>
      </c>
      <c r="J85" s="1" t="s">
        <v>182</v>
      </c>
      <c r="K85" s="2">
        <v>90</v>
      </c>
      <c r="L85" s="2">
        <v>60</v>
      </c>
      <c r="M85" s="2">
        <v>40</v>
      </c>
      <c r="N85" s="3">
        <f t="shared" si="49"/>
        <v>22.5</v>
      </c>
      <c r="O85" s="3">
        <f t="shared" si="52"/>
        <v>15</v>
      </c>
      <c r="P85" s="3">
        <f t="shared" si="55"/>
        <v>10</v>
      </c>
      <c r="Q85" s="4">
        <f t="shared" ref="Q85:Q86" si="58">SUM(K85+N85)</f>
        <v>112.5</v>
      </c>
      <c r="R85" s="4">
        <f t="shared" si="50"/>
        <v>75</v>
      </c>
      <c r="S85" s="4">
        <f t="shared" si="56"/>
        <v>50</v>
      </c>
      <c r="T85" s="39"/>
      <c r="U85" s="39"/>
      <c r="V85" s="39"/>
      <c r="W85" s="34">
        <f t="shared" si="53"/>
        <v>0</v>
      </c>
      <c r="X85" s="34">
        <f t="shared" si="54"/>
        <v>0</v>
      </c>
      <c r="Y85" s="34">
        <f t="shared" si="57"/>
        <v>0</v>
      </c>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row>
    <row r="86" spans="1:49" ht="16.5" x14ac:dyDescent="0.3">
      <c r="A86" s="5">
        <v>43197</v>
      </c>
      <c r="B86" s="1" t="s">
        <v>189</v>
      </c>
      <c r="C86" s="1" t="s">
        <v>10</v>
      </c>
      <c r="D86" s="1" t="s">
        <v>181</v>
      </c>
      <c r="E86" s="1" t="s">
        <v>459</v>
      </c>
      <c r="F86" s="1" t="str">
        <f t="shared" si="47"/>
        <v>16:30</v>
      </c>
      <c r="G86" s="1" t="str">
        <f t="shared" si="48"/>
        <v>19:15</v>
      </c>
      <c r="H86" s="64" t="s">
        <v>421</v>
      </c>
      <c r="I86" s="1" t="s">
        <v>458</v>
      </c>
      <c r="J86" s="1" t="s">
        <v>182</v>
      </c>
      <c r="K86" s="2">
        <v>90</v>
      </c>
      <c r="L86" s="2">
        <v>60</v>
      </c>
      <c r="M86" s="2">
        <v>40</v>
      </c>
      <c r="N86" s="3">
        <f t="shared" si="49"/>
        <v>22.5</v>
      </c>
      <c r="O86" s="3">
        <f t="shared" si="52"/>
        <v>15</v>
      </c>
      <c r="P86" s="3">
        <f t="shared" si="55"/>
        <v>10</v>
      </c>
      <c r="Q86" s="4">
        <f t="shared" si="58"/>
        <v>112.5</v>
      </c>
      <c r="R86" s="4">
        <f t="shared" si="50"/>
        <v>75</v>
      </c>
      <c r="S86" s="4">
        <f t="shared" si="56"/>
        <v>50</v>
      </c>
      <c r="T86" s="39"/>
      <c r="U86" s="39"/>
      <c r="V86" s="39"/>
      <c r="W86" s="34">
        <f t="shared" si="53"/>
        <v>0</v>
      </c>
      <c r="X86" s="34">
        <f t="shared" si="54"/>
        <v>0</v>
      </c>
      <c r="Y86" s="34">
        <f t="shared" si="57"/>
        <v>0</v>
      </c>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row>
    <row r="87" spans="1:49" ht="16.5" x14ac:dyDescent="0.3">
      <c r="A87" s="5">
        <v>43197</v>
      </c>
      <c r="B87" s="1" t="s">
        <v>207</v>
      </c>
      <c r="C87" s="1" t="s">
        <v>5</v>
      </c>
      <c r="D87" s="1" t="s">
        <v>199</v>
      </c>
      <c r="E87" s="1" t="s">
        <v>467</v>
      </c>
      <c r="F87" s="1" t="str">
        <f t="shared" si="47"/>
        <v xml:space="preserve">9:30 </v>
      </c>
      <c r="G87" s="1" t="str">
        <f t="shared" si="48"/>
        <v>13:00</v>
      </c>
      <c r="H87" s="64" t="s">
        <v>420</v>
      </c>
      <c r="I87" s="1" t="s">
        <v>570</v>
      </c>
      <c r="J87" s="1" t="s">
        <v>200</v>
      </c>
      <c r="K87" s="2">
        <v>40</v>
      </c>
      <c r="L87" s="2">
        <v>20</v>
      </c>
      <c r="M87" s="51"/>
      <c r="N87" s="3">
        <f t="shared" si="49"/>
        <v>10</v>
      </c>
      <c r="O87" s="3">
        <f t="shared" si="52"/>
        <v>5</v>
      </c>
      <c r="P87" s="52"/>
      <c r="Q87" s="4">
        <f t="shared" ref="Q87:R103" si="59">SUM(K87+N87)</f>
        <v>50</v>
      </c>
      <c r="R87" s="4">
        <f t="shared" si="50"/>
        <v>25</v>
      </c>
      <c r="S87" s="7"/>
      <c r="T87" s="39"/>
      <c r="U87" s="39"/>
      <c r="V87" s="40"/>
      <c r="W87" s="34">
        <f t="shared" si="53"/>
        <v>0</v>
      </c>
      <c r="X87" s="34">
        <f t="shared" si="54"/>
        <v>0</v>
      </c>
      <c r="Y87" s="30"/>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row>
    <row r="88" spans="1:49" ht="16.5" x14ac:dyDescent="0.3">
      <c r="A88" s="5">
        <v>43197</v>
      </c>
      <c r="B88" s="1" t="s">
        <v>208</v>
      </c>
      <c r="C88" s="1" t="s">
        <v>5</v>
      </c>
      <c r="D88" s="1" t="s">
        <v>199</v>
      </c>
      <c r="E88" s="1" t="s">
        <v>32</v>
      </c>
      <c r="F88" s="1" t="str">
        <f t="shared" si="47"/>
        <v>14:30</v>
      </c>
      <c r="G88" s="1" t="str">
        <f t="shared" si="48"/>
        <v>18:00</v>
      </c>
      <c r="H88" s="64" t="s">
        <v>420</v>
      </c>
      <c r="I88" s="1" t="s">
        <v>570</v>
      </c>
      <c r="J88" s="1" t="s">
        <v>200</v>
      </c>
      <c r="K88" s="2">
        <v>40</v>
      </c>
      <c r="L88" s="2">
        <v>20</v>
      </c>
      <c r="M88" s="51"/>
      <c r="N88" s="3">
        <f t="shared" si="49"/>
        <v>10</v>
      </c>
      <c r="O88" s="3">
        <f t="shared" si="52"/>
        <v>5</v>
      </c>
      <c r="P88" s="52"/>
      <c r="Q88" s="4">
        <f t="shared" si="59"/>
        <v>50</v>
      </c>
      <c r="R88" s="4">
        <f t="shared" si="50"/>
        <v>25</v>
      </c>
      <c r="S88" s="7"/>
      <c r="T88" s="39"/>
      <c r="U88" s="39"/>
      <c r="V88" s="40"/>
      <c r="W88" s="34">
        <f t="shared" si="53"/>
        <v>0</v>
      </c>
      <c r="X88" s="34">
        <f t="shared" si="54"/>
        <v>0</v>
      </c>
      <c r="Y88" s="30"/>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row>
    <row r="89" spans="1:49" ht="16.5" x14ac:dyDescent="0.3">
      <c r="A89" s="5">
        <v>43197</v>
      </c>
      <c r="B89" s="1" t="s">
        <v>209</v>
      </c>
      <c r="C89" s="1" t="s">
        <v>5</v>
      </c>
      <c r="D89" s="1" t="s">
        <v>199</v>
      </c>
      <c r="E89" s="1" t="s">
        <v>468</v>
      </c>
      <c r="F89" s="1" t="str">
        <f t="shared" si="47"/>
        <v>19:30</v>
      </c>
      <c r="G89" s="1" t="str">
        <f t="shared" si="48"/>
        <v>23:00</v>
      </c>
      <c r="H89" s="64" t="s">
        <v>421</v>
      </c>
      <c r="I89" s="1" t="s">
        <v>570</v>
      </c>
      <c r="J89" s="1" t="s">
        <v>200</v>
      </c>
      <c r="K89" s="2">
        <v>40</v>
      </c>
      <c r="L89" s="2">
        <v>20</v>
      </c>
      <c r="M89" s="51"/>
      <c r="N89" s="3">
        <f t="shared" si="49"/>
        <v>10</v>
      </c>
      <c r="O89" s="3">
        <f t="shared" si="52"/>
        <v>5</v>
      </c>
      <c r="P89" s="52"/>
      <c r="Q89" s="4">
        <f t="shared" si="59"/>
        <v>50</v>
      </c>
      <c r="R89" s="4">
        <f t="shared" si="59"/>
        <v>25</v>
      </c>
      <c r="S89" s="7"/>
      <c r="T89" s="39"/>
      <c r="U89" s="39"/>
      <c r="V89" s="40"/>
      <c r="W89" s="34">
        <f t="shared" si="53"/>
        <v>0</v>
      </c>
      <c r="X89" s="34">
        <f t="shared" si="54"/>
        <v>0</v>
      </c>
      <c r="Y89" s="30"/>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row>
    <row r="90" spans="1:49" ht="16.5" x14ac:dyDescent="0.3">
      <c r="A90" s="5">
        <v>43197</v>
      </c>
      <c r="B90" s="1" t="s">
        <v>236</v>
      </c>
      <c r="C90" s="1" t="s">
        <v>5</v>
      </c>
      <c r="D90" s="1" t="s">
        <v>231</v>
      </c>
      <c r="E90" s="1" t="s">
        <v>473</v>
      </c>
      <c r="F90" s="1" t="str">
        <f t="shared" si="47"/>
        <v xml:space="preserve">9:00 </v>
      </c>
      <c r="G90" s="1" t="str">
        <f t="shared" si="48"/>
        <v>14:15</v>
      </c>
      <c r="H90" s="64" t="s">
        <v>412</v>
      </c>
      <c r="I90" s="1" t="s">
        <v>481</v>
      </c>
      <c r="J90" s="1" t="s">
        <v>232</v>
      </c>
      <c r="K90" s="2">
        <v>20</v>
      </c>
      <c r="L90" s="6"/>
      <c r="M90" s="6"/>
      <c r="N90" s="3">
        <f t="shared" si="49"/>
        <v>5</v>
      </c>
      <c r="O90" s="7"/>
      <c r="P90" s="7"/>
      <c r="Q90" s="4">
        <f t="shared" si="59"/>
        <v>25</v>
      </c>
      <c r="R90" s="33"/>
      <c r="S90" s="7"/>
      <c r="T90" s="39"/>
      <c r="U90" s="40"/>
      <c r="V90" s="40"/>
      <c r="W90" s="34">
        <f t="shared" ref="W90:W97" si="60">SUM(T90*Q90)</f>
        <v>0</v>
      </c>
      <c r="X90" s="30"/>
      <c r="Y90" s="30"/>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row>
    <row r="91" spans="1:49" ht="16.5" x14ac:dyDescent="0.3">
      <c r="A91" s="5">
        <v>43197</v>
      </c>
      <c r="B91" s="1" t="s">
        <v>237</v>
      </c>
      <c r="C91" s="1" t="s">
        <v>5</v>
      </c>
      <c r="D91" s="1" t="s">
        <v>231</v>
      </c>
      <c r="E91" s="1" t="s">
        <v>474</v>
      </c>
      <c r="F91" s="1" t="str">
        <f t="shared" si="47"/>
        <v>16:00</v>
      </c>
      <c r="G91" s="1" t="str">
        <f t="shared" si="48"/>
        <v>21:15</v>
      </c>
      <c r="H91" s="64" t="s">
        <v>589</v>
      </c>
      <c r="I91" s="1" t="s">
        <v>482</v>
      </c>
      <c r="J91" s="1" t="s">
        <v>232</v>
      </c>
      <c r="K91" s="2">
        <v>20</v>
      </c>
      <c r="L91" s="6"/>
      <c r="M91" s="6"/>
      <c r="N91" s="3">
        <f t="shared" si="49"/>
        <v>5</v>
      </c>
      <c r="O91" s="7"/>
      <c r="P91" s="7"/>
      <c r="Q91" s="4">
        <f t="shared" si="59"/>
        <v>25</v>
      </c>
      <c r="R91" s="33"/>
      <c r="S91" s="7"/>
      <c r="T91" s="39"/>
      <c r="U91" s="40"/>
      <c r="V91" s="40"/>
      <c r="W91" s="34">
        <f t="shared" si="60"/>
        <v>0</v>
      </c>
      <c r="X91" s="30"/>
      <c r="Y91" s="30"/>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row>
    <row r="92" spans="1:49" ht="16.5" x14ac:dyDescent="0.3">
      <c r="A92" s="5">
        <v>43197</v>
      </c>
      <c r="B92" s="1" t="s">
        <v>257</v>
      </c>
      <c r="C92" s="1" t="s">
        <v>5</v>
      </c>
      <c r="D92" s="1" t="s">
        <v>252</v>
      </c>
      <c r="E92" s="1" t="s">
        <v>253</v>
      </c>
      <c r="F92" s="1" t="str">
        <f t="shared" si="47"/>
        <v>13:00</v>
      </c>
      <c r="G92" s="1" t="str">
        <f t="shared" si="48"/>
        <v>16:30</v>
      </c>
      <c r="H92" s="64" t="s">
        <v>421</v>
      </c>
      <c r="I92" s="1" t="s">
        <v>570</v>
      </c>
      <c r="J92" s="1" t="s">
        <v>88</v>
      </c>
      <c r="K92" s="2">
        <v>30</v>
      </c>
      <c r="L92" s="6"/>
      <c r="M92" s="6"/>
      <c r="N92" s="3">
        <f t="shared" si="49"/>
        <v>7.5</v>
      </c>
      <c r="O92" s="7"/>
      <c r="P92" s="7"/>
      <c r="Q92" s="4">
        <f t="shared" si="59"/>
        <v>37.5</v>
      </c>
      <c r="R92" s="33"/>
      <c r="S92" s="7"/>
      <c r="T92" s="39"/>
      <c r="U92" s="40"/>
      <c r="V92" s="40"/>
      <c r="W92" s="34">
        <f t="shared" si="60"/>
        <v>0</v>
      </c>
      <c r="X92" s="30"/>
      <c r="Y92" s="30"/>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row>
    <row r="93" spans="1:49" ht="16.5" x14ac:dyDescent="0.3">
      <c r="A93" s="5">
        <v>43197</v>
      </c>
      <c r="B93" s="1" t="s">
        <v>258</v>
      </c>
      <c r="C93" s="1" t="s">
        <v>5</v>
      </c>
      <c r="D93" s="1" t="s">
        <v>252</v>
      </c>
      <c r="E93" s="1" t="s">
        <v>156</v>
      </c>
      <c r="F93" s="1" t="str">
        <f t="shared" si="47"/>
        <v>18:30</v>
      </c>
      <c r="G93" s="1" t="str">
        <f t="shared" si="48"/>
        <v>22:00</v>
      </c>
      <c r="H93" s="64" t="s">
        <v>421</v>
      </c>
      <c r="I93" s="1" t="s">
        <v>570</v>
      </c>
      <c r="J93" s="1" t="s">
        <v>88</v>
      </c>
      <c r="K93" s="2">
        <v>30</v>
      </c>
      <c r="L93" s="6"/>
      <c r="M93" s="6"/>
      <c r="N93" s="3">
        <f t="shared" si="49"/>
        <v>7.5</v>
      </c>
      <c r="O93" s="7"/>
      <c r="P93" s="7"/>
      <c r="Q93" s="4">
        <f t="shared" si="59"/>
        <v>37.5</v>
      </c>
      <c r="R93" s="33"/>
      <c r="S93" s="7"/>
      <c r="T93" s="39"/>
      <c r="U93" s="40"/>
      <c r="V93" s="40"/>
      <c r="W93" s="34">
        <f t="shared" si="60"/>
        <v>0</v>
      </c>
      <c r="X93" s="30"/>
      <c r="Y93" s="30"/>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row>
    <row r="94" spans="1:49" ht="16.5" x14ac:dyDescent="0.3">
      <c r="A94" s="5">
        <v>43197</v>
      </c>
      <c r="B94" s="1" t="s">
        <v>303</v>
      </c>
      <c r="C94" s="1" t="s">
        <v>5</v>
      </c>
      <c r="D94" s="1" t="s">
        <v>297</v>
      </c>
      <c r="E94" s="1" t="s">
        <v>298</v>
      </c>
      <c r="F94" s="1" t="str">
        <f t="shared" si="47"/>
        <v>12:30</v>
      </c>
      <c r="G94" s="1" t="str">
        <f t="shared" si="48"/>
        <v>16:30</v>
      </c>
      <c r="H94" s="64" t="s">
        <v>412</v>
      </c>
      <c r="I94" s="1" t="s">
        <v>512</v>
      </c>
      <c r="J94" s="1" t="s">
        <v>137</v>
      </c>
      <c r="K94" s="2">
        <v>20</v>
      </c>
      <c r="L94" s="6"/>
      <c r="M94" s="6"/>
      <c r="N94" s="3">
        <f t="shared" si="49"/>
        <v>5</v>
      </c>
      <c r="O94" s="7"/>
      <c r="P94" s="7"/>
      <c r="Q94" s="4">
        <f t="shared" si="59"/>
        <v>25</v>
      </c>
      <c r="R94" s="33"/>
      <c r="S94" s="7"/>
      <c r="T94" s="39"/>
      <c r="U94" s="40"/>
      <c r="V94" s="40"/>
      <c r="W94" s="34">
        <f t="shared" si="60"/>
        <v>0</v>
      </c>
      <c r="X94" s="30"/>
      <c r="Y94" s="30"/>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row>
    <row r="95" spans="1:49" ht="16.5" x14ac:dyDescent="0.3">
      <c r="A95" s="5">
        <v>43197</v>
      </c>
      <c r="B95" s="1" t="s">
        <v>304</v>
      </c>
      <c r="C95" s="1" t="s">
        <v>5</v>
      </c>
      <c r="D95" s="1" t="s">
        <v>297</v>
      </c>
      <c r="E95" s="1" t="s">
        <v>300</v>
      </c>
      <c r="F95" s="1" t="str">
        <f t="shared" si="47"/>
        <v>18:00</v>
      </c>
      <c r="G95" s="1" t="str">
        <f t="shared" si="48"/>
        <v>21:30</v>
      </c>
      <c r="H95" s="64" t="s">
        <v>412</v>
      </c>
      <c r="I95" s="1" t="s">
        <v>512</v>
      </c>
      <c r="J95" s="1" t="s">
        <v>137</v>
      </c>
      <c r="K95" s="2">
        <v>20</v>
      </c>
      <c r="L95" s="6"/>
      <c r="M95" s="6"/>
      <c r="N95" s="3">
        <f t="shared" si="49"/>
        <v>5</v>
      </c>
      <c r="O95" s="7"/>
      <c r="P95" s="7"/>
      <c r="Q95" s="4">
        <f t="shared" si="59"/>
        <v>25</v>
      </c>
      <c r="R95" s="33"/>
      <c r="S95" s="7"/>
      <c r="T95" s="39"/>
      <c r="U95" s="40"/>
      <c r="V95" s="40"/>
      <c r="W95" s="34">
        <f t="shared" si="60"/>
        <v>0</v>
      </c>
      <c r="X95" s="30"/>
      <c r="Y95" s="30"/>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ht="16.5" x14ac:dyDescent="0.3">
      <c r="A96" s="5">
        <v>43197</v>
      </c>
      <c r="B96" s="1" t="s">
        <v>15</v>
      </c>
      <c r="C96" s="1" t="s">
        <v>5</v>
      </c>
      <c r="D96" s="1" t="s">
        <v>6</v>
      </c>
      <c r="E96" s="1" t="s">
        <v>275</v>
      </c>
      <c r="F96" s="1" t="str">
        <f t="shared" si="47"/>
        <v>10:30</v>
      </c>
      <c r="G96" s="1" t="str">
        <f t="shared" si="48"/>
        <v>13:00</v>
      </c>
      <c r="H96" s="64" t="s">
        <v>412</v>
      </c>
      <c r="I96" s="1" t="s">
        <v>522</v>
      </c>
      <c r="J96" s="1" t="s">
        <v>8</v>
      </c>
      <c r="K96" s="2">
        <v>120</v>
      </c>
      <c r="L96" s="2">
        <v>80</v>
      </c>
      <c r="M96" s="2">
        <v>40</v>
      </c>
      <c r="N96" s="3">
        <f t="shared" si="49"/>
        <v>30</v>
      </c>
      <c r="O96" s="3">
        <f>IF(L96&lt;200,L96*0.25,IF(L96&gt;200,50,IF(L96=200,L96*0.25)))</f>
        <v>20</v>
      </c>
      <c r="P96" s="3">
        <f>IF(M96&lt;200,M96*0.25,IF(M96&gt;200,50,IF(M96=200,M96*0.25)))</f>
        <v>10</v>
      </c>
      <c r="Q96" s="4">
        <f t="shared" si="59"/>
        <v>150</v>
      </c>
      <c r="R96" s="4">
        <f t="shared" si="59"/>
        <v>100</v>
      </c>
      <c r="S96" s="4">
        <f t="shared" ref="S96:S97" si="61">SUM(M96+P96)</f>
        <v>50</v>
      </c>
      <c r="T96" s="39"/>
      <c r="U96" s="39"/>
      <c r="V96" s="39"/>
      <c r="W96" s="34">
        <f t="shared" si="60"/>
        <v>0</v>
      </c>
      <c r="X96" s="34">
        <f t="shared" ref="X96:X97" si="62">SUM(U96*R96)</f>
        <v>0</v>
      </c>
      <c r="Y96" s="34">
        <f t="shared" ref="Y96:Y97" si="63">SUM(V96*S96)</f>
        <v>0</v>
      </c>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ht="16.5" x14ac:dyDescent="0.3">
      <c r="A97" s="5">
        <v>43197</v>
      </c>
      <c r="B97" s="1" t="s">
        <v>16</v>
      </c>
      <c r="C97" s="1" t="s">
        <v>10</v>
      </c>
      <c r="D97" s="1" t="s">
        <v>6</v>
      </c>
      <c r="E97" s="1" t="s">
        <v>435</v>
      </c>
      <c r="F97" s="1" t="str">
        <f t="shared" si="47"/>
        <v>19:30</v>
      </c>
      <c r="G97" s="1" t="str">
        <f t="shared" si="48"/>
        <v>22:30</v>
      </c>
      <c r="H97" s="64" t="s">
        <v>412</v>
      </c>
      <c r="I97" s="1" t="s">
        <v>523</v>
      </c>
      <c r="J97" s="1" t="s">
        <v>8</v>
      </c>
      <c r="K97" s="2">
        <v>200</v>
      </c>
      <c r="L97" s="2">
        <v>150</v>
      </c>
      <c r="M97" s="2">
        <v>80</v>
      </c>
      <c r="N97" s="3">
        <f t="shared" si="49"/>
        <v>50</v>
      </c>
      <c r="O97" s="3">
        <f>IF(L97&lt;200,L97*0.25,IF(L97&gt;200,50,IF(L97=200,L97*0.25)))</f>
        <v>37.5</v>
      </c>
      <c r="P97" s="3">
        <f>IF(M97&lt;200,M97*0.25,IF(M97&gt;200,50,IF(M97=200,M97*0.25)))</f>
        <v>20</v>
      </c>
      <c r="Q97" s="4">
        <f t="shared" si="59"/>
        <v>250</v>
      </c>
      <c r="R97" s="4">
        <f t="shared" si="59"/>
        <v>187.5</v>
      </c>
      <c r="S97" s="4">
        <f t="shared" si="61"/>
        <v>100</v>
      </c>
      <c r="T97" s="39"/>
      <c r="U97" s="39"/>
      <c r="V97" s="39"/>
      <c r="W97" s="34">
        <f t="shared" si="60"/>
        <v>0</v>
      </c>
      <c r="X97" s="34">
        <f t="shared" si="62"/>
        <v>0</v>
      </c>
      <c r="Y97" s="34">
        <f t="shared" si="63"/>
        <v>0</v>
      </c>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ht="16.5" x14ac:dyDescent="0.3">
      <c r="A98" s="5">
        <v>43197</v>
      </c>
      <c r="B98" s="1" t="s">
        <v>350</v>
      </c>
      <c r="C98" s="1" t="s">
        <v>10</v>
      </c>
      <c r="D98" s="1" t="s">
        <v>347</v>
      </c>
      <c r="E98" s="1" t="s">
        <v>322</v>
      </c>
      <c r="F98" s="1" t="str">
        <f t="shared" si="47"/>
        <v xml:space="preserve">9:30 </v>
      </c>
      <c r="G98" s="1" t="str">
        <f t="shared" si="48"/>
        <v>14:30</v>
      </c>
      <c r="H98" s="64" t="s">
        <v>416</v>
      </c>
      <c r="I98" s="1" t="s">
        <v>548</v>
      </c>
      <c r="J98" s="1" t="s">
        <v>349</v>
      </c>
      <c r="K98" s="2">
        <v>40</v>
      </c>
      <c r="L98" s="6"/>
      <c r="M98" s="6"/>
      <c r="N98" s="3">
        <f t="shared" si="49"/>
        <v>10</v>
      </c>
      <c r="O98" s="7"/>
      <c r="P98" s="7"/>
      <c r="Q98" s="4">
        <f t="shared" si="59"/>
        <v>50</v>
      </c>
      <c r="R98" s="33"/>
      <c r="S98" s="7"/>
      <c r="T98" s="39"/>
      <c r="U98" s="40"/>
      <c r="V98" s="40"/>
      <c r="W98" s="34">
        <f t="shared" ref="W98:W103" si="64">SUM(T98*Q98)</f>
        <v>0</v>
      </c>
      <c r="X98" s="30"/>
      <c r="Y98" s="30"/>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ht="16.5" x14ac:dyDescent="0.3">
      <c r="A99" s="5">
        <v>43197</v>
      </c>
      <c r="B99" s="1" t="s">
        <v>327</v>
      </c>
      <c r="C99" s="1" t="s">
        <v>5</v>
      </c>
      <c r="D99" s="1" t="s">
        <v>321</v>
      </c>
      <c r="E99" s="1" t="s">
        <v>322</v>
      </c>
      <c r="F99" s="1" t="str">
        <f t="shared" si="47"/>
        <v xml:space="preserve">9:30 </v>
      </c>
      <c r="G99" s="1" t="str">
        <f t="shared" si="48"/>
        <v>14:30</v>
      </c>
      <c r="H99" s="64" t="s">
        <v>420</v>
      </c>
      <c r="I99" s="1" t="s">
        <v>532</v>
      </c>
      <c r="J99" s="1" t="s">
        <v>137</v>
      </c>
      <c r="K99" s="2">
        <v>20</v>
      </c>
      <c r="L99" s="6"/>
      <c r="M99" s="6"/>
      <c r="N99" s="3">
        <f t="shared" si="49"/>
        <v>5</v>
      </c>
      <c r="O99" s="7"/>
      <c r="P99" s="7"/>
      <c r="Q99" s="4">
        <f t="shared" si="59"/>
        <v>25</v>
      </c>
      <c r="R99" s="33"/>
      <c r="S99" s="7"/>
      <c r="T99" s="39"/>
      <c r="U99" s="40"/>
      <c r="V99" s="40"/>
      <c r="W99" s="34">
        <f t="shared" si="64"/>
        <v>0</v>
      </c>
      <c r="X99" s="30"/>
      <c r="Y99" s="30"/>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ht="16.5" x14ac:dyDescent="0.3">
      <c r="A100" s="5">
        <v>43197</v>
      </c>
      <c r="B100" s="1" t="s">
        <v>328</v>
      </c>
      <c r="C100" s="1" t="s">
        <v>533</v>
      </c>
      <c r="D100" s="1" t="s">
        <v>321</v>
      </c>
      <c r="E100" s="1" t="s">
        <v>324</v>
      </c>
      <c r="F100" s="1" t="str">
        <f t="shared" si="47"/>
        <v>16:00</v>
      </c>
      <c r="G100" s="1" t="str">
        <f t="shared" si="48"/>
        <v>21:00</v>
      </c>
      <c r="H100" s="64" t="s">
        <v>412</v>
      </c>
      <c r="I100" s="1" t="s">
        <v>407</v>
      </c>
      <c r="J100" s="1" t="s">
        <v>137</v>
      </c>
      <c r="K100" s="2">
        <v>20</v>
      </c>
      <c r="L100" s="6"/>
      <c r="M100" s="6"/>
      <c r="N100" s="3">
        <f t="shared" si="49"/>
        <v>5</v>
      </c>
      <c r="O100" s="7"/>
      <c r="P100" s="7"/>
      <c r="Q100" s="4">
        <f t="shared" si="59"/>
        <v>25</v>
      </c>
      <c r="R100" s="33"/>
      <c r="S100" s="7"/>
      <c r="T100" s="39"/>
      <c r="U100" s="40"/>
      <c r="V100" s="40"/>
      <c r="W100" s="34">
        <f t="shared" si="64"/>
        <v>0</v>
      </c>
      <c r="X100" s="30"/>
      <c r="Y100" s="30"/>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ht="16.5" x14ac:dyDescent="0.3">
      <c r="A101" s="5">
        <v>43197</v>
      </c>
      <c r="B101" s="1" t="s">
        <v>360</v>
      </c>
      <c r="C101" s="1" t="s">
        <v>10</v>
      </c>
      <c r="D101" s="1" t="s">
        <v>352</v>
      </c>
      <c r="E101" s="1" t="s">
        <v>353</v>
      </c>
      <c r="F101" s="1" t="str">
        <f t="shared" si="47"/>
        <v xml:space="preserve">9:30 </v>
      </c>
      <c r="G101" s="1" t="str">
        <f t="shared" si="48"/>
        <v>12:00</v>
      </c>
      <c r="H101" s="64" t="s">
        <v>420</v>
      </c>
      <c r="I101" s="1" t="s">
        <v>555</v>
      </c>
      <c r="J101" s="1" t="s">
        <v>55</v>
      </c>
      <c r="K101" s="2">
        <v>40</v>
      </c>
      <c r="L101" s="6"/>
      <c r="M101" s="6"/>
      <c r="N101" s="3">
        <f t="shared" si="49"/>
        <v>10</v>
      </c>
      <c r="O101" s="7"/>
      <c r="P101" s="7"/>
      <c r="Q101" s="4">
        <f t="shared" si="59"/>
        <v>50</v>
      </c>
      <c r="R101" s="33"/>
      <c r="S101" s="7"/>
      <c r="T101" s="39"/>
      <c r="U101" s="40"/>
      <c r="V101" s="40"/>
      <c r="W101" s="34">
        <f t="shared" si="64"/>
        <v>0</v>
      </c>
      <c r="X101" s="30"/>
      <c r="Y101" s="30"/>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ht="16.5" x14ac:dyDescent="0.3">
      <c r="A102" s="5">
        <v>43197</v>
      </c>
      <c r="B102" s="1" t="s">
        <v>361</v>
      </c>
      <c r="C102" s="1" t="s">
        <v>10</v>
      </c>
      <c r="D102" s="1" t="s">
        <v>352</v>
      </c>
      <c r="E102" s="1" t="s">
        <v>163</v>
      </c>
      <c r="F102" s="1" t="str">
        <f t="shared" si="47"/>
        <v>14:00</v>
      </c>
      <c r="G102" s="1" t="str">
        <f t="shared" si="48"/>
        <v>16:30</v>
      </c>
      <c r="H102" s="64" t="s">
        <v>421</v>
      </c>
      <c r="I102" s="1" t="s">
        <v>556</v>
      </c>
      <c r="J102" s="1" t="s">
        <v>55</v>
      </c>
      <c r="K102" s="2">
        <v>40</v>
      </c>
      <c r="L102" s="6"/>
      <c r="M102" s="6"/>
      <c r="N102" s="3">
        <f t="shared" si="49"/>
        <v>10</v>
      </c>
      <c r="O102" s="7"/>
      <c r="P102" s="7"/>
      <c r="Q102" s="4">
        <f t="shared" si="59"/>
        <v>50</v>
      </c>
      <c r="R102" s="33"/>
      <c r="S102" s="7"/>
      <c r="T102" s="39"/>
      <c r="U102" s="40"/>
      <c r="V102" s="40"/>
      <c r="W102" s="34">
        <f t="shared" si="64"/>
        <v>0</v>
      </c>
      <c r="X102" s="30"/>
      <c r="Y102" s="30"/>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row>
    <row r="103" spans="1:49" ht="16.5" x14ac:dyDescent="0.3">
      <c r="A103" s="5">
        <v>43197</v>
      </c>
      <c r="B103" s="1" t="s">
        <v>362</v>
      </c>
      <c r="C103" s="1" t="s">
        <v>10</v>
      </c>
      <c r="D103" s="1" t="s">
        <v>352</v>
      </c>
      <c r="E103" s="1" t="s">
        <v>356</v>
      </c>
      <c r="F103" s="1" t="str">
        <f t="shared" si="47"/>
        <v>18:30</v>
      </c>
      <c r="G103" s="1" t="str">
        <f t="shared" si="48"/>
        <v>21:00</v>
      </c>
      <c r="H103" s="64" t="s">
        <v>420</v>
      </c>
      <c r="I103" s="1" t="s">
        <v>557</v>
      </c>
      <c r="J103" s="1" t="s">
        <v>55</v>
      </c>
      <c r="K103" s="2">
        <v>40</v>
      </c>
      <c r="L103" s="6"/>
      <c r="M103" s="6"/>
      <c r="N103" s="3">
        <f t="shared" si="49"/>
        <v>10</v>
      </c>
      <c r="O103" s="7"/>
      <c r="P103" s="7"/>
      <c r="Q103" s="4">
        <f t="shared" si="59"/>
        <v>50</v>
      </c>
      <c r="R103" s="33"/>
      <c r="S103" s="7"/>
      <c r="T103" s="39"/>
      <c r="U103" s="40"/>
      <c r="V103" s="40"/>
      <c r="W103" s="34">
        <f t="shared" si="64"/>
        <v>0</v>
      </c>
      <c r="X103" s="30"/>
      <c r="Y103" s="30"/>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row>
    <row r="104" spans="1:49" ht="3.75" customHeight="1" x14ac:dyDescent="0.3">
      <c r="A104" s="8"/>
      <c r="B104" s="9"/>
      <c r="C104" s="9"/>
      <c r="D104" s="9"/>
      <c r="E104" s="9"/>
      <c r="F104" s="9"/>
      <c r="G104" s="9"/>
      <c r="H104" s="62"/>
      <c r="I104" s="9"/>
      <c r="J104" s="9"/>
      <c r="K104" s="10"/>
      <c r="L104" s="10"/>
      <c r="M104" s="10"/>
      <c r="N104" s="11"/>
      <c r="O104" s="11"/>
      <c r="P104" s="11"/>
      <c r="Q104" s="12"/>
      <c r="R104" s="32"/>
      <c r="S104" s="45"/>
      <c r="T104" s="38"/>
      <c r="U104" s="38"/>
      <c r="V104" s="48"/>
      <c r="W104" s="35"/>
      <c r="X104" s="12"/>
      <c r="Y104" s="12"/>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row>
    <row r="105" spans="1:49" ht="16.5" x14ac:dyDescent="0.3">
      <c r="A105" s="5">
        <v>43198</v>
      </c>
      <c r="B105" s="1" t="s">
        <v>30</v>
      </c>
      <c r="C105" s="1" t="s">
        <v>10</v>
      </c>
      <c r="D105" s="1" t="s">
        <v>31</v>
      </c>
      <c r="E105" s="1" t="s">
        <v>191</v>
      </c>
      <c r="F105" s="1" t="str">
        <f t="shared" ref="F105:F134" si="65">LEFT(E105,(5))</f>
        <v>14:00</v>
      </c>
      <c r="G105" s="1" t="str">
        <f t="shared" ref="G105:G134" si="66">RIGHT(E105,(5))</f>
        <v>18:00</v>
      </c>
      <c r="H105" s="64" t="s">
        <v>412</v>
      </c>
      <c r="I105" s="1" t="s">
        <v>571</v>
      </c>
      <c r="J105" s="1" t="s">
        <v>26</v>
      </c>
      <c r="K105" s="2">
        <v>120</v>
      </c>
      <c r="L105" s="2">
        <v>80</v>
      </c>
      <c r="M105" s="2">
        <v>40</v>
      </c>
      <c r="N105" s="3">
        <f>IF(K105&lt;200,K105*0.25,IF(K105&gt;200,50,IF(K105=200,K105*0.25)))</f>
        <v>30</v>
      </c>
      <c r="O105" s="3">
        <f>IF(L105&lt;200,L105*0.25,IF(L105&gt;200,50,IF(L105=200,L105*0.25)))</f>
        <v>20</v>
      </c>
      <c r="P105" s="3">
        <f>IF(M105&lt;200,M105*0.25,IF(M105&gt;200,50,IF(M105=200,M105*0.25)))</f>
        <v>10</v>
      </c>
      <c r="Q105" s="4">
        <f t="shared" ref="Q105:R134" si="67">SUM(K105+N105)</f>
        <v>150</v>
      </c>
      <c r="R105" s="4">
        <f t="shared" si="67"/>
        <v>100</v>
      </c>
      <c r="S105" s="31">
        <f>SUM(M105+P105)</f>
        <v>50</v>
      </c>
      <c r="T105" s="39"/>
      <c r="U105" s="39"/>
      <c r="V105" s="39"/>
      <c r="W105" s="34">
        <f t="shared" ref="W105:W110" si="68">SUM(T105*Q105)</f>
        <v>0</v>
      </c>
      <c r="X105" s="34">
        <f t="shared" ref="X105" si="69">SUM(U105*R105)</f>
        <v>0</v>
      </c>
      <c r="Y105" s="34">
        <f t="shared" ref="Y105" si="70">SUM(V105*S105)</f>
        <v>0</v>
      </c>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row>
    <row r="106" spans="1:49" ht="16.5" x14ac:dyDescent="0.3">
      <c r="A106" s="5">
        <v>43198</v>
      </c>
      <c r="B106" s="1" t="s">
        <v>109</v>
      </c>
      <c r="C106" s="1" t="s">
        <v>5</v>
      </c>
      <c r="D106" s="1" t="s">
        <v>87</v>
      </c>
      <c r="E106" s="1" t="s">
        <v>102</v>
      </c>
      <c r="F106" s="1" t="str">
        <f t="shared" si="65"/>
        <v>11:30</v>
      </c>
      <c r="G106" s="1" t="str">
        <f t="shared" si="66"/>
        <v>16:00</v>
      </c>
      <c r="H106" s="64" t="s">
        <v>412</v>
      </c>
      <c r="I106" s="1" t="s">
        <v>423</v>
      </c>
      <c r="J106" s="1" t="s">
        <v>106</v>
      </c>
      <c r="K106" s="2">
        <v>30</v>
      </c>
      <c r="L106" s="6"/>
      <c r="M106" s="6"/>
      <c r="N106" s="3">
        <f t="shared" ref="N106:N134" si="71">IF(K106&lt;200,K106*0.25,IF(K106&gt;200,50,IF(K106=200,K106*0.25)))</f>
        <v>7.5</v>
      </c>
      <c r="O106" s="7"/>
      <c r="P106" s="7"/>
      <c r="Q106" s="4">
        <f t="shared" si="67"/>
        <v>37.5</v>
      </c>
      <c r="R106" s="7"/>
      <c r="S106" s="7"/>
      <c r="T106" s="39"/>
      <c r="U106" s="40"/>
      <c r="V106" s="40"/>
      <c r="W106" s="34">
        <f t="shared" si="68"/>
        <v>0</v>
      </c>
      <c r="X106" s="30"/>
      <c r="Y106" s="30"/>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row>
    <row r="107" spans="1:49" ht="16.5" x14ac:dyDescent="0.3">
      <c r="A107" s="5">
        <v>43198</v>
      </c>
      <c r="B107" s="1" t="s">
        <v>108</v>
      </c>
      <c r="C107" s="1" t="s">
        <v>5</v>
      </c>
      <c r="D107" s="1" t="s">
        <v>87</v>
      </c>
      <c r="E107" s="1" t="s">
        <v>98</v>
      </c>
      <c r="F107" s="1" t="str">
        <f t="shared" si="65"/>
        <v>18:30</v>
      </c>
      <c r="G107" s="1" t="str">
        <f t="shared" si="66"/>
        <v>23:00</v>
      </c>
      <c r="H107" s="64" t="s">
        <v>412</v>
      </c>
      <c r="I107" s="1" t="s">
        <v>423</v>
      </c>
      <c r="J107" s="1" t="s">
        <v>106</v>
      </c>
      <c r="K107" s="2">
        <v>30</v>
      </c>
      <c r="L107" s="6"/>
      <c r="M107" s="6"/>
      <c r="N107" s="3">
        <f t="shared" si="71"/>
        <v>7.5</v>
      </c>
      <c r="O107" s="7"/>
      <c r="P107" s="7"/>
      <c r="Q107" s="4">
        <f t="shared" si="67"/>
        <v>37.5</v>
      </c>
      <c r="R107" s="7"/>
      <c r="S107" s="7"/>
      <c r="T107" s="39"/>
      <c r="U107" s="40"/>
      <c r="V107" s="40"/>
      <c r="W107" s="34">
        <f t="shared" si="68"/>
        <v>0</v>
      </c>
      <c r="X107" s="30"/>
      <c r="Y107" s="30"/>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row>
    <row r="108" spans="1:49" ht="16.5" x14ac:dyDescent="0.3">
      <c r="A108" s="5">
        <v>43198</v>
      </c>
      <c r="B108" s="1" t="s">
        <v>73</v>
      </c>
      <c r="C108" s="1" t="s">
        <v>569</v>
      </c>
      <c r="D108" s="1" t="s">
        <v>53</v>
      </c>
      <c r="E108" s="1" t="s">
        <v>273</v>
      </c>
      <c r="F108" s="1" t="str">
        <f t="shared" si="65"/>
        <v>11:00</v>
      </c>
      <c r="G108" s="1" t="str">
        <f t="shared" si="66"/>
        <v>15:00</v>
      </c>
      <c r="H108" s="64" t="s">
        <v>408</v>
      </c>
      <c r="I108" s="1" t="s">
        <v>407</v>
      </c>
      <c r="J108" s="1" t="s">
        <v>55</v>
      </c>
      <c r="K108" s="2">
        <v>30</v>
      </c>
      <c r="L108" s="6"/>
      <c r="M108" s="6"/>
      <c r="N108" s="3">
        <f t="shared" si="71"/>
        <v>7.5</v>
      </c>
      <c r="O108" s="7"/>
      <c r="P108" s="7"/>
      <c r="Q108" s="4">
        <f t="shared" si="67"/>
        <v>37.5</v>
      </c>
      <c r="R108" s="33"/>
      <c r="S108" s="7"/>
      <c r="T108" s="39"/>
      <c r="U108" s="40"/>
      <c r="V108" s="40"/>
      <c r="W108" s="34">
        <f t="shared" si="68"/>
        <v>0</v>
      </c>
      <c r="X108" s="30"/>
      <c r="Y108" s="30"/>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row>
    <row r="109" spans="1:49" ht="16.5" x14ac:dyDescent="0.3">
      <c r="A109" s="5">
        <v>43198</v>
      </c>
      <c r="B109" s="1" t="s">
        <v>72</v>
      </c>
      <c r="C109" s="1" t="s">
        <v>569</v>
      </c>
      <c r="D109" s="1" t="s">
        <v>53</v>
      </c>
      <c r="E109" s="1" t="s">
        <v>58</v>
      </c>
      <c r="F109" s="1" t="str">
        <f t="shared" si="65"/>
        <v>17:30</v>
      </c>
      <c r="G109" s="1" t="str">
        <f t="shared" si="66"/>
        <v>21:30</v>
      </c>
      <c r="H109" s="64" t="s">
        <v>408</v>
      </c>
      <c r="I109" s="1" t="s">
        <v>407</v>
      </c>
      <c r="J109" s="1" t="s">
        <v>55</v>
      </c>
      <c r="K109" s="2">
        <v>30</v>
      </c>
      <c r="L109" s="6"/>
      <c r="M109" s="6"/>
      <c r="N109" s="3">
        <f t="shared" si="71"/>
        <v>7.5</v>
      </c>
      <c r="O109" s="7"/>
      <c r="P109" s="7"/>
      <c r="Q109" s="4">
        <f t="shared" si="67"/>
        <v>37.5</v>
      </c>
      <c r="R109" s="33"/>
      <c r="S109" s="7"/>
      <c r="T109" s="39"/>
      <c r="U109" s="40"/>
      <c r="V109" s="40"/>
      <c r="W109" s="34">
        <f t="shared" si="68"/>
        <v>0</v>
      </c>
      <c r="X109" s="30"/>
      <c r="Y109" s="30"/>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row>
    <row r="110" spans="1:49" ht="16.5" x14ac:dyDescent="0.3">
      <c r="A110" s="5">
        <v>43198</v>
      </c>
      <c r="B110" s="1" t="s">
        <v>99</v>
      </c>
      <c r="C110" s="1" t="s">
        <v>5</v>
      </c>
      <c r="D110" s="1" t="s">
        <v>87</v>
      </c>
      <c r="E110" s="1" t="s">
        <v>95</v>
      </c>
      <c r="F110" s="1" t="str">
        <f t="shared" si="65"/>
        <v>17:30</v>
      </c>
      <c r="G110" s="1" t="str">
        <f t="shared" si="66"/>
        <v>22:00</v>
      </c>
      <c r="H110" s="64" t="s">
        <v>421</v>
      </c>
      <c r="I110" s="1" t="s">
        <v>422</v>
      </c>
      <c r="J110" s="1" t="s">
        <v>96</v>
      </c>
      <c r="K110" s="2">
        <v>30</v>
      </c>
      <c r="L110" s="6"/>
      <c r="M110" s="6"/>
      <c r="N110" s="3">
        <f t="shared" si="71"/>
        <v>7.5</v>
      </c>
      <c r="O110" s="7"/>
      <c r="P110" s="7"/>
      <c r="Q110" s="4">
        <f t="shared" si="67"/>
        <v>37.5</v>
      </c>
      <c r="R110" s="7"/>
      <c r="S110" s="7"/>
      <c r="T110" s="39"/>
      <c r="U110" s="40"/>
      <c r="V110" s="40"/>
      <c r="W110" s="34">
        <f t="shared" si="68"/>
        <v>0</v>
      </c>
      <c r="X110" s="30"/>
      <c r="Y110" s="30"/>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row>
    <row r="111" spans="1:49" ht="15" customHeight="1" x14ac:dyDescent="0.3">
      <c r="A111" s="5">
        <v>43198</v>
      </c>
      <c r="B111" s="1" t="s">
        <v>127</v>
      </c>
      <c r="C111" s="1" t="s">
        <v>5</v>
      </c>
      <c r="D111" s="1" t="s">
        <v>114</v>
      </c>
      <c r="E111" s="1" t="s">
        <v>429</v>
      </c>
      <c r="F111" s="1" t="str">
        <f>LEFT(E111,(5))</f>
        <v>10:30</v>
      </c>
      <c r="G111" s="1" t="str">
        <f>RIGHT(E111,(5))</f>
        <v>13:30</v>
      </c>
      <c r="H111" s="64" t="s">
        <v>412</v>
      </c>
      <c r="I111" s="1" t="s">
        <v>430</v>
      </c>
      <c r="J111" s="1" t="s">
        <v>116</v>
      </c>
      <c r="K111" s="2">
        <v>30</v>
      </c>
      <c r="L111" s="6"/>
      <c r="M111" s="6"/>
      <c r="N111" s="3">
        <f>IF(K111&lt;200,K111*0.25,IF(K111&gt;200,50,IF(K111=200,K111*0.25)))</f>
        <v>7.5</v>
      </c>
      <c r="O111" s="7"/>
      <c r="P111" s="7"/>
      <c r="Q111" s="4">
        <f>SUM(K111+N111)</f>
        <v>37.5</v>
      </c>
      <c r="R111" s="33"/>
      <c r="S111" s="7"/>
      <c r="T111" s="39"/>
      <c r="U111" s="40"/>
      <c r="V111" s="40"/>
      <c r="W111" s="34">
        <f>SUM(T111*Q111)</f>
        <v>0</v>
      </c>
      <c r="X111" s="30"/>
      <c r="Y111" s="30"/>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row>
    <row r="112" spans="1:49" ht="16.5" x14ac:dyDescent="0.3">
      <c r="A112" s="5">
        <v>43198</v>
      </c>
      <c r="B112" s="1" t="s">
        <v>126</v>
      </c>
      <c r="C112" s="1" t="s">
        <v>5</v>
      </c>
      <c r="D112" s="1" t="s">
        <v>114</v>
      </c>
      <c r="E112" s="1" t="s">
        <v>431</v>
      </c>
      <c r="F112" s="1" t="str">
        <f>LEFT(E112,(5))</f>
        <v>15:00</v>
      </c>
      <c r="G112" s="1" t="str">
        <f>RIGHT(E112,(5))</f>
        <v>18:00</v>
      </c>
      <c r="H112" s="64" t="s">
        <v>412</v>
      </c>
      <c r="I112" s="1" t="s">
        <v>430</v>
      </c>
      <c r="J112" s="1" t="s">
        <v>116</v>
      </c>
      <c r="K112" s="2">
        <v>30</v>
      </c>
      <c r="L112" s="6"/>
      <c r="M112" s="6"/>
      <c r="N112" s="3">
        <f>IF(K112&lt;200,K112*0.25,IF(K112&gt;200,50,IF(K112=200,K112*0.25)))</f>
        <v>7.5</v>
      </c>
      <c r="O112" s="7"/>
      <c r="P112" s="7"/>
      <c r="Q112" s="4">
        <f>SUM(K112+N112)</f>
        <v>37.5</v>
      </c>
      <c r="R112" s="33"/>
      <c r="S112" s="7"/>
      <c r="T112" s="39"/>
      <c r="U112" s="40"/>
      <c r="V112" s="40"/>
      <c r="W112" s="34">
        <f>SUM(T112*Q112)</f>
        <v>0</v>
      </c>
      <c r="X112" s="30"/>
      <c r="Y112" s="30"/>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row>
    <row r="113" spans="1:49" ht="16.5" x14ac:dyDescent="0.3">
      <c r="A113" s="5">
        <v>43198</v>
      </c>
      <c r="B113" s="1" t="s">
        <v>125</v>
      </c>
      <c r="C113" s="1" t="s">
        <v>5</v>
      </c>
      <c r="D113" s="1" t="s">
        <v>114</v>
      </c>
      <c r="E113" s="1" t="s">
        <v>435</v>
      </c>
      <c r="F113" s="1" t="str">
        <f>LEFT(E113,(5))</f>
        <v>19:30</v>
      </c>
      <c r="G113" s="1" t="str">
        <f>RIGHT(E113,(5))</f>
        <v>22:30</v>
      </c>
      <c r="H113" s="64" t="s">
        <v>412</v>
      </c>
      <c r="I113" s="1" t="s">
        <v>430</v>
      </c>
      <c r="J113" s="1" t="s">
        <v>116</v>
      </c>
      <c r="K113" s="2">
        <v>30</v>
      </c>
      <c r="L113" s="6"/>
      <c r="M113" s="6"/>
      <c r="N113" s="3">
        <f>IF(K113&lt;200,K113*0.25,IF(K113&gt;200,50,IF(K113=200,K113*0.25)))</f>
        <v>7.5</v>
      </c>
      <c r="O113" s="7"/>
      <c r="P113" s="7"/>
      <c r="Q113" s="4">
        <f>SUM(K113+N113)</f>
        <v>37.5</v>
      </c>
      <c r="R113" s="33"/>
      <c r="S113" s="7"/>
      <c r="T113" s="39"/>
      <c r="U113" s="40"/>
      <c r="V113" s="40"/>
      <c r="W113" s="34">
        <f>SUM(T113*Q113)</f>
        <v>0</v>
      </c>
      <c r="X113" s="30"/>
      <c r="Y113" s="30"/>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row>
    <row r="114" spans="1:49" ht="16.5" x14ac:dyDescent="0.3">
      <c r="A114" s="5">
        <v>43198</v>
      </c>
      <c r="B114" s="1" t="s">
        <v>144</v>
      </c>
      <c r="C114" s="1" t="s">
        <v>5</v>
      </c>
      <c r="D114" s="1" t="s">
        <v>135</v>
      </c>
      <c r="E114" s="1" t="s">
        <v>136</v>
      </c>
      <c r="F114" s="1" t="str">
        <f t="shared" si="65"/>
        <v>12:00</v>
      </c>
      <c r="G114" s="1" t="str">
        <f t="shared" si="66"/>
        <v>16:00</v>
      </c>
      <c r="H114" s="64" t="s">
        <v>412</v>
      </c>
      <c r="I114" s="1" t="s">
        <v>423</v>
      </c>
      <c r="J114" s="1" t="s">
        <v>137</v>
      </c>
      <c r="K114" s="2">
        <v>40</v>
      </c>
      <c r="L114" s="2">
        <v>20</v>
      </c>
      <c r="M114" s="6"/>
      <c r="N114" s="3">
        <f t="shared" si="71"/>
        <v>10</v>
      </c>
      <c r="O114" s="3">
        <f t="shared" ref="O114:O120" si="72">IF(L114&lt;200,L114*0.25,IF(L114&gt;200,50,IF(L114=200,L114*0.25)))</f>
        <v>5</v>
      </c>
      <c r="P114" s="6"/>
      <c r="Q114" s="4">
        <f t="shared" si="67"/>
        <v>50</v>
      </c>
      <c r="R114" s="4">
        <f t="shared" si="67"/>
        <v>25</v>
      </c>
      <c r="S114" s="6"/>
      <c r="T114" s="39"/>
      <c r="U114" s="39"/>
      <c r="V114" s="50"/>
      <c r="W114" s="34">
        <f t="shared" ref="W114:W120" si="73">SUM(T114*Q114)</f>
        <v>0</v>
      </c>
      <c r="X114" s="34">
        <f t="shared" ref="X114:X120" si="74">SUM(U114*R114)</f>
        <v>0</v>
      </c>
      <c r="Y114" s="30"/>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row>
    <row r="115" spans="1:49" ht="16.5" x14ac:dyDescent="0.3">
      <c r="A115" s="5">
        <v>43198</v>
      </c>
      <c r="B115" s="1" t="s">
        <v>145</v>
      </c>
      <c r="C115" s="1" t="s">
        <v>5</v>
      </c>
      <c r="D115" s="1" t="s">
        <v>135</v>
      </c>
      <c r="E115" s="1" t="s">
        <v>139</v>
      </c>
      <c r="F115" s="1" t="str">
        <f t="shared" si="65"/>
        <v>18:30</v>
      </c>
      <c r="G115" s="1" t="str">
        <f t="shared" si="66"/>
        <v>22:30</v>
      </c>
      <c r="H115" s="64" t="s">
        <v>412</v>
      </c>
      <c r="I115" s="1" t="s">
        <v>423</v>
      </c>
      <c r="J115" s="1" t="s">
        <v>137</v>
      </c>
      <c r="K115" s="2">
        <v>40</v>
      </c>
      <c r="L115" s="2">
        <v>20</v>
      </c>
      <c r="M115" s="6"/>
      <c r="N115" s="3">
        <f t="shared" si="71"/>
        <v>10</v>
      </c>
      <c r="O115" s="3">
        <f t="shared" si="72"/>
        <v>5</v>
      </c>
      <c r="P115" s="6"/>
      <c r="Q115" s="4">
        <f t="shared" si="67"/>
        <v>50</v>
      </c>
      <c r="R115" s="4">
        <f t="shared" si="67"/>
        <v>25</v>
      </c>
      <c r="S115" s="6"/>
      <c r="T115" s="39"/>
      <c r="U115" s="39"/>
      <c r="V115" s="50"/>
      <c r="W115" s="34">
        <f t="shared" si="73"/>
        <v>0</v>
      </c>
      <c r="X115" s="34">
        <f t="shared" si="74"/>
        <v>0</v>
      </c>
      <c r="Y115" s="30"/>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row>
    <row r="116" spans="1:49" ht="16.5" x14ac:dyDescent="0.3">
      <c r="A116" s="5">
        <v>43198</v>
      </c>
      <c r="B116" s="1" t="s">
        <v>170</v>
      </c>
      <c r="C116" s="1" t="s">
        <v>10</v>
      </c>
      <c r="D116" s="1" t="s">
        <v>162</v>
      </c>
      <c r="E116" s="1" t="s">
        <v>95</v>
      </c>
      <c r="F116" s="1" t="str">
        <f t="shared" si="65"/>
        <v>17:30</v>
      </c>
      <c r="G116" s="1" t="str">
        <f t="shared" si="66"/>
        <v>22:00</v>
      </c>
      <c r="H116" s="64" t="s">
        <v>412</v>
      </c>
      <c r="I116" s="1" t="s">
        <v>588</v>
      </c>
      <c r="J116" s="1" t="s">
        <v>164</v>
      </c>
      <c r="K116" s="2">
        <v>175</v>
      </c>
      <c r="L116" s="2">
        <v>120</v>
      </c>
      <c r="M116" s="2">
        <v>70</v>
      </c>
      <c r="N116" s="3">
        <f t="shared" si="71"/>
        <v>43.75</v>
      </c>
      <c r="O116" s="3">
        <f t="shared" si="72"/>
        <v>30</v>
      </c>
      <c r="P116" s="3">
        <f t="shared" ref="P116" si="75">IF(M116&lt;200,M116*0.25,IF(M116&gt;200,50,IF(M116=200,M116*0.25)))</f>
        <v>17.5</v>
      </c>
      <c r="Q116" s="4">
        <f t="shared" si="67"/>
        <v>218.75</v>
      </c>
      <c r="R116" s="4">
        <f t="shared" si="67"/>
        <v>150</v>
      </c>
      <c r="S116" s="4">
        <f t="shared" ref="S116:S117" si="76">SUM(M116+P116)</f>
        <v>87.5</v>
      </c>
      <c r="T116" s="66" t="s">
        <v>594</v>
      </c>
      <c r="U116" s="39"/>
      <c r="V116" s="39"/>
      <c r="W116" s="67"/>
      <c r="X116" s="34">
        <f t="shared" si="74"/>
        <v>0</v>
      </c>
      <c r="Y116" s="34">
        <f t="shared" ref="Y116:Y117" si="77">SUM(V116*S116)</f>
        <v>0</v>
      </c>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row>
    <row r="117" spans="1:49" ht="16.5" x14ac:dyDescent="0.3">
      <c r="A117" s="5">
        <v>43198</v>
      </c>
      <c r="B117" s="1" t="s">
        <v>190</v>
      </c>
      <c r="C117" s="1" t="s">
        <v>10</v>
      </c>
      <c r="D117" s="1" t="s">
        <v>181</v>
      </c>
      <c r="E117" s="1" t="s">
        <v>32</v>
      </c>
      <c r="F117" s="1" t="str">
        <f t="shared" si="65"/>
        <v>14:30</v>
      </c>
      <c r="G117" s="1" t="str">
        <f t="shared" si="66"/>
        <v>18:00</v>
      </c>
      <c r="H117" s="64" t="s">
        <v>420</v>
      </c>
      <c r="I117" s="1" t="s">
        <v>461</v>
      </c>
      <c r="J117" s="1" t="s">
        <v>182</v>
      </c>
      <c r="K117" s="2">
        <v>90</v>
      </c>
      <c r="L117" s="2">
        <v>60</v>
      </c>
      <c r="M117" s="2">
        <v>40</v>
      </c>
      <c r="N117" s="3">
        <f t="shared" si="71"/>
        <v>22.5</v>
      </c>
      <c r="O117" s="3">
        <f t="shared" si="72"/>
        <v>15</v>
      </c>
      <c r="P117" s="3">
        <f>IF(M117&lt;200,M117*0.25,IF(M117&gt;200,50,IF(M117=200,M117*0.25)))</f>
        <v>10</v>
      </c>
      <c r="Q117" s="4">
        <f t="shared" si="67"/>
        <v>112.5</v>
      </c>
      <c r="R117" s="4">
        <f t="shared" si="67"/>
        <v>75</v>
      </c>
      <c r="S117" s="4">
        <f t="shared" si="76"/>
        <v>50</v>
      </c>
      <c r="T117" s="39"/>
      <c r="U117" s="39"/>
      <c r="V117" s="39"/>
      <c r="W117" s="34">
        <f t="shared" si="73"/>
        <v>0</v>
      </c>
      <c r="X117" s="34">
        <f t="shared" si="74"/>
        <v>0</v>
      </c>
      <c r="Y117" s="34">
        <f t="shared" si="77"/>
        <v>0</v>
      </c>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row>
    <row r="118" spans="1:49" ht="16.5" x14ac:dyDescent="0.3">
      <c r="A118" s="5">
        <v>43198</v>
      </c>
      <c r="B118" s="1" t="s">
        <v>210</v>
      </c>
      <c r="C118" s="1" t="s">
        <v>5</v>
      </c>
      <c r="D118" s="1" t="s">
        <v>199</v>
      </c>
      <c r="E118" s="1" t="s">
        <v>467</v>
      </c>
      <c r="F118" s="1" t="str">
        <f t="shared" si="65"/>
        <v xml:space="preserve">9:30 </v>
      </c>
      <c r="G118" s="1" t="str">
        <f t="shared" si="66"/>
        <v>13:00</v>
      </c>
      <c r="H118" s="64" t="s">
        <v>421</v>
      </c>
      <c r="I118" s="1" t="s">
        <v>570</v>
      </c>
      <c r="J118" s="1" t="s">
        <v>200</v>
      </c>
      <c r="K118" s="2">
        <v>40</v>
      </c>
      <c r="L118" s="2">
        <v>20</v>
      </c>
      <c r="M118" s="51"/>
      <c r="N118" s="3">
        <f t="shared" si="71"/>
        <v>10</v>
      </c>
      <c r="O118" s="3">
        <f t="shared" si="72"/>
        <v>5</v>
      </c>
      <c r="P118" s="52"/>
      <c r="Q118" s="4">
        <f t="shared" si="67"/>
        <v>50</v>
      </c>
      <c r="R118" s="4">
        <f t="shared" si="67"/>
        <v>25</v>
      </c>
      <c r="S118" s="53"/>
      <c r="T118" s="39"/>
      <c r="U118" s="39"/>
      <c r="V118" s="49"/>
      <c r="W118" s="34">
        <f t="shared" si="73"/>
        <v>0</v>
      </c>
      <c r="X118" s="34">
        <f t="shared" si="74"/>
        <v>0</v>
      </c>
      <c r="Y118" s="54"/>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row>
    <row r="119" spans="1:49" ht="16.5" x14ac:dyDescent="0.3">
      <c r="A119" s="5">
        <v>43198</v>
      </c>
      <c r="B119" s="1" t="s">
        <v>211</v>
      </c>
      <c r="C119" s="1" t="s">
        <v>5</v>
      </c>
      <c r="D119" s="1" t="s">
        <v>199</v>
      </c>
      <c r="E119" s="1" t="s">
        <v>32</v>
      </c>
      <c r="F119" s="1" t="str">
        <f t="shared" si="65"/>
        <v>14:30</v>
      </c>
      <c r="G119" s="1" t="str">
        <f t="shared" si="66"/>
        <v>18:00</v>
      </c>
      <c r="H119" s="64" t="s">
        <v>420</v>
      </c>
      <c r="I119" s="1" t="s">
        <v>570</v>
      </c>
      <c r="J119" s="1" t="s">
        <v>200</v>
      </c>
      <c r="K119" s="2">
        <v>40</v>
      </c>
      <c r="L119" s="2">
        <v>20</v>
      </c>
      <c r="M119" s="51"/>
      <c r="N119" s="3">
        <f t="shared" si="71"/>
        <v>10</v>
      </c>
      <c r="O119" s="3">
        <f t="shared" si="72"/>
        <v>5</v>
      </c>
      <c r="P119" s="52"/>
      <c r="Q119" s="4">
        <f t="shared" si="67"/>
        <v>50</v>
      </c>
      <c r="R119" s="4">
        <f t="shared" si="67"/>
        <v>25</v>
      </c>
      <c r="S119" s="53"/>
      <c r="T119" s="39"/>
      <c r="U119" s="39"/>
      <c r="V119" s="49"/>
      <c r="W119" s="34">
        <f t="shared" si="73"/>
        <v>0</v>
      </c>
      <c r="X119" s="34">
        <f t="shared" si="74"/>
        <v>0</v>
      </c>
      <c r="Y119" s="54"/>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row>
    <row r="120" spans="1:49" ht="16.5" x14ac:dyDescent="0.3">
      <c r="A120" s="5">
        <v>43198</v>
      </c>
      <c r="B120" s="1" t="s">
        <v>212</v>
      </c>
      <c r="C120" s="1" t="s">
        <v>5</v>
      </c>
      <c r="D120" s="1" t="s">
        <v>199</v>
      </c>
      <c r="E120" s="1" t="s">
        <v>468</v>
      </c>
      <c r="F120" s="1" t="str">
        <f t="shared" si="65"/>
        <v>19:30</v>
      </c>
      <c r="G120" s="1" t="str">
        <f t="shared" si="66"/>
        <v>23:00</v>
      </c>
      <c r="H120" s="64" t="s">
        <v>420</v>
      </c>
      <c r="I120" s="1" t="s">
        <v>570</v>
      </c>
      <c r="J120" s="1" t="s">
        <v>200</v>
      </c>
      <c r="K120" s="2">
        <v>40</v>
      </c>
      <c r="L120" s="2">
        <v>20</v>
      </c>
      <c r="M120" s="51"/>
      <c r="N120" s="3">
        <f t="shared" si="71"/>
        <v>10</v>
      </c>
      <c r="O120" s="3">
        <f t="shared" si="72"/>
        <v>5</v>
      </c>
      <c r="P120" s="52"/>
      <c r="Q120" s="4">
        <f t="shared" si="67"/>
        <v>50</v>
      </c>
      <c r="R120" s="4">
        <f t="shared" si="67"/>
        <v>25</v>
      </c>
      <c r="S120" s="53"/>
      <c r="T120" s="39"/>
      <c r="U120" s="39"/>
      <c r="V120" s="49"/>
      <c r="W120" s="34">
        <f t="shared" si="73"/>
        <v>0</v>
      </c>
      <c r="X120" s="34">
        <f t="shared" si="74"/>
        <v>0</v>
      </c>
      <c r="Y120" s="54"/>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row>
    <row r="121" spans="1:49" ht="16.5" x14ac:dyDescent="0.3">
      <c r="A121" s="5">
        <v>43198</v>
      </c>
      <c r="B121" s="1" t="s">
        <v>238</v>
      </c>
      <c r="C121" s="1" t="s">
        <v>10</v>
      </c>
      <c r="D121" s="1" t="s">
        <v>231</v>
      </c>
      <c r="E121" s="1" t="s">
        <v>475</v>
      </c>
      <c r="F121" s="1" t="str">
        <f t="shared" si="65"/>
        <v xml:space="preserve">9:00 </v>
      </c>
      <c r="G121" s="1" t="str">
        <f t="shared" si="66"/>
        <v>15:45</v>
      </c>
      <c r="H121" s="64" t="s">
        <v>416</v>
      </c>
      <c r="I121" s="1" t="s">
        <v>483</v>
      </c>
      <c r="J121" s="1" t="s">
        <v>232</v>
      </c>
      <c r="K121" s="2">
        <v>40</v>
      </c>
      <c r="L121" s="6"/>
      <c r="M121" s="6"/>
      <c r="N121" s="3">
        <f t="shared" si="71"/>
        <v>10</v>
      </c>
      <c r="O121" s="7"/>
      <c r="P121" s="7"/>
      <c r="Q121" s="4">
        <f t="shared" si="67"/>
        <v>50</v>
      </c>
      <c r="R121" s="33"/>
      <c r="S121" s="7"/>
      <c r="T121" s="39"/>
      <c r="U121" s="40"/>
      <c r="V121" s="40"/>
      <c r="W121" s="34">
        <f t="shared" ref="W121:W129" si="78">SUM(T121*Q121)</f>
        <v>0</v>
      </c>
      <c r="X121" s="30"/>
      <c r="Y121" s="30"/>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row>
    <row r="122" spans="1:49" ht="16.5" x14ac:dyDescent="0.3">
      <c r="A122" s="5">
        <v>43198</v>
      </c>
      <c r="B122" s="1" t="s">
        <v>240</v>
      </c>
      <c r="C122" s="1" t="s">
        <v>10</v>
      </c>
      <c r="D122" s="1" t="s">
        <v>231</v>
      </c>
      <c r="E122" s="1" t="s">
        <v>476</v>
      </c>
      <c r="F122" s="1" t="str">
        <f t="shared" si="65"/>
        <v>17:30</v>
      </c>
      <c r="G122" s="1" t="str">
        <f t="shared" si="66"/>
        <v>20:30</v>
      </c>
      <c r="H122" s="64" t="s">
        <v>590</v>
      </c>
      <c r="I122" s="1" t="s">
        <v>484</v>
      </c>
      <c r="J122" s="1" t="s">
        <v>232</v>
      </c>
      <c r="K122" s="2">
        <v>40</v>
      </c>
      <c r="L122" s="6"/>
      <c r="M122" s="6"/>
      <c r="N122" s="3">
        <f t="shared" si="71"/>
        <v>10</v>
      </c>
      <c r="O122" s="7"/>
      <c r="P122" s="7"/>
      <c r="Q122" s="4">
        <f t="shared" si="67"/>
        <v>50</v>
      </c>
      <c r="R122" s="33"/>
      <c r="S122" s="7"/>
      <c r="T122" s="39"/>
      <c r="U122" s="40"/>
      <c r="V122" s="40"/>
      <c r="W122" s="34">
        <f t="shared" si="78"/>
        <v>0</v>
      </c>
      <c r="X122" s="30"/>
      <c r="Y122" s="30"/>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row>
    <row r="123" spans="1:49" ht="16.5" x14ac:dyDescent="0.3">
      <c r="A123" s="5">
        <v>43198</v>
      </c>
      <c r="B123" s="1" t="s">
        <v>259</v>
      </c>
      <c r="C123" s="1" t="s">
        <v>5</v>
      </c>
      <c r="D123" s="1" t="s">
        <v>252</v>
      </c>
      <c r="E123" s="1" t="s">
        <v>253</v>
      </c>
      <c r="F123" s="1" t="str">
        <f t="shared" si="65"/>
        <v>13:00</v>
      </c>
      <c r="G123" s="1" t="str">
        <f t="shared" si="66"/>
        <v>16:30</v>
      </c>
      <c r="H123" s="64" t="s">
        <v>421</v>
      </c>
      <c r="I123" s="1" t="s">
        <v>570</v>
      </c>
      <c r="J123" s="1" t="s">
        <v>88</v>
      </c>
      <c r="K123" s="2">
        <v>30</v>
      </c>
      <c r="L123" s="6"/>
      <c r="M123" s="6"/>
      <c r="N123" s="3">
        <f t="shared" si="71"/>
        <v>7.5</v>
      </c>
      <c r="O123" s="7"/>
      <c r="P123" s="7"/>
      <c r="Q123" s="4">
        <f t="shared" si="67"/>
        <v>37.5</v>
      </c>
      <c r="R123" s="33"/>
      <c r="S123" s="7"/>
      <c r="T123" s="39"/>
      <c r="U123" s="40"/>
      <c r="V123" s="40"/>
      <c r="W123" s="34">
        <f t="shared" si="78"/>
        <v>0</v>
      </c>
      <c r="X123" s="30"/>
      <c r="Y123" s="30"/>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row>
    <row r="124" spans="1:49" ht="16.5" x14ac:dyDescent="0.3">
      <c r="A124" s="5">
        <v>43198</v>
      </c>
      <c r="B124" s="1" t="s">
        <v>260</v>
      </c>
      <c r="C124" s="1" t="s">
        <v>5</v>
      </c>
      <c r="D124" s="1" t="s">
        <v>252</v>
      </c>
      <c r="E124" s="1" t="s">
        <v>156</v>
      </c>
      <c r="F124" s="1" t="str">
        <f t="shared" si="65"/>
        <v>18:30</v>
      </c>
      <c r="G124" s="1" t="str">
        <f t="shared" si="66"/>
        <v>22:00</v>
      </c>
      <c r="H124" s="64" t="s">
        <v>421</v>
      </c>
      <c r="I124" s="1" t="s">
        <v>570</v>
      </c>
      <c r="J124" s="1" t="s">
        <v>88</v>
      </c>
      <c r="K124" s="2">
        <v>30</v>
      </c>
      <c r="L124" s="6"/>
      <c r="M124" s="6"/>
      <c r="N124" s="3">
        <f t="shared" si="71"/>
        <v>7.5</v>
      </c>
      <c r="O124" s="7"/>
      <c r="P124" s="7"/>
      <c r="Q124" s="4">
        <f t="shared" si="67"/>
        <v>37.5</v>
      </c>
      <c r="R124" s="33"/>
      <c r="S124" s="7"/>
      <c r="T124" s="39"/>
      <c r="U124" s="40"/>
      <c r="V124" s="40"/>
      <c r="W124" s="34">
        <f t="shared" si="78"/>
        <v>0</v>
      </c>
      <c r="X124" s="30"/>
      <c r="Y124" s="30"/>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row>
    <row r="125" spans="1:49" ht="16.5" x14ac:dyDescent="0.3">
      <c r="A125" s="5">
        <v>43198</v>
      </c>
      <c r="B125" s="1" t="s">
        <v>287</v>
      </c>
      <c r="C125" s="1" t="s">
        <v>10</v>
      </c>
      <c r="D125" s="1" t="s">
        <v>288</v>
      </c>
      <c r="E125" s="1" t="s">
        <v>509</v>
      </c>
      <c r="F125" s="1" t="str">
        <f t="shared" si="65"/>
        <v xml:space="preserve">9:00 </v>
      </c>
      <c r="G125" s="1" t="str">
        <f t="shared" si="66"/>
        <v>17:00</v>
      </c>
      <c r="H125" s="64" t="s">
        <v>412</v>
      </c>
      <c r="I125" s="1" t="s">
        <v>500</v>
      </c>
      <c r="J125" s="1" t="s">
        <v>289</v>
      </c>
      <c r="K125" s="2">
        <v>40</v>
      </c>
      <c r="L125" s="6"/>
      <c r="M125" s="6"/>
      <c r="N125" s="3">
        <f t="shared" si="71"/>
        <v>10</v>
      </c>
      <c r="O125" s="7"/>
      <c r="P125" s="7"/>
      <c r="Q125" s="4">
        <f t="shared" si="67"/>
        <v>50</v>
      </c>
      <c r="R125" s="33"/>
      <c r="S125" s="7"/>
      <c r="T125" s="39"/>
      <c r="U125" s="40"/>
      <c r="V125" s="40"/>
      <c r="W125" s="34">
        <f t="shared" si="78"/>
        <v>0</v>
      </c>
      <c r="X125" s="30"/>
      <c r="Y125" s="30"/>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row>
    <row r="126" spans="1:49" ht="16.5" x14ac:dyDescent="0.3">
      <c r="A126" s="5">
        <v>43198</v>
      </c>
      <c r="B126" s="1" t="s">
        <v>305</v>
      </c>
      <c r="C126" s="1" t="s">
        <v>5</v>
      </c>
      <c r="D126" s="1" t="s">
        <v>297</v>
      </c>
      <c r="E126" s="1" t="s">
        <v>298</v>
      </c>
      <c r="F126" s="1" t="str">
        <f t="shared" si="65"/>
        <v>12:30</v>
      </c>
      <c r="G126" s="1" t="str">
        <f t="shared" si="66"/>
        <v>16:30</v>
      </c>
      <c r="H126" s="64" t="s">
        <v>412</v>
      </c>
      <c r="I126" s="1" t="s">
        <v>512</v>
      </c>
      <c r="J126" s="1" t="s">
        <v>137</v>
      </c>
      <c r="K126" s="2">
        <v>30</v>
      </c>
      <c r="L126" s="6"/>
      <c r="M126" s="6"/>
      <c r="N126" s="3">
        <f t="shared" si="71"/>
        <v>7.5</v>
      </c>
      <c r="O126" s="7"/>
      <c r="P126" s="7"/>
      <c r="Q126" s="4">
        <f t="shared" si="67"/>
        <v>37.5</v>
      </c>
      <c r="R126" s="33"/>
      <c r="S126" s="7"/>
      <c r="T126" s="39"/>
      <c r="U126" s="40"/>
      <c r="V126" s="40"/>
      <c r="W126" s="34">
        <f t="shared" si="78"/>
        <v>0</v>
      </c>
      <c r="X126" s="30"/>
      <c r="Y126" s="30"/>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row>
    <row r="127" spans="1:49" ht="16.5" x14ac:dyDescent="0.3">
      <c r="A127" s="5">
        <v>43198</v>
      </c>
      <c r="B127" s="1" t="s">
        <v>306</v>
      </c>
      <c r="C127" s="1" t="s">
        <v>5</v>
      </c>
      <c r="D127" s="1" t="s">
        <v>297</v>
      </c>
      <c r="E127" s="1" t="s">
        <v>300</v>
      </c>
      <c r="F127" s="1" t="str">
        <f t="shared" si="65"/>
        <v>18:00</v>
      </c>
      <c r="G127" s="1" t="str">
        <f t="shared" si="66"/>
        <v>21:30</v>
      </c>
      <c r="H127" s="64" t="s">
        <v>412</v>
      </c>
      <c r="I127" s="1" t="s">
        <v>512</v>
      </c>
      <c r="J127" s="1" t="s">
        <v>137</v>
      </c>
      <c r="K127" s="2">
        <v>30</v>
      </c>
      <c r="L127" s="6"/>
      <c r="M127" s="6"/>
      <c r="N127" s="3">
        <f t="shared" si="71"/>
        <v>7.5</v>
      </c>
      <c r="O127" s="7"/>
      <c r="P127" s="7"/>
      <c r="Q127" s="4">
        <f t="shared" si="67"/>
        <v>37.5</v>
      </c>
      <c r="R127" s="33"/>
      <c r="S127" s="7"/>
      <c r="T127" s="39"/>
      <c r="U127" s="40"/>
      <c r="V127" s="40"/>
      <c r="W127" s="34">
        <f t="shared" si="78"/>
        <v>0</v>
      </c>
      <c r="X127" s="30"/>
      <c r="Y127" s="30"/>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row>
    <row r="128" spans="1:49" ht="30.75" x14ac:dyDescent="0.3">
      <c r="A128" s="5">
        <v>43198</v>
      </c>
      <c r="B128" s="1" t="s">
        <v>17</v>
      </c>
      <c r="C128" s="1" t="s">
        <v>5</v>
      </c>
      <c r="D128" s="1" t="s">
        <v>6</v>
      </c>
      <c r="E128" s="1" t="s">
        <v>275</v>
      </c>
      <c r="F128" s="1" t="str">
        <f t="shared" si="65"/>
        <v>10:30</v>
      </c>
      <c r="G128" s="1" t="str">
        <f t="shared" si="66"/>
        <v>13:00</v>
      </c>
      <c r="H128" s="64" t="s">
        <v>412</v>
      </c>
      <c r="I128" s="65" t="s">
        <v>524</v>
      </c>
      <c r="J128" s="1" t="s">
        <v>8</v>
      </c>
      <c r="K128" s="2">
        <v>120</v>
      </c>
      <c r="L128" s="2">
        <v>80</v>
      </c>
      <c r="M128" s="2">
        <v>40</v>
      </c>
      <c r="N128" s="3">
        <f t="shared" si="71"/>
        <v>30</v>
      </c>
      <c r="O128" s="3">
        <f>IF(L128&lt;200,L128*0.25,IF(L128&gt;200,50,IF(L128=200,L128*0.25)))</f>
        <v>20</v>
      </c>
      <c r="P128" s="3">
        <f>IF(M128&lt;200,M128*0.25,IF(M128&gt;200,50,IF(M128=200,M128*0.25)))</f>
        <v>10</v>
      </c>
      <c r="Q128" s="4">
        <f t="shared" si="67"/>
        <v>150</v>
      </c>
      <c r="R128" s="4">
        <f t="shared" si="67"/>
        <v>100</v>
      </c>
      <c r="S128" s="4">
        <f t="shared" ref="S128:S129" si="79">SUM(M128+P128)</f>
        <v>50</v>
      </c>
      <c r="T128" s="39"/>
      <c r="U128" s="39"/>
      <c r="V128" s="39"/>
      <c r="W128" s="34">
        <f t="shared" si="78"/>
        <v>0</v>
      </c>
      <c r="X128" s="34">
        <f t="shared" ref="X128:X129" si="80">SUM(U128*R128)</f>
        <v>0</v>
      </c>
      <c r="Y128" s="34">
        <f t="shared" ref="Y128:Y129" si="81">SUM(V128*S128)</f>
        <v>0</v>
      </c>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row>
    <row r="129" spans="1:49" ht="16.5" x14ac:dyDescent="0.3">
      <c r="A129" s="5">
        <v>43198</v>
      </c>
      <c r="B129" s="1" t="s">
        <v>18</v>
      </c>
      <c r="C129" s="1" t="s">
        <v>10</v>
      </c>
      <c r="D129" s="1" t="s">
        <v>6</v>
      </c>
      <c r="E129" s="1" t="s">
        <v>435</v>
      </c>
      <c r="F129" s="1" t="str">
        <f t="shared" si="65"/>
        <v>19:30</v>
      </c>
      <c r="G129" s="1" t="str">
        <f t="shared" si="66"/>
        <v>22:30</v>
      </c>
      <c r="H129" s="64" t="s">
        <v>412</v>
      </c>
      <c r="I129" s="1" t="s">
        <v>525</v>
      </c>
      <c r="J129" s="1" t="s">
        <v>8</v>
      </c>
      <c r="K129" s="2">
        <v>200</v>
      </c>
      <c r="L129" s="2">
        <v>150</v>
      </c>
      <c r="M129" s="2">
        <v>80</v>
      </c>
      <c r="N129" s="3">
        <f t="shared" si="71"/>
        <v>50</v>
      </c>
      <c r="O129" s="3">
        <f>IF(L129&lt;200,L129*0.25,IF(L129&gt;200,50,IF(L129=200,L129*0.25)))</f>
        <v>37.5</v>
      </c>
      <c r="P129" s="3">
        <f>IF(M129&lt;200,M129*0.25,IF(M129&gt;200,50,IF(M129=200,M129*0.25)))</f>
        <v>20</v>
      </c>
      <c r="Q129" s="4">
        <f t="shared" si="67"/>
        <v>250</v>
      </c>
      <c r="R129" s="4">
        <f t="shared" si="67"/>
        <v>187.5</v>
      </c>
      <c r="S129" s="4">
        <f t="shared" si="79"/>
        <v>100</v>
      </c>
      <c r="T129" s="39"/>
      <c r="U129" s="39"/>
      <c r="V129" s="39"/>
      <c r="W129" s="34">
        <f t="shared" si="78"/>
        <v>0</v>
      </c>
      <c r="X129" s="34">
        <f t="shared" si="80"/>
        <v>0</v>
      </c>
      <c r="Y129" s="34">
        <f t="shared" si="81"/>
        <v>0</v>
      </c>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row>
    <row r="130" spans="1:49" ht="16.5" x14ac:dyDescent="0.3">
      <c r="A130" s="5">
        <v>43198</v>
      </c>
      <c r="B130" s="1" t="s">
        <v>329</v>
      </c>
      <c r="C130" s="1" t="s">
        <v>569</v>
      </c>
      <c r="D130" s="1" t="s">
        <v>321</v>
      </c>
      <c r="E130" s="1" t="s">
        <v>322</v>
      </c>
      <c r="F130" s="1" t="str">
        <f t="shared" si="65"/>
        <v xml:space="preserve">9:30 </v>
      </c>
      <c r="G130" s="1" t="str">
        <f t="shared" si="66"/>
        <v>14:30</v>
      </c>
      <c r="H130" s="64" t="s">
        <v>412</v>
      </c>
      <c r="I130" s="1" t="s">
        <v>534</v>
      </c>
      <c r="J130" s="1" t="s">
        <v>137</v>
      </c>
      <c r="K130" s="2">
        <v>30</v>
      </c>
      <c r="L130" s="6"/>
      <c r="M130" s="6"/>
      <c r="N130" s="3">
        <f t="shared" si="71"/>
        <v>7.5</v>
      </c>
      <c r="O130" s="7"/>
      <c r="P130" s="7"/>
      <c r="Q130" s="4">
        <f t="shared" si="67"/>
        <v>37.5</v>
      </c>
      <c r="R130" s="33"/>
      <c r="S130" s="7"/>
      <c r="T130" s="39"/>
      <c r="U130" s="40"/>
      <c r="V130" s="40"/>
      <c r="W130" s="34">
        <f>SUM(T130*Q130)</f>
        <v>0</v>
      </c>
      <c r="X130" s="30"/>
      <c r="Y130" s="30"/>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row>
    <row r="131" spans="1:49" ht="16.5" x14ac:dyDescent="0.3">
      <c r="A131" s="5">
        <v>43198</v>
      </c>
      <c r="B131" s="1" t="s">
        <v>330</v>
      </c>
      <c r="C131" s="1" t="s">
        <v>10</v>
      </c>
      <c r="D131" s="1" t="s">
        <v>321</v>
      </c>
      <c r="E131" s="1" t="s">
        <v>324</v>
      </c>
      <c r="F131" s="1" t="str">
        <f t="shared" si="65"/>
        <v>16:00</v>
      </c>
      <c r="G131" s="1" t="str">
        <f t="shared" si="66"/>
        <v>21:00</v>
      </c>
      <c r="H131" s="64" t="s">
        <v>421</v>
      </c>
      <c r="I131" s="1" t="s">
        <v>535</v>
      </c>
      <c r="J131" s="1" t="s">
        <v>137</v>
      </c>
      <c r="K131" s="2">
        <v>40</v>
      </c>
      <c r="L131" s="6"/>
      <c r="M131" s="6"/>
      <c r="N131" s="3">
        <f t="shared" si="71"/>
        <v>10</v>
      </c>
      <c r="O131" s="7"/>
      <c r="P131" s="7"/>
      <c r="Q131" s="4">
        <f t="shared" si="67"/>
        <v>50</v>
      </c>
      <c r="R131" s="33"/>
      <c r="S131" s="7"/>
      <c r="T131" s="39"/>
      <c r="U131" s="40"/>
      <c r="V131" s="40"/>
      <c r="W131" s="34">
        <f>SUM(T131*Q131)</f>
        <v>0</v>
      </c>
      <c r="X131" s="30"/>
      <c r="Y131" s="30"/>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row>
    <row r="132" spans="1:49" ht="16.5" x14ac:dyDescent="0.3">
      <c r="A132" s="5">
        <v>43198</v>
      </c>
      <c r="B132" s="1" t="s">
        <v>363</v>
      </c>
      <c r="C132" s="1" t="s">
        <v>10</v>
      </c>
      <c r="D132" s="1" t="s">
        <v>352</v>
      </c>
      <c r="E132" s="1" t="s">
        <v>353</v>
      </c>
      <c r="F132" s="1" t="str">
        <f t="shared" si="65"/>
        <v xml:space="preserve">9:30 </v>
      </c>
      <c r="G132" s="1" t="str">
        <f t="shared" si="66"/>
        <v>12:00</v>
      </c>
      <c r="H132" s="64" t="s">
        <v>421</v>
      </c>
      <c r="I132" s="1" t="s">
        <v>553</v>
      </c>
      <c r="J132" s="1" t="s">
        <v>55</v>
      </c>
      <c r="K132" s="2">
        <v>40</v>
      </c>
      <c r="L132" s="6"/>
      <c r="M132" s="6"/>
      <c r="N132" s="3">
        <f t="shared" si="71"/>
        <v>10</v>
      </c>
      <c r="O132" s="7"/>
      <c r="P132" s="7"/>
      <c r="Q132" s="4">
        <f t="shared" si="67"/>
        <v>50</v>
      </c>
      <c r="R132" s="33"/>
      <c r="S132" s="7"/>
      <c r="T132" s="39"/>
      <c r="U132" s="40"/>
      <c r="V132" s="40"/>
      <c r="W132" s="34">
        <f>SUM(T132*Q132)</f>
        <v>0</v>
      </c>
      <c r="X132" s="30"/>
      <c r="Y132" s="30"/>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row>
    <row r="133" spans="1:49" ht="16.5" x14ac:dyDescent="0.3">
      <c r="A133" s="5">
        <v>43198</v>
      </c>
      <c r="B133" s="1" t="s">
        <v>364</v>
      </c>
      <c r="C133" s="1" t="s">
        <v>10</v>
      </c>
      <c r="D133" s="1" t="s">
        <v>352</v>
      </c>
      <c r="E133" s="1" t="s">
        <v>163</v>
      </c>
      <c r="F133" s="1" t="str">
        <f t="shared" si="65"/>
        <v>14:00</v>
      </c>
      <c r="G133" s="1" t="str">
        <f t="shared" si="66"/>
        <v>16:30</v>
      </c>
      <c r="H133" s="64" t="s">
        <v>420</v>
      </c>
      <c r="I133" s="1" t="s">
        <v>558</v>
      </c>
      <c r="J133" s="1" t="s">
        <v>55</v>
      </c>
      <c r="K133" s="2">
        <v>40</v>
      </c>
      <c r="L133" s="6"/>
      <c r="M133" s="6"/>
      <c r="N133" s="3">
        <f t="shared" si="71"/>
        <v>10</v>
      </c>
      <c r="O133" s="7"/>
      <c r="P133" s="7"/>
      <c r="Q133" s="4">
        <f t="shared" si="67"/>
        <v>50</v>
      </c>
      <c r="R133" s="33"/>
      <c r="S133" s="7"/>
      <c r="T133" s="39"/>
      <c r="U133" s="40"/>
      <c r="V133" s="40"/>
      <c r="W133" s="34">
        <f>SUM(T133*Q133)</f>
        <v>0</v>
      </c>
      <c r="X133" s="30"/>
      <c r="Y133" s="30"/>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row>
    <row r="134" spans="1:49" ht="16.5" x14ac:dyDescent="0.3">
      <c r="A134" s="5">
        <v>43198</v>
      </c>
      <c r="B134" s="1" t="s">
        <v>365</v>
      </c>
      <c r="C134" s="1" t="s">
        <v>10</v>
      </c>
      <c r="D134" s="1" t="s">
        <v>352</v>
      </c>
      <c r="E134" s="1" t="s">
        <v>356</v>
      </c>
      <c r="F134" s="1" t="str">
        <f t="shared" si="65"/>
        <v>18:30</v>
      </c>
      <c r="G134" s="1" t="str">
        <f t="shared" si="66"/>
        <v>21:00</v>
      </c>
      <c r="H134" s="64" t="s">
        <v>421</v>
      </c>
      <c r="I134" s="1" t="s">
        <v>559</v>
      </c>
      <c r="J134" s="1" t="s">
        <v>55</v>
      </c>
      <c r="K134" s="2">
        <v>40</v>
      </c>
      <c r="L134" s="6"/>
      <c r="M134" s="6"/>
      <c r="N134" s="3">
        <f t="shared" si="71"/>
        <v>10</v>
      </c>
      <c r="O134" s="7"/>
      <c r="P134" s="7"/>
      <c r="Q134" s="4">
        <f t="shared" si="67"/>
        <v>50</v>
      </c>
      <c r="R134" s="33"/>
      <c r="S134" s="7"/>
      <c r="T134" s="39"/>
      <c r="U134" s="40"/>
      <c r="V134" s="40"/>
      <c r="W134" s="34">
        <f>SUM(T134*Q134)</f>
        <v>0</v>
      </c>
      <c r="X134" s="30"/>
      <c r="Y134" s="30"/>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row>
    <row r="135" spans="1:49" ht="3.75" customHeight="1" x14ac:dyDescent="0.3">
      <c r="A135" s="8"/>
      <c r="B135" s="9"/>
      <c r="C135" s="9"/>
      <c r="D135" s="9"/>
      <c r="E135" s="9"/>
      <c r="F135" s="9"/>
      <c r="G135" s="9"/>
      <c r="H135" s="62"/>
      <c r="I135" s="9"/>
      <c r="J135" s="9"/>
      <c r="K135" s="10"/>
      <c r="L135" s="10"/>
      <c r="M135" s="10"/>
      <c r="N135" s="11"/>
      <c r="O135" s="11"/>
      <c r="P135" s="11"/>
      <c r="Q135" s="12"/>
      <c r="R135" s="32"/>
      <c r="S135" s="45"/>
      <c r="T135" s="38"/>
      <c r="U135" s="38"/>
      <c r="V135" s="48"/>
      <c r="W135" s="35"/>
      <c r="X135" s="12"/>
      <c r="Y135" s="12"/>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row>
    <row r="136" spans="1:49" ht="16.5" x14ac:dyDescent="0.3">
      <c r="A136" s="5">
        <v>43199</v>
      </c>
      <c r="B136" s="1" t="s">
        <v>33</v>
      </c>
      <c r="C136" s="1" t="s">
        <v>5</v>
      </c>
      <c r="D136" s="1" t="s">
        <v>31</v>
      </c>
      <c r="E136" s="1" t="s">
        <v>13</v>
      </c>
      <c r="F136" s="1" t="str">
        <f t="shared" ref="F136:F163" si="82">LEFT(E136,(5))</f>
        <v>10:00</v>
      </c>
      <c r="G136" s="1" t="str">
        <f t="shared" ref="G136:G163" si="83">RIGHT(E136,(5))</f>
        <v>12:30</v>
      </c>
      <c r="H136" s="64" t="s">
        <v>412</v>
      </c>
      <c r="I136" s="65" t="s">
        <v>573</v>
      </c>
      <c r="J136" s="1" t="s">
        <v>26</v>
      </c>
      <c r="K136" s="2">
        <v>80</v>
      </c>
      <c r="L136" s="2">
        <v>60</v>
      </c>
      <c r="M136" s="2">
        <v>20</v>
      </c>
      <c r="N136" s="3">
        <f>IF(K136&lt;200,K136*0.25,IF(K136&gt;200,50,IF(K136=200,K136*0.25)))</f>
        <v>20</v>
      </c>
      <c r="O136" s="3">
        <f>IF(L136&lt;200,L136*0.25,IF(L136&gt;200,50,IF(L136=200,L136*0.25)))</f>
        <v>15</v>
      </c>
      <c r="P136" s="3">
        <f t="shared" ref="P136:P137" si="84">IF(M136&lt;200,M136*0.25,IF(M136&gt;200,50,IF(M136=200,M136*0.25)))</f>
        <v>5</v>
      </c>
      <c r="Q136" s="4">
        <f t="shared" ref="Q136:R163" si="85">SUM(K136+N136)</f>
        <v>100</v>
      </c>
      <c r="R136" s="4">
        <f t="shared" si="85"/>
        <v>75</v>
      </c>
      <c r="S136" s="31">
        <f>SUM(M136+P136)</f>
        <v>25</v>
      </c>
      <c r="T136" s="39"/>
      <c r="U136" s="39"/>
      <c r="V136" s="39"/>
      <c r="W136" s="34">
        <f t="shared" ref="W136:W137" si="86">SUM(T136*Q136)</f>
        <v>0</v>
      </c>
      <c r="X136" s="34">
        <f t="shared" ref="X136:X137" si="87">SUM(U136*R136)</f>
        <v>0</v>
      </c>
      <c r="Y136" s="34">
        <f t="shared" ref="Y136:Y137" si="88">SUM(V136*S136)</f>
        <v>0</v>
      </c>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row>
    <row r="137" spans="1:49" ht="16.5" x14ac:dyDescent="0.3">
      <c r="A137" s="5">
        <v>43199</v>
      </c>
      <c r="B137" s="1" t="s">
        <v>35</v>
      </c>
      <c r="C137" s="1" t="s">
        <v>405</v>
      </c>
      <c r="D137" s="1" t="s">
        <v>31</v>
      </c>
      <c r="E137" s="1" t="s">
        <v>36</v>
      </c>
      <c r="F137" s="1" t="str">
        <f t="shared" si="82"/>
        <v>19:00</v>
      </c>
      <c r="G137" s="1" t="str">
        <f t="shared" si="83"/>
        <v>22:30</v>
      </c>
      <c r="H137" s="64" t="s">
        <v>412</v>
      </c>
      <c r="I137" s="1" t="s">
        <v>572</v>
      </c>
      <c r="J137" s="1" t="s">
        <v>26</v>
      </c>
      <c r="K137" s="2">
        <v>150</v>
      </c>
      <c r="L137" s="2">
        <v>100</v>
      </c>
      <c r="M137" s="2">
        <v>60</v>
      </c>
      <c r="N137" s="3">
        <f>IF(K137&lt;200,K137*0.25,IF(K137&gt;200,50,IF(K137=200,K137*0.25)))</f>
        <v>37.5</v>
      </c>
      <c r="O137" s="3">
        <f>IF(L137&lt;200,L137*0.25,IF(L137&gt;200,50,IF(L137=200,L137*0.25)))</f>
        <v>25</v>
      </c>
      <c r="P137" s="3">
        <f t="shared" si="84"/>
        <v>15</v>
      </c>
      <c r="Q137" s="4">
        <f t="shared" si="85"/>
        <v>187.5</v>
      </c>
      <c r="R137" s="4">
        <f t="shared" si="85"/>
        <v>125</v>
      </c>
      <c r="S137" s="31">
        <f>SUM(M137+P137)</f>
        <v>75</v>
      </c>
      <c r="T137" s="39"/>
      <c r="U137" s="39"/>
      <c r="V137" s="39"/>
      <c r="W137" s="34">
        <f t="shared" si="86"/>
        <v>0</v>
      </c>
      <c r="X137" s="34">
        <f t="shared" si="87"/>
        <v>0</v>
      </c>
      <c r="Y137" s="34">
        <f t="shared" si="88"/>
        <v>0</v>
      </c>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row>
    <row r="138" spans="1:49" ht="16.5" x14ac:dyDescent="0.3">
      <c r="A138" s="5">
        <v>43199</v>
      </c>
      <c r="B138" s="1" t="s">
        <v>107</v>
      </c>
      <c r="C138" s="1" t="s">
        <v>5</v>
      </c>
      <c r="D138" s="1" t="s">
        <v>87</v>
      </c>
      <c r="E138" s="1" t="s">
        <v>95</v>
      </c>
      <c r="F138" s="1" t="str">
        <f t="shared" si="82"/>
        <v>17:30</v>
      </c>
      <c r="G138" s="1" t="str">
        <f t="shared" si="83"/>
        <v>22:00</v>
      </c>
      <c r="H138" s="64" t="s">
        <v>421</v>
      </c>
      <c r="I138" s="1" t="s">
        <v>422</v>
      </c>
      <c r="J138" s="1" t="s">
        <v>106</v>
      </c>
      <c r="K138" s="2">
        <v>30</v>
      </c>
      <c r="L138" s="6"/>
      <c r="M138" s="6"/>
      <c r="N138" s="3">
        <f t="shared" ref="N138:N163" si="89">IF(K138&lt;200,K138*0.25,IF(K138&gt;200,50,IF(K138=200,K138*0.25)))</f>
        <v>7.5</v>
      </c>
      <c r="O138" s="7"/>
      <c r="P138" s="7"/>
      <c r="Q138" s="4">
        <f t="shared" si="85"/>
        <v>37.5</v>
      </c>
      <c r="R138" s="7"/>
      <c r="S138" s="7"/>
      <c r="T138" s="39"/>
      <c r="U138" s="40"/>
      <c r="V138" s="40"/>
      <c r="W138" s="34">
        <f t="shared" ref="W138:W141" si="90">SUM(T138*Q138)</f>
        <v>0</v>
      </c>
      <c r="X138" s="30"/>
      <c r="Y138" s="30"/>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row>
    <row r="139" spans="1:49" ht="16.5" x14ac:dyDescent="0.3">
      <c r="A139" s="5">
        <v>43199</v>
      </c>
      <c r="B139" s="1" t="s">
        <v>71</v>
      </c>
      <c r="C139" s="1" t="s">
        <v>10</v>
      </c>
      <c r="D139" s="1" t="s">
        <v>53</v>
      </c>
      <c r="E139" s="1" t="s">
        <v>273</v>
      </c>
      <c r="F139" s="1" t="str">
        <f t="shared" si="82"/>
        <v>11:00</v>
      </c>
      <c r="G139" s="1" t="str">
        <f t="shared" si="83"/>
        <v>15:00</v>
      </c>
      <c r="H139" s="64" t="s">
        <v>408</v>
      </c>
      <c r="I139" s="1" t="s">
        <v>409</v>
      </c>
      <c r="J139" s="1" t="s">
        <v>55</v>
      </c>
      <c r="K139" s="2">
        <v>40</v>
      </c>
      <c r="L139" s="6"/>
      <c r="M139" s="6"/>
      <c r="N139" s="3">
        <f t="shared" si="89"/>
        <v>10</v>
      </c>
      <c r="O139" s="7"/>
      <c r="P139" s="7"/>
      <c r="Q139" s="4">
        <f t="shared" si="85"/>
        <v>50</v>
      </c>
      <c r="R139" s="33"/>
      <c r="S139" s="7"/>
      <c r="T139" s="39"/>
      <c r="U139" s="40"/>
      <c r="V139" s="40"/>
      <c r="W139" s="34">
        <f t="shared" si="90"/>
        <v>0</v>
      </c>
      <c r="X139" s="30"/>
      <c r="Y139" s="30"/>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row>
    <row r="140" spans="1:49" ht="16.5" x14ac:dyDescent="0.3">
      <c r="A140" s="5">
        <v>43199</v>
      </c>
      <c r="B140" s="1" t="s">
        <v>70</v>
      </c>
      <c r="C140" s="1" t="s">
        <v>10</v>
      </c>
      <c r="D140" s="1" t="s">
        <v>53</v>
      </c>
      <c r="E140" s="1" t="s">
        <v>58</v>
      </c>
      <c r="F140" s="1" t="str">
        <f t="shared" si="82"/>
        <v>17:30</v>
      </c>
      <c r="G140" s="1" t="str">
        <f t="shared" si="83"/>
        <v>21:30</v>
      </c>
      <c r="H140" s="64" t="s">
        <v>408</v>
      </c>
      <c r="I140" s="1" t="s">
        <v>410</v>
      </c>
      <c r="J140" s="1" t="s">
        <v>55</v>
      </c>
      <c r="K140" s="2">
        <v>40</v>
      </c>
      <c r="L140" s="6"/>
      <c r="M140" s="6"/>
      <c r="N140" s="3">
        <f t="shared" si="89"/>
        <v>10</v>
      </c>
      <c r="O140" s="7"/>
      <c r="P140" s="7"/>
      <c r="Q140" s="4">
        <f t="shared" si="85"/>
        <v>50</v>
      </c>
      <c r="R140" s="33"/>
      <c r="S140" s="7"/>
      <c r="T140" s="39"/>
      <c r="U140" s="40"/>
      <c r="V140" s="40"/>
      <c r="W140" s="34">
        <f t="shared" si="90"/>
        <v>0</v>
      </c>
      <c r="X140" s="30"/>
      <c r="Y140" s="30"/>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row>
    <row r="141" spans="1:49" ht="16.5" x14ac:dyDescent="0.3">
      <c r="A141" s="5">
        <v>43199</v>
      </c>
      <c r="B141" s="1" t="s">
        <v>97</v>
      </c>
      <c r="C141" s="1" t="s">
        <v>5</v>
      </c>
      <c r="D141" s="1" t="s">
        <v>87</v>
      </c>
      <c r="E141" s="1" t="s">
        <v>98</v>
      </c>
      <c r="F141" s="1" t="str">
        <f t="shared" si="82"/>
        <v>18:30</v>
      </c>
      <c r="G141" s="1" t="str">
        <f t="shared" si="83"/>
        <v>23:00</v>
      </c>
      <c r="H141" s="64" t="s">
        <v>420</v>
      </c>
      <c r="I141" s="1" t="s">
        <v>422</v>
      </c>
      <c r="J141" s="1" t="s">
        <v>96</v>
      </c>
      <c r="K141" s="2">
        <v>30</v>
      </c>
      <c r="L141" s="6"/>
      <c r="M141" s="6"/>
      <c r="N141" s="3">
        <f t="shared" si="89"/>
        <v>7.5</v>
      </c>
      <c r="O141" s="7"/>
      <c r="P141" s="7"/>
      <c r="Q141" s="4">
        <f t="shared" si="85"/>
        <v>37.5</v>
      </c>
      <c r="R141" s="7"/>
      <c r="S141" s="7"/>
      <c r="T141" s="39"/>
      <c r="U141" s="40"/>
      <c r="V141" s="40"/>
      <c r="W141" s="34">
        <f t="shared" si="90"/>
        <v>0</v>
      </c>
      <c r="X141" s="30"/>
      <c r="Y141" s="30"/>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row>
    <row r="142" spans="1:49" ht="16.5" x14ac:dyDescent="0.3">
      <c r="A142" s="5">
        <v>43199</v>
      </c>
      <c r="B142" s="1" t="s">
        <v>124</v>
      </c>
      <c r="C142" s="1" t="s">
        <v>5</v>
      </c>
      <c r="D142" s="1" t="s">
        <v>114</v>
      </c>
      <c r="E142" s="1" t="s">
        <v>436</v>
      </c>
      <c r="F142" s="1" t="str">
        <f>LEFT(E142,(5))</f>
        <v>11:00</v>
      </c>
      <c r="G142" s="1" t="str">
        <f>RIGHT(E142,(5))</f>
        <v>13:00</v>
      </c>
      <c r="H142" s="64" t="s">
        <v>412</v>
      </c>
      <c r="I142" s="1" t="s">
        <v>430</v>
      </c>
      <c r="J142" s="1" t="s">
        <v>116</v>
      </c>
      <c r="K142" s="2">
        <v>30</v>
      </c>
      <c r="L142" s="6"/>
      <c r="M142" s="6"/>
      <c r="N142" s="3">
        <f>IF(K142&lt;200,K142*0.25,IF(K142&gt;200,50,IF(K142=200,K142*0.25)))</f>
        <v>7.5</v>
      </c>
      <c r="O142" s="7"/>
      <c r="P142" s="7"/>
      <c r="Q142" s="4">
        <f>SUM(K142+N142)</f>
        <v>37.5</v>
      </c>
      <c r="R142" s="33"/>
      <c r="S142" s="7"/>
      <c r="T142" s="39"/>
      <c r="U142" s="40"/>
      <c r="V142" s="40"/>
      <c r="W142" s="34">
        <f>SUM(T142*Q142)</f>
        <v>0</v>
      </c>
      <c r="X142" s="30"/>
      <c r="Y142" s="30"/>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row>
    <row r="143" spans="1:49" ht="16.5" x14ac:dyDescent="0.3">
      <c r="A143" s="5">
        <v>43199</v>
      </c>
      <c r="B143" s="1" t="s">
        <v>123</v>
      </c>
      <c r="C143" s="1" t="s">
        <v>5</v>
      </c>
      <c r="D143" s="1" t="s">
        <v>114</v>
      </c>
      <c r="E143" s="1" t="s">
        <v>431</v>
      </c>
      <c r="F143" s="1" t="str">
        <f>LEFT(E143,(5))</f>
        <v>15:00</v>
      </c>
      <c r="G143" s="1" t="str">
        <f>RIGHT(E143,(5))</f>
        <v>18:00</v>
      </c>
      <c r="H143" s="64" t="s">
        <v>412</v>
      </c>
      <c r="I143" s="1" t="s">
        <v>430</v>
      </c>
      <c r="J143" s="1" t="s">
        <v>116</v>
      </c>
      <c r="K143" s="2">
        <v>30</v>
      </c>
      <c r="L143" s="6"/>
      <c r="M143" s="6"/>
      <c r="N143" s="3">
        <f>IF(K143&lt;200,K143*0.25,IF(K143&gt;200,50,IF(K143=200,K143*0.25)))</f>
        <v>7.5</v>
      </c>
      <c r="O143" s="7"/>
      <c r="P143" s="7"/>
      <c r="Q143" s="4">
        <f>SUM(K143+N143)</f>
        <v>37.5</v>
      </c>
      <c r="R143" s="33"/>
      <c r="S143" s="7"/>
      <c r="T143" s="39"/>
      <c r="U143" s="40"/>
      <c r="V143" s="40"/>
      <c r="W143" s="34">
        <f>SUM(T143*Q143)</f>
        <v>0</v>
      </c>
      <c r="X143" s="30"/>
      <c r="Y143" s="30"/>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row>
    <row r="144" spans="1:49" ht="16.5" x14ac:dyDescent="0.3">
      <c r="A144" s="5">
        <v>43199</v>
      </c>
      <c r="B144" s="1" t="s">
        <v>122</v>
      </c>
      <c r="C144" s="1" t="s">
        <v>5</v>
      </c>
      <c r="D144" s="1" t="s">
        <v>114</v>
      </c>
      <c r="E144" s="1" t="s">
        <v>435</v>
      </c>
      <c r="F144" s="1" t="str">
        <f>LEFT(E144,(5))</f>
        <v>19:30</v>
      </c>
      <c r="G144" s="1" t="str">
        <f>RIGHT(E144,(5))</f>
        <v>22:30</v>
      </c>
      <c r="H144" s="64" t="s">
        <v>412</v>
      </c>
      <c r="I144" s="1" t="s">
        <v>430</v>
      </c>
      <c r="J144" s="1" t="s">
        <v>116</v>
      </c>
      <c r="K144" s="2">
        <v>30</v>
      </c>
      <c r="L144" s="6"/>
      <c r="M144" s="6"/>
      <c r="N144" s="3">
        <f>IF(K144&lt;200,K144*0.25,IF(K144&gt;200,50,IF(K144=200,K144*0.25)))</f>
        <v>7.5</v>
      </c>
      <c r="O144" s="7"/>
      <c r="P144" s="7"/>
      <c r="Q144" s="4">
        <f>SUM(K144+N144)</f>
        <v>37.5</v>
      </c>
      <c r="R144" s="33"/>
      <c r="S144" s="7"/>
      <c r="T144" s="39"/>
      <c r="U144" s="40"/>
      <c r="V144" s="40"/>
      <c r="W144" s="34">
        <f>SUM(T144*Q144)</f>
        <v>0</v>
      </c>
      <c r="X144" s="30"/>
      <c r="Y144" s="30"/>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row>
    <row r="145" spans="1:49" ht="16.5" x14ac:dyDescent="0.3">
      <c r="A145" s="5">
        <v>43199</v>
      </c>
      <c r="B145" s="1" t="s">
        <v>146</v>
      </c>
      <c r="C145" s="1" t="s">
        <v>5</v>
      </c>
      <c r="D145" s="1" t="s">
        <v>135</v>
      </c>
      <c r="E145" s="1" t="s">
        <v>136</v>
      </c>
      <c r="F145" s="1" t="str">
        <f t="shared" si="82"/>
        <v>12:00</v>
      </c>
      <c r="G145" s="1" t="str">
        <f t="shared" si="83"/>
        <v>16:00</v>
      </c>
      <c r="H145" s="64" t="s">
        <v>412</v>
      </c>
      <c r="I145" s="1" t="s">
        <v>423</v>
      </c>
      <c r="J145" s="1" t="s">
        <v>137</v>
      </c>
      <c r="K145" s="2">
        <v>40</v>
      </c>
      <c r="L145" s="2">
        <v>20</v>
      </c>
      <c r="M145" s="6"/>
      <c r="N145" s="3">
        <f t="shared" si="89"/>
        <v>10</v>
      </c>
      <c r="O145" s="3">
        <f>IF(L145&lt;200,L145*0.25,IF(L145&gt;200,50,IF(L145=200,L145*0.25)))</f>
        <v>5</v>
      </c>
      <c r="P145" s="6"/>
      <c r="Q145" s="4">
        <f t="shared" si="85"/>
        <v>50</v>
      </c>
      <c r="R145" s="4">
        <f t="shared" si="85"/>
        <v>25</v>
      </c>
      <c r="S145" s="6"/>
      <c r="T145" s="39"/>
      <c r="U145" s="39"/>
      <c r="V145" s="50"/>
      <c r="W145" s="34">
        <f t="shared" ref="W145:W149" si="91">SUM(T145*Q145)</f>
        <v>0</v>
      </c>
      <c r="X145" s="34">
        <f t="shared" ref="X145:X149" si="92">SUM(U145*R145)</f>
        <v>0</v>
      </c>
      <c r="Y145" s="30"/>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row>
    <row r="146" spans="1:49" ht="16.5" x14ac:dyDescent="0.3">
      <c r="A146" s="5">
        <v>43199</v>
      </c>
      <c r="B146" s="1" t="s">
        <v>147</v>
      </c>
      <c r="C146" s="1" t="s">
        <v>5</v>
      </c>
      <c r="D146" s="1" t="s">
        <v>135</v>
      </c>
      <c r="E146" s="1" t="s">
        <v>139</v>
      </c>
      <c r="F146" s="1" t="str">
        <f t="shared" si="82"/>
        <v>18:30</v>
      </c>
      <c r="G146" s="1" t="str">
        <f t="shared" si="83"/>
        <v>22:30</v>
      </c>
      <c r="H146" s="64" t="s">
        <v>412</v>
      </c>
      <c r="I146" s="1" t="s">
        <v>423</v>
      </c>
      <c r="J146" s="1" t="s">
        <v>137</v>
      </c>
      <c r="K146" s="2">
        <v>40</v>
      </c>
      <c r="L146" s="2">
        <v>20</v>
      </c>
      <c r="M146" s="6"/>
      <c r="N146" s="3">
        <f t="shared" si="89"/>
        <v>10</v>
      </c>
      <c r="O146" s="3">
        <f>IF(L146&lt;200,L146*0.25,IF(L146&gt;200,50,IF(L146=200,L146*0.25)))</f>
        <v>5</v>
      </c>
      <c r="P146" s="6"/>
      <c r="Q146" s="4">
        <f t="shared" si="85"/>
        <v>50</v>
      </c>
      <c r="R146" s="4">
        <f t="shared" si="85"/>
        <v>25</v>
      </c>
      <c r="S146" s="6"/>
      <c r="T146" s="39"/>
      <c r="U146" s="39"/>
      <c r="V146" s="50"/>
      <c r="W146" s="34">
        <f t="shared" si="91"/>
        <v>0</v>
      </c>
      <c r="X146" s="34">
        <f t="shared" si="92"/>
        <v>0</v>
      </c>
      <c r="Y146" s="30"/>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row>
    <row r="147" spans="1:49" ht="16.5" x14ac:dyDescent="0.3">
      <c r="A147" s="5">
        <v>43199</v>
      </c>
      <c r="B147" s="1" t="s">
        <v>192</v>
      </c>
      <c r="C147" s="1" t="s">
        <v>10</v>
      </c>
      <c r="D147" s="1" t="s">
        <v>181</v>
      </c>
      <c r="E147" s="1" t="s">
        <v>32</v>
      </c>
      <c r="F147" s="1" t="str">
        <f t="shared" si="82"/>
        <v>14:30</v>
      </c>
      <c r="G147" s="1" t="str">
        <f t="shared" si="83"/>
        <v>18:00</v>
      </c>
      <c r="H147" s="64" t="s">
        <v>421</v>
      </c>
      <c r="I147" s="1" t="s">
        <v>460</v>
      </c>
      <c r="J147" s="1" t="s">
        <v>182</v>
      </c>
      <c r="K147" s="2">
        <v>90</v>
      </c>
      <c r="L147" s="2">
        <v>60</v>
      </c>
      <c r="M147" s="2">
        <v>40</v>
      </c>
      <c r="N147" s="3">
        <f t="shared" si="89"/>
        <v>22.5</v>
      </c>
      <c r="O147" s="3">
        <f>IF(L147&lt;200,L147*0.25,IF(L147&gt;200,50,IF(L147=200,L147*0.25)))</f>
        <v>15</v>
      </c>
      <c r="P147" s="3">
        <f>IF(M147&lt;200,M147*0.25,IF(M147&gt;200,50,IF(M147=200,M147*0.25)))</f>
        <v>10</v>
      </c>
      <c r="Q147" s="4">
        <f t="shared" si="85"/>
        <v>112.5</v>
      </c>
      <c r="R147" s="4">
        <f t="shared" si="85"/>
        <v>75</v>
      </c>
      <c r="S147" s="4">
        <f t="shared" ref="S147" si="93">SUM(M147+P147)</f>
        <v>50</v>
      </c>
      <c r="T147" s="39"/>
      <c r="U147" s="39"/>
      <c r="V147" s="39"/>
      <c r="W147" s="34">
        <f t="shared" si="91"/>
        <v>0</v>
      </c>
      <c r="X147" s="34">
        <f t="shared" si="92"/>
        <v>0</v>
      </c>
      <c r="Y147" s="34">
        <f t="shared" ref="Y147" si="94">SUM(V147*S147)</f>
        <v>0</v>
      </c>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row>
    <row r="148" spans="1:49" ht="16.5" x14ac:dyDescent="0.3">
      <c r="A148" s="5">
        <v>43199</v>
      </c>
      <c r="B148" s="1" t="s">
        <v>213</v>
      </c>
      <c r="C148" s="1" t="s">
        <v>5</v>
      </c>
      <c r="D148" s="1" t="s">
        <v>199</v>
      </c>
      <c r="E148" s="1" t="s">
        <v>32</v>
      </c>
      <c r="F148" s="1" t="str">
        <f t="shared" si="82"/>
        <v>14:30</v>
      </c>
      <c r="G148" s="1" t="str">
        <f t="shared" si="83"/>
        <v>18:00</v>
      </c>
      <c r="H148" s="64" t="s">
        <v>421</v>
      </c>
      <c r="I148" s="1" t="s">
        <v>570</v>
      </c>
      <c r="J148" s="1" t="s">
        <v>200</v>
      </c>
      <c r="K148" s="2">
        <v>40</v>
      </c>
      <c r="L148" s="2">
        <v>20</v>
      </c>
      <c r="M148" s="51"/>
      <c r="N148" s="3">
        <f t="shared" si="89"/>
        <v>10</v>
      </c>
      <c r="O148" s="3">
        <f>IF(L148&lt;200,L148*0.25,IF(L148&gt;200,50,IF(L148=200,L148*0.25)))</f>
        <v>5</v>
      </c>
      <c r="P148" s="52"/>
      <c r="Q148" s="4">
        <f t="shared" si="85"/>
        <v>50</v>
      </c>
      <c r="R148" s="4">
        <f t="shared" si="85"/>
        <v>25</v>
      </c>
      <c r="S148" s="53"/>
      <c r="T148" s="39"/>
      <c r="U148" s="39"/>
      <c r="V148" s="49"/>
      <c r="W148" s="34">
        <f t="shared" si="91"/>
        <v>0</v>
      </c>
      <c r="X148" s="34">
        <f t="shared" si="92"/>
        <v>0</v>
      </c>
      <c r="Y148" s="54"/>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row>
    <row r="149" spans="1:49" ht="16.5" x14ac:dyDescent="0.3">
      <c r="A149" s="5">
        <v>43199</v>
      </c>
      <c r="B149" s="1" t="s">
        <v>215</v>
      </c>
      <c r="C149" s="1" t="s">
        <v>5</v>
      </c>
      <c r="D149" s="1" t="s">
        <v>199</v>
      </c>
      <c r="E149" s="1" t="s">
        <v>468</v>
      </c>
      <c r="F149" s="1" t="str">
        <f t="shared" si="82"/>
        <v>19:30</v>
      </c>
      <c r="G149" s="1" t="str">
        <f t="shared" si="83"/>
        <v>23:00</v>
      </c>
      <c r="H149" s="64" t="s">
        <v>421</v>
      </c>
      <c r="I149" s="1" t="s">
        <v>570</v>
      </c>
      <c r="J149" s="1" t="s">
        <v>200</v>
      </c>
      <c r="K149" s="2">
        <v>40</v>
      </c>
      <c r="L149" s="2">
        <v>20</v>
      </c>
      <c r="M149" s="51"/>
      <c r="N149" s="3">
        <f t="shared" si="89"/>
        <v>10</v>
      </c>
      <c r="O149" s="3">
        <f>IF(L149&lt;200,L149*0.25,IF(L149&gt;200,50,IF(L149=200,L149*0.25)))</f>
        <v>5</v>
      </c>
      <c r="P149" s="52"/>
      <c r="Q149" s="4">
        <f t="shared" si="85"/>
        <v>50</v>
      </c>
      <c r="R149" s="4">
        <f t="shared" si="85"/>
        <v>25</v>
      </c>
      <c r="S149" s="53"/>
      <c r="T149" s="39"/>
      <c r="U149" s="39"/>
      <c r="V149" s="49"/>
      <c r="W149" s="34">
        <f t="shared" si="91"/>
        <v>0</v>
      </c>
      <c r="X149" s="34">
        <f t="shared" si="92"/>
        <v>0</v>
      </c>
      <c r="Y149" s="54"/>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row>
    <row r="150" spans="1:49" ht="16.5" x14ac:dyDescent="0.3">
      <c r="A150" s="5">
        <v>43199</v>
      </c>
      <c r="B150" s="1" t="s">
        <v>241</v>
      </c>
      <c r="C150" s="1" t="s">
        <v>10</v>
      </c>
      <c r="D150" s="1" t="s">
        <v>231</v>
      </c>
      <c r="E150" s="1" t="s">
        <v>239</v>
      </c>
      <c r="F150" s="1" t="str">
        <f t="shared" si="82"/>
        <v xml:space="preserve">9:00 </v>
      </c>
      <c r="G150" s="1" t="str">
        <f t="shared" si="83"/>
        <v>15:30</v>
      </c>
      <c r="H150" s="64" t="s">
        <v>416</v>
      </c>
      <c r="I150" s="1" t="s">
        <v>485</v>
      </c>
      <c r="J150" s="1" t="s">
        <v>232</v>
      </c>
      <c r="K150" s="2">
        <v>40</v>
      </c>
      <c r="L150" s="6"/>
      <c r="M150" s="6"/>
      <c r="N150" s="3">
        <f t="shared" si="89"/>
        <v>10</v>
      </c>
      <c r="O150" s="7"/>
      <c r="P150" s="7"/>
      <c r="Q150" s="4">
        <f t="shared" si="85"/>
        <v>50</v>
      </c>
      <c r="R150" s="33"/>
      <c r="S150" s="7"/>
      <c r="T150" s="39"/>
      <c r="U150" s="40"/>
      <c r="V150" s="40"/>
      <c r="W150" s="34">
        <f t="shared" ref="W150:W158" si="95">SUM(T150*Q150)</f>
        <v>0</v>
      </c>
      <c r="X150" s="30"/>
      <c r="Y150" s="30"/>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row>
    <row r="151" spans="1:49" ht="16.5" x14ac:dyDescent="0.3">
      <c r="A151" s="5">
        <v>43199</v>
      </c>
      <c r="B151" s="1" t="s">
        <v>242</v>
      </c>
      <c r="C151" s="1" t="s">
        <v>5</v>
      </c>
      <c r="D151" s="1" t="s">
        <v>231</v>
      </c>
      <c r="E151" s="1" t="s">
        <v>477</v>
      </c>
      <c r="F151" s="1" t="str">
        <f t="shared" si="82"/>
        <v>17:00</v>
      </c>
      <c r="G151" s="1" t="str">
        <f t="shared" si="83"/>
        <v>22:15</v>
      </c>
      <c r="H151" s="64" t="s">
        <v>591</v>
      </c>
      <c r="I151" s="1" t="s">
        <v>486</v>
      </c>
      <c r="J151" s="1" t="s">
        <v>232</v>
      </c>
      <c r="K151" s="2">
        <v>20</v>
      </c>
      <c r="L151" s="6"/>
      <c r="M151" s="6"/>
      <c r="N151" s="3">
        <f t="shared" si="89"/>
        <v>5</v>
      </c>
      <c r="O151" s="7"/>
      <c r="P151" s="7"/>
      <c r="Q151" s="4">
        <f t="shared" si="85"/>
        <v>25</v>
      </c>
      <c r="R151" s="33"/>
      <c r="S151" s="7"/>
      <c r="T151" s="39"/>
      <c r="U151" s="40"/>
      <c r="V151" s="40"/>
      <c r="W151" s="34">
        <f t="shared" si="95"/>
        <v>0</v>
      </c>
      <c r="X151" s="30"/>
      <c r="Y151" s="30"/>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row>
    <row r="152" spans="1:49" ht="16.5" x14ac:dyDescent="0.3">
      <c r="A152" s="5">
        <v>43199</v>
      </c>
      <c r="B152" s="1" t="s">
        <v>261</v>
      </c>
      <c r="C152" s="1" t="s">
        <v>5</v>
      </c>
      <c r="D152" s="1" t="s">
        <v>252</v>
      </c>
      <c r="E152" s="1" t="s">
        <v>253</v>
      </c>
      <c r="F152" s="1" t="str">
        <f t="shared" si="82"/>
        <v>13:00</v>
      </c>
      <c r="G152" s="1" t="str">
        <f t="shared" si="83"/>
        <v>16:30</v>
      </c>
      <c r="H152" s="64" t="s">
        <v>421</v>
      </c>
      <c r="I152" s="1" t="s">
        <v>570</v>
      </c>
      <c r="J152" s="1" t="s">
        <v>88</v>
      </c>
      <c r="K152" s="2">
        <v>30</v>
      </c>
      <c r="L152" s="6"/>
      <c r="M152" s="6"/>
      <c r="N152" s="3">
        <f t="shared" si="89"/>
        <v>7.5</v>
      </c>
      <c r="O152" s="7"/>
      <c r="P152" s="7"/>
      <c r="Q152" s="4">
        <f t="shared" si="85"/>
        <v>37.5</v>
      </c>
      <c r="R152" s="33"/>
      <c r="S152" s="7"/>
      <c r="T152" s="39"/>
      <c r="U152" s="40"/>
      <c r="V152" s="40"/>
      <c r="W152" s="34">
        <f t="shared" si="95"/>
        <v>0</v>
      </c>
      <c r="X152" s="30"/>
      <c r="Y152" s="30"/>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row>
    <row r="153" spans="1:49" ht="16.5" x14ac:dyDescent="0.3">
      <c r="A153" s="5">
        <v>43199</v>
      </c>
      <c r="B153" s="1" t="s">
        <v>262</v>
      </c>
      <c r="C153" s="1" t="s">
        <v>5</v>
      </c>
      <c r="D153" s="1" t="s">
        <v>252</v>
      </c>
      <c r="E153" s="1" t="s">
        <v>156</v>
      </c>
      <c r="F153" s="1" t="str">
        <f t="shared" si="82"/>
        <v>18:30</v>
      </c>
      <c r="G153" s="1" t="str">
        <f t="shared" si="83"/>
        <v>22:00</v>
      </c>
      <c r="H153" s="64" t="s">
        <v>421</v>
      </c>
      <c r="I153" s="1" t="s">
        <v>570</v>
      </c>
      <c r="J153" s="1" t="s">
        <v>88</v>
      </c>
      <c r="K153" s="2">
        <v>30</v>
      </c>
      <c r="L153" s="6"/>
      <c r="M153" s="6"/>
      <c r="N153" s="3">
        <f t="shared" si="89"/>
        <v>7.5</v>
      </c>
      <c r="O153" s="7"/>
      <c r="P153" s="7"/>
      <c r="Q153" s="4">
        <f t="shared" si="85"/>
        <v>37.5</v>
      </c>
      <c r="R153" s="33"/>
      <c r="S153" s="7"/>
      <c r="T153" s="39"/>
      <c r="U153" s="40"/>
      <c r="V153" s="40"/>
      <c r="W153" s="34">
        <f t="shared" si="95"/>
        <v>0</v>
      </c>
      <c r="X153" s="30"/>
      <c r="Y153" s="30"/>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row>
    <row r="154" spans="1:49" ht="16.5" x14ac:dyDescent="0.3">
      <c r="A154" s="5">
        <v>43199</v>
      </c>
      <c r="B154" s="1" t="s">
        <v>290</v>
      </c>
      <c r="C154" s="1" t="s">
        <v>10</v>
      </c>
      <c r="D154" s="1" t="s">
        <v>288</v>
      </c>
      <c r="E154" s="1" t="s">
        <v>509</v>
      </c>
      <c r="F154" s="1" t="str">
        <f t="shared" si="82"/>
        <v xml:space="preserve">9:00 </v>
      </c>
      <c r="G154" s="1" t="str">
        <f t="shared" si="83"/>
        <v>17:00</v>
      </c>
      <c r="H154" s="64" t="s">
        <v>507</v>
      </c>
      <c r="I154" s="1" t="s">
        <v>501</v>
      </c>
      <c r="J154" s="1" t="s">
        <v>289</v>
      </c>
      <c r="K154" s="2">
        <v>40</v>
      </c>
      <c r="L154" s="6"/>
      <c r="M154" s="6"/>
      <c r="N154" s="3">
        <f t="shared" si="89"/>
        <v>10</v>
      </c>
      <c r="O154" s="7"/>
      <c r="P154" s="7"/>
      <c r="Q154" s="4">
        <f t="shared" si="85"/>
        <v>50</v>
      </c>
      <c r="R154" s="33"/>
      <c r="S154" s="7"/>
      <c r="T154" s="39"/>
      <c r="U154" s="40"/>
      <c r="V154" s="40"/>
      <c r="W154" s="34">
        <f t="shared" si="95"/>
        <v>0</v>
      </c>
      <c r="X154" s="30"/>
      <c r="Y154" s="30"/>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row>
    <row r="155" spans="1:49" ht="16.5" x14ac:dyDescent="0.3">
      <c r="A155" s="5">
        <v>43199</v>
      </c>
      <c r="B155" s="1" t="s">
        <v>307</v>
      </c>
      <c r="C155" s="1" t="s">
        <v>569</v>
      </c>
      <c r="D155" s="1" t="s">
        <v>297</v>
      </c>
      <c r="E155" s="1" t="s">
        <v>298</v>
      </c>
      <c r="F155" s="1" t="str">
        <f t="shared" si="82"/>
        <v>12:30</v>
      </c>
      <c r="G155" s="1" t="str">
        <f t="shared" si="83"/>
        <v>16:30</v>
      </c>
      <c r="H155" s="64" t="s">
        <v>412</v>
      </c>
      <c r="I155" s="1" t="s">
        <v>513</v>
      </c>
      <c r="J155" s="1" t="s">
        <v>137</v>
      </c>
      <c r="K155" s="2">
        <v>40</v>
      </c>
      <c r="L155" s="6"/>
      <c r="M155" s="6"/>
      <c r="N155" s="3">
        <f t="shared" si="89"/>
        <v>10</v>
      </c>
      <c r="O155" s="7"/>
      <c r="P155" s="7"/>
      <c r="Q155" s="4">
        <f t="shared" si="85"/>
        <v>50</v>
      </c>
      <c r="R155" s="33"/>
      <c r="S155" s="7"/>
      <c r="T155" s="39"/>
      <c r="U155" s="40"/>
      <c r="V155" s="40"/>
      <c r="W155" s="34">
        <f t="shared" si="95"/>
        <v>0</v>
      </c>
      <c r="X155" s="30"/>
      <c r="Y155" s="30"/>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row>
    <row r="156" spans="1:49" ht="16.5" x14ac:dyDescent="0.3">
      <c r="A156" s="5">
        <v>43199</v>
      </c>
      <c r="B156" s="1" t="s">
        <v>308</v>
      </c>
      <c r="C156" s="1" t="s">
        <v>10</v>
      </c>
      <c r="D156" s="1" t="s">
        <v>297</v>
      </c>
      <c r="E156" s="1" t="s">
        <v>300</v>
      </c>
      <c r="F156" s="1" t="str">
        <f t="shared" si="82"/>
        <v>18:00</v>
      </c>
      <c r="G156" s="1" t="str">
        <f t="shared" si="83"/>
        <v>21:30</v>
      </c>
      <c r="H156" s="64" t="s">
        <v>412</v>
      </c>
      <c r="I156" s="1" t="s">
        <v>514</v>
      </c>
      <c r="J156" s="1" t="s">
        <v>137</v>
      </c>
      <c r="K156" s="2">
        <v>40</v>
      </c>
      <c r="L156" s="6"/>
      <c r="M156" s="6"/>
      <c r="N156" s="3">
        <f t="shared" si="89"/>
        <v>10</v>
      </c>
      <c r="O156" s="7"/>
      <c r="P156" s="7"/>
      <c r="Q156" s="4">
        <f t="shared" si="85"/>
        <v>50</v>
      </c>
      <c r="R156" s="33"/>
      <c r="S156" s="7"/>
      <c r="T156" s="39"/>
      <c r="U156" s="40"/>
      <c r="V156" s="40"/>
      <c r="W156" s="34">
        <f t="shared" si="95"/>
        <v>0</v>
      </c>
      <c r="X156" s="30"/>
      <c r="Y156" s="30"/>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row>
    <row r="157" spans="1:49" ht="16.5" x14ac:dyDescent="0.3">
      <c r="A157" s="5">
        <v>43199</v>
      </c>
      <c r="B157" s="1" t="s">
        <v>19</v>
      </c>
      <c r="C157" s="1" t="s">
        <v>5</v>
      </c>
      <c r="D157" s="1" t="s">
        <v>6</v>
      </c>
      <c r="E157" s="1" t="s">
        <v>519</v>
      </c>
      <c r="F157" s="1" t="str">
        <f t="shared" si="82"/>
        <v>10:30</v>
      </c>
      <c r="G157" s="1" t="str">
        <f t="shared" si="83"/>
        <v>12:30</v>
      </c>
      <c r="H157" s="64" t="s">
        <v>412</v>
      </c>
      <c r="I157" s="1" t="s">
        <v>526</v>
      </c>
      <c r="J157" s="1" t="s">
        <v>8</v>
      </c>
      <c r="K157" s="2">
        <v>120</v>
      </c>
      <c r="L157" s="2">
        <v>80</v>
      </c>
      <c r="M157" s="2">
        <v>40</v>
      </c>
      <c r="N157" s="3">
        <f t="shared" si="89"/>
        <v>30</v>
      </c>
      <c r="O157" s="3">
        <f>IF(L157&lt;200,L157*0.25,IF(L157&gt;200,50,IF(L157=200,L157*0.25)))</f>
        <v>20</v>
      </c>
      <c r="P157" s="3">
        <f>IF(M157&lt;200,M157*0.25,IF(M157&gt;200,50,IF(M157=200,M157*0.25)))</f>
        <v>10</v>
      </c>
      <c r="Q157" s="4">
        <f t="shared" si="85"/>
        <v>150</v>
      </c>
      <c r="R157" s="4">
        <f t="shared" si="85"/>
        <v>100</v>
      </c>
      <c r="S157" s="4">
        <f t="shared" ref="S157:S158" si="96">SUM(M157+P157)</f>
        <v>50</v>
      </c>
      <c r="T157" s="39"/>
      <c r="U157" s="39"/>
      <c r="V157" s="39"/>
      <c r="W157" s="34">
        <f t="shared" si="95"/>
        <v>0</v>
      </c>
      <c r="X157" s="34">
        <f t="shared" ref="X157:X158" si="97">SUM(U157*R157)</f>
        <v>0</v>
      </c>
      <c r="Y157" s="34">
        <f t="shared" ref="Y157:Y158" si="98">SUM(V157*S157)</f>
        <v>0</v>
      </c>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row>
    <row r="158" spans="1:49" ht="16.5" x14ac:dyDescent="0.3">
      <c r="A158" s="5">
        <v>43199</v>
      </c>
      <c r="B158" s="1" t="s">
        <v>20</v>
      </c>
      <c r="C158" s="1" t="s">
        <v>10</v>
      </c>
      <c r="D158" s="1" t="s">
        <v>6</v>
      </c>
      <c r="E158" s="1" t="s">
        <v>435</v>
      </c>
      <c r="F158" s="1" t="str">
        <f t="shared" si="82"/>
        <v>19:30</v>
      </c>
      <c r="G158" s="1" t="str">
        <f t="shared" si="83"/>
        <v>22:30</v>
      </c>
      <c r="H158" s="64" t="s">
        <v>412</v>
      </c>
      <c r="I158" s="1" t="s">
        <v>527</v>
      </c>
      <c r="J158" s="1" t="s">
        <v>8</v>
      </c>
      <c r="K158" s="2">
        <v>200</v>
      </c>
      <c r="L158" s="2">
        <v>150</v>
      </c>
      <c r="M158" s="2">
        <v>80</v>
      </c>
      <c r="N158" s="3">
        <f t="shared" si="89"/>
        <v>50</v>
      </c>
      <c r="O158" s="3">
        <f>IF(L158&lt;200,L158*0.25,IF(L158&gt;200,50,IF(L158=200,L158*0.25)))</f>
        <v>37.5</v>
      </c>
      <c r="P158" s="3">
        <f>IF(M158&lt;200,M158*0.25,IF(M158&gt;200,50,IF(M158=200,M158*0.25)))</f>
        <v>20</v>
      </c>
      <c r="Q158" s="4">
        <f t="shared" si="85"/>
        <v>250</v>
      </c>
      <c r="R158" s="4">
        <f t="shared" si="85"/>
        <v>187.5</v>
      </c>
      <c r="S158" s="4">
        <f t="shared" si="96"/>
        <v>100</v>
      </c>
      <c r="T158" s="39"/>
      <c r="U158" s="39"/>
      <c r="V158" s="39"/>
      <c r="W158" s="34">
        <f t="shared" si="95"/>
        <v>0</v>
      </c>
      <c r="X158" s="34">
        <f t="shared" si="97"/>
        <v>0</v>
      </c>
      <c r="Y158" s="34">
        <f t="shared" si="98"/>
        <v>0</v>
      </c>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row>
    <row r="159" spans="1:49" ht="16.5" x14ac:dyDescent="0.3">
      <c r="A159" s="5">
        <v>43199</v>
      </c>
      <c r="B159" s="1" t="s">
        <v>331</v>
      </c>
      <c r="C159" s="1" t="s">
        <v>569</v>
      </c>
      <c r="D159" s="1" t="s">
        <v>321</v>
      </c>
      <c r="E159" s="1" t="s">
        <v>322</v>
      </c>
      <c r="F159" s="1" t="str">
        <f t="shared" si="82"/>
        <v xml:space="preserve">9:30 </v>
      </c>
      <c r="G159" s="1" t="str">
        <f t="shared" si="83"/>
        <v>14:30</v>
      </c>
      <c r="H159" s="64" t="s">
        <v>420</v>
      </c>
      <c r="I159" s="1" t="s">
        <v>407</v>
      </c>
      <c r="J159" s="1" t="s">
        <v>137</v>
      </c>
      <c r="K159" s="2">
        <v>30</v>
      </c>
      <c r="L159" s="6"/>
      <c r="M159" s="6"/>
      <c r="N159" s="3">
        <f t="shared" si="89"/>
        <v>7.5</v>
      </c>
      <c r="O159" s="7"/>
      <c r="P159" s="7"/>
      <c r="Q159" s="4">
        <f t="shared" si="85"/>
        <v>37.5</v>
      </c>
      <c r="R159" s="33"/>
      <c r="S159" s="7"/>
      <c r="T159" s="39"/>
      <c r="U159" s="40"/>
      <c r="V159" s="40"/>
      <c r="W159" s="34">
        <f>SUM(T159*Q159)</f>
        <v>0</v>
      </c>
      <c r="X159" s="30"/>
      <c r="Y159" s="30"/>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row>
    <row r="160" spans="1:49" ht="16.5" x14ac:dyDescent="0.3">
      <c r="A160" s="5">
        <v>43199</v>
      </c>
      <c r="B160" s="1" t="s">
        <v>332</v>
      </c>
      <c r="C160" s="1" t="s">
        <v>10</v>
      </c>
      <c r="D160" s="1" t="s">
        <v>321</v>
      </c>
      <c r="E160" s="1" t="s">
        <v>324</v>
      </c>
      <c r="F160" s="1" t="str">
        <f t="shared" si="82"/>
        <v>16:00</v>
      </c>
      <c r="G160" s="1" t="str">
        <f t="shared" si="83"/>
        <v>21:00</v>
      </c>
      <c r="H160" s="64" t="s">
        <v>420</v>
      </c>
      <c r="I160" s="1" t="s">
        <v>535</v>
      </c>
      <c r="J160" s="1" t="s">
        <v>137</v>
      </c>
      <c r="K160" s="2">
        <v>40</v>
      </c>
      <c r="L160" s="6"/>
      <c r="M160" s="6"/>
      <c r="N160" s="3">
        <f t="shared" si="89"/>
        <v>10</v>
      </c>
      <c r="O160" s="7"/>
      <c r="P160" s="7"/>
      <c r="Q160" s="4">
        <f t="shared" si="85"/>
        <v>50</v>
      </c>
      <c r="R160" s="33"/>
      <c r="S160" s="7"/>
      <c r="T160" s="39"/>
      <c r="U160" s="40"/>
      <c r="V160" s="40"/>
      <c r="W160" s="34">
        <f>SUM(T160*Q160)</f>
        <v>0</v>
      </c>
      <c r="X160" s="30"/>
      <c r="Y160" s="30"/>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row>
    <row r="161" spans="1:49" ht="16.5" x14ac:dyDescent="0.3">
      <c r="A161" s="5">
        <v>43199</v>
      </c>
      <c r="B161" s="1" t="s">
        <v>366</v>
      </c>
      <c r="C161" s="1" t="s">
        <v>10</v>
      </c>
      <c r="D161" s="1" t="s">
        <v>352</v>
      </c>
      <c r="E161" s="1" t="s">
        <v>353</v>
      </c>
      <c r="F161" s="1" t="str">
        <f t="shared" si="82"/>
        <v xml:space="preserve">9:30 </v>
      </c>
      <c r="G161" s="1" t="str">
        <f t="shared" si="83"/>
        <v>12:00</v>
      </c>
      <c r="H161" s="64" t="s">
        <v>420</v>
      </c>
      <c r="I161" s="1" t="s">
        <v>560</v>
      </c>
      <c r="J161" s="1" t="s">
        <v>55</v>
      </c>
      <c r="K161" s="2">
        <v>40</v>
      </c>
      <c r="L161" s="6"/>
      <c r="M161" s="6"/>
      <c r="N161" s="3">
        <f t="shared" si="89"/>
        <v>10</v>
      </c>
      <c r="O161" s="7"/>
      <c r="P161" s="7"/>
      <c r="Q161" s="4">
        <f t="shared" si="85"/>
        <v>50</v>
      </c>
      <c r="R161" s="33"/>
      <c r="S161" s="7"/>
      <c r="T161" s="39"/>
      <c r="U161" s="40"/>
      <c r="V161" s="40"/>
      <c r="W161" s="34">
        <f>SUM(T161*Q161)</f>
        <v>0</v>
      </c>
      <c r="X161" s="30"/>
      <c r="Y161" s="30"/>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row>
    <row r="162" spans="1:49" ht="16.5" x14ac:dyDescent="0.3">
      <c r="A162" s="5">
        <v>43199</v>
      </c>
      <c r="B162" s="1" t="s">
        <v>367</v>
      </c>
      <c r="C162" s="1" t="s">
        <v>10</v>
      </c>
      <c r="D162" s="1" t="s">
        <v>352</v>
      </c>
      <c r="E162" s="1" t="s">
        <v>163</v>
      </c>
      <c r="F162" s="1" t="str">
        <f t="shared" si="82"/>
        <v>14:00</v>
      </c>
      <c r="G162" s="1" t="str">
        <f t="shared" si="83"/>
        <v>16:30</v>
      </c>
      <c r="H162" s="64" t="s">
        <v>421</v>
      </c>
      <c r="I162" s="1" t="s">
        <v>561</v>
      </c>
      <c r="J162" s="1" t="s">
        <v>55</v>
      </c>
      <c r="K162" s="2">
        <v>40</v>
      </c>
      <c r="L162" s="6"/>
      <c r="M162" s="6"/>
      <c r="N162" s="3">
        <f t="shared" si="89"/>
        <v>10</v>
      </c>
      <c r="O162" s="7"/>
      <c r="P162" s="7"/>
      <c r="Q162" s="4">
        <f t="shared" si="85"/>
        <v>50</v>
      </c>
      <c r="R162" s="33"/>
      <c r="S162" s="7"/>
      <c r="T162" s="39"/>
      <c r="U162" s="40"/>
      <c r="V162" s="40"/>
      <c r="W162" s="34">
        <f>SUM(T162*Q162)</f>
        <v>0</v>
      </c>
      <c r="X162" s="30"/>
      <c r="Y162" s="30"/>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row>
    <row r="163" spans="1:49" ht="16.5" x14ac:dyDescent="0.3">
      <c r="A163" s="5">
        <v>43199</v>
      </c>
      <c r="B163" s="1" t="s">
        <v>368</v>
      </c>
      <c r="C163" s="1" t="s">
        <v>10</v>
      </c>
      <c r="D163" s="1" t="s">
        <v>352</v>
      </c>
      <c r="E163" s="1" t="s">
        <v>356</v>
      </c>
      <c r="F163" s="1" t="str">
        <f t="shared" si="82"/>
        <v>18:30</v>
      </c>
      <c r="G163" s="1" t="str">
        <f t="shared" si="83"/>
        <v>21:00</v>
      </c>
      <c r="H163" s="64" t="s">
        <v>420</v>
      </c>
      <c r="I163" s="1" t="s">
        <v>562</v>
      </c>
      <c r="J163" s="1" t="s">
        <v>55</v>
      </c>
      <c r="K163" s="2">
        <v>40</v>
      </c>
      <c r="L163" s="6"/>
      <c r="M163" s="6"/>
      <c r="N163" s="3">
        <f t="shared" si="89"/>
        <v>10</v>
      </c>
      <c r="O163" s="7"/>
      <c r="P163" s="7"/>
      <c r="Q163" s="4">
        <f t="shared" si="85"/>
        <v>50</v>
      </c>
      <c r="R163" s="33"/>
      <c r="S163" s="7"/>
      <c r="T163" s="39"/>
      <c r="U163" s="40"/>
      <c r="V163" s="40"/>
      <c r="W163" s="34">
        <f>SUM(T163*Q163)</f>
        <v>0</v>
      </c>
      <c r="X163" s="30"/>
      <c r="Y163" s="30"/>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row>
    <row r="164" spans="1:49" ht="3.75" customHeight="1" x14ac:dyDescent="0.3">
      <c r="A164" s="8"/>
      <c r="B164" s="9"/>
      <c r="C164" s="9"/>
      <c r="D164" s="9"/>
      <c r="E164" s="9"/>
      <c r="F164" s="9"/>
      <c r="G164" s="9"/>
      <c r="H164" s="62"/>
      <c r="I164" s="9"/>
      <c r="J164" s="9"/>
      <c r="K164" s="10"/>
      <c r="L164" s="10"/>
      <c r="M164" s="10"/>
      <c r="N164" s="11"/>
      <c r="O164" s="11"/>
      <c r="P164" s="11"/>
      <c r="Q164" s="12"/>
      <c r="R164" s="32"/>
      <c r="S164" s="45"/>
      <c r="T164" s="38"/>
      <c r="U164" s="38"/>
      <c r="V164" s="48"/>
      <c r="W164" s="35"/>
      <c r="X164" s="12"/>
      <c r="Y164" s="12"/>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row>
    <row r="165" spans="1:49" ht="16.5" x14ac:dyDescent="0.3">
      <c r="A165" s="5">
        <v>43200</v>
      </c>
      <c r="B165" s="1" t="s">
        <v>37</v>
      </c>
      <c r="C165" s="1" t="s">
        <v>5</v>
      </c>
      <c r="D165" s="1" t="s">
        <v>31</v>
      </c>
      <c r="E165" s="1" t="s">
        <v>34</v>
      </c>
      <c r="F165" s="1" t="str">
        <f t="shared" ref="F165:F192" si="99">LEFT(E165,(5))</f>
        <v>10:00</v>
      </c>
      <c r="G165" s="1" t="str">
        <f t="shared" ref="G165:G192" si="100">RIGHT(E165,(5))</f>
        <v>14:00</v>
      </c>
      <c r="H165" s="64" t="s">
        <v>412</v>
      </c>
      <c r="I165" s="1" t="s">
        <v>574</v>
      </c>
      <c r="J165" s="1" t="s">
        <v>26</v>
      </c>
      <c r="K165" s="2">
        <v>80</v>
      </c>
      <c r="L165" s="2">
        <v>60</v>
      </c>
      <c r="M165" s="2">
        <v>20</v>
      </c>
      <c r="N165" s="3">
        <f>IF(K165&lt;200,K165*0.25,IF(K165&gt;200,50,IF(K165=200,K165*0.25)))</f>
        <v>20</v>
      </c>
      <c r="O165" s="3">
        <f>IF(L165&lt;200,L165*0.25,IF(L165&gt;200,50,IF(L165=200,L165*0.25)))</f>
        <v>15</v>
      </c>
      <c r="P165" s="3">
        <f t="shared" ref="P165:P166" si="101">IF(M165&lt;200,M165*0.25,IF(M165&gt;200,50,IF(M165=200,M165*0.25)))</f>
        <v>5</v>
      </c>
      <c r="Q165" s="4">
        <f t="shared" ref="Q165:R192" si="102">SUM(K165+N165)</f>
        <v>100</v>
      </c>
      <c r="R165" s="4">
        <f t="shared" si="102"/>
        <v>75</v>
      </c>
      <c r="S165" s="31">
        <f>SUM(M165+P165)</f>
        <v>25</v>
      </c>
      <c r="T165" s="39"/>
      <c r="U165" s="39"/>
      <c r="V165" s="39"/>
      <c r="W165" s="34">
        <f t="shared" ref="W165:W166" si="103">SUM(T165*Q165)</f>
        <v>0</v>
      </c>
      <c r="X165" s="34">
        <f t="shared" ref="X165:X166" si="104">SUM(U165*R165)</f>
        <v>0</v>
      </c>
      <c r="Y165" s="34">
        <f t="shared" ref="Y165:Y166" si="105">SUM(V165*S165)</f>
        <v>0</v>
      </c>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row>
    <row r="166" spans="1:49" ht="16.5" x14ac:dyDescent="0.3">
      <c r="A166" s="5">
        <v>43200</v>
      </c>
      <c r="B166" s="1" t="s">
        <v>38</v>
      </c>
      <c r="C166" s="1" t="s">
        <v>10</v>
      </c>
      <c r="D166" s="1" t="s">
        <v>31</v>
      </c>
      <c r="E166" s="1" t="s">
        <v>36</v>
      </c>
      <c r="F166" s="1" t="str">
        <f t="shared" si="99"/>
        <v>19:00</v>
      </c>
      <c r="G166" s="1" t="str">
        <f t="shared" si="100"/>
        <v>22:30</v>
      </c>
      <c r="H166" s="64" t="s">
        <v>412</v>
      </c>
      <c r="I166" s="1" t="s">
        <v>575</v>
      </c>
      <c r="J166" s="1" t="s">
        <v>26</v>
      </c>
      <c r="K166" s="2">
        <v>120</v>
      </c>
      <c r="L166" s="2">
        <v>80</v>
      </c>
      <c r="M166" s="2">
        <v>40</v>
      </c>
      <c r="N166" s="3">
        <f>IF(K166&lt;200,K166*0.25,IF(K166&gt;200,50,IF(K166=200,K166*0.25)))</f>
        <v>30</v>
      </c>
      <c r="O166" s="3">
        <f>IF(L166&lt;200,L166*0.25,IF(L166&gt;200,50,IF(L166=200,L166*0.25)))</f>
        <v>20</v>
      </c>
      <c r="P166" s="3">
        <f t="shared" si="101"/>
        <v>10</v>
      </c>
      <c r="Q166" s="4">
        <f t="shared" si="102"/>
        <v>150</v>
      </c>
      <c r="R166" s="4">
        <f t="shared" si="102"/>
        <v>100</v>
      </c>
      <c r="S166" s="31">
        <f>SUM(M166+P166)</f>
        <v>50</v>
      </c>
      <c r="T166" s="39"/>
      <c r="U166" s="39"/>
      <c r="V166" s="39"/>
      <c r="W166" s="34">
        <f t="shared" si="103"/>
        <v>0</v>
      </c>
      <c r="X166" s="34">
        <f t="shared" si="104"/>
        <v>0</v>
      </c>
      <c r="Y166" s="34">
        <f t="shared" si="105"/>
        <v>0</v>
      </c>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row>
    <row r="167" spans="1:49" ht="16.5" x14ac:dyDescent="0.3">
      <c r="A167" s="5">
        <v>43200</v>
      </c>
      <c r="B167" s="1" t="s">
        <v>105</v>
      </c>
      <c r="C167" s="1" t="s">
        <v>424</v>
      </c>
      <c r="D167" s="1" t="s">
        <v>87</v>
      </c>
      <c r="E167" s="1" t="s">
        <v>98</v>
      </c>
      <c r="F167" s="1" t="str">
        <f t="shared" si="99"/>
        <v>18:30</v>
      </c>
      <c r="G167" s="1" t="str">
        <f t="shared" si="100"/>
        <v>23:00</v>
      </c>
      <c r="H167" s="64" t="s">
        <v>421</v>
      </c>
      <c r="I167" s="1" t="s">
        <v>425</v>
      </c>
      <c r="J167" s="1" t="s">
        <v>106</v>
      </c>
      <c r="K167" s="2">
        <v>30</v>
      </c>
      <c r="L167" s="6"/>
      <c r="M167" s="6"/>
      <c r="N167" s="3">
        <f t="shared" ref="N167:N192" si="106">IF(K167&lt;200,K167*0.25,IF(K167&gt;200,50,IF(K167=200,K167*0.25)))</f>
        <v>7.5</v>
      </c>
      <c r="O167" s="7"/>
      <c r="P167" s="7"/>
      <c r="Q167" s="4">
        <f t="shared" si="102"/>
        <v>37.5</v>
      </c>
      <c r="R167" s="7"/>
      <c r="S167" s="7"/>
      <c r="T167" s="39"/>
      <c r="U167" s="40"/>
      <c r="V167" s="40"/>
      <c r="W167" s="34">
        <f>SUM(T167*Q167)</f>
        <v>0</v>
      </c>
      <c r="X167" s="30"/>
      <c r="Y167" s="30"/>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row>
    <row r="168" spans="1:49" ht="16.5" x14ac:dyDescent="0.3">
      <c r="A168" s="5">
        <v>43200</v>
      </c>
      <c r="B168" s="1" t="s">
        <v>69</v>
      </c>
      <c r="C168" s="1" t="s">
        <v>5</v>
      </c>
      <c r="D168" s="1" t="s">
        <v>53</v>
      </c>
      <c r="E168" s="1" t="s">
        <v>65</v>
      </c>
      <c r="F168" s="1" t="str">
        <f t="shared" si="99"/>
        <v xml:space="preserve">9:00 </v>
      </c>
      <c r="G168" s="1" t="str">
        <f t="shared" si="100"/>
        <v>15:00</v>
      </c>
      <c r="H168" s="64" t="s">
        <v>411</v>
      </c>
      <c r="I168" s="1" t="s">
        <v>413</v>
      </c>
      <c r="J168" s="1" t="s">
        <v>55</v>
      </c>
      <c r="K168" s="2">
        <v>20</v>
      </c>
      <c r="L168" s="6"/>
      <c r="M168" s="6"/>
      <c r="N168" s="3">
        <f t="shared" si="106"/>
        <v>5</v>
      </c>
      <c r="O168" s="7"/>
      <c r="P168" s="7"/>
      <c r="Q168" s="4">
        <f t="shared" si="102"/>
        <v>25</v>
      </c>
      <c r="R168" s="33"/>
      <c r="S168" s="7"/>
      <c r="T168" s="39"/>
      <c r="U168" s="40"/>
      <c r="V168" s="40"/>
      <c r="W168" s="34">
        <f>SUM(T168*Q168)</f>
        <v>0</v>
      </c>
      <c r="X168" s="30"/>
      <c r="Y168" s="30"/>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row>
    <row r="169" spans="1:49" ht="16.5" x14ac:dyDescent="0.3">
      <c r="A169" s="5">
        <v>43200</v>
      </c>
      <c r="B169" s="1" t="s">
        <v>68</v>
      </c>
      <c r="C169" s="1" t="s">
        <v>5</v>
      </c>
      <c r="D169" s="1" t="s">
        <v>53</v>
      </c>
      <c r="E169" s="1" t="s">
        <v>63</v>
      </c>
      <c r="F169" s="1" t="str">
        <f t="shared" si="99"/>
        <v>16:30</v>
      </c>
      <c r="G169" s="1" t="str">
        <f t="shared" si="100"/>
        <v>22:30</v>
      </c>
      <c r="H169" s="64" t="s">
        <v>411</v>
      </c>
      <c r="I169" s="1" t="s">
        <v>413</v>
      </c>
      <c r="J169" s="1" t="s">
        <v>55</v>
      </c>
      <c r="K169" s="2">
        <v>20</v>
      </c>
      <c r="L169" s="6"/>
      <c r="M169" s="6"/>
      <c r="N169" s="3">
        <f t="shared" si="106"/>
        <v>5</v>
      </c>
      <c r="O169" s="7"/>
      <c r="P169" s="7"/>
      <c r="Q169" s="4">
        <f t="shared" si="102"/>
        <v>25</v>
      </c>
      <c r="R169" s="33"/>
      <c r="S169" s="7"/>
      <c r="T169" s="39"/>
      <c r="U169" s="40"/>
      <c r="V169" s="40"/>
      <c r="W169" s="34">
        <f>SUM(T169*Q169)</f>
        <v>0</v>
      </c>
      <c r="X169" s="30"/>
      <c r="Y169" s="30"/>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row>
    <row r="170" spans="1:49" ht="16.5" x14ac:dyDescent="0.3">
      <c r="A170" s="5">
        <v>43200</v>
      </c>
      <c r="B170" s="1" t="s">
        <v>94</v>
      </c>
      <c r="C170" s="1" t="s">
        <v>424</v>
      </c>
      <c r="D170" s="1" t="s">
        <v>87</v>
      </c>
      <c r="E170" s="1" t="s">
        <v>95</v>
      </c>
      <c r="F170" s="1" t="str">
        <f t="shared" si="99"/>
        <v>17:30</v>
      </c>
      <c r="G170" s="1" t="str">
        <f t="shared" si="100"/>
        <v>22:00</v>
      </c>
      <c r="H170" s="64" t="s">
        <v>420</v>
      </c>
      <c r="I170" s="1" t="s">
        <v>425</v>
      </c>
      <c r="J170" s="1" t="s">
        <v>96</v>
      </c>
      <c r="K170" s="2">
        <v>30</v>
      </c>
      <c r="L170" s="6"/>
      <c r="M170" s="6"/>
      <c r="N170" s="3">
        <f t="shared" si="106"/>
        <v>7.5</v>
      </c>
      <c r="O170" s="7"/>
      <c r="P170" s="7"/>
      <c r="Q170" s="4">
        <f t="shared" si="102"/>
        <v>37.5</v>
      </c>
      <c r="R170" s="7"/>
      <c r="S170" s="7"/>
      <c r="T170" s="39"/>
      <c r="U170" s="40"/>
      <c r="V170" s="40"/>
      <c r="W170" s="34">
        <f>SUM(T170*Q170)</f>
        <v>0</v>
      </c>
      <c r="X170" s="30"/>
      <c r="Y170" s="30"/>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row>
    <row r="171" spans="1:49" ht="16.5" x14ac:dyDescent="0.3">
      <c r="A171" s="5">
        <v>43200</v>
      </c>
      <c r="B171" s="1" t="s">
        <v>121</v>
      </c>
      <c r="C171" s="1" t="s">
        <v>533</v>
      </c>
      <c r="D171" s="1" t="s">
        <v>114</v>
      </c>
      <c r="E171" s="1" t="s">
        <v>436</v>
      </c>
      <c r="F171" s="1" t="str">
        <f>LEFT(E171,(5))</f>
        <v>11:00</v>
      </c>
      <c r="G171" s="1" t="str">
        <f>RIGHT(E171,(5))</f>
        <v>13:00</v>
      </c>
      <c r="H171" s="64" t="s">
        <v>420</v>
      </c>
      <c r="I171" s="1" t="s">
        <v>430</v>
      </c>
      <c r="J171" s="1" t="s">
        <v>116</v>
      </c>
      <c r="K171" s="2">
        <v>30</v>
      </c>
      <c r="L171" s="6"/>
      <c r="M171" s="6"/>
      <c r="N171" s="3">
        <f>IF(K171&lt;200,K171*0.25,IF(K171&gt;200,50,IF(K171=200,K171*0.25)))</f>
        <v>7.5</v>
      </c>
      <c r="O171" s="7"/>
      <c r="P171" s="7"/>
      <c r="Q171" s="4">
        <f>SUM(K171+N171)</f>
        <v>37.5</v>
      </c>
      <c r="R171" s="33"/>
      <c r="S171" s="7"/>
      <c r="T171" s="39"/>
      <c r="U171" s="40"/>
      <c r="V171" s="40"/>
      <c r="W171" s="34">
        <f>SUM(T171*Q171)</f>
        <v>0</v>
      </c>
      <c r="X171" s="30"/>
      <c r="Y171" s="30"/>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row>
    <row r="172" spans="1:49" ht="16.5" x14ac:dyDescent="0.3">
      <c r="A172" s="5">
        <v>43200</v>
      </c>
      <c r="B172" s="1" t="s">
        <v>119</v>
      </c>
      <c r="C172" s="1" t="s">
        <v>533</v>
      </c>
      <c r="D172" s="1" t="s">
        <v>114</v>
      </c>
      <c r="E172" s="1" t="s">
        <v>431</v>
      </c>
      <c r="F172" s="1" t="str">
        <f>LEFT(E172,(5))</f>
        <v>15:00</v>
      </c>
      <c r="G172" s="1" t="str">
        <f>RIGHT(E172,(5))</f>
        <v>18:00</v>
      </c>
      <c r="H172" s="64" t="s">
        <v>412</v>
      </c>
      <c r="I172" s="1" t="s">
        <v>430</v>
      </c>
      <c r="J172" s="1" t="s">
        <v>116</v>
      </c>
      <c r="K172" s="2">
        <v>30</v>
      </c>
      <c r="L172" s="6"/>
      <c r="M172" s="6"/>
      <c r="N172" s="3">
        <f>IF(K172&lt;200,K172*0.25,IF(K172&gt;200,50,IF(K172=200,K172*0.25)))</f>
        <v>7.5</v>
      </c>
      <c r="O172" s="7"/>
      <c r="P172" s="7"/>
      <c r="Q172" s="4">
        <f>SUM(K172+N172)</f>
        <v>37.5</v>
      </c>
      <c r="R172" s="33"/>
      <c r="S172" s="7"/>
      <c r="T172" s="39"/>
      <c r="U172" s="40"/>
      <c r="V172" s="40"/>
      <c r="W172" s="34">
        <f>SUM(T172*Q172)</f>
        <v>0</v>
      </c>
      <c r="X172" s="30"/>
      <c r="Y172" s="30"/>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row>
    <row r="173" spans="1:49" ht="16.5" x14ac:dyDescent="0.3">
      <c r="A173" s="5">
        <v>43200</v>
      </c>
      <c r="B173" s="1" t="s">
        <v>432</v>
      </c>
      <c r="C173" s="1" t="s">
        <v>533</v>
      </c>
      <c r="D173" s="1" t="s">
        <v>114</v>
      </c>
      <c r="E173" s="1" t="s">
        <v>435</v>
      </c>
      <c r="F173" s="1" t="str">
        <f>LEFT(E173,(5))</f>
        <v>19:30</v>
      </c>
      <c r="G173" s="1" t="str">
        <f>RIGHT(E173,(5))</f>
        <v>22:30</v>
      </c>
      <c r="H173" s="64" t="s">
        <v>412</v>
      </c>
      <c r="I173" s="1" t="s">
        <v>430</v>
      </c>
      <c r="J173" s="1" t="s">
        <v>116</v>
      </c>
      <c r="K173" s="2">
        <v>30</v>
      </c>
      <c r="L173" s="6"/>
      <c r="M173" s="6"/>
      <c r="N173" s="3">
        <f>IF(K173&lt;200,K173*0.25,IF(K173&gt;200,50,IF(K173=200,K173*0.25)))</f>
        <v>7.5</v>
      </c>
      <c r="O173" s="7"/>
      <c r="P173" s="7"/>
      <c r="Q173" s="4">
        <f>SUM(K173+N173)</f>
        <v>37.5</v>
      </c>
      <c r="R173" s="33"/>
      <c r="S173" s="7"/>
      <c r="T173" s="39"/>
      <c r="U173" s="40"/>
      <c r="V173" s="40"/>
      <c r="W173" s="34">
        <f>SUM(T173*Q173)</f>
        <v>0</v>
      </c>
      <c r="X173" s="30"/>
      <c r="Y173" s="30"/>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row>
    <row r="174" spans="1:49" ht="16.5" x14ac:dyDescent="0.3">
      <c r="A174" s="5">
        <v>43200</v>
      </c>
      <c r="B174" s="1" t="s">
        <v>148</v>
      </c>
      <c r="C174" s="1" t="s">
        <v>533</v>
      </c>
      <c r="D174" s="1" t="s">
        <v>135</v>
      </c>
      <c r="E174" s="1" t="s">
        <v>136</v>
      </c>
      <c r="F174" s="1" t="str">
        <f t="shared" si="99"/>
        <v>12:00</v>
      </c>
      <c r="G174" s="1" t="str">
        <f t="shared" si="100"/>
        <v>16:00</v>
      </c>
      <c r="H174" s="64" t="s">
        <v>412</v>
      </c>
      <c r="I174" s="1" t="s">
        <v>415</v>
      </c>
      <c r="J174" s="1" t="s">
        <v>137</v>
      </c>
      <c r="K174" s="2">
        <v>40</v>
      </c>
      <c r="L174" s="2">
        <v>20</v>
      </c>
      <c r="M174" s="6"/>
      <c r="N174" s="3">
        <f t="shared" si="106"/>
        <v>10</v>
      </c>
      <c r="O174" s="3">
        <f t="shared" ref="O174:O178" si="107">IF(L174&lt;200,L174*0.25,IF(L174&gt;200,50,IF(L174=200,L174*0.25)))</f>
        <v>5</v>
      </c>
      <c r="P174" s="6"/>
      <c r="Q174" s="4">
        <f t="shared" si="102"/>
        <v>50</v>
      </c>
      <c r="R174" s="4">
        <f t="shared" si="102"/>
        <v>25</v>
      </c>
      <c r="S174" s="6"/>
      <c r="T174" s="39"/>
      <c r="U174" s="39"/>
      <c r="V174" s="50"/>
      <c r="W174" s="34">
        <f t="shared" ref="W174:W178" si="108">SUM(T174*Q174)</f>
        <v>0</v>
      </c>
      <c r="X174" s="34">
        <f t="shared" ref="X174:X178" si="109">SUM(U174*R174)</f>
        <v>0</v>
      </c>
      <c r="Y174" s="30"/>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row>
    <row r="175" spans="1:49" ht="16.5" x14ac:dyDescent="0.3">
      <c r="A175" s="5">
        <v>43200</v>
      </c>
      <c r="B175" s="1" t="s">
        <v>149</v>
      </c>
      <c r="C175" s="1" t="s">
        <v>533</v>
      </c>
      <c r="D175" s="1" t="s">
        <v>135</v>
      </c>
      <c r="E175" s="1" t="s">
        <v>139</v>
      </c>
      <c r="F175" s="1" t="str">
        <f t="shared" si="99"/>
        <v>18:30</v>
      </c>
      <c r="G175" s="1" t="str">
        <f t="shared" si="100"/>
        <v>22:30</v>
      </c>
      <c r="H175" s="64" t="s">
        <v>412</v>
      </c>
      <c r="I175" s="1" t="s">
        <v>415</v>
      </c>
      <c r="J175" s="1" t="s">
        <v>137</v>
      </c>
      <c r="K175" s="2">
        <v>40</v>
      </c>
      <c r="L175" s="2">
        <v>20</v>
      </c>
      <c r="M175" s="6"/>
      <c r="N175" s="3">
        <f t="shared" si="106"/>
        <v>10</v>
      </c>
      <c r="O175" s="3">
        <f t="shared" si="107"/>
        <v>5</v>
      </c>
      <c r="P175" s="6"/>
      <c r="Q175" s="4">
        <f t="shared" si="102"/>
        <v>50</v>
      </c>
      <c r="R175" s="4">
        <f t="shared" si="102"/>
        <v>25</v>
      </c>
      <c r="S175" s="6"/>
      <c r="T175" s="39"/>
      <c r="U175" s="39"/>
      <c r="V175" s="50"/>
      <c r="W175" s="34">
        <f t="shared" si="108"/>
        <v>0</v>
      </c>
      <c r="X175" s="34">
        <f t="shared" si="109"/>
        <v>0</v>
      </c>
      <c r="Y175" s="30"/>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row>
    <row r="176" spans="1:49" ht="16.5" x14ac:dyDescent="0.3">
      <c r="A176" s="5">
        <v>43200</v>
      </c>
      <c r="B176" s="1" t="s">
        <v>216</v>
      </c>
      <c r="C176" s="1" t="s">
        <v>5</v>
      </c>
      <c r="D176" s="1" t="s">
        <v>199</v>
      </c>
      <c r="E176" s="1" t="s">
        <v>467</v>
      </c>
      <c r="F176" s="1" t="str">
        <f t="shared" si="99"/>
        <v xml:space="preserve">9:30 </v>
      </c>
      <c r="G176" s="1" t="str">
        <f t="shared" si="100"/>
        <v>13:00</v>
      </c>
      <c r="H176" s="64" t="s">
        <v>420</v>
      </c>
      <c r="I176" s="1" t="s">
        <v>570</v>
      </c>
      <c r="J176" s="1" t="s">
        <v>200</v>
      </c>
      <c r="K176" s="2">
        <v>40</v>
      </c>
      <c r="L176" s="2">
        <v>20</v>
      </c>
      <c r="M176" s="51"/>
      <c r="N176" s="3">
        <f t="shared" si="106"/>
        <v>10</v>
      </c>
      <c r="O176" s="3">
        <f t="shared" si="107"/>
        <v>5</v>
      </c>
      <c r="P176" s="52"/>
      <c r="Q176" s="4">
        <f t="shared" si="102"/>
        <v>50</v>
      </c>
      <c r="R176" s="4">
        <f t="shared" si="102"/>
        <v>25</v>
      </c>
      <c r="S176" s="53"/>
      <c r="T176" s="39"/>
      <c r="U176" s="39"/>
      <c r="V176" s="49"/>
      <c r="W176" s="34">
        <f t="shared" si="108"/>
        <v>0</v>
      </c>
      <c r="X176" s="34">
        <f t="shared" si="109"/>
        <v>0</v>
      </c>
      <c r="Y176" s="54"/>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row>
    <row r="177" spans="1:49" ht="16.5" x14ac:dyDescent="0.3">
      <c r="A177" s="5">
        <v>43200</v>
      </c>
      <c r="B177" s="1" t="s">
        <v>217</v>
      </c>
      <c r="C177" s="1" t="s">
        <v>5</v>
      </c>
      <c r="D177" s="1" t="s">
        <v>199</v>
      </c>
      <c r="E177" s="1" t="s">
        <v>32</v>
      </c>
      <c r="F177" s="1" t="str">
        <f t="shared" si="99"/>
        <v>14:30</v>
      </c>
      <c r="G177" s="1" t="str">
        <f t="shared" si="100"/>
        <v>18:00</v>
      </c>
      <c r="H177" s="64" t="s">
        <v>420</v>
      </c>
      <c r="I177" s="1" t="s">
        <v>570</v>
      </c>
      <c r="J177" s="1" t="s">
        <v>200</v>
      </c>
      <c r="K177" s="2">
        <v>40</v>
      </c>
      <c r="L177" s="2">
        <v>20</v>
      </c>
      <c r="M177" s="51"/>
      <c r="N177" s="3">
        <f t="shared" si="106"/>
        <v>10</v>
      </c>
      <c r="O177" s="3">
        <f t="shared" si="107"/>
        <v>5</v>
      </c>
      <c r="P177" s="52"/>
      <c r="Q177" s="4">
        <f t="shared" si="102"/>
        <v>50</v>
      </c>
      <c r="R177" s="4">
        <f t="shared" si="102"/>
        <v>25</v>
      </c>
      <c r="S177" s="53"/>
      <c r="T177" s="39"/>
      <c r="U177" s="39"/>
      <c r="V177" s="49"/>
      <c r="W177" s="34">
        <f t="shared" si="108"/>
        <v>0</v>
      </c>
      <c r="X177" s="34">
        <f t="shared" si="109"/>
        <v>0</v>
      </c>
      <c r="Y177" s="54"/>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row>
    <row r="178" spans="1:49" ht="16.5" x14ac:dyDescent="0.3">
      <c r="A178" s="5">
        <v>43200</v>
      </c>
      <c r="B178" s="1" t="s">
        <v>218</v>
      </c>
      <c r="C178" s="1" t="s">
        <v>5</v>
      </c>
      <c r="D178" s="1" t="s">
        <v>199</v>
      </c>
      <c r="E178" s="1" t="s">
        <v>468</v>
      </c>
      <c r="F178" s="1" t="str">
        <f t="shared" si="99"/>
        <v>19:30</v>
      </c>
      <c r="G178" s="1" t="str">
        <f t="shared" si="100"/>
        <v>23:00</v>
      </c>
      <c r="H178" s="64" t="s">
        <v>421</v>
      </c>
      <c r="I178" s="1" t="s">
        <v>570</v>
      </c>
      <c r="J178" s="1" t="s">
        <v>200</v>
      </c>
      <c r="K178" s="2">
        <v>40</v>
      </c>
      <c r="L178" s="2">
        <v>20</v>
      </c>
      <c r="M178" s="51"/>
      <c r="N178" s="3">
        <f t="shared" si="106"/>
        <v>10</v>
      </c>
      <c r="O178" s="3">
        <f t="shared" si="107"/>
        <v>5</v>
      </c>
      <c r="P178" s="52"/>
      <c r="Q178" s="4">
        <f t="shared" si="102"/>
        <v>50</v>
      </c>
      <c r="R178" s="4">
        <f t="shared" si="102"/>
        <v>25</v>
      </c>
      <c r="S178" s="53"/>
      <c r="T178" s="39"/>
      <c r="U178" s="39"/>
      <c r="V178" s="49"/>
      <c r="W178" s="34">
        <f t="shared" si="108"/>
        <v>0</v>
      </c>
      <c r="X178" s="34">
        <f t="shared" si="109"/>
        <v>0</v>
      </c>
      <c r="Y178" s="54"/>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row>
    <row r="179" spans="1:49" ht="16.5" x14ac:dyDescent="0.3">
      <c r="A179" s="5">
        <v>43200</v>
      </c>
      <c r="B179" s="1" t="s">
        <v>243</v>
      </c>
      <c r="C179" s="1" t="s">
        <v>5</v>
      </c>
      <c r="D179" s="1" t="s">
        <v>231</v>
      </c>
      <c r="E179" s="1" t="s">
        <v>473</v>
      </c>
      <c r="F179" s="1" t="str">
        <f t="shared" si="99"/>
        <v xml:space="preserve">9:00 </v>
      </c>
      <c r="G179" s="1" t="str">
        <f t="shared" si="100"/>
        <v>14:15</v>
      </c>
      <c r="H179" s="64" t="s">
        <v>412</v>
      </c>
      <c r="I179" s="1" t="s">
        <v>487</v>
      </c>
      <c r="J179" s="1" t="s">
        <v>232</v>
      </c>
      <c r="K179" s="2">
        <v>20</v>
      </c>
      <c r="L179" s="6"/>
      <c r="M179" s="6"/>
      <c r="N179" s="3">
        <f t="shared" si="106"/>
        <v>5</v>
      </c>
      <c r="O179" s="7"/>
      <c r="P179" s="7"/>
      <c r="Q179" s="4">
        <f t="shared" si="102"/>
        <v>25</v>
      </c>
      <c r="R179" s="33"/>
      <c r="S179" s="7"/>
      <c r="T179" s="39"/>
      <c r="U179" s="40"/>
      <c r="V179" s="40"/>
      <c r="W179" s="34">
        <f t="shared" ref="W179:W190" si="110">SUM(T179*Q179)</f>
        <v>0</v>
      </c>
      <c r="X179" s="30"/>
      <c r="Y179" s="30"/>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row>
    <row r="180" spans="1:49" ht="16.5" x14ac:dyDescent="0.3">
      <c r="A180" s="5">
        <v>43200</v>
      </c>
      <c r="B180" s="1" t="s">
        <v>244</v>
      </c>
      <c r="C180" s="1" t="s">
        <v>5</v>
      </c>
      <c r="D180" s="1" t="s">
        <v>231</v>
      </c>
      <c r="E180" s="1" t="s">
        <v>474</v>
      </c>
      <c r="F180" s="1" t="str">
        <f t="shared" si="99"/>
        <v>16:00</v>
      </c>
      <c r="G180" s="1" t="str">
        <f t="shared" si="100"/>
        <v>21:15</v>
      </c>
      <c r="H180" s="64" t="s">
        <v>416</v>
      </c>
      <c r="I180" s="1" t="s">
        <v>488</v>
      </c>
      <c r="J180" s="1" t="s">
        <v>232</v>
      </c>
      <c r="K180" s="2">
        <v>20</v>
      </c>
      <c r="L180" s="6"/>
      <c r="M180" s="6"/>
      <c r="N180" s="3">
        <f t="shared" si="106"/>
        <v>5</v>
      </c>
      <c r="O180" s="7"/>
      <c r="P180" s="7"/>
      <c r="Q180" s="4">
        <f t="shared" si="102"/>
        <v>25</v>
      </c>
      <c r="R180" s="33"/>
      <c r="S180" s="7"/>
      <c r="T180" s="39"/>
      <c r="U180" s="40"/>
      <c r="V180" s="40"/>
      <c r="W180" s="34">
        <f t="shared" si="110"/>
        <v>0</v>
      </c>
      <c r="X180" s="30"/>
      <c r="Y180" s="30"/>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row>
    <row r="181" spans="1:49" ht="16.5" x14ac:dyDescent="0.3">
      <c r="A181" s="5">
        <v>43200</v>
      </c>
      <c r="B181" s="1" t="s">
        <v>263</v>
      </c>
      <c r="C181" s="1" t="s">
        <v>5</v>
      </c>
      <c r="D181" s="1" t="s">
        <v>252</v>
      </c>
      <c r="E181" s="1" t="s">
        <v>253</v>
      </c>
      <c r="F181" s="1" t="str">
        <f t="shared" si="99"/>
        <v>13:00</v>
      </c>
      <c r="G181" s="1" t="str">
        <f t="shared" si="100"/>
        <v>16:30</v>
      </c>
      <c r="H181" s="64" t="s">
        <v>421</v>
      </c>
      <c r="I181" s="1" t="s">
        <v>570</v>
      </c>
      <c r="J181" s="1" t="s">
        <v>88</v>
      </c>
      <c r="K181" s="2">
        <v>30</v>
      </c>
      <c r="L181" s="6"/>
      <c r="M181" s="6"/>
      <c r="N181" s="3">
        <f t="shared" si="106"/>
        <v>7.5</v>
      </c>
      <c r="O181" s="7"/>
      <c r="P181" s="7"/>
      <c r="Q181" s="4">
        <f t="shared" si="102"/>
        <v>37.5</v>
      </c>
      <c r="R181" s="33"/>
      <c r="S181" s="7"/>
      <c r="T181" s="39"/>
      <c r="U181" s="40"/>
      <c r="V181" s="40"/>
      <c r="W181" s="34">
        <f t="shared" si="110"/>
        <v>0</v>
      </c>
      <c r="X181" s="30"/>
      <c r="Y181" s="30"/>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row>
    <row r="182" spans="1:49" ht="16.5" x14ac:dyDescent="0.3">
      <c r="A182" s="5">
        <v>43200</v>
      </c>
      <c r="B182" s="1" t="s">
        <v>264</v>
      </c>
      <c r="C182" s="1" t="s">
        <v>5</v>
      </c>
      <c r="D182" s="1" t="s">
        <v>252</v>
      </c>
      <c r="E182" s="1" t="s">
        <v>156</v>
      </c>
      <c r="F182" s="1" t="str">
        <f t="shared" si="99"/>
        <v>18:30</v>
      </c>
      <c r="G182" s="1" t="str">
        <f t="shared" si="100"/>
        <v>22:00</v>
      </c>
      <c r="H182" s="64" t="s">
        <v>421</v>
      </c>
      <c r="I182" s="1" t="s">
        <v>570</v>
      </c>
      <c r="J182" s="1" t="s">
        <v>88</v>
      </c>
      <c r="K182" s="2">
        <v>30</v>
      </c>
      <c r="L182" s="6"/>
      <c r="M182" s="6"/>
      <c r="N182" s="3">
        <f t="shared" si="106"/>
        <v>7.5</v>
      </c>
      <c r="O182" s="7"/>
      <c r="P182" s="7"/>
      <c r="Q182" s="4">
        <f t="shared" si="102"/>
        <v>37.5</v>
      </c>
      <c r="R182" s="33"/>
      <c r="S182" s="7"/>
      <c r="T182" s="39"/>
      <c r="U182" s="40"/>
      <c r="V182" s="40"/>
      <c r="W182" s="34">
        <f t="shared" si="110"/>
        <v>0</v>
      </c>
      <c r="X182" s="30"/>
      <c r="Y182" s="30"/>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row>
    <row r="183" spans="1:49" ht="16.5" x14ac:dyDescent="0.3">
      <c r="A183" s="5">
        <v>43200</v>
      </c>
      <c r="B183" s="1" t="s">
        <v>274</v>
      </c>
      <c r="C183" s="1" t="s">
        <v>10</v>
      </c>
      <c r="D183" s="1" t="s">
        <v>494</v>
      </c>
      <c r="E183" s="1" t="s">
        <v>275</v>
      </c>
      <c r="F183" s="1" t="str">
        <f t="shared" si="99"/>
        <v>10:30</v>
      </c>
      <c r="G183" s="1" t="str">
        <f t="shared" si="100"/>
        <v>13:00</v>
      </c>
      <c r="H183" s="64" t="s">
        <v>420</v>
      </c>
      <c r="I183" s="1" t="s">
        <v>496</v>
      </c>
      <c r="J183" s="1" t="s">
        <v>55</v>
      </c>
      <c r="K183" s="2">
        <v>30</v>
      </c>
      <c r="L183" s="6"/>
      <c r="M183" s="6"/>
      <c r="N183" s="3">
        <f t="shared" si="106"/>
        <v>7.5</v>
      </c>
      <c r="O183" s="7"/>
      <c r="P183" s="7"/>
      <c r="Q183" s="4">
        <f t="shared" si="102"/>
        <v>37.5</v>
      </c>
      <c r="R183" s="33"/>
      <c r="S183" s="7"/>
      <c r="T183" s="39"/>
      <c r="U183" s="40"/>
      <c r="V183" s="40"/>
      <c r="W183" s="34">
        <f t="shared" si="110"/>
        <v>0</v>
      </c>
      <c r="X183" s="30"/>
      <c r="Y183" s="30"/>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row>
    <row r="184" spans="1:49" ht="16.5" x14ac:dyDescent="0.3">
      <c r="A184" s="5">
        <v>43200</v>
      </c>
      <c r="B184" s="1" t="s">
        <v>276</v>
      </c>
      <c r="C184" s="1" t="s">
        <v>10</v>
      </c>
      <c r="D184" s="1" t="s">
        <v>494</v>
      </c>
      <c r="E184" s="1" t="s">
        <v>32</v>
      </c>
      <c r="F184" s="1" t="str">
        <f t="shared" si="99"/>
        <v>14:30</v>
      </c>
      <c r="G184" s="1" t="str">
        <f t="shared" si="100"/>
        <v>18:00</v>
      </c>
      <c r="H184" s="64" t="s">
        <v>421</v>
      </c>
      <c r="I184" s="1" t="s">
        <v>495</v>
      </c>
      <c r="J184" s="1" t="s">
        <v>55</v>
      </c>
      <c r="K184" s="2">
        <v>30</v>
      </c>
      <c r="L184" s="6"/>
      <c r="M184" s="6"/>
      <c r="N184" s="3">
        <f t="shared" si="106"/>
        <v>7.5</v>
      </c>
      <c r="O184" s="7"/>
      <c r="P184" s="7"/>
      <c r="Q184" s="4">
        <f t="shared" si="102"/>
        <v>37.5</v>
      </c>
      <c r="R184" s="33"/>
      <c r="S184" s="7"/>
      <c r="T184" s="39"/>
      <c r="U184" s="40"/>
      <c r="V184" s="40"/>
      <c r="W184" s="34">
        <f t="shared" si="110"/>
        <v>0</v>
      </c>
      <c r="X184" s="30"/>
      <c r="Y184" s="30"/>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row>
    <row r="185" spans="1:49" ht="16.5" x14ac:dyDescent="0.3">
      <c r="A185" s="5">
        <v>43200</v>
      </c>
      <c r="B185" s="1" t="s">
        <v>277</v>
      </c>
      <c r="C185" s="1" t="s">
        <v>10</v>
      </c>
      <c r="D185" s="1" t="s">
        <v>494</v>
      </c>
      <c r="E185" s="1" t="s">
        <v>115</v>
      </c>
      <c r="F185" s="1" t="str">
        <f t="shared" si="99"/>
        <v>19:30</v>
      </c>
      <c r="G185" s="1" t="str">
        <f t="shared" si="100"/>
        <v>22:00</v>
      </c>
      <c r="H185" s="64" t="s">
        <v>420</v>
      </c>
      <c r="I185" s="1" t="s">
        <v>497</v>
      </c>
      <c r="J185" s="1" t="s">
        <v>55</v>
      </c>
      <c r="K185" s="2">
        <v>30</v>
      </c>
      <c r="L185" s="6"/>
      <c r="M185" s="6"/>
      <c r="N185" s="3">
        <f t="shared" si="106"/>
        <v>7.5</v>
      </c>
      <c r="O185" s="7"/>
      <c r="P185" s="7"/>
      <c r="Q185" s="4">
        <f t="shared" si="102"/>
        <v>37.5</v>
      </c>
      <c r="R185" s="33"/>
      <c r="S185" s="7"/>
      <c r="T185" s="39"/>
      <c r="U185" s="40"/>
      <c r="V185" s="40"/>
      <c r="W185" s="34">
        <f t="shared" si="110"/>
        <v>0</v>
      </c>
      <c r="X185" s="30"/>
      <c r="Y185" s="30"/>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row>
    <row r="186" spans="1:49" ht="16.5" x14ac:dyDescent="0.3">
      <c r="A186" s="5">
        <v>43200</v>
      </c>
      <c r="B186" s="1" t="s">
        <v>291</v>
      </c>
      <c r="C186" s="1" t="s">
        <v>10</v>
      </c>
      <c r="D186" s="1" t="s">
        <v>288</v>
      </c>
      <c r="E186" s="1" t="s">
        <v>510</v>
      </c>
      <c r="F186" s="1" t="str">
        <f t="shared" si="99"/>
        <v xml:space="preserve">9:00 </v>
      </c>
      <c r="G186" s="1" t="str">
        <f t="shared" si="100"/>
        <v>16:00</v>
      </c>
      <c r="H186" s="64" t="s">
        <v>507</v>
      </c>
      <c r="I186" s="1" t="s">
        <v>502</v>
      </c>
      <c r="J186" s="1" t="s">
        <v>289</v>
      </c>
      <c r="K186" s="2">
        <v>40</v>
      </c>
      <c r="L186" s="6"/>
      <c r="M186" s="6"/>
      <c r="N186" s="3">
        <f t="shared" si="106"/>
        <v>10</v>
      </c>
      <c r="O186" s="7"/>
      <c r="P186" s="7"/>
      <c r="Q186" s="4">
        <f t="shared" si="102"/>
        <v>50</v>
      </c>
      <c r="R186" s="33"/>
      <c r="S186" s="7"/>
      <c r="T186" s="39"/>
      <c r="U186" s="40"/>
      <c r="V186" s="40"/>
      <c r="W186" s="34">
        <f t="shared" si="110"/>
        <v>0</v>
      </c>
      <c r="X186" s="30"/>
      <c r="Y186" s="30"/>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row>
    <row r="187" spans="1:49" ht="16.5" x14ac:dyDescent="0.3">
      <c r="A187" s="5">
        <v>43200</v>
      </c>
      <c r="B187" s="1" t="s">
        <v>309</v>
      </c>
      <c r="C187" s="1" t="s">
        <v>5</v>
      </c>
      <c r="D187" s="1" t="s">
        <v>297</v>
      </c>
      <c r="E187" s="1" t="s">
        <v>214</v>
      </c>
      <c r="F187" s="1" t="str">
        <f t="shared" si="99"/>
        <v>11:00</v>
      </c>
      <c r="G187" s="1" t="str">
        <f t="shared" si="100"/>
        <v>14:30</v>
      </c>
      <c r="H187" s="64" t="s">
        <v>416</v>
      </c>
      <c r="I187" s="1" t="s">
        <v>515</v>
      </c>
      <c r="J187" s="1" t="s">
        <v>137</v>
      </c>
      <c r="K187" s="2">
        <v>20</v>
      </c>
      <c r="L187" s="6"/>
      <c r="M187" s="6"/>
      <c r="N187" s="3">
        <f t="shared" si="106"/>
        <v>5</v>
      </c>
      <c r="O187" s="7"/>
      <c r="P187" s="7"/>
      <c r="Q187" s="4">
        <f t="shared" si="102"/>
        <v>25</v>
      </c>
      <c r="R187" s="33"/>
      <c r="S187" s="7"/>
      <c r="T187" s="39"/>
      <c r="U187" s="40"/>
      <c r="V187" s="40"/>
      <c r="W187" s="34">
        <f t="shared" si="110"/>
        <v>0</v>
      </c>
      <c r="X187" s="30"/>
      <c r="Y187" s="30"/>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row>
    <row r="188" spans="1:49" ht="16.5" x14ac:dyDescent="0.3">
      <c r="A188" s="5">
        <v>43200</v>
      </c>
      <c r="B188" s="1" t="s">
        <v>310</v>
      </c>
      <c r="C188" s="1" t="s">
        <v>5</v>
      </c>
      <c r="D188" s="1" t="s">
        <v>297</v>
      </c>
      <c r="E188" s="1" t="s">
        <v>300</v>
      </c>
      <c r="F188" s="1" t="str">
        <f t="shared" si="99"/>
        <v>18:00</v>
      </c>
      <c r="G188" s="1" t="str">
        <f t="shared" si="100"/>
        <v>21:30</v>
      </c>
      <c r="H188" s="64" t="s">
        <v>416</v>
      </c>
      <c r="I188" s="1" t="s">
        <v>515</v>
      </c>
      <c r="J188" s="1" t="s">
        <v>137</v>
      </c>
      <c r="K188" s="2">
        <v>20</v>
      </c>
      <c r="L188" s="6"/>
      <c r="M188" s="6"/>
      <c r="N188" s="3">
        <f t="shared" si="106"/>
        <v>5</v>
      </c>
      <c r="O188" s="7"/>
      <c r="P188" s="7"/>
      <c r="Q188" s="4">
        <f t="shared" si="102"/>
        <v>25</v>
      </c>
      <c r="R188" s="33"/>
      <c r="S188" s="7"/>
      <c r="T188" s="39"/>
      <c r="U188" s="40"/>
      <c r="V188" s="40"/>
      <c r="W188" s="34">
        <f t="shared" si="110"/>
        <v>0</v>
      </c>
      <c r="X188" s="30"/>
      <c r="Y188" s="30"/>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row>
    <row r="189" spans="1:49" ht="16.5" x14ac:dyDescent="0.3">
      <c r="A189" s="5">
        <v>43200</v>
      </c>
      <c r="B189" s="1" t="s">
        <v>21</v>
      </c>
      <c r="C189" s="1" t="s">
        <v>5</v>
      </c>
      <c r="D189" s="1" t="s">
        <v>6</v>
      </c>
      <c r="E189" s="1" t="s">
        <v>519</v>
      </c>
      <c r="F189" s="1" t="str">
        <f t="shared" si="99"/>
        <v>10:30</v>
      </c>
      <c r="G189" s="1" t="str">
        <f t="shared" si="100"/>
        <v>12:30</v>
      </c>
      <c r="H189" s="64" t="s">
        <v>412</v>
      </c>
      <c r="I189" s="1" t="s">
        <v>528</v>
      </c>
      <c r="J189" s="1" t="s">
        <v>8</v>
      </c>
      <c r="K189" s="2">
        <v>120</v>
      </c>
      <c r="L189" s="2">
        <v>80</v>
      </c>
      <c r="M189" s="2">
        <v>40</v>
      </c>
      <c r="N189" s="3">
        <f t="shared" si="106"/>
        <v>30</v>
      </c>
      <c r="O189" s="3">
        <f>IF(L189&lt;200,L189*0.25,IF(L189&gt;200,50,IF(L189=200,L189*0.25)))</f>
        <v>20</v>
      </c>
      <c r="P189" s="3">
        <f>IF(M189&lt;200,M189*0.25,IF(M189&gt;200,50,IF(M189=200,M189*0.25)))</f>
        <v>10</v>
      </c>
      <c r="Q189" s="4">
        <f t="shared" si="102"/>
        <v>150</v>
      </c>
      <c r="R189" s="4">
        <f t="shared" si="102"/>
        <v>100</v>
      </c>
      <c r="S189" s="4">
        <f t="shared" ref="S189:S190" si="111">SUM(M189+P189)</f>
        <v>50</v>
      </c>
      <c r="T189" s="39"/>
      <c r="U189" s="39"/>
      <c r="V189" s="39"/>
      <c r="W189" s="34">
        <f t="shared" si="110"/>
        <v>0</v>
      </c>
      <c r="X189" s="34">
        <f t="shared" ref="X189:X190" si="112">SUM(U189*R189)</f>
        <v>0</v>
      </c>
      <c r="Y189" s="34">
        <f t="shared" ref="Y189:Y190" si="113">SUM(V189*S189)</f>
        <v>0</v>
      </c>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row>
    <row r="190" spans="1:49" ht="16.5" x14ac:dyDescent="0.3">
      <c r="A190" s="5">
        <v>43200</v>
      </c>
      <c r="B190" s="1" t="s">
        <v>22</v>
      </c>
      <c r="C190" s="1" t="s">
        <v>10</v>
      </c>
      <c r="D190" s="1" t="s">
        <v>6</v>
      </c>
      <c r="E190" s="1" t="s">
        <v>435</v>
      </c>
      <c r="F190" s="1" t="str">
        <f t="shared" si="99"/>
        <v>19:30</v>
      </c>
      <c r="G190" s="1" t="str">
        <f t="shared" si="100"/>
        <v>22:30</v>
      </c>
      <c r="H190" s="64" t="s">
        <v>412</v>
      </c>
      <c r="I190" s="1" t="s">
        <v>529</v>
      </c>
      <c r="J190" s="1" t="s">
        <v>8</v>
      </c>
      <c r="K190" s="2">
        <v>200</v>
      </c>
      <c r="L190" s="2">
        <v>150</v>
      </c>
      <c r="M190" s="2">
        <v>80</v>
      </c>
      <c r="N190" s="3">
        <f t="shared" si="106"/>
        <v>50</v>
      </c>
      <c r="O190" s="3">
        <f>IF(L190&lt;200,L190*0.25,IF(L190&gt;200,50,IF(L190=200,L190*0.25)))</f>
        <v>37.5</v>
      </c>
      <c r="P190" s="3">
        <f>IF(M190&lt;200,M190*0.25,IF(M190&gt;200,50,IF(M190=200,M190*0.25)))</f>
        <v>20</v>
      </c>
      <c r="Q190" s="4">
        <f t="shared" si="102"/>
        <v>250</v>
      </c>
      <c r="R190" s="4">
        <f t="shared" si="102"/>
        <v>187.5</v>
      </c>
      <c r="S190" s="4">
        <f t="shared" si="111"/>
        <v>100</v>
      </c>
      <c r="T190" s="39"/>
      <c r="U190" s="39"/>
      <c r="V190" s="39"/>
      <c r="W190" s="34">
        <f t="shared" si="110"/>
        <v>0</v>
      </c>
      <c r="X190" s="34">
        <f t="shared" si="112"/>
        <v>0</v>
      </c>
      <c r="Y190" s="34">
        <f t="shared" si="113"/>
        <v>0</v>
      </c>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row>
    <row r="191" spans="1:49" ht="16.5" x14ac:dyDescent="0.3">
      <c r="A191" s="5">
        <v>43200</v>
      </c>
      <c r="B191" s="1" t="s">
        <v>333</v>
      </c>
      <c r="C191" s="1" t="s">
        <v>5</v>
      </c>
      <c r="D191" s="1" t="s">
        <v>321</v>
      </c>
      <c r="E191" s="1" t="s">
        <v>334</v>
      </c>
      <c r="F191" s="1" t="str">
        <f t="shared" si="99"/>
        <v xml:space="preserve">9:30 </v>
      </c>
      <c r="G191" s="1" t="str">
        <f t="shared" si="100"/>
        <v>15:00</v>
      </c>
      <c r="H191" s="64" t="s">
        <v>412</v>
      </c>
      <c r="I191" s="1" t="s">
        <v>536</v>
      </c>
      <c r="J191" s="1" t="s">
        <v>137</v>
      </c>
      <c r="K191" s="2">
        <v>20</v>
      </c>
      <c r="L191" s="6"/>
      <c r="M191" s="6"/>
      <c r="N191" s="3">
        <f t="shared" si="106"/>
        <v>5</v>
      </c>
      <c r="O191" s="7"/>
      <c r="P191" s="7"/>
      <c r="Q191" s="4">
        <f t="shared" si="102"/>
        <v>25</v>
      </c>
      <c r="R191" s="33"/>
      <c r="S191" s="7"/>
      <c r="T191" s="39"/>
      <c r="U191" s="40"/>
      <c r="V191" s="40"/>
      <c r="W191" s="34">
        <f>SUM(T191*Q191)</f>
        <v>0</v>
      </c>
      <c r="X191" s="30"/>
      <c r="Y191" s="30"/>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row>
    <row r="192" spans="1:49" ht="16.5" x14ac:dyDescent="0.3">
      <c r="A192" s="5">
        <v>43200</v>
      </c>
      <c r="B192" s="1" t="s">
        <v>335</v>
      </c>
      <c r="C192" s="1" t="s">
        <v>5</v>
      </c>
      <c r="D192" s="1" t="s">
        <v>321</v>
      </c>
      <c r="E192" s="1" t="s">
        <v>336</v>
      </c>
      <c r="F192" s="1" t="str">
        <f t="shared" si="99"/>
        <v>16:30</v>
      </c>
      <c r="G192" s="1" t="str">
        <f t="shared" si="100"/>
        <v>21:30</v>
      </c>
      <c r="H192" s="64" t="s">
        <v>412</v>
      </c>
      <c r="I192" s="1" t="s">
        <v>537</v>
      </c>
      <c r="J192" s="1" t="s">
        <v>137</v>
      </c>
      <c r="K192" s="2">
        <v>20</v>
      </c>
      <c r="L192" s="6"/>
      <c r="M192" s="6"/>
      <c r="N192" s="3">
        <f t="shared" si="106"/>
        <v>5</v>
      </c>
      <c r="O192" s="7"/>
      <c r="P192" s="7"/>
      <c r="Q192" s="4">
        <f t="shared" si="102"/>
        <v>25</v>
      </c>
      <c r="R192" s="33"/>
      <c r="S192" s="7"/>
      <c r="T192" s="39"/>
      <c r="U192" s="40"/>
      <c r="V192" s="40"/>
      <c r="W192" s="34">
        <f>SUM(T192*Q192)</f>
        <v>0</v>
      </c>
      <c r="X192" s="30"/>
      <c r="Y192" s="30"/>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row>
    <row r="193" spans="1:49" ht="3.75" customHeight="1" x14ac:dyDescent="0.3">
      <c r="A193" s="8"/>
      <c r="B193" s="9"/>
      <c r="C193" s="9"/>
      <c r="D193" s="9"/>
      <c r="E193" s="9"/>
      <c r="F193" s="9"/>
      <c r="G193" s="9"/>
      <c r="H193" s="62"/>
      <c r="I193" s="9"/>
      <c r="J193" s="9"/>
      <c r="K193" s="10"/>
      <c r="L193" s="10"/>
      <c r="M193" s="10"/>
      <c r="N193" s="11"/>
      <c r="O193" s="11"/>
      <c r="P193" s="11"/>
      <c r="Q193" s="12"/>
      <c r="R193" s="32"/>
      <c r="S193" s="45"/>
      <c r="T193" s="38"/>
      <c r="U193" s="38"/>
      <c r="V193" s="48"/>
      <c r="W193" s="35"/>
      <c r="X193" s="12"/>
      <c r="Y193" s="12"/>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row>
    <row r="194" spans="1:49" ht="16.5" x14ac:dyDescent="0.3">
      <c r="A194" s="5">
        <v>43201</v>
      </c>
      <c r="B194" s="1" t="s">
        <v>39</v>
      </c>
      <c r="C194" s="1" t="s">
        <v>10</v>
      </c>
      <c r="D194" s="1" t="s">
        <v>31</v>
      </c>
      <c r="E194" s="1" t="s">
        <v>36</v>
      </c>
      <c r="F194" s="1" t="str">
        <f t="shared" ref="F194:F217" si="114">LEFT(E194,(5))</f>
        <v>19:00</v>
      </c>
      <c r="G194" s="1" t="str">
        <f t="shared" ref="G194:G217" si="115">RIGHT(E194,(5))</f>
        <v>22:30</v>
      </c>
      <c r="H194" s="64" t="s">
        <v>412</v>
      </c>
      <c r="I194" s="1" t="s">
        <v>576</v>
      </c>
      <c r="J194" s="1" t="s">
        <v>26</v>
      </c>
      <c r="K194" s="2">
        <v>120</v>
      </c>
      <c r="L194" s="2">
        <v>80</v>
      </c>
      <c r="M194" s="2">
        <v>40</v>
      </c>
      <c r="N194" s="3">
        <f>IF(K194&lt;200,K194*0.25,IF(K194&gt;200,50,IF(K194=200,K194*0.25)))</f>
        <v>30</v>
      </c>
      <c r="O194" s="3">
        <f>IF(L194&lt;200,L194*0.25,IF(L194&gt;200,50,IF(L194=200,L194*0.25)))</f>
        <v>20</v>
      </c>
      <c r="P194" s="3">
        <f>IF(M194&lt;200,M194*0.25,IF(M194&gt;200,50,IF(M194=200,M194*0.25)))</f>
        <v>10</v>
      </c>
      <c r="Q194" s="4">
        <f t="shared" ref="Q194:R217" si="116">SUM(K194+N194)</f>
        <v>150</v>
      </c>
      <c r="R194" s="4">
        <f t="shared" si="116"/>
        <v>100</v>
      </c>
      <c r="S194" s="31">
        <f>SUM(M194+P194)</f>
        <v>50</v>
      </c>
      <c r="T194" s="39"/>
      <c r="U194" s="39"/>
      <c r="V194" s="39"/>
      <c r="W194" s="34">
        <f>SUM(T194*Q194)</f>
        <v>0</v>
      </c>
      <c r="X194" s="34">
        <f t="shared" ref="X194" si="117">SUM(U194*R194)</f>
        <v>0</v>
      </c>
      <c r="Y194" s="34">
        <f t="shared" ref="Y194" si="118">SUM(V194*S194)</f>
        <v>0</v>
      </c>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row>
    <row r="195" spans="1:49" ht="16.5" x14ac:dyDescent="0.3">
      <c r="A195" s="5">
        <v>43201</v>
      </c>
      <c r="B195" s="1" t="s">
        <v>67</v>
      </c>
      <c r="C195" s="1" t="s">
        <v>5</v>
      </c>
      <c r="D195" s="1" t="s">
        <v>53</v>
      </c>
      <c r="E195" s="1" t="s">
        <v>65</v>
      </c>
      <c r="F195" s="1" t="str">
        <f t="shared" si="114"/>
        <v xml:space="preserve">9:00 </v>
      </c>
      <c r="G195" s="1" t="str">
        <f t="shared" si="115"/>
        <v>15:00</v>
      </c>
      <c r="H195" s="64" t="s">
        <v>411</v>
      </c>
      <c r="I195" s="1" t="s">
        <v>413</v>
      </c>
      <c r="J195" s="1" t="s">
        <v>55</v>
      </c>
      <c r="K195" s="2">
        <v>20</v>
      </c>
      <c r="L195" s="6"/>
      <c r="M195" s="6"/>
      <c r="N195" s="3">
        <f t="shared" ref="N195:N217" si="119">IF(K195&lt;200,K195*0.25,IF(K195&gt;200,50,IF(K195=200,K195*0.25)))</f>
        <v>5</v>
      </c>
      <c r="O195" s="7"/>
      <c r="P195" s="7"/>
      <c r="Q195" s="4">
        <f t="shared" si="116"/>
        <v>25</v>
      </c>
      <c r="R195" s="33"/>
      <c r="S195" s="7"/>
      <c r="T195" s="39"/>
      <c r="U195" s="40"/>
      <c r="V195" s="40"/>
      <c r="W195" s="34">
        <f>SUM(T195*Q195)</f>
        <v>0</v>
      </c>
      <c r="X195" s="30"/>
      <c r="Y195" s="30"/>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row>
    <row r="196" spans="1:49" ht="16.5" x14ac:dyDescent="0.3">
      <c r="A196" s="5">
        <v>43201</v>
      </c>
      <c r="B196" s="1" t="s">
        <v>66</v>
      </c>
      <c r="C196" s="1" t="s">
        <v>5</v>
      </c>
      <c r="D196" s="1" t="s">
        <v>53</v>
      </c>
      <c r="E196" s="1" t="s">
        <v>63</v>
      </c>
      <c r="F196" s="1" t="str">
        <f t="shared" si="114"/>
        <v>16:30</v>
      </c>
      <c r="G196" s="1" t="str">
        <f t="shared" si="115"/>
        <v>22:30</v>
      </c>
      <c r="H196" s="64" t="s">
        <v>411</v>
      </c>
      <c r="I196" s="1" t="s">
        <v>413</v>
      </c>
      <c r="J196" s="1" t="s">
        <v>55</v>
      </c>
      <c r="K196" s="2">
        <v>20</v>
      </c>
      <c r="L196" s="6"/>
      <c r="M196" s="6"/>
      <c r="N196" s="3">
        <f t="shared" si="119"/>
        <v>5</v>
      </c>
      <c r="O196" s="7"/>
      <c r="P196" s="7"/>
      <c r="Q196" s="4">
        <f t="shared" si="116"/>
        <v>25</v>
      </c>
      <c r="R196" s="33"/>
      <c r="S196" s="7"/>
      <c r="T196" s="39"/>
      <c r="U196" s="40"/>
      <c r="V196" s="40"/>
      <c r="W196" s="34">
        <f>SUM(T196*Q196)</f>
        <v>0</v>
      </c>
      <c r="X196" s="30"/>
      <c r="Y196" s="30"/>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row>
    <row r="197" spans="1:49" ht="16.5" x14ac:dyDescent="0.3">
      <c r="A197" s="5">
        <v>43201</v>
      </c>
      <c r="B197" s="1" t="s">
        <v>117</v>
      </c>
      <c r="C197" s="1" t="s">
        <v>569</v>
      </c>
      <c r="D197" s="1" t="s">
        <v>114</v>
      </c>
      <c r="E197" s="1" t="s">
        <v>439</v>
      </c>
      <c r="F197" s="1" t="str">
        <f>LEFT(E197,(5))</f>
        <v>16:00</v>
      </c>
      <c r="G197" s="1" t="str">
        <f>RIGHT(E197,(5))</f>
        <v>18:00</v>
      </c>
      <c r="H197" s="64" t="s">
        <v>420</v>
      </c>
      <c r="I197" s="1" t="s">
        <v>437</v>
      </c>
      <c r="J197" s="1" t="s">
        <v>116</v>
      </c>
      <c r="K197" s="2">
        <v>80</v>
      </c>
      <c r="L197" s="2">
        <v>50</v>
      </c>
      <c r="M197" s="6"/>
      <c r="N197" s="3">
        <f>IF(K197&lt;200,K197*0.25,IF(K197&gt;200,50,IF(K197=200,K197*0.25)))</f>
        <v>20</v>
      </c>
      <c r="O197" s="3">
        <f>IF(L197&lt;200,L197*0.25,IF(L197&gt;200,50,IF(L197=200,L197*0.25)))</f>
        <v>12.5</v>
      </c>
      <c r="P197" s="7"/>
      <c r="Q197" s="4">
        <f>SUM(K197+N197)</f>
        <v>100</v>
      </c>
      <c r="R197" s="4">
        <f>SUM(L197+O197)</f>
        <v>62.5</v>
      </c>
      <c r="S197" s="7"/>
      <c r="T197" s="39"/>
      <c r="U197" s="39"/>
      <c r="V197" s="40"/>
      <c r="W197" s="34">
        <f>SUM(T197*Q197)</f>
        <v>0</v>
      </c>
      <c r="X197" s="34">
        <f>SUM(U197*R197)</f>
        <v>0</v>
      </c>
      <c r="Y197" s="30"/>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row>
    <row r="198" spans="1:49" ht="16.5" x14ac:dyDescent="0.3">
      <c r="A198" s="5">
        <v>43201</v>
      </c>
      <c r="B198" s="1" t="s">
        <v>113</v>
      </c>
      <c r="C198" s="1" t="s">
        <v>569</v>
      </c>
      <c r="D198" s="1" t="s">
        <v>114</v>
      </c>
      <c r="E198" s="1" t="s">
        <v>120</v>
      </c>
      <c r="F198" s="1" t="str">
        <f>LEFT(E198,(5))</f>
        <v>19:30</v>
      </c>
      <c r="G198" s="1" t="str">
        <f>RIGHT(E198,(5))</f>
        <v>21:30</v>
      </c>
      <c r="H198" s="64" t="s">
        <v>421</v>
      </c>
      <c r="I198" s="1" t="s">
        <v>437</v>
      </c>
      <c r="J198" s="1" t="s">
        <v>116</v>
      </c>
      <c r="K198" s="2">
        <v>80</v>
      </c>
      <c r="L198" s="2">
        <v>50</v>
      </c>
      <c r="M198" s="6"/>
      <c r="N198" s="3">
        <f>IF(K198&lt;200,K198*0.25,IF(K198&gt;200,50,IF(K198=200,K198*0.25)))</f>
        <v>20</v>
      </c>
      <c r="O198" s="3">
        <f>IF(L198&lt;200,L198*0.25,IF(L198&gt;200,50,IF(L198=200,L198*0.25)))</f>
        <v>12.5</v>
      </c>
      <c r="P198" s="7"/>
      <c r="Q198" s="4">
        <f>SUM(K198+N198)</f>
        <v>100</v>
      </c>
      <c r="R198" s="4">
        <f>SUM(L198+O198)</f>
        <v>62.5</v>
      </c>
      <c r="S198" s="7"/>
      <c r="T198" s="39"/>
      <c r="U198" s="39"/>
      <c r="V198" s="40"/>
      <c r="W198" s="34">
        <f>SUM(T198*Q198)</f>
        <v>0</v>
      </c>
      <c r="X198" s="34">
        <f>SUM(U198*R198)</f>
        <v>0</v>
      </c>
      <c r="Y198" s="30"/>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row>
    <row r="199" spans="1:49" ht="16.5" x14ac:dyDescent="0.3">
      <c r="A199" s="5">
        <v>43201</v>
      </c>
      <c r="B199" s="1" t="s">
        <v>150</v>
      </c>
      <c r="C199" s="1" t="s">
        <v>533</v>
      </c>
      <c r="D199" s="1" t="s">
        <v>135</v>
      </c>
      <c r="E199" s="1" t="s">
        <v>136</v>
      </c>
      <c r="F199" s="1" t="str">
        <f t="shared" si="114"/>
        <v>12:00</v>
      </c>
      <c r="G199" s="1" t="str">
        <f t="shared" si="115"/>
        <v>16:00</v>
      </c>
      <c r="H199" s="64" t="s">
        <v>412</v>
      </c>
      <c r="I199" s="1" t="s">
        <v>415</v>
      </c>
      <c r="J199" s="1" t="s">
        <v>137</v>
      </c>
      <c r="K199" s="2">
        <v>40</v>
      </c>
      <c r="L199" s="2">
        <v>20</v>
      </c>
      <c r="M199" s="6"/>
      <c r="N199" s="3">
        <f t="shared" si="119"/>
        <v>10</v>
      </c>
      <c r="O199" s="3">
        <f t="shared" ref="O199:O207" si="120">IF(L199&lt;200,L199*0.25,IF(L199&gt;200,50,IF(L199=200,L199*0.25)))</f>
        <v>5</v>
      </c>
      <c r="P199" s="6"/>
      <c r="Q199" s="4">
        <f t="shared" si="116"/>
        <v>50</v>
      </c>
      <c r="R199" s="4">
        <f t="shared" si="116"/>
        <v>25</v>
      </c>
      <c r="S199" s="6"/>
      <c r="T199" s="39"/>
      <c r="U199" s="39"/>
      <c r="V199" s="50"/>
      <c r="W199" s="34">
        <f t="shared" ref="W199:W207" si="121">SUM(T199*Q199)</f>
        <v>0</v>
      </c>
      <c r="X199" s="34">
        <f t="shared" ref="X199:X207" si="122">SUM(U199*R199)</f>
        <v>0</v>
      </c>
      <c r="Y199" s="30"/>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row>
    <row r="200" spans="1:49" ht="16.5" x14ac:dyDescent="0.3">
      <c r="A200" s="5">
        <v>43201</v>
      </c>
      <c r="B200" s="1" t="s">
        <v>151</v>
      </c>
      <c r="C200" s="1" t="s">
        <v>533</v>
      </c>
      <c r="D200" s="1" t="s">
        <v>135</v>
      </c>
      <c r="E200" s="1" t="s">
        <v>139</v>
      </c>
      <c r="F200" s="1" t="str">
        <f t="shared" si="114"/>
        <v>18:30</v>
      </c>
      <c r="G200" s="1" t="str">
        <f t="shared" si="115"/>
        <v>22:30</v>
      </c>
      <c r="H200" s="64" t="s">
        <v>412</v>
      </c>
      <c r="I200" s="1" t="s">
        <v>415</v>
      </c>
      <c r="J200" s="1" t="s">
        <v>137</v>
      </c>
      <c r="K200" s="2">
        <v>40</v>
      </c>
      <c r="L200" s="2">
        <v>20</v>
      </c>
      <c r="M200" s="6"/>
      <c r="N200" s="3">
        <f t="shared" si="119"/>
        <v>10</v>
      </c>
      <c r="O200" s="3">
        <f t="shared" si="120"/>
        <v>5</v>
      </c>
      <c r="P200" s="6"/>
      <c r="Q200" s="4">
        <f t="shared" si="116"/>
        <v>50</v>
      </c>
      <c r="R200" s="4">
        <f t="shared" si="116"/>
        <v>25</v>
      </c>
      <c r="S200" s="6"/>
      <c r="T200" s="39"/>
      <c r="U200" s="39"/>
      <c r="V200" s="50"/>
      <c r="W200" s="34">
        <f t="shared" si="121"/>
        <v>0</v>
      </c>
      <c r="X200" s="34">
        <f t="shared" si="122"/>
        <v>0</v>
      </c>
      <c r="Y200" s="30"/>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row>
    <row r="201" spans="1:49" ht="16.5" x14ac:dyDescent="0.3">
      <c r="A201" s="5">
        <v>43201</v>
      </c>
      <c r="B201" s="1" t="s">
        <v>171</v>
      </c>
      <c r="C201" s="1" t="s">
        <v>10</v>
      </c>
      <c r="D201" s="1" t="s">
        <v>172</v>
      </c>
      <c r="E201" s="1" t="s">
        <v>7</v>
      </c>
      <c r="F201" s="1" t="str">
        <f t="shared" si="114"/>
        <v>10:00</v>
      </c>
      <c r="G201" s="1" t="str">
        <f t="shared" si="115"/>
        <v>13:00</v>
      </c>
      <c r="H201" s="64" t="s">
        <v>412</v>
      </c>
      <c r="I201" s="1" t="s">
        <v>448</v>
      </c>
      <c r="J201" s="1" t="s">
        <v>8</v>
      </c>
      <c r="K201" s="2">
        <v>100</v>
      </c>
      <c r="L201" s="2">
        <v>60</v>
      </c>
      <c r="M201" s="51"/>
      <c r="N201" s="3">
        <f t="shared" si="119"/>
        <v>25</v>
      </c>
      <c r="O201" s="3">
        <f t="shared" si="120"/>
        <v>15</v>
      </c>
      <c r="P201" s="52"/>
      <c r="Q201" s="4">
        <f t="shared" si="116"/>
        <v>125</v>
      </c>
      <c r="R201" s="4">
        <f t="shared" si="116"/>
        <v>75</v>
      </c>
      <c r="S201" s="6"/>
      <c r="T201" s="39"/>
      <c r="U201" s="39"/>
      <c r="V201" s="50"/>
      <c r="W201" s="34">
        <f t="shared" si="121"/>
        <v>0</v>
      </c>
      <c r="X201" s="34">
        <f t="shared" si="122"/>
        <v>0</v>
      </c>
      <c r="Y201" s="30"/>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row>
    <row r="202" spans="1:49" ht="16.5" x14ac:dyDescent="0.3">
      <c r="A202" s="5">
        <v>43201</v>
      </c>
      <c r="B202" s="1" t="s">
        <v>173</v>
      </c>
      <c r="C202" s="1" t="s">
        <v>10</v>
      </c>
      <c r="D202" s="1" t="s">
        <v>172</v>
      </c>
      <c r="E202" s="1" t="s">
        <v>11</v>
      </c>
      <c r="F202" s="1" t="str">
        <f t="shared" si="114"/>
        <v>19:00</v>
      </c>
      <c r="G202" s="1" t="str">
        <f t="shared" si="115"/>
        <v>22:00</v>
      </c>
      <c r="H202" s="64" t="s">
        <v>412</v>
      </c>
      <c r="I202" s="1" t="s">
        <v>449</v>
      </c>
      <c r="J202" s="1" t="s">
        <v>8</v>
      </c>
      <c r="K202" s="2">
        <v>100</v>
      </c>
      <c r="L202" s="2">
        <v>60</v>
      </c>
      <c r="M202" s="51"/>
      <c r="N202" s="3">
        <f t="shared" si="119"/>
        <v>25</v>
      </c>
      <c r="O202" s="3">
        <f t="shared" si="120"/>
        <v>15</v>
      </c>
      <c r="P202" s="52"/>
      <c r="Q202" s="4">
        <f t="shared" si="116"/>
        <v>125</v>
      </c>
      <c r="R202" s="4">
        <f t="shared" si="116"/>
        <v>75</v>
      </c>
      <c r="S202" s="6"/>
      <c r="T202" s="39"/>
      <c r="U202" s="39"/>
      <c r="V202" s="50"/>
      <c r="W202" s="34">
        <f t="shared" si="121"/>
        <v>0</v>
      </c>
      <c r="X202" s="34">
        <f t="shared" si="122"/>
        <v>0</v>
      </c>
      <c r="Y202" s="30"/>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row>
    <row r="203" spans="1:49" ht="16.5" x14ac:dyDescent="0.3">
      <c r="A203" s="5">
        <v>43201</v>
      </c>
      <c r="B203" s="1" t="s">
        <v>193</v>
      </c>
      <c r="C203" s="1" t="s">
        <v>5</v>
      </c>
      <c r="D203" s="1" t="s">
        <v>194</v>
      </c>
      <c r="E203" s="1" t="s">
        <v>462</v>
      </c>
      <c r="F203" s="1" t="str">
        <f t="shared" si="114"/>
        <v>11:00</v>
      </c>
      <c r="G203" s="1" t="str">
        <f t="shared" si="115"/>
        <v>14:00</v>
      </c>
      <c r="H203" s="64" t="s">
        <v>421</v>
      </c>
      <c r="I203" s="1" t="s">
        <v>456</v>
      </c>
      <c r="J203" s="1" t="s">
        <v>182</v>
      </c>
      <c r="K203" s="2">
        <v>40</v>
      </c>
      <c r="L203" s="2">
        <v>20</v>
      </c>
      <c r="M203" s="51"/>
      <c r="N203" s="3">
        <f t="shared" si="119"/>
        <v>10</v>
      </c>
      <c r="O203" s="3">
        <f t="shared" si="120"/>
        <v>5</v>
      </c>
      <c r="P203" s="52"/>
      <c r="Q203" s="4">
        <f t="shared" si="116"/>
        <v>50</v>
      </c>
      <c r="R203" s="4">
        <f t="shared" si="116"/>
        <v>25</v>
      </c>
      <c r="S203" s="6"/>
      <c r="T203" s="39"/>
      <c r="U203" s="39"/>
      <c r="V203" s="50"/>
      <c r="W203" s="34">
        <f t="shared" si="121"/>
        <v>0</v>
      </c>
      <c r="X203" s="34">
        <f t="shared" si="122"/>
        <v>0</v>
      </c>
      <c r="Y203" s="30"/>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row>
    <row r="204" spans="1:49" ht="16.5" x14ac:dyDescent="0.3">
      <c r="A204" s="5">
        <v>43201</v>
      </c>
      <c r="B204" s="1" t="s">
        <v>195</v>
      </c>
      <c r="C204" s="1" t="s">
        <v>10</v>
      </c>
      <c r="D204" s="1" t="s">
        <v>194</v>
      </c>
      <c r="E204" s="1" t="s">
        <v>184</v>
      </c>
      <c r="F204" s="1" t="str">
        <f t="shared" si="114"/>
        <v>17:00</v>
      </c>
      <c r="G204" s="1" t="str">
        <f t="shared" si="115"/>
        <v>20:15</v>
      </c>
      <c r="H204" s="64" t="s">
        <v>421</v>
      </c>
      <c r="I204" s="1" t="s">
        <v>456</v>
      </c>
      <c r="J204" s="1" t="s">
        <v>182</v>
      </c>
      <c r="K204" s="2">
        <v>60</v>
      </c>
      <c r="L204" s="2">
        <v>40</v>
      </c>
      <c r="M204" s="51"/>
      <c r="N204" s="3">
        <f t="shared" si="119"/>
        <v>15</v>
      </c>
      <c r="O204" s="3">
        <f t="shared" si="120"/>
        <v>10</v>
      </c>
      <c r="P204" s="52"/>
      <c r="Q204" s="4">
        <f t="shared" si="116"/>
        <v>75</v>
      </c>
      <c r="R204" s="4">
        <f t="shared" si="116"/>
        <v>50</v>
      </c>
      <c r="S204" s="6"/>
      <c r="T204" s="39"/>
      <c r="U204" s="39"/>
      <c r="V204" s="50"/>
      <c r="W204" s="34">
        <f t="shared" si="121"/>
        <v>0</v>
      </c>
      <c r="X204" s="34">
        <f t="shared" si="122"/>
        <v>0</v>
      </c>
      <c r="Y204" s="30"/>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row>
    <row r="205" spans="1:49" ht="16.5" x14ac:dyDescent="0.3">
      <c r="A205" s="5">
        <v>43201</v>
      </c>
      <c r="B205" s="1" t="s">
        <v>219</v>
      </c>
      <c r="C205" s="1" t="s">
        <v>5</v>
      </c>
      <c r="D205" s="1" t="s">
        <v>199</v>
      </c>
      <c r="E205" s="1" t="s">
        <v>467</v>
      </c>
      <c r="F205" s="1" t="str">
        <f t="shared" si="114"/>
        <v xml:space="preserve">9:30 </v>
      </c>
      <c r="G205" s="1" t="str">
        <f t="shared" si="115"/>
        <v>13:00</v>
      </c>
      <c r="H205" s="64" t="s">
        <v>421</v>
      </c>
      <c r="I205" s="1" t="s">
        <v>570</v>
      </c>
      <c r="J205" s="1" t="s">
        <v>200</v>
      </c>
      <c r="K205" s="2">
        <v>40</v>
      </c>
      <c r="L205" s="2">
        <v>20</v>
      </c>
      <c r="M205" s="51"/>
      <c r="N205" s="3">
        <f t="shared" si="119"/>
        <v>10</v>
      </c>
      <c r="O205" s="3">
        <f t="shared" si="120"/>
        <v>5</v>
      </c>
      <c r="P205" s="52"/>
      <c r="Q205" s="4">
        <f t="shared" si="116"/>
        <v>50</v>
      </c>
      <c r="R205" s="4">
        <f t="shared" si="116"/>
        <v>25</v>
      </c>
      <c r="S205" s="6"/>
      <c r="T205" s="39"/>
      <c r="U205" s="39"/>
      <c r="V205" s="50"/>
      <c r="W205" s="34">
        <f t="shared" si="121"/>
        <v>0</v>
      </c>
      <c r="X205" s="34">
        <f t="shared" si="122"/>
        <v>0</v>
      </c>
      <c r="Y205" s="30"/>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row>
    <row r="206" spans="1:49" ht="16.5" x14ac:dyDescent="0.3">
      <c r="A206" s="5">
        <v>43201</v>
      </c>
      <c r="B206" s="1" t="s">
        <v>220</v>
      </c>
      <c r="C206" s="1" t="s">
        <v>5</v>
      </c>
      <c r="D206" s="1" t="s">
        <v>199</v>
      </c>
      <c r="E206" s="1" t="s">
        <v>32</v>
      </c>
      <c r="F206" s="1" t="str">
        <f t="shared" si="114"/>
        <v>14:30</v>
      </c>
      <c r="G206" s="1" t="str">
        <f t="shared" si="115"/>
        <v>18:00</v>
      </c>
      <c r="H206" s="64" t="s">
        <v>420</v>
      </c>
      <c r="I206" s="1" t="s">
        <v>570</v>
      </c>
      <c r="J206" s="1" t="s">
        <v>200</v>
      </c>
      <c r="K206" s="2">
        <v>40</v>
      </c>
      <c r="L206" s="2">
        <v>20</v>
      </c>
      <c r="M206" s="51"/>
      <c r="N206" s="3">
        <f t="shared" si="119"/>
        <v>10</v>
      </c>
      <c r="O206" s="3">
        <f t="shared" si="120"/>
        <v>5</v>
      </c>
      <c r="P206" s="52"/>
      <c r="Q206" s="4">
        <f t="shared" si="116"/>
        <v>50</v>
      </c>
      <c r="R206" s="4">
        <f t="shared" si="116"/>
        <v>25</v>
      </c>
      <c r="S206" s="6"/>
      <c r="T206" s="39"/>
      <c r="U206" s="39"/>
      <c r="V206" s="50"/>
      <c r="W206" s="34">
        <f t="shared" si="121"/>
        <v>0</v>
      </c>
      <c r="X206" s="34">
        <f t="shared" si="122"/>
        <v>0</v>
      </c>
      <c r="Y206" s="30"/>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row>
    <row r="207" spans="1:49" ht="16.5" x14ac:dyDescent="0.3">
      <c r="A207" s="5">
        <v>43201</v>
      </c>
      <c r="B207" s="1" t="s">
        <v>221</v>
      </c>
      <c r="C207" s="1" t="s">
        <v>5</v>
      </c>
      <c r="D207" s="1" t="s">
        <v>199</v>
      </c>
      <c r="E207" s="1" t="s">
        <v>468</v>
      </c>
      <c r="F207" s="1" t="str">
        <f t="shared" si="114"/>
        <v>19:30</v>
      </c>
      <c r="G207" s="1" t="str">
        <f t="shared" si="115"/>
        <v>23:00</v>
      </c>
      <c r="H207" s="64" t="s">
        <v>420</v>
      </c>
      <c r="I207" s="1" t="s">
        <v>570</v>
      </c>
      <c r="J207" s="1" t="s">
        <v>200</v>
      </c>
      <c r="K207" s="2">
        <v>40</v>
      </c>
      <c r="L207" s="2">
        <v>20</v>
      </c>
      <c r="M207" s="51"/>
      <c r="N207" s="3">
        <f t="shared" si="119"/>
        <v>10</v>
      </c>
      <c r="O207" s="3">
        <f t="shared" si="120"/>
        <v>5</v>
      </c>
      <c r="P207" s="52"/>
      <c r="Q207" s="4">
        <f t="shared" si="116"/>
        <v>50</v>
      </c>
      <c r="R207" s="4">
        <f t="shared" si="116"/>
        <v>25</v>
      </c>
      <c r="S207" s="6"/>
      <c r="T207" s="39"/>
      <c r="U207" s="39"/>
      <c r="V207" s="50"/>
      <c r="W207" s="34">
        <f t="shared" si="121"/>
        <v>0</v>
      </c>
      <c r="X207" s="34">
        <f t="shared" si="122"/>
        <v>0</v>
      </c>
      <c r="Y207" s="30"/>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row>
    <row r="208" spans="1:49" ht="16.5" x14ac:dyDescent="0.3">
      <c r="A208" s="5">
        <v>43201</v>
      </c>
      <c r="B208" s="1" t="s">
        <v>245</v>
      </c>
      <c r="C208" s="1" t="s">
        <v>5</v>
      </c>
      <c r="D208" s="1" t="s">
        <v>231</v>
      </c>
      <c r="E208" s="1" t="s">
        <v>473</v>
      </c>
      <c r="F208" s="1" t="str">
        <f t="shared" si="114"/>
        <v xml:space="preserve">9:00 </v>
      </c>
      <c r="G208" s="1" t="str">
        <f t="shared" si="115"/>
        <v>14:15</v>
      </c>
      <c r="H208" s="64" t="s">
        <v>412</v>
      </c>
      <c r="I208" s="1" t="s">
        <v>487</v>
      </c>
      <c r="J208" s="1" t="s">
        <v>232</v>
      </c>
      <c r="K208" s="2">
        <v>20</v>
      </c>
      <c r="L208" s="6"/>
      <c r="M208" s="6"/>
      <c r="N208" s="3">
        <f t="shared" si="119"/>
        <v>5</v>
      </c>
      <c r="O208" s="7"/>
      <c r="P208" s="7"/>
      <c r="Q208" s="4">
        <f t="shared" si="116"/>
        <v>25</v>
      </c>
      <c r="R208" s="33"/>
      <c r="S208" s="6"/>
      <c r="T208" s="39"/>
      <c r="U208" s="40"/>
      <c r="V208" s="50"/>
      <c r="W208" s="34">
        <f t="shared" ref="W208:W217" si="123">SUM(T208*Q208)</f>
        <v>0</v>
      </c>
      <c r="X208" s="30"/>
      <c r="Y208" s="30"/>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row>
    <row r="209" spans="1:49" ht="16.5" x14ac:dyDescent="0.3">
      <c r="A209" s="5">
        <v>43201</v>
      </c>
      <c r="B209" s="1" t="s">
        <v>246</v>
      </c>
      <c r="C209" s="1" t="s">
        <v>10</v>
      </c>
      <c r="D209" s="1" t="s">
        <v>231</v>
      </c>
      <c r="E209" s="1" t="s">
        <v>478</v>
      </c>
      <c r="F209" s="1" t="str">
        <f t="shared" si="114"/>
        <v>16:00</v>
      </c>
      <c r="G209" s="1" t="str">
        <f t="shared" si="115"/>
        <v>21:45</v>
      </c>
      <c r="H209" s="64" t="s">
        <v>589</v>
      </c>
      <c r="I209" s="1" t="s">
        <v>489</v>
      </c>
      <c r="J209" s="1" t="s">
        <v>232</v>
      </c>
      <c r="K209" s="2">
        <v>40</v>
      </c>
      <c r="L209" s="6"/>
      <c r="M209" s="6"/>
      <c r="N209" s="3">
        <f t="shared" si="119"/>
        <v>10</v>
      </c>
      <c r="O209" s="7"/>
      <c r="P209" s="7"/>
      <c r="Q209" s="4">
        <f t="shared" si="116"/>
        <v>50</v>
      </c>
      <c r="R209" s="33"/>
      <c r="S209" s="6"/>
      <c r="T209" s="39"/>
      <c r="U209" s="40"/>
      <c r="V209" s="40"/>
      <c r="W209" s="34">
        <f t="shared" si="123"/>
        <v>0</v>
      </c>
      <c r="X209" s="30"/>
      <c r="Y209" s="30"/>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row>
    <row r="210" spans="1:49" ht="16.5" x14ac:dyDescent="0.3">
      <c r="A210" s="5">
        <v>43201</v>
      </c>
      <c r="B210" s="1" t="s">
        <v>265</v>
      </c>
      <c r="C210" s="1" t="s">
        <v>5</v>
      </c>
      <c r="D210" s="1" t="s">
        <v>252</v>
      </c>
      <c r="E210" s="1" t="s">
        <v>82</v>
      </c>
      <c r="F210" s="1" t="str">
        <f t="shared" si="114"/>
        <v xml:space="preserve">9:00 </v>
      </c>
      <c r="G210" s="1" t="str">
        <f t="shared" si="115"/>
        <v>12:30</v>
      </c>
      <c r="H210" s="64" t="s">
        <v>421</v>
      </c>
      <c r="I210" s="1" t="s">
        <v>570</v>
      </c>
      <c r="J210" s="1" t="s">
        <v>88</v>
      </c>
      <c r="K210" s="2">
        <v>30</v>
      </c>
      <c r="L210" s="6"/>
      <c r="M210" s="6"/>
      <c r="N210" s="3">
        <f t="shared" si="119"/>
        <v>7.5</v>
      </c>
      <c r="O210" s="7"/>
      <c r="P210" s="7"/>
      <c r="Q210" s="4">
        <f t="shared" si="116"/>
        <v>37.5</v>
      </c>
      <c r="R210" s="33"/>
      <c r="S210" s="7"/>
      <c r="T210" s="39"/>
      <c r="U210" s="40"/>
      <c r="V210" s="40"/>
      <c r="W210" s="34">
        <f t="shared" si="123"/>
        <v>0</v>
      </c>
      <c r="X210" s="30"/>
      <c r="Y210" s="30"/>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row>
    <row r="211" spans="1:49" ht="16.5" x14ac:dyDescent="0.3">
      <c r="A211" s="5">
        <v>43201</v>
      </c>
      <c r="B211" s="1" t="s">
        <v>266</v>
      </c>
      <c r="C211" s="1" t="s">
        <v>5</v>
      </c>
      <c r="D211" s="1" t="s">
        <v>252</v>
      </c>
      <c r="E211" s="1" t="s">
        <v>80</v>
      </c>
      <c r="F211" s="1" t="str">
        <f t="shared" si="114"/>
        <v>14:00</v>
      </c>
      <c r="G211" s="1" t="str">
        <f t="shared" si="115"/>
        <v>17:30</v>
      </c>
      <c r="H211" s="64" t="s">
        <v>421</v>
      </c>
      <c r="I211" s="1" t="s">
        <v>570</v>
      </c>
      <c r="J211" s="1" t="s">
        <v>88</v>
      </c>
      <c r="K211" s="2">
        <v>30</v>
      </c>
      <c r="L211" s="6"/>
      <c r="M211" s="6"/>
      <c r="N211" s="3">
        <f t="shared" si="119"/>
        <v>7.5</v>
      </c>
      <c r="O211" s="7"/>
      <c r="P211" s="7"/>
      <c r="Q211" s="4">
        <f t="shared" si="116"/>
        <v>37.5</v>
      </c>
      <c r="R211" s="33"/>
      <c r="S211" s="7"/>
      <c r="T211" s="39"/>
      <c r="U211" s="40"/>
      <c r="V211" s="40"/>
      <c r="W211" s="34">
        <f t="shared" si="123"/>
        <v>0</v>
      </c>
      <c r="X211" s="30"/>
      <c r="Y211" s="30"/>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row>
    <row r="212" spans="1:49" ht="16.5" x14ac:dyDescent="0.3">
      <c r="A212" s="5">
        <v>43201</v>
      </c>
      <c r="B212" s="1" t="s">
        <v>267</v>
      </c>
      <c r="C212" s="1" t="s">
        <v>5</v>
      </c>
      <c r="D212" s="1" t="s">
        <v>252</v>
      </c>
      <c r="E212" s="1" t="s">
        <v>36</v>
      </c>
      <c r="F212" s="1" t="str">
        <f t="shared" si="114"/>
        <v>19:00</v>
      </c>
      <c r="G212" s="1" t="str">
        <f t="shared" si="115"/>
        <v>22:30</v>
      </c>
      <c r="H212" s="64" t="s">
        <v>421</v>
      </c>
      <c r="I212" s="1" t="s">
        <v>570</v>
      </c>
      <c r="J212" s="1" t="s">
        <v>88</v>
      </c>
      <c r="K212" s="2">
        <v>30</v>
      </c>
      <c r="L212" s="6"/>
      <c r="M212" s="6"/>
      <c r="N212" s="3">
        <f t="shared" si="119"/>
        <v>7.5</v>
      </c>
      <c r="O212" s="7"/>
      <c r="P212" s="7"/>
      <c r="Q212" s="4">
        <f t="shared" si="116"/>
        <v>37.5</v>
      </c>
      <c r="R212" s="33"/>
      <c r="S212" s="7"/>
      <c r="T212" s="39"/>
      <c r="U212" s="40"/>
      <c r="V212" s="40"/>
      <c r="W212" s="34">
        <f t="shared" si="123"/>
        <v>0</v>
      </c>
      <c r="X212" s="30"/>
      <c r="Y212" s="30"/>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row>
    <row r="213" spans="1:49" ht="16.5" x14ac:dyDescent="0.3">
      <c r="A213" s="5">
        <v>43201</v>
      </c>
      <c r="B213" s="1" t="s">
        <v>292</v>
      </c>
      <c r="C213" s="1" t="s">
        <v>10</v>
      </c>
      <c r="D213" s="1" t="s">
        <v>288</v>
      </c>
      <c r="E213" s="1" t="s">
        <v>509</v>
      </c>
      <c r="F213" s="1" t="str">
        <f t="shared" si="114"/>
        <v xml:space="preserve">9:00 </v>
      </c>
      <c r="G213" s="1" t="str">
        <f t="shared" si="115"/>
        <v>17:00</v>
      </c>
      <c r="H213" s="64" t="s">
        <v>507</v>
      </c>
      <c r="I213" s="1" t="s">
        <v>503</v>
      </c>
      <c r="J213" s="1" t="s">
        <v>289</v>
      </c>
      <c r="K213" s="2">
        <v>40</v>
      </c>
      <c r="L213" s="6"/>
      <c r="M213" s="6"/>
      <c r="N213" s="3">
        <f t="shared" si="119"/>
        <v>10</v>
      </c>
      <c r="O213" s="7"/>
      <c r="P213" s="7"/>
      <c r="Q213" s="4">
        <f t="shared" si="116"/>
        <v>50</v>
      </c>
      <c r="R213" s="33"/>
      <c r="S213" s="7"/>
      <c r="T213" s="39"/>
      <c r="U213" s="40"/>
      <c r="V213" s="40"/>
      <c r="W213" s="34">
        <f t="shared" si="123"/>
        <v>0</v>
      </c>
      <c r="X213" s="30"/>
      <c r="Y213" s="30"/>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row>
    <row r="214" spans="1:49" ht="16.5" x14ac:dyDescent="0.3">
      <c r="A214" s="5">
        <v>43201</v>
      </c>
      <c r="B214" s="1" t="s">
        <v>311</v>
      </c>
      <c r="C214" s="1" t="s">
        <v>5</v>
      </c>
      <c r="D214" s="1" t="s">
        <v>297</v>
      </c>
      <c r="E214" s="1" t="s">
        <v>214</v>
      </c>
      <c r="F214" s="1" t="str">
        <f t="shared" si="114"/>
        <v>11:00</v>
      </c>
      <c r="G214" s="1" t="str">
        <f t="shared" si="115"/>
        <v>14:30</v>
      </c>
      <c r="H214" s="64" t="s">
        <v>416</v>
      </c>
      <c r="I214" s="1" t="s">
        <v>515</v>
      </c>
      <c r="J214" s="1" t="s">
        <v>137</v>
      </c>
      <c r="K214" s="2">
        <v>20</v>
      </c>
      <c r="L214" s="6"/>
      <c r="M214" s="6"/>
      <c r="N214" s="3">
        <f t="shared" si="119"/>
        <v>5</v>
      </c>
      <c r="O214" s="7"/>
      <c r="P214" s="7"/>
      <c r="Q214" s="4">
        <f t="shared" si="116"/>
        <v>25</v>
      </c>
      <c r="R214" s="33"/>
      <c r="S214" s="7"/>
      <c r="T214" s="39"/>
      <c r="U214" s="40"/>
      <c r="V214" s="40"/>
      <c r="W214" s="34">
        <f t="shared" si="123"/>
        <v>0</v>
      </c>
      <c r="X214" s="30"/>
      <c r="Y214" s="30"/>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row>
    <row r="215" spans="1:49" ht="16.5" x14ac:dyDescent="0.3">
      <c r="A215" s="5">
        <v>43201</v>
      </c>
      <c r="B215" s="1" t="s">
        <v>312</v>
      </c>
      <c r="C215" s="1" t="s">
        <v>5</v>
      </c>
      <c r="D215" s="1" t="s">
        <v>297</v>
      </c>
      <c r="E215" s="1" t="s">
        <v>300</v>
      </c>
      <c r="F215" s="1" t="str">
        <f t="shared" si="114"/>
        <v>18:00</v>
      </c>
      <c r="G215" s="1" t="str">
        <f t="shared" si="115"/>
        <v>21:30</v>
      </c>
      <c r="H215" s="64" t="s">
        <v>416</v>
      </c>
      <c r="I215" s="1" t="s">
        <v>515</v>
      </c>
      <c r="J215" s="1" t="s">
        <v>137</v>
      </c>
      <c r="K215" s="2">
        <v>20</v>
      </c>
      <c r="L215" s="6"/>
      <c r="M215" s="6"/>
      <c r="N215" s="3">
        <f t="shared" si="119"/>
        <v>5</v>
      </c>
      <c r="O215" s="7"/>
      <c r="P215" s="7"/>
      <c r="Q215" s="4">
        <f t="shared" si="116"/>
        <v>25</v>
      </c>
      <c r="R215" s="33"/>
      <c r="S215" s="7"/>
      <c r="T215" s="39"/>
      <c r="U215" s="40"/>
      <c r="V215" s="40"/>
      <c r="W215" s="34">
        <f t="shared" si="123"/>
        <v>0</v>
      </c>
      <c r="X215" s="30"/>
      <c r="Y215" s="30"/>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row>
    <row r="216" spans="1:49" ht="16.5" x14ac:dyDescent="0.3">
      <c r="A216" s="5">
        <v>43201</v>
      </c>
      <c r="B216" s="1" t="s">
        <v>337</v>
      </c>
      <c r="C216" s="1" t="s">
        <v>5</v>
      </c>
      <c r="D216" s="1" t="s">
        <v>321</v>
      </c>
      <c r="E216" s="1" t="s">
        <v>334</v>
      </c>
      <c r="F216" s="1" t="str">
        <f t="shared" si="114"/>
        <v xml:space="preserve">9:30 </v>
      </c>
      <c r="G216" s="1" t="str">
        <f t="shared" si="115"/>
        <v>15:00</v>
      </c>
      <c r="H216" s="64" t="s">
        <v>416</v>
      </c>
      <c r="I216" s="1" t="s">
        <v>538</v>
      </c>
      <c r="J216" s="1" t="s">
        <v>137</v>
      </c>
      <c r="K216" s="2">
        <v>20</v>
      </c>
      <c r="L216" s="6"/>
      <c r="M216" s="6"/>
      <c r="N216" s="3">
        <f t="shared" si="119"/>
        <v>5</v>
      </c>
      <c r="O216" s="7"/>
      <c r="P216" s="7"/>
      <c r="Q216" s="4">
        <f t="shared" si="116"/>
        <v>25</v>
      </c>
      <c r="R216" s="33"/>
      <c r="S216" s="7"/>
      <c r="T216" s="39"/>
      <c r="U216" s="40"/>
      <c r="V216" s="40"/>
      <c r="W216" s="34">
        <f t="shared" si="123"/>
        <v>0</v>
      </c>
      <c r="X216" s="30"/>
      <c r="Y216" s="30"/>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row>
    <row r="217" spans="1:49" ht="16.5" x14ac:dyDescent="0.3">
      <c r="A217" s="5">
        <v>43201</v>
      </c>
      <c r="B217" s="1" t="s">
        <v>338</v>
      </c>
      <c r="C217" s="1" t="s">
        <v>5</v>
      </c>
      <c r="D217" s="1" t="s">
        <v>321</v>
      </c>
      <c r="E217" s="1" t="s">
        <v>336</v>
      </c>
      <c r="F217" s="1" t="str">
        <f t="shared" si="114"/>
        <v>16:30</v>
      </c>
      <c r="G217" s="1" t="str">
        <f t="shared" si="115"/>
        <v>21:30</v>
      </c>
      <c r="H217" s="64" t="s">
        <v>412</v>
      </c>
      <c r="I217" s="1" t="s">
        <v>539</v>
      </c>
      <c r="J217" s="1" t="s">
        <v>137</v>
      </c>
      <c r="K217" s="2">
        <v>20</v>
      </c>
      <c r="L217" s="6"/>
      <c r="M217" s="6"/>
      <c r="N217" s="3">
        <f t="shared" si="119"/>
        <v>5</v>
      </c>
      <c r="O217" s="7"/>
      <c r="P217" s="7"/>
      <c r="Q217" s="4">
        <f t="shared" si="116"/>
        <v>25</v>
      </c>
      <c r="R217" s="33"/>
      <c r="S217" s="7"/>
      <c r="T217" s="39"/>
      <c r="U217" s="40"/>
      <c r="V217" s="40"/>
      <c r="W217" s="34">
        <f t="shared" si="123"/>
        <v>0</v>
      </c>
      <c r="X217" s="30"/>
      <c r="Y217" s="30"/>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row>
    <row r="218" spans="1:49" ht="3.75" customHeight="1" x14ac:dyDescent="0.3">
      <c r="A218" s="8"/>
      <c r="B218" s="9"/>
      <c r="C218" s="9"/>
      <c r="D218" s="9"/>
      <c r="E218" s="9"/>
      <c r="F218" s="9"/>
      <c r="G218" s="9"/>
      <c r="H218" s="62"/>
      <c r="I218" s="9"/>
      <c r="J218" s="9"/>
      <c r="K218" s="10"/>
      <c r="L218" s="10"/>
      <c r="M218" s="10"/>
      <c r="N218" s="11"/>
      <c r="O218" s="11"/>
      <c r="P218" s="11"/>
      <c r="Q218" s="12"/>
      <c r="R218" s="32"/>
      <c r="S218" s="45"/>
      <c r="T218" s="38"/>
      <c r="U218" s="38"/>
      <c r="V218" s="48"/>
      <c r="W218" s="35"/>
      <c r="X218" s="12"/>
      <c r="Y218" s="12"/>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row>
    <row r="219" spans="1:49" ht="16.5" x14ac:dyDescent="0.3">
      <c r="A219" s="5">
        <v>43202</v>
      </c>
      <c r="B219" s="1" t="s">
        <v>40</v>
      </c>
      <c r="C219" s="1" t="s">
        <v>5</v>
      </c>
      <c r="D219" s="1" t="s">
        <v>31</v>
      </c>
      <c r="E219" s="1" t="s">
        <v>77</v>
      </c>
      <c r="F219" s="1" t="str">
        <f t="shared" ref="F219:F241" si="124">LEFT(E219,(5))</f>
        <v>10:00</v>
      </c>
      <c r="G219" s="1" t="str">
        <f t="shared" ref="G219:G241" si="125">RIGHT(E219,(5))</f>
        <v>13:30</v>
      </c>
      <c r="H219" s="64" t="s">
        <v>412</v>
      </c>
      <c r="I219" s="1" t="s">
        <v>577</v>
      </c>
      <c r="J219" s="1" t="s">
        <v>26</v>
      </c>
      <c r="K219" s="2">
        <v>80</v>
      </c>
      <c r="L219" s="2">
        <v>60</v>
      </c>
      <c r="M219" s="2">
        <v>20</v>
      </c>
      <c r="N219" s="3">
        <f>IF(K219&lt;200,K219*0.25,IF(K219&gt;200,50,IF(K219=200,K219*0.25)))</f>
        <v>20</v>
      </c>
      <c r="O219" s="3">
        <f>IF(L219&lt;200,L219*0.25,IF(L219&gt;200,50,IF(L219=200,L219*0.25)))</f>
        <v>15</v>
      </c>
      <c r="P219" s="3">
        <f t="shared" ref="P219:P220" si="126">IF(M219&lt;200,M219*0.25,IF(M219&gt;200,50,IF(M219=200,M219*0.25)))</f>
        <v>5</v>
      </c>
      <c r="Q219" s="4">
        <f t="shared" ref="Q219:R241" si="127">SUM(K219+N219)</f>
        <v>100</v>
      </c>
      <c r="R219" s="4">
        <f t="shared" si="127"/>
        <v>75</v>
      </c>
      <c r="S219" s="31">
        <f>SUM(M219+P219)</f>
        <v>25</v>
      </c>
      <c r="T219" s="39"/>
      <c r="U219" s="39"/>
      <c r="V219" s="39"/>
      <c r="W219" s="34">
        <f t="shared" ref="W219:W220" si="128">SUM(T219*Q219)</f>
        <v>0</v>
      </c>
      <c r="X219" s="34">
        <f t="shared" ref="X219:X220" si="129">SUM(U219*R219)</f>
        <v>0</v>
      </c>
      <c r="Y219" s="34">
        <f t="shared" ref="Y219:Y220" si="130">SUM(V219*S219)</f>
        <v>0</v>
      </c>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row>
    <row r="220" spans="1:49" ht="16.5" x14ac:dyDescent="0.3">
      <c r="A220" s="5">
        <v>43202</v>
      </c>
      <c r="B220" s="1" t="s">
        <v>41</v>
      </c>
      <c r="C220" s="1" t="s">
        <v>405</v>
      </c>
      <c r="D220" s="1" t="s">
        <v>31</v>
      </c>
      <c r="E220" s="1" t="s">
        <v>36</v>
      </c>
      <c r="F220" s="1" t="str">
        <f t="shared" si="124"/>
        <v>19:00</v>
      </c>
      <c r="G220" s="1" t="str">
        <f t="shared" si="125"/>
        <v>22:30</v>
      </c>
      <c r="H220" s="64" t="s">
        <v>412</v>
      </c>
      <c r="I220" s="1" t="s">
        <v>578</v>
      </c>
      <c r="J220" s="1" t="s">
        <v>26</v>
      </c>
      <c r="K220" s="2">
        <v>150</v>
      </c>
      <c r="L220" s="2">
        <v>100</v>
      </c>
      <c r="M220" s="2">
        <v>60</v>
      </c>
      <c r="N220" s="3">
        <f>IF(K220&lt;200,K220*0.25,IF(K220&gt;200,50,IF(K220=200,K220*0.25)))</f>
        <v>37.5</v>
      </c>
      <c r="O220" s="3">
        <f>IF(L220&lt;200,L220*0.25,IF(L220&gt;200,50,IF(L220=200,L220*0.25)))</f>
        <v>25</v>
      </c>
      <c r="P220" s="3">
        <f t="shared" si="126"/>
        <v>15</v>
      </c>
      <c r="Q220" s="4">
        <f t="shared" si="127"/>
        <v>187.5</v>
      </c>
      <c r="R220" s="4">
        <f t="shared" si="127"/>
        <v>125</v>
      </c>
      <c r="S220" s="31">
        <f>SUM(M220+P220)</f>
        <v>75</v>
      </c>
      <c r="T220" s="39"/>
      <c r="U220" s="39"/>
      <c r="V220" s="39"/>
      <c r="W220" s="34">
        <f t="shared" si="128"/>
        <v>0</v>
      </c>
      <c r="X220" s="34">
        <f t="shared" si="129"/>
        <v>0</v>
      </c>
      <c r="Y220" s="34">
        <f t="shared" si="130"/>
        <v>0</v>
      </c>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row>
    <row r="221" spans="1:49" ht="16.5" x14ac:dyDescent="0.3">
      <c r="A221" s="5">
        <v>43202</v>
      </c>
      <c r="B221" s="1" t="s">
        <v>64</v>
      </c>
      <c r="C221" s="1" t="s">
        <v>5</v>
      </c>
      <c r="D221" s="1" t="s">
        <v>53</v>
      </c>
      <c r="E221" s="1" t="s">
        <v>273</v>
      </c>
      <c r="F221" s="1" t="str">
        <f t="shared" si="124"/>
        <v>11:00</v>
      </c>
      <c r="G221" s="1" t="str">
        <f t="shared" si="125"/>
        <v>15:00</v>
      </c>
      <c r="H221" s="64" t="s">
        <v>411</v>
      </c>
      <c r="I221" s="1" t="s">
        <v>413</v>
      </c>
      <c r="J221" s="1" t="s">
        <v>55</v>
      </c>
      <c r="K221" s="2">
        <v>20</v>
      </c>
      <c r="L221" s="6"/>
      <c r="M221" s="6"/>
      <c r="N221" s="3">
        <f t="shared" ref="N221:N241" si="131">IF(K221&lt;200,K221*0.25,IF(K221&gt;200,50,IF(K221=200,K221*0.25)))</f>
        <v>5</v>
      </c>
      <c r="O221" s="7"/>
      <c r="P221" s="7"/>
      <c r="Q221" s="4">
        <f t="shared" si="127"/>
        <v>25</v>
      </c>
      <c r="R221" s="33"/>
      <c r="S221" s="7"/>
      <c r="T221" s="39"/>
      <c r="U221" s="40"/>
      <c r="V221" s="40"/>
      <c r="W221" s="34">
        <f>SUM(T221*Q221)</f>
        <v>0</v>
      </c>
      <c r="X221" s="30"/>
      <c r="Y221" s="30"/>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row>
    <row r="222" spans="1:49" ht="16.5" x14ac:dyDescent="0.3">
      <c r="A222" s="5">
        <v>43202</v>
      </c>
      <c r="B222" s="1" t="s">
        <v>62</v>
      </c>
      <c r="C222" s="1" t="s">
        <v>5</v>
      </c>
      <c r="D222" s="1" t="s">
        <v>53</v>
      </c>
      <c r="E222" s="1" t="s">
        <v>58</v>
      </c>
      <c r="F222" s="1" t="str">
        <f t="shared" si="124"/>
        <v>17:30</v>
      </c>
      <c r="G222" s="1" t="str">
        <f t="shared" si="125"/>
        <v>21:30</v>
      </c>
      <c r="H222" s="64" t="s">
        <v>411</v>
      </c>
      <c r="I222" s="1" t="s">
        <v>413</v>
      </c>
      <c r="J222" s="1" t="s">
        <v>55</v>
      </c>
      <c r="K222" s="2">
        <v>20</v>
      </c>
      <c r="L222" s="6"/>
      <c r="M222" s="6"/>
      <c r="N222" s="3">
        <f t="shared" si="131"/>
        <v>5</v>
      </c>
      <c r="O222" s="7"/>
      <c r="P222" s="7"/>
      <c r="Q222" s="4">
        <f t="shared" si="127"/>
        <v>25</v>
      </c>
      <c r="R222" s="33"/>
      <c r="S222" s="7"/>
      <c r="T222" s="39"/>
      <c r="U222" s="40"/>
      <c r="V222" s="40"/>
      <c r="W222" s="34">
        <f>SUM(T222*Q222)</f>
        <v>0</v>
      </c>
      <c r="X222" s="30"/>
      <c r="Y222" s="30"/>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row>
    <row r="223" spans="1:49" ht="16.5" x14ac:dyDescent="0.3">
      <c r="A223" s="5">
        <v>43202</v>
      </c>
      <c r="B223" s="1" t="s">
        <v>433</v>
      </c>
      <c r="C223" s="1" t="s">
        <v>10</v>
      </c>
      <c r="D223" s="1" t="s">
        <v>114</v>
      </c>
      <c r="E223" s="1" t="s">
        <v>118</v>
      </c>
      <c r="F223" s="1" t="str">
        <f>LEFT(E223,(5))</f>
        <v>15:30</v>
      </c>
      <c r="G223" s="1" t="str">
        <f>RIGHT(E223,(5))</f>
        <v>18:00</v>
      </c>
      <c r="H223" s="64" t="s">
        <v>420</v>
      </c>
      <c r="I223" s="1" t="s">
        <v>438</v>
      </c>
      <c r="J223" s="1" t="s">
        <v>116</v>
      </c>
      <c r="K223" s="2">
        <v>100</v>
      </c>
      <c r="L223" s="2">
        <v>70</v>
      </c>
      <c r="M223" s="6"/>
      <c r="N223" s="3">
        <f>IF(K223&lt;200,K223*0.25,IF(K223&gt;200,50,IF(K223=200,K223*0.25)))</f>
        <v>25</v>
      </c>
      <c r="O223" s="3">
        <f>IF(L223&lt;200,L223*0.25,IF(L223&gt;200,50,IF(L223=200,L223*0.25)))</f>
        <v>17.5</v>
      </c>
      <c r="P223" s="7"/>
      <c r="Q223" s="4">
        <f>SUM(K223+N223)</f>
        <v>125</v>
      </c>
      <c r="R223" s="4">
        <f>SUM(L223+O223)</f>
        <v>87.5</v>
      </c>
      <c r="S223" s="7"/>
      <c r="T223" s="39"/>
      <c r="U223" s="39"/>
      <c r="V223" s="40"/>
      <c r="W223" s="34">
        <f>SUM(T223*Q223)</f>
        <v>0</v>
      </c>
      <c r="X223" s="34">
        <f>SUM(U223*R223)</f>
        <v>0</v>
      </c>
      <c r="Y223" s="30"/>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row>
    <row r="224" spans="1:49" ht="16.5" x14ac:dyDescent="0.3">
      <c r="A224" s="5">
        <v>43202</v>
      </c>
      <c r="B224" s="1" t="s">
        <v>434</v>
      </c>
      <c r="C224" s="1" t="s">
        <v>10</v>
      </c>
      <c r="D224" s="1" t="s">
        <v>114</v>
      </c>
      <c r="E224" s="1" t="s">
        <v>115</v>
      </c>
      <c r="F224" s="1" t="str">
        <f>LEFT(E224,(5))</f>
        <v>19:30</v>
      </c>
      <c r="G224" s="1" t="str">
        <f>RIGHT(E224,(5))</f>
        <v>22:00</v>
      </c>
      <c r="H224" s="64" t="s">
        <v>421</v>
      </c>
      <c r="I224" s="1" t="s">
        <v>438</v>
      </c>
      <c r="J224" s="1" t="s">
        <v>116</v>
      </c>
      <c r="K224" s="2">
        <v>100</v>
      </c>
      <c r="L224" s="2">
        <v>70</v>
      </c>
      <c r="M224" s="6"/>
      <c r="N224" s="3">
        <f>IF(K224&lt;200,K224*0.25,IF(K224&gt;200,50,IF(K224=200,K224*0.25)))</f>
        <v>25</v>
      </c>
      <c r="O224" s="3">
        <f>IF(L224&lt;200,L224*0.25,IF(L224&gt;200,50,IF(L224=200,L224*0.25)))</f>
        <v>17.5</v>
      </c>
      <c r="P224" s="7"/>
      <c r="Q224" s="4">
        <f>SUM(K224+N224)</f>
        <v>125</v>
      </c>
      <c r="R224" s="4">
        <f>SUM(L224+O224)</f>
        <v>87.5</v>
      </c>
      <c r="S224" s="7"/>
      <c r="T224" s="39"/>
      <c r="U224" s="39"/>
      <c r="V224" s="40"/>
      <c r="W224" s="34">
        <f>SUM(T224*Q224)</f>
        <v>0</v>
      </c>
      <c r="X224" s="34">
        <f>SUM(U224*R224)</f>
        <v>0</v>
      </c>
      <c r="Y224" s="30"/>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row>
    <row r="225" spans="1:49" ht="16.5" x14ac:dyDescent="0.3">
      <c r="A225" s="5">
        <v>43202</v>
      </c>
      <c r="B225" s="1" t="s">
        <v>157</v>
      </c>
      <c r="C225" s="1" t="s">
        <v>10</v>
      </c>
      <c r="D225" s="1" t="s">
        <v>158</v>
      </c>
      <c r="E225" s="1" t="s">
        <v>159</v>
      </c>
      <c r="F225" s="1" t="str">
        <f t="shared" si="124"/>
        <v>10:30</v>
      </c>
      <c r="G225" s="1" t="str">
        <f t="shared" si="125"/>
        <v>16:00</v>
      </c>
      <c r="H225" s="64" t="s">
        <v>412</v>
      </c>
      <c r="I225" s="1" t="s">
        <v>445</v>
      </c>
      <c r="J225" s="1" t="s">
        <v>160</v>
      </c>
      <c r="K225" s="2">
        <v>40</v>
      </c>
      <c r="L225" s="6"/>
      <c r="M225" s="6"/>
      <c r="N225" s="3">
        <f t="shared" si="131"/>
        <v>10</v>
      </c>
      <c r="O225" s="7"/>
      <c r="P225" s="7"/>
      <c r="Q225" s="4">
        <f t="shared" si="127"/>
        <v>50</v>
      </c>
      <c r="R225" s="33"/>
      <c r="S225" s="7"/>
      <c r="T225" s="39"/>
      <c r="U225" s="40"/>
      <c r="V225" s="40"/>
      <c r="W225" s="34">
        <f>SUM(T225*Q225)</f>
        <v>0</v>
      </c>
      <c r="X225" s="30"/>
      <c r="Y225" s="30"/>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row>
    <row r="226" spans="1:49" ht="16.5" x14ac:dyDescent="0.3">
      <c r="A226" s="5">
        <v>43202</v>
      </c>
      <c r="B226" s="1" t="s">
        <v>174</v>
      </c>
      <c r="C226" s="1" t="s">
        <v>5</v>
      </c>
      <c r="D226" s="1" t="s">
        <v>172</v>
      </c>
      <c r="E226" s="1" t="s">
        <v>7</v>
      </c>
      <c r="F226" s="1" t="str">
        <f t="shared" si="124"/>
        <v>10:00</v>
      </c>
      <c r="G226" s="1" t="str">
        <f t="shared" si="125"/>
        <v>13:00</v>
      </c>
      <c r="H226" s="64" t="s">
        <v>412</v>
      </c>
      <c r="I226" s="1" t="s">
        <v>450</v>
      </c>
      <c r="J226" s="1" t="s">
        <v>8</v>
      </c>
      <c r="K226" s="2">
        <v>60</v>
      </c>
      <c r="L226" s="2">
        <v>40</v>
      </c>
      <c r="M226" s="51"/>
      <c r="N226" s="3">
        <f t="shared" si="131"/>
        <v>15</v>
      </c>
      <c r="O226" s="3">
        <f>IF(L226&lt;200,L226*0.25,IF(L226&gt;200,50,IF(L226=200,L226*0.25)))</f>
        <v>10</v>
      </c>
      <c r="P226" s="52"/>
      <c r="Q226" s="4">
        <f t="shared" si="127"/>
        <v>75</v>
      </c>
      <c r="R226" s="4">
        <f t="shared" si="127"/>
        <v>50</v>
      </c>
      <c r="S226" s="53"/>
      <c r="T226" s="39"/>
      <c r="U226" s="39"/>
      <c r="V226" s="49"/>
      <c r="W226" s="34">
        <f t="shared" ref="W226:W230" si="132">SUM(T226*Q226)</f>
        <v>0</v>
      </c>
      <c r="X226" s="34">
        <f t="shared" ref="X226:X230" si="133">SUM(U226*R226)</f>
        <v>0</v>
      </c>
      <c r="Y226" s="54"/>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row>
    <row r="227" spans="1:49" ht="16.5" x14ac:dyDescent="0.3">
      <c r="A227" s="5">
        <v>43202</v>
      </c>
      <c r="B227" s="1" t="s">
        <v>175</v>
      </c>
      <c r="C227" s="1" t="s">
        <v>10</v>
      </c>
      <c r="D227" s="1" t="s">
        <v>172</v>
      </c>
      <c r="E227" s="1" t="s">
        <v>11</v>
      </c>
      <c r="F227" s="1" t="str">
        <f t="shared" si="124"/>
        <v>19:00</v>
      </c>
      <c r="G227" s="1" t="str">
        <f t="shared" si="125"/>
        <v>22:00</v>
      </c>
      <c r="H227" s="64" t="s">
        <v>412</v>
      </c>
      <c r="I227" s="1" t="s">
        <v>452</v>
      </c>
      <c r="J227" s="1" t="s">
        <v>8</v>
      </c>
      <c r="K227" s="2">
        <v>100</v>
      </c>
      <c r="L227" s="2">
        <v>60</v>
      </c>
      <c r="M227" s="51"/>
      <c r="N227" s="3">
        <f t="shared" si="131"/>
        <v>25</v>
      </c>
      <c r="O227" s="3">
        <f>IF(L227&lt;200,L227*0.25,IF(L227&gt;200,50,IF(L227=200,L227*0.25)))</f>
        <v>15</v>
      </c>
      <c r="P227" s="52"/>
      <c r="Q227" s="4">
        <f t="shared" si="127"/>
        <v>125</v>
      </c>
      <c r="R227" s="4">
        <f t="shared" si="127"/>
        <v>75</v>
      </c>
      <c r="S227" s="53"/>
      <c r="T227" s="39"/>
      <c r="U227" s="39"/>
      <c r="V227" s="49"/>
      <c r="W227" s="34">
        <f t="shared" si="132"/>
        <v>0</v>
      </c>
      <c r="X227" s="34">
        <f t="shared" si="133"/>
        <v>0</v>
      </c>
      <c r="Y227" s="54"/>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row>
    <row r="228" spans="1:49" ht="16.5" x14ac:dyDescent="0.3">
      <c r="A228" s="5">
        <v>43202</v>
      </c>
      <c r="B228" s="1" t="s">
        <v>196</v>
      </c>
      <c r="C228" s="1" t="s">
        <v>10</v>
      </c>
      <c r="D228" s="1" t="s">
        <v>194</v>
      </c>
      <c r="E228" s="1" t="s">
        <v>463</v>
      </c>
      <c r="F228" s="1" t="str">
        <f t="shared" si="124"/>
        <v>14:45</v>
      </c>
      <c r="G228" s="1" t="str">
        <f t="shared" si="125"/>
        <v>18:00</v>
      </c>
      <c r="H228" s="64" t="s">
        <v>421</v>
      </c>
      <c r="I228" s="1" t="s">
        <v>465</v>
      </c>
      <c r="J228" s="1" t="s">
        <v>182</v>
      </c>
      <c r="K228" s="2">
        <v>60</v>
      </c>
      <c r="L228" s="2">
        <v>40</v>
      </c>
      <c r="M228" s="51"/>
      <c r="N228" s="3">
        <f t="shared" si="131"/>
        <v>15</v>
      </c>
      <c r="O228" s="3">
        <f>IF(L228&lt;200,L228*0.25,IF(L228&gt;200,50,IF(L228=200,L228*0.25)))</f>
        <v>10</v>
      </c>
      <c r="P228" s="52"/>
      <c r="Q228" s="4">
        <f t="shared" si="127"/>
        <v>75</v>
      </c>
      <c r="R228" s="4">
        <f t="shared" si="127"/>
        <v>50</v>
      </c>
      <c r="S228" s="53"/>
      <c r="T228" s="39"/>
      <c r="U228" s="39"/>
      <c r="V228" s="49"/>
      <c r="W228" s="34">
        <f t="shared" si="132"/>
        <v>0</v>
      </c>
      <c r="X228" s="34">
        <f t="shared" si="133"/>
        <v>0</v>
      </c>
      <c r="Y228" s="54"/>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row>
    <row r="229" spans="1:49" ht="16.5" x14ac:dyDescent="0.3">
      <c r="A229" s="5">
        <v>43202</v>
      </c>
      <c r="B229" s="1" t="s">
        <v>222</v>
      </c>
      <c r="C229" s="1" t="s">
        <v>5</v>
      </c>
      <c r="D229" s="1" t="s">
        <v>199</v>
      </c>
      <c r="E229" s="1" t="s">
        <v>202</v>
      </c>
      <c r="F229" s="1" t="str">
        <f t="shared" si="124"/>
        <v>13:30</v>
      </c>
      <c r="G229" s="1" t="str">
        <f t="shared" si="125"/>
        <v>17:00</v>
      </c>
      <c r="H229" s="64" t="s">
        <v>421</v>
      </c>
      <c r="I229" s="1" t="s">
        <v>470</v>
      </c>
      <c r="J229" s="1" t="s">
        <v>200</v>
      </c>
      <c r="K229" s="2">
        <v>40</v>
      </c>
      <c r="L229" s="2">
        <v>20</v>
      </c>
      <c r="M229" s="51"/>
      <c r="N229" s="3">
        <f t="shared" si="131"/>
        <v>10</v>
      </c>
      <c r="O229" s="3">
        <f>IF(L229&lt;200,L229*0.25,IF(L229&gt;200,50,IF(L229=200,L229*0.25)))</f>
        <v>5</v>
      </c>
      <c r="P229" s="52"/>
      <c r="Q229" s="4">
        <f t="shared" si="127"/>
        <v>50</v>
      </c>
      <c r="R229" s="4">
        <f t="shared" si="127"/>
        <v>25</v>
      </c>
      <c r="S229" s="53"/>
      <c r="T229" s="39"/>
      <c r="U229" s="39"/>
      <c r="V229" s="49"/>
      <c r="W229" s="34">
        <f t="shared" si="132"/>
        <v>0</v>
      </c>
      <c r="X229" s="34">
        <f t="shared" si="133"/>
        <v>0</v>
      </c>
      <c r="Y229" s="54"/>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row>
    <row r="230" spans="1:49" ht="16.5" x14ac:dyDescent="0.3">
      <c r="A230" s="5">
        <v>43202</v>
      </c>
      <c r="B230" s="1" t="s">
        <v>223</v>
      </c>
      <c r="C230" s="1" t="s">
        <v>569</v>
      </c>
      <c r="D230" s="1" t="s">
        <v>199</v>
      </c>
      <c r="E230" s="1" t="s">
        <v>469</v>
      </c>
      <c r="F230" s="1" t="str">
        <f t="shared" si="124"/>
        <v>19:00</v>
      </c>
      <c r="G230" s="1" t="str">
        <f t="shared" si="125"/>
        <v>23:00</v>
      </c>
      <c r="H230" s="64" t="s">
        <v>421</v>
      </c>
      <c r="I230" s="1" t="s">
        <v>472</v>
      </c>
      <c r="J230" s="1" t="s">
        <v>200</v>
      </c>
      <c r="K230" s="2">
        <v>70</v>
      </c>
      <c r="L230" s="2">
        <v>40</v>
      </c>
      <c r="M230" s="51"/>
      <c r="N230" s="3">
        <f t="shared" si="131"/>
        <v>17.5</v>
      </c>
      <c r="O230" s="3">
        <f>IF(L230&lt;200,L230*0.25,IF(L230&gt;200,50,IF(L230=200,L230*0.25)))</f>
        <v>10</v>
      </c>
      <c r="P230" s="52"/>
      <c r="Q230" s="4">
        <f t="shared" si="127"/>
        <v>87.5</v>
      </c>
      <c r="R230" s="4">
        <f t="shared" si="127"/>
        <v>50</v>
      </c>
      <c r="S230" s="53"/>
      <c r="T230" s="39"/>
      <c r="U230" s="39"/>
      <c r="V230" s="49"/>
      <c r="W230" s="34">
        <f t="shared" si="132"/>
        <v>0</v>
      </c>
      <c r="X230" s="34">
        <f t="shared" si="133"/>
        <v>0</v>
      </c>
      <c r="Y230" s="54"/>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row>
    <row r="231" spans="1:49" ht="16.5" x14ac:dyDescent="0.3">
      <c r="A231" s="5">
        <v>43202</v>
      </c>
      <c r="B231" s="1" t="s">
        <v>247</v>
      </c>
      <c r="C231" s="1" t="s">
        <v>10</v>
      </c>
      <c r="D231" s="1" t="s">
        <v>231</v>
      </c>
      <c r="E231" s="1" t="s">
        <v>475</v>
      </c>
      <c r="F231" s="1" t="str">
        <f t="shared" si="124"/>
        <v xml:space="preserve">9:00 </v>
      </c>
      <c r="G231" s="1" t="str">
        <f t="shared" si="125"/>
        <v>15:45</v>
      </c>
      <c r="H231" s="64" t="s">
        <v>591</v>
      </c>
      <c r="I231" s="1" t="s">
        <v>490</v>
      </c>
      <c r="J231" s="1" t="s">
        <v>232</v>
      </c>
      <c r="K231" s="2">
        <v>40</v>
      </c>
      <c r="L231" s="6"/>
      <c r="M231" s="6"/>
      <c r="N231" s="3">
        <f t="shared" si="131"/>
        <v>10</v>
      </c>
      <c r="O231" s="7"/>
      <c r="P231" s="7"/>
      <c r="Q231" s="4">
        <f t="shared" si="127"/>
        <v>50</v>
      </c>
      <c r="R231" s="33"/>
      <c r="S231" s="7"/>
      <c r="T231" s="39"/>
      <c r="U231" s="40"/>
      <c r="V231" s="40"/>
      <c r="W231" s="34">
        <f t="shared" ref="W231:W241" si="134">SUM(T231*Q231)</f>
        <v>0</v>
      </c>
      <c r="X231" s="30"/>
      <c r="Y231" s="30"/>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row>
    <row r="232" spans="1:49" ht="16.5" x14ac:dyDescent="0.3">
      <c r="A232" s="5">
        <v>43202</v>
      </c>
      <c r="B232" s="1" t="s">
        <v>248</v>
      </c>
      <c r="C232" s="1" t="s">
        <v>10</v>
      </c>
      <c r="D232" s="1" t="s">
        <v>231</v>
      </c>
      <c r="E232" s="1" t="s">
        <v>476</v>
      </c>
      <c r="F232" s="1" t="str">
        <f t="shared" si="124"/>
        <v>17:30</v>
      </c>
      <c r="G232" s="1" t="str">
        <f t="shared" si="125"/>
        <v>20:30</v>
      </c>
      <c r="H232" s="64" t="s">
        <v>412</v>
      </c>
      <c r="I232" s="1" t="s">
        <v>491</v>
      </c>
      <c r="J232" s="1" t="s">
        <v>232</v>
      </c>
      <c r="K232" s="2">
        <v>40</v>
      </c>
      <c r="L232" s="6"/>
      <c r="M232" s="6"/>
      <c r="N232" s="3">
        <f t="shared" si="131"/>
        <v>10</v>
      </c>
      <c r="O232" s="7"/>
      <c r="P232" s="7"/>
      <c r="Q232" s="4">
        <f t="shared" si="127"/>
        <v>50</v>
      </c>
      <c r="R232" s="33"/>
      <c r="S232" s="7"/>
      <c r="T232" s="39"/>
      <c r="U232" s="40"/>
      <c r="V232" s="40"/>
      <c r="W232" s="34">
        <f t="shared" si="134"/>
        <v>0</v>
      </c>
      <c r="X232" s="30"/>
      <c r="Y232" s="30"/>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row>
    <row r="233" spans="1:49" ht="16.5" x14ac:dyDescent="0.3">
      <c r="A233" s="5">
        <v>43202</v>
      </c>
      <c r="B233" s="1" t="s">
        <v>268</v>
      </c>
      <c r="C233" s="1" t="s">
        <v>5</v>
      </c>
      <c r="D233" s="1" t="s">
        <v>252</v>
      </c>
      <c r="E233" s="1" t="s">
        <v>82</v>
      </c>
      <c r="F233" s="1" t="str">
        <f t="shared" si="124"/>
        <v xml:space="preserve">9:00 </v>
      </c>
      <c r="G233" s="1" t="str">
        <f t="shared" si="125"/>
        <v>12:30</v>
      </c>
      <c r="H233" s="64" t="s">
        <v>421</v>
      </c>
      <c r="I233" s="1" t="s">
        <v>470</v>
      </c>
      <c r="J233" s="1" t="s">
        <v>88</v>
      </c>
      <c r="K233" s="2">
        <v>30</v>
      </c>
      <c r="L233" s="6"/>
      <c r="M233" s="6"/>
      <c r="N233" s="3">
        <f t="shared" si="131"/>
        <v>7.5</v>
      </c>
      <c r="O233" s="7"/>
      <c r="P233" s="7"/>
      <c r="Q233" s="4">
        <f t="shared" si="127"/>
        <v>37.5</v>
      </c>
      <c r="R233" s="33"/>
      <c r="S233" s="7"/>
      <c r="T233" s="39"/>
      <c r="U233" s="40"/>
      <c r="V233" s="40"/>
      <c r="W233" s="34">
        <f t="shared" si="134"/>
        <v>0</v>
      </c>
      <c r="X233" s="30"/>
      <c r="Y233" s="30"/>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row>
    <row r="234" spans="1:49" ht="16.5" x14ac:dyDescent="0.3">
      <c r="A234" s="5">
        <v>43202</v>
      </c>
      <c r="B234" s="1" t="s">
        <v>269</v>
      </c>
      <c r="C234" s="1" t="s">
        <v>5</v>
      </c>
      <c r="D234" s="1" t="s">
        <v>252</v>
      </c>
      <c r="E234" s="1" t="s">
        <v>80</v>
      </c>
      <c r="F234" s="1" t="str">
        <f t="shared" si="124"/>
        <v>14:00</v>
      </c>
      <c r="G234" s="1" t="str">
        <f t="shared" si="125"/>
        <v>17:30</v>
      </c>
      <c r="H234" s="64" t="s">
        <v>421</v>
      </c>
      <c r="I234" s="1" t="s">
        <v>470</v>
      </c>
      <c r="J234" s="1" t="s">
        <v>88</v>
      </c>
      <c r="K234" s="2">
        <v>30</v>
      </c>
      <c r="L234" s="6"/>
      <c r="M234" s="6"/>
      <c r="N234" s="3">
        <f t="shared" si="131"/>
        <v>7.5</v>
      </c>
      <c r="O234" s="7"/>
      <c r="P234" s="7"/>
      <c r="Q234" s="4">
        <f t="shared" si="127"/>
        <v>37.5</v>
      </c>
      <c r="R234" s="33"/>
      <c r="S234" s="7"/>
      <c r="T234" s="39"/>
      <c r="U234" s="40"/>
      <c r="V234" s="40"/>
      <c r="W234" s="34">
        <f t="shared" si="134"/>
        <v>0</v>
      </c>
      <c r="X234" s="30"/>
      <c r="Y234" s="30"/>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row>
    <row r="235" spans="1:49" ht="16.5" x14ac:dyDescent="0.3">
      <c r="A235" s="5">
        <v>43202</v>
      </c>
      <c r="B235" s="1" t="s">
        <v>293</v>
      </c>
      <c r="C235" s="1" t="s">
        <v>10</v>
      </c>
      <c r="D235" s="1" t="s">
        <v>288</v>
      </c>
      <c r="E235" s="1" t="s">
        <v>509</v>
      </c>
      <c r="F235" s="1" t="str">
        <f t="shared" si="124"/>
        <v xml:space="preserve">9:00 </v>
      </c>
      <c r="G235" s="1" t="str">
        <f t="shared" si="125"/>
        <v>17:00</v>
      </c>
      <c r="H235" s="64" t="s">
        <v>507</v>
      </c>
      <c r="I235" s="1" t="s">
        <v>504</v>
      </c>
      <c r="J235" s="1" t="s">
        <v>289</v>
      </c>
      <c r="K235" s="2">
        <v>40</v>
      </c>
      <c r="L235" s="6"/>
      <c r="M235" s="6"/>
      <c r="N235" s="3">
        <f t="shared" si="131"/>
        <v>10</v>
      </c>
      <c r="O235" s="7"/>
      <c r="P235" s="7"/>
      <c r="Q235" s="4">
        <f t="shared" si="127"/>
        <v>50</v>
      </c>
      <c r="R235" s="33"/>
      <c r="S235" s="7"/>
      <c r="T235" s="39"/>
      <c r="U235" s="40"/>
      <c r="V235" s="40"/>
      <c r="W235" s="34">
        <f t="shared" si="134"/>
        <v>0</v>
      </c>
      <c r="X235" s="30"/>
      <c r="Y235" s="30"/>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row>
    <row r="236" spans="1:49" ht="16.5" x14ac:dyDescent="0.3">
      <c r="A236" s="5">
        <v>43202</v>
      </c>
      <c r="B236" s="1" t="s">
        <v>313</v>
      </c>
      <c r="C236" s="1" t="s">
        <v>5</v>
      </c>
      <c r="D236" s="1" t="s">
        <v>297</v>
      </c>
      <c r="E236" s="1" t="s">
        <v>214</v>
      </c>
      <c r="F236" s="1" t="str">
        <f t="shared" si="124"/>
        <v>11:00</v>
      </c>
      <c r="G236" s="1" t="str">
        <f t="shared" si="125"/>
        <v>14:30</v>
      </c>
      <c r="H236" s="64" t="s">
        <v>511</v>
      </c>
      <c r="I236" s="1" t="s">
        <v>515</v>
      </c>
      <c r="J236" s="1" t="s">
        <v>137</v>
      </c>
      <c r="K236" s="2">
        <v>20</v>
      </c>
      <c r="L236" s="6"/>
      <c r="M236" s="6"/>
      <c r="N236" s="3">
        <f t="shared" si="131"/>
        <v>5</v>
      </c>
      <c r="O236" s="7"/>
      <c r="P236" s="7"/>
      <c r="Q236" s="4">
        <f t="shared" si="127"/>
        <v>25</v>
      </c>
      <c r="R236" s="33"/>
      <c r="S236" s="7"/>
      <c r="T236" s="39"/>
      <c r="U236" s="40"/>
      <c r="V236" s="40"/>
      <c r="W236" s="34">
        <f t="shared" si="134"/>
        <v>0</v>
      </c>
      <c r="X236" s="30"/>
      <c r="Y236" s="30"/>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row>
    <row r="237" spans="1:49" ht="16.5" x14ac:dyDescent="0.3">
      <c r="A237" s="5">
        <v>43202</v>
      </c>
      <c r="B237" s="1" t="s">
        <v>314</v>
      </c>
      <c r="C237" s="1" t="s">
        <v>5</v>
      </c>
      <c r="D237" s="1" t="s">
        <v>297</v>
      </c>
      <c r="E237" s="1" t="s">
        <v>300</v>
      </c>
      <c r="F237" s="1" t="str">
        <f t="shared" si="124"/>
        <v>18:00</v>
      </c>
      <c r="G237" s="1" t="str">
        <f t="shared" si="125"/>
        <v>21:30</v>
      </c>
      <c r="H237" s="64" t="s">
        <v>511</v>
      </c>
      <c r="I237" s="1" t="s">
        <v>515</v>
      </c>
      <c r="J237" s="1" t="s">
        <v>137</v>
      </c>
      <c r="K237" s="2">
        <v>20</v>
      </c>
      <c r="L237" s="6"/>
      <c r="M237" s="6"/>
      <c r="N237" s="3">
        <f t="shared" si="131"/>
        <v>5</v>
      </c>
      <c r="O237" s="7"/>
      <c r="P237" s="7"/>
      <c r="Q237" s="4">
        <f t="shared" si="127"/>
        <v>25</v>
      </c>
      <c r="R237" s="33"/>
      <c r="S237" s="7"/>
      <c r="T237" s="39"/>
      <c r="U237" s="40"/>
      <c r="V237" s="40"/>
      <c r="W237" s="34">
        <f t="shared" si="134"/>
        <v>0</v>
      </c>
      <c r="X237" s="30"/>
      <c r="Y237" s="30"/>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row>
    <row r="238" spans="1:49" ht="16.5" x14ac:dyDescent="0.3">
      <c r="A238" s="5">
        <v>43202</v>
      </c>
      <c r="B238" s="1" t="s">
        <v>339</v>
      </c>
      <c r="C238" s="1" t="s">
        <v>5</v>
      </c>
      <c r="D238" s="1" t="s">
        <v>321</v>
      </c>
      <c r="E238" s="1" t="s">
        <v>334</v>
      </c>
      <c r="F238" s="1" t="str">
        <f t="shared" si="124"/>
        <v xml:space="preserve">9:30 </v>
      </c>
      <c r="G238" s="1" t="str">
        <f t="shared" si="125"/>
        <v>15:00</v>
      </c>
      <c r="H238" s="64" t="s">
        <v>416</v>
      </c>
      <c r="I238" s="1" t="s">
        <v>540</v>
      </c>
      <c r="J238" s="1" t="s">
        <v>137</v>
      </c>
      <c r="K238" s="2">
        <v>20</v>
      </c>
      <c r="L238" s="6"/>
      <c r="M238" s="6"/>
      <c r="N238" s="3">
        <f t="shared" si="131"/>
        <v>5</v>
      </c>
      <c r="O238" s="7"/>
      <c r="P238" s="7"/>
      <c r="Q238" s="4">
        <f t="shared" si="127"/>
        <v>25</v>
      </c>
      <c r="R238" s="33"/>
      <c r="S238" s="7"/>
      <c r="T238" s="39"/>
      <c r="U238" s="40"/>
      <c r="V238" s="40"/>
      <c r="W238" s="34">
        <f t="shared" si="134"/>
        <v>0</v>
      </c>
      <c r="X238" s="30"/>
      <c r="Y238" s="30"/>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row>
    <row r="239" spans="1:49" ht="16.5" x14ac:dyDescent="0.3">
      <c r="A239" s="5">
        <v>43202</v>
      </c>
      <c r="B239" s="1" t="s">
        <v>340</v>
      </c>
      <c r="C239" s="1" t="s">
        <v>533</v>
      </c>
      <c r="D239" s="1" t="s">
        <v>321</v>
      </c>
      <c r="E239" s="1" t="s">
        <v>336</v>
      </c>
      <c r="F239" s="1" t="str">
        <f t="shared" si="124"/>
        <v>16:30</v>
      </c>
      <c r="G239" s="1" t="str">
        <f t="shared" si="125"/>
        <v>21:30</v>
      </c>
      <c r="H239" s="64" t="s">
        <v>412</v>
      </c>
      <c r="I239" s="1" t="s">
        <v>541</v>
      </c>
      <c r="J239" s="1" t="s">
        <v>137</v>
      </c>
      <c r="K239" s="2">
        <v>20</v>
      </c>
      <c r="L239" s="6"/>
      <c r="M239" s="6"/>
      <c r="N239" s="3">
        <f t="shared" si="131"/>
        <v>5</v>
      </c>
      <c r="O239" s="7"/>
      <c r="P239" s="7"/>
      <c r="Q239" s="4">
        <f t="shared" si="127"/>
        <v>25</v>
      </c>
      <c r="R239" s="33"/>
      <c r="S239" s="7"/>
      <c r="T239" s="39"/>
      <c r="U239" s="40"/>
      <c r="V239" s="40"/>
      <c r="W239" s="34">
        <f t="shared" si="134"/>
        <v>0</v>
      </c>
      <c r="X239" s="30"/>
      <c r="Y239" s="30"/>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row>
    <row r="240" spans="1:49" ht="16.5" x14ac:dyDescent="0.3">
      <c r="A240" s="5">
        <v>43202</v>
      </c>
      <c r="B240" s="1" t="s">
        <v>369</v>
      </c>
      <c r="C240" s="1" t="s">
        <v>5</v>
      </c>
      <c r="D240" s="1" t="s">
        <v>370</v>
      </c>
      <c r="E240" s="1" t="s">
        <v>371</v>
      </c>
      <c r="F240" s="1" t="str">
        <f t="shared" si="124"/>
        <v xml:space="preserve">9:30 </v>
      </c>
      <c r="G240" s="1" t="str">
        <f t="shared" si="125"/>
        <v>12:30</v>
      </c>
      <c r="H240" s="64" t="s">
        <v>412</v>
      </c>
      <c r="I240" s="1" t="s">
        <v>563</v>
      </c>
      <c r="J240" s="1" t="s">
        <v>55</v>
      </c>
      <c r="K240" s="2">
        <v>20</v>
      </c>
      <c r="L240" s="6"/>
      <c r="M240" s="6"/>
      <c r="N240" s="3">
        <f t="shared" si="131"/>
        <v>5</v>
      </c>
      <c r="O240" s="7"/>
      <c r="P240" s="7"/>
      <c r="Q240" s="4">
        <f t="shared" si="127"/>
        <v>25</v>
      </c>
      <c r="R240" s="33"/>
      <c r="S240" s="7"/>
      <c r="T240" s="39"/>
      <c r="U240" s="40"/>
      <c r="V240" s="40"/>
      <c r="W240" s="34">
        <f t="shared" si="134"/>
        <v>0</v>
      </c>
      <c r="X240" s="30"/>
      <c r="Y240" s="30"/>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row>
    <row r="241" spans="1:49" ht="16.5" x14ac:dyDescent="0.3">
      <c r="A241" s="5">
        <v>43202</v>
      </c>
      <c r="B241" s="1" t="s">
        <v>372</v>
      </c>
      <c r="C241" s="1" t="s">
        <v>10</v>
      </c>
      <c r="D241" s="1" t="s">
        <v>370</v>
      </c>
      <c r="E241" s="1" t="s">
        <v>187</v>
      </c>
      <c r="F241" s="1" t="str">
        <f t="shared" si="124"/>
        <v>17:00</v>
      </c>
      <c r="G241" s="1" t="str">
        <f t="shared" si="125"/>
        <v>20:00</v>
      </c>
      <c r="H241" s="64" t="s">
        <v>412</v>
      </c>
      <c r="I241" s="1" t="s">
        <v>564</v>
      </c>
      <c r="J241" s="1" t="s">
        <v>55</v>
      </c>
      <c r="K241" s="2">
        <v>40</v>
      </c>
      <c r="L241" s="6"/>
      <c r="M241" s="6"/>
      <c r="N241" s="3">
        <f t="shared" si="131"/>
        <v>10</v>
      </c>
      <c r="O241" s="7"/>
      <c r="P241" s="7"/>
      <c r="Q241" s="4">
        <f t="shared" si="127"/>
        <v>50</v>
      </c>
      <c r="R241" s="33"/>
      <c r="S241" s="7"/>
      <c r="T241" s="39"/>
      <c r="U241" s="40"/>
      <c r="V241" s="40"/>
      <c r="W241" s="34">
        <f t="shared" si="134"/>
        <v>0</v>
      </c>
      <c r="X241" s="30"/>
      <c r="Y241" s="30"/>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row>
    <row r="242" spans="1:49" ht="3.75" customHeight="1" x14ac:dyDescent="0.3">
      <c r="A242" s="8"/>
      <c r="B242" s="9"/>
      <c r="C242" s="9"/>
      <c r="D242" s="9"/>
      <c r="E242" s="9"/>
      <c r="F242" s="9"/>
      <c r="G242" s="9"/>
      <c r="H242" s="62"/>
      <c r="I242" s="9"/>
      <c r="J242" s="9"/>
      <c r="K242" s="10"/>
      <c r="L242" s="10"/>
      <c r="M242" s="10"/>
      <c r="N242" s="11"/>
      <c r="O242" s="11"/>
      <c r="P242" s="11"/>
      <c r="Q242" s="12"/>
      <c r="R242" s="32"/>
      <c r="S242" s="45"/>
      <c r="T242" s="38"/>
      <c r="U242" s="38"/>
      <c r="V242" s="48"/>
      <c r="W242" s="35"/>
      <c r="X242" s="12"/>
      <c r="Y242" s="12"/>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row>
    <row r="243" spans="1:49" ht="16.5" x14ac:dyDescent="0.3">
      <c r="A243" s="5">
        <v>43203</v>
      </c>
      <c r="B243" s="1" t="s">
        <v>42</v>
      </c>
      <c r="C243" s="1" t="s">
        <v>5</v>
      </c>
      <c r="D243" s="1" t="s">
        <v>31</v>
      </c>
      <c r="E243" s="1" t="s">
        <v>7</v>
      </c>
      <c r="F243" s="1" t="str">
        <f t="shared" ref="F243:F265" si="135">LEFT(E243,(5))</f>
        <v>10:00</v>
      </c>
      <c r="G243" s="1" t="str">
        <f t="shared" ref="G243:G265" si="136">RIGHT(E243,(5))</f>
        <v>13:00</v>
      </c>
      <c r="H243" s="64" t="s">
        <v>412</v>
      </c>
      <c r="I243" s="1" t="s">
        <v>579</v>
      </c>
      <c r="J243" s="1" t="s">
        <v>26</v>
      </c>
      <c r="K243" s="2">
        <v>80</v>
      </c>
      <c r="L243" s="2">
        <v>60</v>
      </c>
      <c r="M243" s="2">
        <v>20</v>
      </c>
      <c r="N243" s="3">
        <f>IF(K243&lt;200,K243*0.25,IF(K243&gt;200,50,IF(K243=200,K243*0.25)))</f>
        <v>20</v>
      </c>
      <c r="O243" s="3">
        <f>IF(L243&lt;200,L243*0.25,IF(L243&gt;200,50,IF(L243=200,L243*0.25)))</f>
        <v>15</v>
      </c>
      <c r="P243" s="3">
        <f t="shared" ref="P243:P244" si="137">IF(M243&lt;200,M243*0.25,IF(M243&gt;200,50,IF(M243=200,M243*0.25)))</f>
        <v>5</v>
      </c>
      <c r="Q243" s="4">
        <f t="shared" ref="Q243:R265" si="138">SUM(K243+N243)</f>
        <v>100</v>
      </c>
      <c r="R243" s="4">
        <f t="shared" si="138"/>
        <v>75</v>
      </c>
      <c r="S243" s="31">
        <f>SUM(M243+P243)</f>
        <v>25</v>
      </c>
      <c r="T243" s="39"/>
      <c r="U243" s="39"/>
      <c r="V243" s="39"/>
      <c r="W243" s="34">
        <f t="shared" ref="W243:W244" si="139">SUM(T243*Q243)</f>
        <v>0</v>
      </c>
      <c r="X243" s="34">
        <f t="shared" ref="X243:X244" si="140">SUM(U243*R243)</f>
        <v>0</v>
      </c>
      <c r="Y243" s="34">
        <f t="shared" ref="Y243:Y244" si="141">SUM(V243*S243)</f>
        <v>0</v>
      </c>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row>
    <row r="244" spans="1:49" ht="16.5" x14ac:dyDescent="0.3">
      <c r="A244" s="5">
        <v>43203</v>
      </c>
      <c r="B244" s="1" t="s">
        <v>43</v>
      </c>
      <c r="C244" s="1" t="s">
        <v>10</v>
      </c>
      <c r="D244" s="1" t="s">
        <v>31</v>
      </c>
      <c r="E244" s="1" t="s">
        <v>36</v>
      </c>
      <c r="F244" s="1" t="str">
        <f t="shared" si="135"/>
        <v>19:00</v>
      </c>
      <c r="G244" s="1" t="str">
        <f t="shared" si="136"/>
        <v>22:30</v>
      </c>
      <c r="H244" s="64" t="s">
        <v>412</v>
      </c>
      <c r="I244" s="1" t="s">
        <v>580</v>
      </c>
      <c r="J244" s="1" t="s">
        <v>26</v>
      </c>
      <c r="K244" s="2">
        <v>120</v>
      </c>
      <c r="L244" s="2">
        <v>80</v>
      </c>
      <c r="M244" s="2">
        <v>40</v>
      </c>
      <c r="N244" s="3">
        <f>IF(K244&lt;200,K244*0.25,IF(K244&gt;200,50,IF(K244=200,K244*0.25)))</f>
        <v>30</v>
      </c>
      <c r="O244" s="3">
        <f>IF(L244&lt;200,L244*0.25,IF(L244&gt;200,50,IF(L244=200,L244*0.25)))</f>
        <v>20</v>
      </c>
      <c r="P244" s="3">
        <f t="shared" si="137"/>
        <v>10</v>
      </c>
      <c r="Q244" s="4">
        <f t="shared" si="138"/>
        <v>150</v>
      </c>
      <c r="R244" s="4">
        <f t="shared" si="138"/>
        <v>100</v>
      </c>
      <c r="S244" s="31">
        <f>SUM(M244+P244)</f>
        <v>50</v>
      </c>
      <c r="T244" s="39"/>
      <c r="U244" s="39"/>
      <c r="V244" s="39"/>
      <c r="W244" s="34">
        <f t="shared" si="139"/>
        <v>0</v>
      </c>
      <c r="X244" s="34">
        <f t="shared" si="140"/>
        <v>0</v>
      </c>
      <c r="Y244" s="34">
        <f t="shared" si="141"/>
        <v>0</v>
      </c>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row>
    <row r="245" spans="1:49" ht="16.5" x14ac:dyDescent="0.3">
      <c r="A245" s="5">
        <v>43203</v>
      </c>
      <c r="B245" s="1" t="s">
        <v>61</v>
      </c>
      <c r="C245" s="1" t="s">
        <v>533</v>
      </c>
      <c r="D245" s="1" t="s">
        <v>53</v>
      </c>
      <c r="E245" s="1" t="s">
        <v>414</v>
      </c>
      <c r="F245" s="1" t="str">
        <f t="shared" si="135"/>
        <v>11:00</v>
      </c>
      <c r="G245" s="1" t="str">
        <f t="shared" si="136"/>
        <v>15:30</v>
      </c>
      <c r="H245" s="64" t="s">
        <v>416</v>
      </c>
      <c r="I245" s="1" t="s">
        <v>413</v>
      </c>
      <c r="J245" s="1" t="s">
        <v>55</v>
      </c>
      <c r="K245" s="2">
        <v>20</v>
      </c>
      <c r="L245" s="6"/>
      <c r="M245" s="6"/>
      <c r="N245" s="3">
        <f t="shared" ref="N245:N265" si="142">IF(K245&lt;200,K245*0.25,IF(K245&gt;200,50,IF(K245=200,K245*0.25)))</f>
        <v>5</v>
      </c>
      <c r="O245" s="7"/>
      <c r="P245" s="7"/>
      <c r="Q245" s="4">
        <f t="shared" si="138"/>
        <v>25</v>
      </c>
      <c r="R245" s="33"/>
      <c r="S245" s="7"/>
      <c r="T245" s="39"/>
      <c r="U245" s="40"/>
      <c r="V245" s="40"/>
      <c r="W245" s="34">
        <f>SUM(T245*Q245)</f>
        <v>0</v>
      </c>
      <c r="X245" s="30"/>
      <c r="Y245" s="30"/>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row>
    <row r="246" spans="1:49" ht="16.5" x14ac:dyDescent="0.3">
      <c r="A246" s="5">
        <v>43203</v>
      </c>
      <c r="B246" s="1" t="s">
        <v>60</v>
      </c>
      <c r="C246" s="1" t="s">
        <v>533</v>
      </c>
      <c r="D246" s="1" t="s">
        <v>53</v>
      </c>
      <c r="E246" s="1" t="s">
        <v>75</v>
      </c>
      <c r="F246" s="1" t="str">
        <f t="shared" si="135"/>
        <v>17:30</v>
      </c>
      <c r="G246" s="1" t="str">
        <f t="shared" si="136"/>
        <v>21:00</v>
      </c>
      <c r="H246" s="64" t="s">
        <v>416</v>
      </c>
      <c r="I246" s="1" t="s">
        <v>413</v>
      </c>
      <c r="J246" s="1" t="s">
        <v>55</v>
      </c>
      <c r="K246" s="2">
        <v>20</v>
      </c>
      <c r="L246" s="6"/>
      <c r="M246" s="6"/>
      <c r="N246" s="3">
        <f t="shared" si="142"/>
        <v>5</v>
      </c>
      <c r="O246" s="7"/>
      <c r="P246" s="7"/>
      <c r="Q246" s="4">
        <f t="shared" si="138"/>
        <v>25</v>
      </c>
      <c r="R246" s="33"/>
      <c r="S246" s="7"/>
      <c r="T246" s="39"/>
      <c r="U246" s="40"/>
      <c r="V246" s="40"/>
      <c r="W246" s="34">
        <f>SUM(T246*Q246)</f>
        <v>0</v>
      </c>
      <c r="X246" s="30"/>
      <c r="Y246" s="30"/>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row>
    <row r="247" spans="1:49" ht="16.5" x14ac:dyDescent="0.3">
      <c r="A247" s="5">
        <v>43203</v>
      </c>
      <c r="B247" s="1" t="s">
        <v>93</v>
      </c>
      <c r="C247" s="1" t="s">
        <v>569</v>
      </c>
      <c r="D247" s="1" t="s">
        <v>87</v>
      </c>
      <c r="E247" s="1" t="s">
        <v>90</v>
      </c>
      <c r="F247" s="1" t="str">
        <f t="shared" si="135"/>
        <v>18:00</v>
      </c>
      <c r="G247" s="1" t="str">
        <f t="shared" si="136"/>
        <v>22:30</v>
      </c>
      <c r="H247" s="64" t="s">
        <v>421</v>
      </c>
      <c r="I247" s="1" t="s">
        <v>426</v>
      </c>
      <c r="J247" s="1" t="s">
        <v>88</v>
      </c>
      <c r="K247" s="2">
        <v>60</v>
      </c>
      <c r="L247" s="2">
        <v>40</v>
      </c>
      <c r="M247" s="6"/>
      <c r="N247" s="3">
        <f t="shared" si="142"/>
        <v>15</v>
      </c>
      <c r="O247" s="3">
        <f t="shared" ref="O247:O255" si="143">IF(L247&lt;200,L247*0.25,IF(L247&gt;200,50,IF(L247=200,L247*0.25)))</f>
        <v>10</v>
      </c>
      <c r="P247" s="7"/>
      <c r="Q247" s="4">
        <f t="shared" si="138"/>
        <v>75</v>
      </c>
      <c r="R247" s="4">
        <f t="shared" si="138"/>
        <v>50</v>
      </c>
      <c r="S247" s="7"/>
      <c r="T247" s="39"/>
      <c r="U247" s="39"/>
      <c r="V247" s="40"/>
      <c r="W247" s="34">
        <f t="shared" ref="W247:W255" si="144">SUM(T247*Q247)</f>
        <v>0</v>
      </c>
      <c r="X247" s="34">
        <f t="shared" ref="X247:X255" si="145">SUM(U247*R247)</f>
        <v>0</v>
      </c>
      <c r="Y247" s="30"/>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row>
    <row r="248" spans="1:49" ht="16.5" x14ac:dyDescent="0.3">
      <c r="A248" s="5">
        <v>43203</v>
      </c>
      <c r="B248" s="1" t="s">
        <v>152</v>
      </c>
      <c r="C248" s="1" t="s">
        <v>569</v>
      </c>
      <c r="D248" s="1" t="s">
        <v>135</v>
      </c>
      <c r="E248" s="1" t="s">
        <v>136</v>
      </c>
      <c r="F248" s="1" t="str">
        <f t="shared" si="135"/>
        <v>12:00</v>
      </c>
      <c r="G248" s="1" t="str">
        <f t="shared" si="136"/>
        <v>16:00</v>
      </c>
      <c r="H248" s="64" t="s">
        <v>412</v>
      </c>
      <c r="I248" s="1" t="s">
        <v>440</v>
      </c>
      <c r="J248" s="1" t="s">
        <v>137</v>
      </c>
      <c r="K248" s="2">
        <v>80</v>
      </c>
      <c r="L248" s="2">
        <v>40</v>
      </c>
      <c r="M248" s="6"/>
      <c r="N248" s="3">
        <f t="shared" si="142"/>
        <v>20</v>
      </c>
      <c r="O248" s="3">
        <f t="shared" si="143"/>
        <v>10</v>
      </c>
      <c r="P248" s="6"/>
      <c r="Q248" s="4">
        <f t="shared" si="138"/>
        <v>100</v>
      </c>
      <c r="R248" s="4">
        <f t="shared" si="138"/>
        <v>50</v>
      </c>
      <c r="S248" s="6"/>
      <c r="T248" s="39"/>
      <c r="U248" s="39"/>
      <c r="V248" s="50"/>
      <c r="W248" s="34">
        <f t="shared" si="144"/>
        <v>0</v>
      </c>
      <c r="X248" s="34">
        <f t="shared" si="145"/>
        <v>0</v>
      </c>
      <c r="Y248" s="30"/>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row>
    <row r="249" spans="1:49" ht="16.5" x14ac:dyDescent="0.3">
      <c r="A249" s="5">
        <v>43203</v>
      </c>
      <c r="B249" s="1" t="s">
        <v>153</v>
      </c>
      <c r="C249" s="1" t="s">
        <v>569</v>
      </c>
      <c r="D249" s="1" t="s">
        <v>135</v>
      </c>
      <c r="E249" s="1" t="s">
        <v>139</v>
      </c>
      <c r="F249" s="1" t="str">
        <f t="shared" si="135"/>
        <v>18:30</v>
      </c>
      <c r="G249" s="1" t="str">
        <f t="shared" si="136"/>
        <v>22:30</v>
      </c>
      <c r="H249" s="64" t="s">
        <v>412</v>
      </c>
      <c r="I249" s="1" t="s">
        <v>441</v>
      </c>
      <c r="J249" s="1" t="s">
        <v>137</v>
      </c>
      <c r="K249" s="2">
        <v>80</v>
      </c>
      <c r="L249" s="2">
        <v>40</v>
      </c>
      <c r="M249" s="6"/>
      <c r="N249" s="3">
        <f t="shared" si="142"/>
        <v>20</v>
      </c>
      <c r="O249" s="3">
        <f t="shared" si="143"/>
        <v>10</v>
      </c>
      <c r="P249" s="6"/>
      <c r="Q249" s="4">
        <f t="shared" si="138"/>
        <v>100</v>
      </c>
      <c r="R249" s="4">
        <f t="shared" si="138"/>
        <v>50</v>
      </c>
      <c r="S249" s="6"/>
      <c r="T249" s="39"/>
      <c r="U249" s="39"/>
      <c r="V249" s="50"/>
      <c r="W249" s="34">
        <f t="shared" si="144"/>
        <v>0</v>
      </c>
      <c r="X249" s="34">
        <f t="shared" si="145"/>
        <v>0</v>
      </c>
      <c r="Y249" s="30"/>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row>
    <row r="250" spans="1:49" ht="16.5" x14ac:dyDescent="0.3">
      <c r="A250" s="5">
        <v>43203</v>
      </c>
      <c r="B250" s="1" t="s">
        <v>176</v>
      </c>
      <c r="C250" s="1" t="s">
        <v>10</v>
      </c>
      <c r="D250" s="1" t="s">
        <v>172</v>
      </c>
      <c r="E250" s="1" t="s">
        <v>7</v>
      </c>
      <c r="F250" s="1" t="str">
        <f t="shared" si="135"/>
        <v>10:00</v>
      </c>
      <c r="G250" s="1" t="str">
        <f t="shared" si="136"/>
        <v>13:00</v>
      </c>
      <c r="H250" s="64" t="s">
        <v>412</v>
      </c>
      <c r="I250" s="1" t="s">
        <v>451</v>
      </c>
      <c r="J250" s="1" t="s">
        <v>8</v>
      </c>
      <c r="K250" s="2">
        <v>100</v>
      </c>
      <c r="L250" s="2">
        <v>60</v>
      </c>
      <c r="M250" s="51"/>
      <c r="N250" s="3">
        <f t="shared" si="142"/>
        <v>25</v>
      </c>
      <c r="O250" s="3">
        <f t="shared" si="143"/>
        <v>15</v>
      </c>
      <c r="P250" s="52"/>
      <c r="Q250" s="4">
        <f t="shared" si="138"/>
        <v>125</v>
      </c>
      <c r="R250" s="4">
        <f t="shared" si="138"/>
        <v>75</v>
      </c>
      <c r="S250" s="53"/>
      <c r="T250" s="39"/>
      <c r="U250" s="39"/>
      <c r="V250" s="49"/>
      <c r="W250" s="34">
        <f t="shared" si="144"/>
        <v>0</v>
      </c>
      <c r="X250" s="34">
        <f t="shared" si="145"/>
        <v>0</v>
      </c>
      <c r="Y250" s="54"/>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row>
    <row r="251" spans="1:49" ht="16.5" x14ac:dyDescent="0.3">
      <c r="A251" s="5">
        <v>43203</v>
      </c>
      <c r="B251" s="1" t="s">
        <v>177</v>
      </c>
      <c r="C251" s="1" t="s">
        <v>10</v>
      </c>
      <c r="D251" s="1" t="s">
        <v>172</v>
      </c>
      <c r="E251" s="1" t="s">
        <v>11</v>
      </c>
      <c r="F251" s="1" t="str">
        <f t="shared" si="135"/>
        <v>19:00</v>
      </c>
      <c r="G251" s="1" t="str">
        <f t="shared" si="136"/>
        <v>22:00</v>
      </c>
      <c r="H251" s="64" t="s">
        <v>412</v>
      </c>
      <c r="I251" s="1" t="s">
        <v>453</v>
      </c>
      <c r="J251" s="1" t="s">
        <v>8</v>
      </c>
      <c r="K251" s="2">
        <v>100</v>
      </c>
      <c r="L251" s="2">
        <v>60</v>
      </c>
      <c r="M251" s="51"/>
      <c r="N251" s="3">
        <f t="shared" si="142"/>
        <v>25</v>
      </c>
      <c r="O251" s="3">
        <f t="shared" si="143"/>
        <v>15</v>
      </c>
      <c r="P251" s="52"/>
      <c r="Q251" s="4">
        <f t="shared" si="138"/>
        <v>125</v>
      </c>
      <c r="R251" s="4">
        <f t="shared" si="138"/>
        <v>75</v>
      </c>
      <c r="S251" s="53"/>
      <c r="T251" s="39"/>
      <c r="U251" s="39"/>
      <c r="V251" s="49"/>
      <c r="W251" s="34">
        <f t="shared" si="144"/>
        <v>0</v>
      </c>
      <c r="X251" s="34">
        <f t="shared" si="145"/>
        <v>0</v>
      </c>
      <c r="Y251" s="54"/>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row>
    <row r="252" spans="1:49" ht="16.5" x14ac:dyDescent="0.3">
      <c r="A252" s="5">
        <v>43203</v>
      </c>
      <c r="B252" s="1" t="s">
        <v>197</v>
      </c>
      <c r="C252" s="1" t="s">
        <v>10</v>
      </c>
      <c r="D252" s="1" t="s">
        <v>194</v>
      </c>
      <c r="E252" s="1" t="s">
        <v>464</v>
      </c>
      <c r="F252" s="1" t="str">
        <f t="shared" si="135"/>
        <v>10:00</v>
      </c>
      <c r="G252" s="1" t="str">
        <f t="shared" si="136"/>
        <v>12:15</v>
      </c>
      <c r="H252" s="64" t="s">
        <v>421</v>
      </c>
      <c r="I252" s="1" t="s">
        <v>466</v>
      </c>
      <c r="J252" s="1" t="s">
        <v>182</v>
      </c>
      <c r="K252" s="2">
        <v>60</v>
      </c>
      <c r="L252" s="2">
        <v>40</v>
      </c>
      <c r="M252" s="51"/>
      <c r="N252" s="3">
        <f t="shared" si="142"/>
        <v>15</v>
      </c>
      <c r="O252" s="3">
        <f t="shared" si="143"/>
        <v>10</v>
      </c>
      <c r="P252" s="52"/>
      <c r="Q252" s="4">
        <f t="shared" si="138"/>
        <v>75</v>
      </c>
      <c r="R252" s="4">
        <f t="shared" si="138"/>
        <v>50</v>
      </c>
      <c r="S252" s="53"/>
      <c r="T252" s="39"/>
      <c r="U252" s="39"/>
      <c r="V252" s="49"/>
      <c r="W252" s="34">
        <f t="shared" si="144"/>
        <v>0</v>
      </c>
      <c r="X252" s="34">
        <f t="shared" si="145"/>
        <v>0</v>
      </c>
      <c r="Y252" s="54"/>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row>
    <row r="253" spans="1:49" ht="16.5" x14ac:dyDescent="0.3">
      <c r="A253" s="5">
        <v>43203</v>
      </c>
      <c r="B253" s="1" t="s">
        <v>224</v>
      </c>
      <c r="C253" s="1" t="s">
        <v>5</v>
      </c>
      <c r="D253" s="1" t="s">
        <v>199</v>
      </c>
      <c r="E253" s="1" t="s">
        <v>82</v>
      </c>
      <c r="F253" s="1" t="str">
        <f t="shared" si="135"/>
        <v xml:space="preserve">9:00 </v>
      </c>
      <c r="G253" s="1" t="str">
        <f t="shared" si="136"/>
        <v>12:30</v>
      </c>
      <c r="H253" s="64" t="s">
        <v>421</v>
      </c>
      <c r="I253" s="1" t="s">
        <v>470</v>
      </c>
      <c r="J253" s="1" t="s">
        <v>200</v>
      </c>
      <c r="K253" s="2">
        <v>40</v>
      </c>
      <c r="L253" s="2">
        <v>20</v>
      </c>
      <c r="M253" s="51"/>
      <c r="N253" s="3">
        <f t="shared" si="142"/>
        <v>10</v>
      </c>
      <c r="O253" s="3">
        <f t="shared" si="143"/>
        <v>5</v>
      </c>
      <c r="P253" s="52"/>
      <c r="Q253" s="4">
        <f t="shared" si="138"/>
        <v>50</v>
      </c>
      <c r="R253" s="4">
        <f t="shared" si="138"/>
        <v>25</v>
      </c>
      <c r="S253" s="53"/>
      <c r="T253" s="39"/>
      <c r="U253" s="39"/>
      <c r="V253" s="49"/>
      <c r="W253" s="34">
        <f t="shared" si="144"/>
        <v>0</v>
      </c>
      <c r="X253" s="34">
        <f t="shared" si="145"/>
        <v>0</v>
      </c>
      <c r="Y253" s="54"/>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row>
    <row r="254" spans="1:49" ht="16.5" x14ac:dyDescent="0.3">
      <c r="A254" s="5">
        <v>43203</v>
      </c>
      <c r="B254" s="1" t="s">
        <v>225</v>
      </c>
      <c r="C254" s="1" t="s">
        <v>5</v>
      </c>
      <c r="D254" s="1" t="s">
        <v>199</v>
      </c>
      <c r="E254" s="1" t="s">
        <v>80</v>
      </c>
      <c r="F254" s="1" t="str">
        <f t="shared" si="135"/>
        <v>14:00</v>
      </c>
      <c r="G254" s="1" t="str">
        <f t="shared" si="136"/>
        <v>17:30</v>
      </c>
      <c r="H254" s="64" t="s">
        <v>412</v>
      </c>
      <c r="I254" s="1" t="s">
        <v>471</v>
      </c>
      <c r="J254" s="1" t="s">
        <v>200</v>
      </c>
      <c r="K254" s="2">
        <v>40</v>
      </c>
      <c r="L254" s="2">
        <v>20</v>
      </c>
      <c r="M254" s="51"/>
      <c r="N254" s="3">
        <f t="shared" si="142"/>
        <v>10</v>
      </c>
      <c r="O254" s="3">
        <f t="shared" si="143"/>
        <v>5</v>
      </c>
      <c r="P254" s="52"/>
      <c r="Q254" s="4">
        <f t="shared" si="138"/>
        <v>50</v>
      </c>
      <c r="R254" s="4">
        <f t="shared" si="138"/>
        <v>25</v>
      </c>
      <c r="S254" s="53"/>
      <c r="T254" s="39"/>
      <c r="U254" s="39"/>
      <c r="V254" s="49"/>
      <c r="W254" s="34">
        <f t="shared" si="144"/>
        <v>0</v>
      </c>
      <c r="X254" s="34">
        <f t="shared" si="145"/>
        <v>0</v>
      </c>
      <c r="Y254" s="54"/>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row>
    <row r="255" spans="1:49" ht="16.5" x14ac:dyDescent="0.3">
      <c r="A255" s="5">
        <v>43203</v>
      </c>
      <c r="B255" s="1" t="s">
        <v>226</v>
      </c>
      <c r="C255" s="1" t="s">
        <v>569</v>
      </c>
      <c r="D255" s="1" t="s">
        <v>199</v>
      </c>
      <c r="E255" s="1" t="s">
        <v>469</v>
      </c>
      <c r="F255" s="1" t="str">
        <f t="shared" si="135"/>
        <v>19:00</v>
      </c>
      <c r="G255" s="1" t="str">
        <f t="shared" si="136"/>
        <v>23:00</v>
      </c>
      <c r="H255" s="64" t="s">
        <v>420</v>
      </c>
      <c r="I255" s="1" t="s">
        <v>472</v>
      </c>
      <c r="J255" s="1" t="s">
        <v>200</v>
      </c>
      <c r="K255" s="2">
        <v>70</v>
      </c>
      <c r="L255" s="2">
        <v>40</v>
      </c>
      <c r="M255" s="51"/>
      <c r="N255" s="3">
        <f t="shared" si="142"/>
        <v>17.5</v>
      </c>
      <c r="O255" s="3">
        <f t="shared" si="143"/>
        <v>10</v>
      </c>
      <c r="P255" s="52"/>
      <c r="Q255" s="4">
        <f t="shared" si="138"/>
        <v>87.5</v>
      </c>
      <c r="R255" s="4">
        <f t="shared" si="138"/>
        <v>50</v>
      </c>
      <c r="S255" s="53"/>
      <c r="T255" s="39"/>
      <c r="U255" s="39"/>
      <c r="V255" s="49"/>
      <c r="W255" s="34">
        <f t="shared" si="144"/>
        <v>0</v>
      </c>
      <c r="X255" s="34">
        <f t="shared" si="145"/>
        <v>0</v>
      </c>
      <c r="Y255" s="54"/>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row>
    <row r="256" spans="1:49" ht="16.5" x14ac:dyDescent="0.3">
      <c r="A256" s="5">
        <v>43203</v>
      </c>
      <c r="B256" s="1" t="s">
        <v>249</v>
      </c>
      <c r="C256" s="1" t="s">
        <v>10</v>
      </c>
      <c r="D256" s="1" t="s">
        <v>231</v>
      </c>
      <c r="E256" s="1" t="s">
        <v>475</v>
      </c>
      <c r="F256" s="1" t="str">
        <f t="shared" si="135"/>
        <v xml:space="preserve">9:00 </v>
      </c>
      <c r="G256" s="1" t="str">
        <f t="shared" si="136"/>
        <v>15:45</v>
      </c>
      <c r="H256" s="64" t="s">
        <v>412</v>
      </c>
      <c r="I256" s="65" t="s">
        <v>492</v>
      </c>
      <c r="J256" s="1" t="s">
        <v>232</v>
      </c>
      <c r="K256" s="2">
        <v>40</v>
      </c>
      <c r="L256" s="6"/>
      <c r="M256" s="6"/>
      <c r="N256" s="3">
        <f t="shared" si="142"/>
        <v>10</v>
      </c>
      <c r="O256" s="7"/>
      <c r="P256" s="7"/>
      <c r="Q256" s="4">
        <f t="shared" si="138"/>
        <v>50</v>
      </c>
      <c r="R256" s="33"/>
      <c r="S256" s="7"/>
      <c r="T256" s="39"/>
      <c r="U256" s="40"/>
      <c r="V256" s="40"/>
      <c r="W256" s="34">
        <f t="shared" ref="W256:W265" si="146">SUM(T256*Q256)</f>
        <v>0</v>
      </c>
      <c r="X256" s="30"/>
      <c r="Y256" s="30"/>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row>
    <row r="257" spans="1:60" ht="16.5" x14ac:dyDescent="0.3">
      <c r="A257" s="5">
        <v>43203</v>
      </c>
      <c r="B257" s="1" t="s">
        <v>250</v>
      </c>
      <c r="C257" s="1" t="s">
        <v>10</v>
      </c>
      <c r="D257" s="1" t="s">
        <v>231</v>
      </c>
      <c r="E257" s="1" t="s">
        <v>476</v>
      </c>
      <c r="F257" s="1" t="str">
        <f t="shared" si="135"/>
        <v>17:30</v>
      </c>
      <c r="G257" s="1" t="str">
        <f t="shared" si="136"/>
        <v>20:30</v>
      </c>
      <c r="H257" s="64" t="s">
        <v>420</v>
      </c>
      <c r="I257" s="1" t="s">
        <v>493</v>
      </c>
      <c r="J257" s="1" t="s">
        <v>232</v>
      </c>
      <c r="K257" s="2">
        <v>40</v>
      </c>
      <c r="L257" s="6"/>
      <c r="M257" s="6"/>
      <c r="N257" s="3">
        <f t="shared" si="142"/>
        <v>10</v>
      </c>
      <c r="O257" s="7"/>
      <c r="P257" s="7"/>
      <c r="Q257" s="4">
        <f t="shared" si="138"/>
        <v>50</v>
      </c>
      <c r="R257" s="33"/>
      <c r="S257" s="7"/>
      <c r="T257" s="39"/>
      <c r="U257" s="40"/>
      <c r="V257" s="40"/>
      <c r="W257" s="34">
        <f t="shared" si="146"/>
        <v>0</v>
      </c>
      <c r="X257" s="30"/>
      <c r="Y257" s="30"/>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row>
    <row r="258" spans="1:60" ht="16.5" x14ac:dyDescent="0.3">
      <c r="A258" s="5">
        <v>43203</v>
      </c>
      <c r="B258" s="1" t="s">
        <v>278</v>
      </c>
      <c r="C258" s="1" t="s">
        <v>5</v>
      </c>
      <c r="D258" s="1" t="s">
        <v>279</v>
      </c>
      <c r="E258" s="1" t="s">
        <v>280</v>
      </c>
      <c r="F258" s="1" t="str">
        <f t="shared" si="135"/>
        <v>16:30</v>
      </c>
      <c r="G258" s="1" t="str">
        <f t="shared" si="136"/>
        <v>20:30</v>
      </c>
      <c r="H258" s="64" t="s">
        <v>421</v>
      </c>
      <c r="I258" s="1" t="s">
        <v>423</v>
      </c>
      <c r="J258" s="1" t="s">
        <v>281</v>
      </c>
      <c r="K258" s="2">
        <v>40</v>
      </c>
      <c r="L258" s="2">
        <v>30</v>
      </c>
      <c r="M258" s="55"/>
      <c r="N258" s="3">
        <f t="shared" si="142"/>
        <v>10</v>
      </c>
      <c r="O258" s="3">
        <f>IF(L258&lt;200,L258*0.25,IF(L258&gt;200,50,IF(L258=200,L258*0.25)))</f>
        <v>7.5</v>
      </c>
      <c r="P258" s="56"/>
      <c r="Q258" s="4">
        <f t="shared" si="138"/>
        <v>50</v>
      </c>
      <c r="R258" s="4">
        <f t="shared" si="138"/>
        <v>37.5</v>
      </c>
      <c r="S258" s="57"/>
      <c r="T258" s="39"/>
      <c r="U258" s="39"/>
      <c r="V258" s="58"/>
      <c r="W258" s="34">
        <f t="shared" si="146"/>
        <v>0</v>
      </c>
      <c r="X258" s="34">
        <f t="shared" ref="X258" si="147">SUM(U258*R258)</f>
        <v>0</v>
      </c>
      <c r="Y258" s="5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row>
    <row r="259" spans="1:60" ht="16.5" x14ac:dyDescent="0.3">
      <c r="A259" s="5">
        <v>43203</v>
      </c>
      <c r="B259" s="1" t="s">
        <v>294</v>
      </c>
      <c r="C259" s="1" t="s">
        <v>10</v>
      </c>
      <c r="D259" s="1" t="s">
        <v>288</v>
      </c>
      <c r="E259" s="1" t="s">
        <v>509</v>
      </c>
      <c r="F259" s="1" t="str">
        <f t="shared" si="135"/>
        <v xml:space="preserve">9:00 </v>
      </c>
      <c r="G259" s="1" t="str">
        <f t="shared" si="136"/>
        <v>17:00</v>
      </c>
      <c r="H259" s="64" t="s">
        <v>412</v>
      </c>
      <c r="I259" s="1" t="s">
        <v>505</v>
      </c>
      <c r="J259" s="1" t="s">
        <v>289</v>
      </c>
      <c r="K259" s="2">
        <v>40</v>
      </c>
      <c r="L259" s="6"/>
      <c r="M259" s="6"/>
      <c r="N259" s="3">
        <f t="shared" si="142"/>
        <v>10</v>
      </c>
      <c r="O259" s="7"/>
      <c r="P259" s="7"/>
      <c r="Q259" s="4">
        <f t="shared" si="138"/>
        <v>50</v>
      </c>
      <c r="R259" s="33"/>
      <c r="S259" s="7"/>
      <c r="T259" s="39"/>
      <c r="U259" s="40"/>
      <c r="V259" s="40"/>
      <c r="W259" s="34">
        <f t="shared" si="146"/>
        <v>0</v>
      </c>
      <c r="X259" s="30"/>
      <c r="Y259" s="30"/>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row>
    <row r="260" spans="1:60" ht="16.5" x14ac:dyDescent="0.3">
      <c r="A260" s="5">
        <v>43203</v>
      </c>
      <c r="B260" s="1" t="s">
        <v>315</v>
      </c>
      <c r="C260" s="1" t="s">
        <v>5</v>
      </c>
      <c r="D260" s="1" t="s">
        <v>297</v>
      </c>
      <c r="E260" s="1" t="s">
        <v>214</v>
      </c>
      <c r="F260" s="1" t="str">
        <f t="shared" si="135"/>
        <v>11:00</v>
      </c>
      <c r="G260" s="1" t="str">
        <f t="shared" si="136"/>
        <v>14:30</v>
      </c>
      <c r="H260" s="64" t="s">
        <v>412</v>
      </c>
      <c r="I260" s="1" t="s">
        <v>515</v>
      </c>
      <c r="J260" s="1" t="s">
        <v>137</v>
      </c>
      <c r="K260" s="2">
        <v>20</v>
      </c>
      <c r="L260" s="6"/>
      <c r="M260" s="6"/>
      <c r="N260" s="3">
        <f t="shared" si="142"/>
        <v>5</v>
      </c>
      <c r="O260" s="7"/>
      <c r="P260" s="7"/>
      <c r="Q260" s="4">
        <f t="shared" si="138"/>
        <v>25</v>
      </c>
      <c r="R260" s="33"/>
      <c r="S260" s="7"/>
      <c r="T260" s="39"/>
      <c r="U260" s="40"/>
      <c r="V260" s="40"/>
      <c r="W260" s="34">
        <f t="shared" si="146"/>
        <v>0</v>
      </c>
      <c r="X260" s="30"/>
      <c r="Y260" s="30"/>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row>
    <row r="261" spans="1:60" ht="16.5" x14ac:dyDescent="0.3">
      <c r="A261" s="5">
        <v>43203</v>
      </c>
      <c r="B261" s="1" t="s">
        <v>316</v>
      </c>
      <c r="C261" s="1" t="s">
        <v>569</v>
      </c>
      <c r="D261" s="1" t="s">
        <v>297</v>
      </c>
      <c r="E261" s="1" t="s">
        <v>300</v>
      </c>
      <c r="F261" s="1" t="str">
        <f t="shared" si="135"/>
        <v>18:00</v>
      </c>
      <c r="G261" s="1" t="str">
        <f t="shared" si="136"/>
        <v>21:30</v>
      </c>
      <c r="H261" s="64" t="s">
        <v>416</v>
      </c>
      <c r="I261" s="1" t="s">
        <v>515</v>
      </c>
      <c r="J261" s="1" t="s">
        <v>137</v>
      </c>
      <c r="K261" s="2">
        <v>30</v>
      </c>
      <c r="L261" s="6"/>
      <c r="M261" s="6"/>
      <c r="N261" s="3">
        <f t="shared" si="142"/>
        <v>7.5</v>
      </c>
      <c r="O261" s="7"/>
      <c r="P261" s="7"/>
      <c r="Q261" s="4">
        <f t="shared" si="138"/>
        <v>37.5</v>
      </c>
      <c r="R261" s="33"/>
      <c r="S261" s="7"/>
      <c r="T261" s="39"/>
      <c r="U261" s="40"/>
      <c r="V261" s="40"/>
      <c r="W261" s="34">
        <f t="shared" si="146"/>
        <v>0</v>
      </c>
      <c r="X261" s="30"/>
      <c r="Y261" s="30"/>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row>
    <row r="262" spans="1:60" ht="16.5" x14ac:dyDescent="0.3">
      <c r="A262" s="5">
        <v>43203</v>
      </c>
      <c r="B262" s="1" t="s">
        <v>341</v>
      </c>
      <c r="C262" s="1" t="s">
        <v>569</v>
      </c>
      <c r="D262" s="1" t="s">
        <v>321</v>
      </c>
      <c r="E262" s="1" t="s">
        <v>334</v>
      </c>
      <c r="F262" s="1" t="str">
        <f t="shared" si="135"/>
        <v xml:space="preserve">9:30 </v>
      </c>
      <c r="G262" s="1" t="str">
        <f t="shared" si="136"/>
        <v>15:00</v>
      </c>
      <c r="H262" s="64" t="s">
        <v>416</v>
      </c>
      <c r="I262" s="1" t="s">
        <v>542</v>
      </c>
      <c r="J262" s="1" t="s">
        <v>137</v>
      </c>
      <c r="K262" s="2">
        <v>20</v>
      </c>
      <c r="L262" s="6"/>
      <c r="M262" s="6"/>
      <c r="N262" s="3">
        <f t="shared" si="142"/>
        <v>5</v>
      </c>
      <c r="O262" s="7"/>
      <c r="P262" s="7"/>
      <c r="Q262" s="4">
        <f t="shared" si="138"/>
        <v>25</v>
      </c>
      <c r="R262" s="33"/>
      <c r="S262" s="7"/>
      <c r="T262" s="39"/>
      <c r="U262" s="40"/>
      <c r="V262" s="40"/>
      <c r="W262" s="34">
        <f t="shared" si="146"/>
        <v>0</v>
      </c>
      <c r="X262" s="30"/>
      <c r="Y262" s="30"/>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row>
    <row r="263" spans="1:60" ht="16.5" x14ac:dyDescent="0.3">
      <c r="A263" s="5">
        <v>43203</v>
      </c>
      <c r="B263" s="1" t="s">
        <v>342</v>
      </c>
      <c r="C263" s="1" t="s">
        <v>10</v>
      </c>
      <c r="D263" s="1" t="s">
        <v>321</v>
      </c>
      <c r="E263" s="1" t="s">
        <v>336</v>
      </c>
      <c r="F263" s="1" t="str">
        <f t="shared" si="135"/>
        <v>16:30</v>
      </c>
      <c r="G263" s="1" t="str">
        <f t="shared" si="136"/>
        <v>21:30</v>
      </c>
      <c r="H263" s="64" t="s">
        <v>412</v>
      </c>
      <c r="I263" s="1" t="s">
        <v>543</v>
      </c>
      <c r="J263" s="1" t="s">
        <v>137</v>
      </c>
      <c r="K263" s="2">
        <v>40</v>
      </c>
      <c r="L263" s="6"/>
      <c r="M263" s="6"/>
      <c r="N263" s="3">
        <f t="shared" si="142"/>
        <v>10</v>
      </c>
      <c r="O263" s="7"/>
      <c r="P263" s="7"/>
      <c r="Q263" s="4">
        <f t="shared" si="138"/>
        <v>50</v>
      </c>
      <c r="R263" s="33"/>
      <c r="S263" s="7"/>
      <c r="T263" s="39"/>
      <c r="U263" s="40"/>
      <c r="V263" s="40"/>
      <c r="W263" s="34">
        <f t="shared" si="146"/>
        <v>0</v>
      </c>
      <c r="X263" s="30"/>
      <c r="Y263" s="30"/>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row>
    <row r="264" spans="1:60" ht="16.5" x14ac:dyDescent="0.3">
      <c r="A264" s="5">
        <v>43203</v>
      </c>
      <c r="B264" s="1" t="s">
        <v>373</v>
      </c>
      <c r="C264" s="1" t="s">
        <v>5</v>
      </c>
      <c r="D264" s="1" t="s">
        <v>370</v>
      </c>
      <c r="E264" s="1" t="s">
        <v>371</v>
      </c>
      <c r="F264" s="1" t="str">
        <f t="shared" si="135"/>
        <v xml:space="preserve">9:30 </v>
      </c>
      <c r="G264" s="1" t="str">
        <f t="shared" si="136"/>
        <v>12:30</v>
      </c>
      <c r="H264" s="64" t="s">
        <v>412</v>
      </c>
      <c r="I264" s="1" t="s">
        <v>565</v>
      </c>
      <c r="J264" s="1" t="s">
        <v>55</v>
      </c>
      <c r="K264" s="2">
        <v>20</v>
      </c>
      <c r="L264" s="6"/>
      <c r="M264" s="6"/>
      <c r="N264" s="3">
        <f t="shared" si="142"/>
        <v>5</v>
      </c>
      <c r="O264" s="7"/>
      <c r="P264" s="7"/>
      <c r="Q264" s="4">
        <f t="shared" si="138"/>
        <v>25</v>
      </c>
      <c r="R264" s="33"/>
      <c r="S264" s="7"/>
      <c r="T264" s="39"/>
      <c r="U264" s="40"/>
      <c r="V264" s="40"/>
      <c r="W264" s="34">
        <f t="shared" si="146"/>
        <v>0</v>
      </c>
      <c r="X264" s="30"/>
      <c r="Y264" s="30"/>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row>
    <row r="265" spans="1:60" ht="16.5" x14ac:dyDescent="0.3">
      <c r="A265" s="5">
        <v>43203</v>
      </c>
      <c r="B265" s="1" t="s">
        <v>374</v>
      </c>
      <c r="C265" s="1" t="s">
        <v>10</v>
      </c>
      <c r="D265" s="1" t="s">
        <v>370</v>
      </c>
      <c r="E265" s="1" t="s">
        <v>187</v>
      </c>
      <c r="F265" s="1" t="str">
        <f t="shared" si="135"/>
        <v>17:00</v>
      </c>
      <c r="G265" s="1" t="str">
        <f t="shared" si="136"/>
        <v>20:00</v>
      </c>
      <c r="H265" s="64" t="s">
        <v>412</v>
      </c>
      <c r="I265" s="1" t="s">
        <v>566</v>
      </c>
      <c r="J265" s="1" t="s">
        <v>55</v>
      </c>
      <c r="K265" s="2">
        <v>40</v>
      </c>
      <c r="L265" s="6"/>
      <c r="M265" s="6"/>
      <c r="N265" s="3">
        <f t="shared" si="142"/>
        <v>10</v>
      </c>
      <c r="O265" s="7"/>
      <c r="P265" s="7"/>
      <c r="Q265" s="4">
        <f t="shared" si="138"/>
        <v>50</v>
      </c>
      <c r="R265" s="33"/>
      <c r="S265" s="7"/>
      <c r="T265" s="39"/>
      <c r="U265" s="40"/>
      <c r="V265" s="40"/>
      <c r="W265" s="34">
        <f t="shared" si="146"/>
        <v>0</v>
      </c>
      <c r="X265" s="30"/>
      <c r="Y265" s="30"/>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row>
    <row r="266" spans="1:60" ht="3.75" customHeight="1" x14ac:dyDescent="0.3">
      <c r="A266" s="8"/>
      <c r="B266" s="9"/>
      <c r="C266" s="9"/>
      <c r="D266" s="9"/>
      <c r="E266" s="9"/>
      <c r="F266" s="9"/>
      <c r="G266" s="9"/>
      <c r="H266" s="62"/>
      <c r="I266" s="9"/>
      <c r="J266" s="9"/>
      <c r="K266" s="10"/>
      <c r="L266" s="10"/>
      <c r="M266" s="10"/>
      <c r="N266" s="11"/>
      <c r="O266" s="11"/>
      <c r="P266" s="11"/>
      <c r="Q266" s="12"/>
      <c r="R266" s="32"/>
      <c r="S266" s="45"/>
      <c r="T266" s="38"/>
      <c r="U266" s="38"/>
      <c r="V266" s="48"/>
      <c r="W266" s="35"/>
      <c r="X266" s="12"/>
      <c r="Y266" s="12"/>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row>
    <row r="267" spans="1:60" ht="16.5" x14ac:dyDescent="0.3">
      <c r="A267" s="5">
        <v>43204</v>
      </c>
      <c r="B267" s="1" t="s">
        <v>44</v>
      </c>
      <c r="C267" s="1" t="s">
        <v>405</v>
      </c>
      <c r="D267" s="1" t="s">
        <v>31</v>
      </c>
      <c r="E267" s="1" t="s">
        <v>32</v>
      </c>
      <c r="F267" s="1" t="str">
        <f t="shared" ref="F267:F287" si="148">LEFT(E267,(5))</f>
        <v>14:30</v>
      </c>
      <c r="G267" s="1" t="str">
        <f t="shared" ref="G267:G287" si="149">RIGHT(E267,(5))</f>
        <v>18:00</v>
      </c>
      <c r="H267" s="64" t="s">
        <v>412</v>
      </c>
      <c r="I267" s="1" t="s">
        <v>581</v>
      </c>
      <c r="J267" s="1" t="s">
        <v>26</v>
      </c>
      <c r="K267" s="2">
        <v>150</v>
      </c>
      <c r="L267" s="2">
        <v>100</v>
      </c>
      <c r="M267" s="2">
        <v>60</v>
      </c>
      <c r="N267" s="3">
        <f>IF(K267&lt;200,K267*0.25,IF(K267&gt;200,50,IF(K267=200,K267*0.25)))</f>
        <v>37.5</v>
      </c>
      <c r="O267" s="3">
        <f>IF(L267&lt;200,L267*0.25,IF(L267&gt;200,50,IF(L267=200,L267*0.25)))</f>
        <v>25</v>
      </c>
      <c r="P267" s="3">
        <f>IF(M267&lt;200,M267*0.25,IF(M267&gt;200,50,IF(M267=200,M267*0.25)))</f>
        <v>15</v>
      </c>
      <c r="Q267" s="4">
        <f>SUM(K267+N267)</f>
        <v>187.5</v>
      </c>
      <c r="R267" s="4">
        <f t="shared" ref="R267" si="150">SUM(L267+O267)</f>
        <v>125</v>
      </c>
      <c r="S267" s="31">
        <f>SUM(M267+P267)</f>
        <v>75</v>
      </c>
      <c r="T267" s="39"/>
      <c r="U267" s="39"/>
      <c r="V267" s="39"/>
      <c r="W267" s="34">
        <f>SUM(T267*Q267)</f>
        <v>0</v>
      </c>
      <c r="X267" s="34">
        <f t="shared" ref="X267" si="151">SUM(U267*R267)</f>
        <v>0</v>
      </c>
      <c r="Y267" s="34">
        <f t="shared" ref="Y267" si="152">SUM(V267*S267)</f>
        <v>0</v>
      </c>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row>
    <row r="268" spans="1:60" ht="16.5" x14ac:dyDescent="0.3">
      <c r="A268" s="5">
        <v>43204</v>
      </c>
      <c r="B268" s="1" t="s">
        <v>59</v>
      </c>
      <c r="C268" s="1" t="s">
        <v>569</v>
      </c>
      <c r="D268" s="1" t="s">
        <v>53</v>
      </c>
      <c r="E268" s="1" t="s">
        <v>273</v>
      </c>
      <c r="F268" s="1" t="str">
        <f t="shared" si="148"/>
        <v>11:00</v>
      </c>
      <c r="G268" s="1" t="str">
        <f t="shared" si="149"/>
        <v>15:00</v>
      </c>
      <c r="H268" s="64" t="s">
        <v>416</v>
      </c>
      <c r="I268" s="1" t="s">
        <v>413</v>
      </c>
      <c r="J268" s="1" t="s">
        <v>55</v>
      </c>
      <c r="K268" s="2">
        <v>30</v>
      </c>
      <c r="L268" s="6"/>
      <c r="M268" s="6"/>
      <c r="N268" s="3">
        <f t="shared" ref="N268:N287" si="153">IF(K268&lt;200,K268*0.25,IF(K268&gt;200,50,IF(K268=200,K268*0.25)))</f>
        <v>7.5</v>
      </c>
      <c r="O268" s="7"/>
      <c r="P268" s="7"/>
      <c r="Q268" s="4">
        <f t="shared" ref="Q268:R287" si="154">SUM(K268+N268)</f>
        <v>37.5</v>
      </c>
      <c r="R268" s="33"/>
      <c r="S268" s="7"/>
      <c r="T268" s="39"/>
      <c r="U268" s="40"/>
      <c r="V268" s="40"/>
      <c r="W268" s="34">
        <f>SUM(T268*Q268)</f>
        <v>0</v>
      </c>
      <c r="X268" s="30"/>
      <c r="Y268" s="30"/>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row>
    <row r="269" spans="1:60" ht="16.5" x14ac:dyDescent="0.3">
      <c r="A269" s="5">
        <v>43204</v>
      </c>
      <c r="B269" s="1" t="s">
        <v>56</v>
      </c>
      <c r="C269" s="1" t="s">
        <v>10</v>
      </c>
      <c r="D269" s="1" t="s">
        <v>53</v>
      </c>
      <c r="E269" s="1" t="s">
        <v>417</v>
      </c>
      <c r="F269" s="1" t="str">
        <f t="shared" si="148"/>
        <v>17:30</v>
      </c>
      <c r="G269" s="1" t="str">
        <f t="shared" si="149"/>
        <v>22:30</v>
      </c>
      <c r="H269" s="64" t="s">
        <v>416</v>
      </c>
      <c r="I269" s="1" t="s">
        <v>419</v>
      </c>
      <c r="J269" s="1" t="s">
        <v>55</v>
      </c>
      <c r="K269" s="2">
        <v>30</v>
      </c>
      <c r="L269" s="6"/>
      <c r="M269" s="6"/>
      <c r="N269" s="3">
        <f t="shared" si="153"/>
        <v>7.5</v>
      </c>
      <c r="O269" s="7"/>
      <c r="P269" s="7"/>
      <c r="Q269" s="4">
        <f t="shared" si="154"/>
        <v>37.5</v>
      </c>
      <c r="R269" s="33"/>
      <c r="S269" s="7"/>
      <c r="T269" s="39"/>
      <c r="U269" s="40"/>
      <c r="V269" s="40"/>
      <c r="W269" s="34">
        <f>SUM(T269*Q269)</f>
        <v>0</v>
      </c>
      <c r="X269" s="30"/>
      <c r="Y269" s="30"/>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row>
    <row r="270" spans="1:60" ht="16.5" x14ac:dyDescent="0.3">
      <c r="A270" s="5">
        <v>43204</v>
      </c>
      <c r="B270" s="1" t="s">
        <v>91</v>
      </c>
      <c r="C270" s="1" t="s">
        <v>569</v>
      </c>
      <c r="D270" s="1" t="s">
        <v>87</v>
      </c>
      <c r="E270" s="1" t="s">
        <v>92</v>
      </c>
      <c r="F270" s="1" t="str">
        <f t="shared" si="148"/>
        <v>10:00</v>
      </c>
      <c r="G270" s="1" t="str">
        <f t="shared" si="149"/>
        <v>14:30</v>
      </c>
      <c r="H270" s="64" t="s">
        <v>420</v>
      </c>
      <c r="I270" s="1" t="s">
        <v>426</v>
      </c>
      <c r="J270" s="1" t="s">
        <v>88</v>
      </c>
      <c r="K270" s="2">
        <v>60</v>
      </c>
      <c r="L270" s="2">
        <v>40</v>
      </c>
      <c r="M270" s="6"/>
      <c r="N270" s="3">
        <f t="shared" si="153"/>
        <v>15</v>
      </c>
      <c r="O270" s="3">
        <f t="shared" ref="O270:O280" si="155">IF(L270&lt;200,L270*0.25,IF(L270&gt;200,50,IF(L270=200,L270*0.25)))</f>
        <v>10</v>
      </c>
      <c r="P270" s="7"/>
      <c r="Q270" s="4">
        <f t="shared" si="154"/>
        <v>75</v>
      </c>
      <c r="R270" s="4">
        <f t="shared" si="154"/>
        <v>50</v>
      </c>
      <c r="S270" s="7"/>
      <c r="T270" s="39"/>
      <c r="U270" s="39"/>
      <c r="V270" s="40"/>
      <c r="W270" s="34">
        <f t="shared" ref="W270:W280" si="156">SUM(T270*Q270)</f>
        <v>0</v>
      </c>
      <c r="X270" s="34">
        <f t="shared" ref="X270:X280" si="157">SUM(U270*R270)</f>
        <v>0</v>
      </c>
      <c r="Y270" s="30"/>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row>
    <row r="271" spans="1:60" ht="16.5" x14ac:dyDescent="0.3">
      <c r="A271" s="5">
        <v>43204</v>
      </c>
      <c r="B271" s="1" t="s">
        <v>89</v>
      </c>
      <c r="C271" s="1" t="s">
        <v>10</v>
      </c>
      <c r="D271" s="1" t="s">
        <v>87</v>
      </c>
      <c r="E271" s="1" t="s">
        <v>284</v>
      </c>
      <c r="F271" s="1" t="str">
        <f t="shared" si="148"/>
        <v>18:00</v>
      </c>
      <c r="G271" s="1" t="str">
        <f t="shared" si="149"/>
        <v>23:00</v>
      </c>
      <c r="H271" s="64" t="s">
        <v>421</v>
      </c>
      <c r="I271" s="1" t="s">
        <v>427</v>
      </c>
      <c r="J271" s="1" t="s">
        <v>88</v>
      </c>
      <c r="K271" s="2">
        <v>80</v>
      </c>
      <c r="L271" s="2">
        <v>60</v>
      </c>
      <c r="M271" s="6"/>
      <c r="N271" s="3">
        <f t="shared" si="153"/>
        <v>20</v>
      </c>
      <c r="O271" s="3">
        <f t="shared" si="155"/>
        <v>15</v>
      </c>
      <c r="P271" s="7"/>
      <c r="Q271" s="4">
        <f t="shared" si="154"/>
        <v>100</v>
      </c>
      <c r="R271" s="4">
        <f t="shared" si="154"/>
        <v>75</v>
      </c>
      <c r="S271" s="7"/>
      <c r="T271" s="39"/>
      <c r="U271" s="39"/>
      <c r="V271" s="40"/>
      <c r="W271" s="34">
        <f t="shared" si="156"/>
        <v>0</v>
      </c>
      <c r="X271" s="34">
        <f t="shared" si="157"/>
        <v>0</v>
      </c>
      <c r="Y271" s="30"/>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row>
    <row r="272" spans="1:60" ht="16.5" x14ac:dyDescent="0.3">
      <c r="A272" s="5">
        <v>43204</v>
      </c>
      <c r="B272" s="1" t="s">
        <v>154</v>
      </c>
      <c r="C272" s="1" t="s">
        <v>10</v>
      </c>
      <c r="D272" s="1" t="s">
        <v>135</v>
      </c>
      <c r="E272" s="1" t="s">
        <v>136</v>
      </c>
      <c r="F272" s="1" t="str">
        <f t="shared" si="148"/>
        <v>12:00</v>
      </c>
      <c r="G272" s="1" t="str">
        <f t="shared" si="149"/>
        <v>16:00</v>
      </c>
      <c r="H272" s="64" t="s">
        <v>412</v>
      </c>
      <c r="I272" s="1" t="s">
        <v>442</v>
      </c>
      <c r="J272" s="1" t="s">
        <v>137</v>
      </c>
      <c r="K272" s="2">
        <v>120</v>
      </c>
      <c r="L272" s="2">
        <v>80</v>
      </c>
      <c r="M272" s="6"/>
      <c r="N272" s="3">
        <f t="shared" si="153"/>
        <v>30</v>
      </c>
      <c r="O272" s="3">
        <f t="shared" si="155"/>
        <v>20</v>
      </c>
      <c r="P272" s="3"/>
      <c r="Q272" s="4">
        <f t="shared" si="154"/>
        <v>150</v>
      </c>
      <c r="R272" s="4">
        <f t="shared" si="154"/>
        <v>100</v>
      </c>
      <c r="S272" s="6"/>
      <c r="T272" s="39"/>
      <c r="U272" s="39"/>
      <c r="V272" s="50"/>
      <c r="W272" s="34">
        <f t="shared" si="156"/>
        <v>0</v>
      </c>
      <c r="X272" s="34">
        <f t="shared" si="157"/>
        <v>0</v>
      </c>
      <c r="Y272" s="30"/>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row>
    <row r="273" spans="1:60" ht="16.5" x14ac:dyDescent="0.3">
      <c r="A273" s="5">
        <v>43204</v>
      </c>
      <c r="B273" s="1" t="s">
        <v>155</v>
      </c>
      <c r="C273" s="1" t="s">
        <v>10</v>
      </c>
      <c r="D273" s="1" t="s">
        <v>135</v>
      </c>
      <c r="E273" s="1" t="s">
        <v>156</v>
      </c>
      <c r="F273" s="1" t="str">
        <f t="shared" si="148"/>
        <v>18:30</v>
      </c>
      <c r="G273" s="1" t="str">
        <f t="shared" si="149"/>
        <v>22:00</v>
      </c>
      <c r="H273" s="64" t="s">
        <v>412</v>
      </c>
      <c r="I273" s="1" t="s">
        <v>443</v>
      </c>
      <c r="J273" s="1" t="s">
        <v>137</v>
      </c>
      <c r="K273" s="2">
        <v>120</v>
      </c>
      <c r="L273" s="2">
        <v>80</v>
      </c>
      <c r="M273" s="6"/>
      <c r="N273" s="3">
        <f t="shared" si="153"/>
        <v>30</v>
      </c>
      <c r="O273" s="3">
        <f t="shared" si="155"/>
        <v>20</v>
      </c>
      <c r="P273" s="3"/>
      <c r="Q273" s="4">
        <f t="shared" si="154"/>
        <v>150</v>
      </c>
      <c r="R273" s="4">
        <f t="shared" si="154"/>
        <v>100</v>
      </c>
      <c r="S273" s="6"/>
      <c r="T273" s="39"/>
      <c r="U273" s="39"/>
      <c r="V273" s="50"/>
      <c r="W273" s="34">
        <f t="shared" si="156"/>
        <v>0</v>
      </c>
      <c r="X273" s="34">
        <f t="shared" si="157"/>
        <v>0</v>
      </c>
      <c r="Y273" s="30"/>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row>
    <row r="274" spans="1:60" ht="16.5" x14ac:dyDescent="0.3">
      <c r="A274" s="5">
        <v>43204</v>
      </c>
      <c r="B274" s="1" t="s">
        <v>178</v>
      </c>
      <c r="C274" s="1" t="s">
        <v>5</v>
      </c>
      <c r="D274" s="1" t="s">
        <v>172</v>
      </c>
      <c r="E274" s="1" t="s">
        <v>7</v>
      </c>
      <c r="F274" s="1" t="str">
        <f t="shared" si="148"/>
        <v>10:00</v>
      </c>
      <c r="G274" s="1" t="str">
        <f t="shared" si="149"/>
        <v>13:00</v>
      </c>
      <c r="H274" s="64" t="s">
        <v>412</v>
      </c>
      <c r="I274" s="1" t="s">
        <v>455</v>
      </c>
      <c r="J274" s="1" t="s">
        <v>8</v>
      </c>
      <c r="K274" s="2">
        <v>60</v>
      </c>
      <c r="L274" s="2">
        <v>40</v>
      </c>
      <c r="M274" s="51"/>
      <c r="N274" s="3">
        <f t="shared" si="153"/>
        <v>15</v>
      </c>
      <c r="O274" s="3">
        <f t="shared" si="155"/>
        <v>10</v>
      </c>
      <c r="P274" s="52"/>
      <c r="Q274" s="4">
        <f t="shared" si="154"/>
        <v>75</v>
      </c>
      <c r="R274" s="4">
        <f t="shared" si="154"/>
        <v>50</v>
      </c>
      <c r="S274" s="53"/>
      <c r="T274" s="39"/>
      <c r="U274" s="39"/>
      <c r="V274" s="49"/>
      <c r="W274" s="34">
        <f t="shared" si="156"/>
        <v>0</v>
      </c>
      <c r="X274" s="34">
        <f t="shared" si="157"/>
        <v>0</v>
      </c>
      <c r="Y274" s="54"/>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row>
    <row r="275" spans="1:60" ht="16.5" x14ac:dyDescent="0.3">
      <c r="A275" s="5">
        <v>43204</v>
      </c>
      <c r="B275" s="1" t="s">
        <v>179</v>
      </c>
      <c r="C275" s="1" t="s">
        <v>10</v>
      </c>
      <c r="D275" s="1" t="s">
        <v>172</v>
      </c>
      <c r="E275" s="1" t="s">
        <v>11</v>
      </c>
      <c r="F275" s="1" t="str">
        <f t="shared" si="148"/>
        <v>19:00</v>
      </c>
      <c r="G275" s="1" t="str">
        <f t="shared" si="149"/>
        <v>22:00</v>
      </c>
      <c r="H275" s="64" t="s">
        <v>412</v>
      </c>
      <c r="I275" s="1" t="s">
        <v>454</v>
      </c>
      <c r="J275" s="1" t="s">
        <v>8</v>
      </c>
      <c r="K275" s="2">
        <v>100</v>
      </c>
      <c r="L275" s="2">
        <v>60</v>
      </c>
      <c r="M275" s="51"/>
      <c r="N275" s="3">
        <f t="shared" si="153"/>
        <v>25</v>
      </c>
      <c r="O275" s="3">
        <f t="shared" si="155"/>
        <v>15</v>
      </c>
      <c r="P275" s="52"/>
      <c r="Q275" s="4">
        <f t="shared" si="154"/>
        <v>125</v>
      </c>
      <c r="R275" s="4">
        <f t="shared" si="154"/>
        <v>75</v>
      </c>
      <c r="S275" s="53"/>
      <c r="T275" s="39"/>
      <c r="U275" s="39"/>
      <c r="V275" s="49"/>
      <c r="W275" s="34">
        <f t="shared" si="156"/>
        <v>0</v>
      </c>
      <c r="X275" s="34">
        <f t="shared" si="157"/>
        <v>0</v>
      </c>
      <c r="Y275" s="54"/>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row>
    <row r="276" spans="1:60" ht="16.5" x14ac:dyDescent="0.3">
      <c r="A276" s="5">
        <v>43204</v>
      </c>
      <c r="B276" s="1" t="s">
        <v>227</v>
      </c>
      <c r="C276" s="1" t="s">
        <v>10</v>
      </c>
      <c r="D276" s="1" t="s">
        <v>199</v>
      </c>
      <c r="E276" s="1" t="s">
        <v>228</v>
      </c>
      <c r="F276" s="1" t="str">
        <f t="shared" si="148"/>
        <v>10:30</v>
      </c>
      <c r="G276" s="1" t="str">
        <f t="shared" si="149"/>
        <v>14:30</v>
      </c>
      <c r="H276" s="64" t="s">
        <v>421</v>
      </c>
      <c r="I276" s="1" t="s">
        <v>438</v>
      </c>
      <c r="J276" s="1" t="s">
        <v>200</v>
      </c>
      <c r="K276" s="2">
        <v>100</v>
      </c>
      <c r="L276" s="2">
        <v>60</v>
      </c>
      <c r="M276" s="51"/>
      <c r="N276" s="3">
        <f t="shared" si="153"/>
        <v>25</v>
      </c>
      <c r="O276" s="3">
        <f t="shared" si="155"/>
        <v>15</v>
      </c>
      <c r="P276" s="52"/>
      <c r="Q276" s="4">
        <f t="shared" si="154"/>
        <v>125</v>
      </c>
      <c r="R276" s="4">
        <f t="shared" si="154"/>
        <v>75</v>
      </c>
      <c r="S276" s="53"/>
      <c r="T276" s="39"/>
      <c r="U276" s="39"/>
      <c r="V276" s="49"/>
      <c r="W276" s="34">
        <f t="shared" si="156"/>
        <v>0</v>
      </c>
      <c r="X276" s="34">
        <f t="shared" si="157"/>
        <v>0</v>
      </c>
      <c r="Y276" s="54"/>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row>
    <row r="277" spans="1:60" ht="16.5" x14ac:dyDescent="0.3">
      <c r="A277" s="5">
        <v>43204</v>
      </c>
      <c r="B277" s="1" t="s">
        <v>229</v>
      </c>
      <c r="C277" s="1" t="s">
        <v>10</v>
      </c>
      <c r="D277" s="1" t="s">
        <v>199</v>
      </c>
      <c r="E277" s="1" t="s">
        <v>469</v>
      </c>
      <c r="F277" s="1" t="str">
        <f t="shared" si="148"/>
        <v>19:00</v>
      </c>
      <c r="G277" s="1" t="str">
        <f t="shared" si="149"/>
        <v>23:00</v>
      </c>
      <c r="H277" s="64" t="s">
        <v>420</v>
      </c>
      <c r="I277" s="1" t="s">
        <v>438</v>
      </c>
      <c r="J277" s="1" t="s">
        <v>200</v>
      </c>
      <c r="K277" s="2">
        <v>100</v>
      </c>
      <c r="L277" s="2">
        <v>60</v>
      </c>
      <c r="M277" s="51"/>
      <c r="N277" s="3">
        <f t="shared" si="153"/>
        <v>25</v>
      </c>
      <c r="O277" s="3">
        <f t="shared" si="155"/>
        <v>15</v>
      </c>
      <c r="P277" s="52"/>
      <c r="Q277" s="4">
        <f t="shared" si="154"/>
        <v>125</v>
      </c>
      <c r="R277" s="4">
        <f t="shared" si="154"/>
        <v>75</v>
      </c>
      <c r="S277" s="53"/>
      <c r="T277" s="39"/>
      <c r="U277" s="39"/>
      <c r="V277" s="49"/>
      <c r="W277" s="34">
        <f t="shared" si="156"/>
        <v>0</v>
      </c>
      <c r="X277" s="34">
        <f t="shared" si="157"/>
        <v>0</v>
      </c>
      <c r="Y277" s="54"/>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row>
    <row r="278" spans="1:60" ht="16.5" x14ac:dyDescent="0.3">
      <c r="A278" s="5">
        <v>43204</v>
      </c>
      <c r="B278" s="1" t="s">
        <v>270</v>
      </c>
      <c r="C278" s="1" t="s">
        <v>569</v>
      </c>
      <c r="D278" s="1" t="s">
        <v>252</v>
      </c>
      <c r="E278" s="1" t="s">
        <v>271</v>
      </c>
      <c r="F278" s="1" t="str">
        <f t="shared" si="148"/>
        <v>15:00</v>
      </c>
      <c r="G278" s="1" t="str">
        <f t="shared" si="149"/>
        <v>19:00</v>
      </c>
      <c r="H278" s="64" t="s">
        <v>421</v>
      </c>
      <c r="I278" s="1" t="s">
        <v>472</v>
      </c>
      <c r="J278" s="1" t="s">
        <v>182</v>
      </c>
      <c r="K278" s="2">
        <v>60</v>
      </c>
      <c r="L278" s="2">
        <v>50</v>
      </c>
      <c r="M278" s="2">
        <v>40</v>
      </c>
      <c r="N278" s="3">
        <f t="shared" si="153"/>
        <v>15</v>
      </c>
      <c r="O278" s="3">
        <f t="shared" si="155"/>
        <v>12.5</v>
      </c>
      <c r="P278" s="3">
        <f>IF(M278&lt;200,M278*0.25,IF(M278&gt;200,50,IF(M278=200,M278*0.25)))</f>
        <v>10</v>
      </c>
      <c r="Q278" s="4">
        <f t="shared" si="154"/>
        <v>75</v>
      </c>
      <c r="R278" s="4">
        <f t="shared" si="154"/>
        <v>62.5</v>
      </c>
      <c r="S278" s="31">
        <f>SUM(M278+P278)</f>
        <v>50</v>
      </c>
      <c r="T278" s="39"/>
      <c r="U278" s="39"/>
      <c r="V278" s="39"/>
      <c r="W278" s="34">
        <f t="shared" si="156"/>
        <v>0</v>
      </c>
      <c r="X278" s="34">
        <f t="shared" si="157"/>
        <v>0</v>
      </c>
      <c r="Y278" s="34">
        <f t="shared" ref="Y278" si="158">SUM(V278*S278)</f>
        <v>0</v>
      </c>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row>
    <row r="279" spans="1:60" ht="16.5" x14ac:dyDescent="0.3">
      <c r="A279" s="5">
        <v>43204</v>
      </c>
      <c r="B279" s="1" t="s">
        <v>282</v>
      </c>
      <c r="C279" s="1" t="s">
        <v>5</v>
      </c>
      <c r="D279" s="1" t="s">
        <v>279</v>
      </c>
      <c r="E279" s="1" t="s">
        <v>498</v>
      </c>
      <c r="F279" s="1" t="str">
        <f t="shared" si="148"/>
        <v>09:30</v>
      </c>
      <c r="G279" s="1" t="str">
        <f t="shared" si="149"/>
        <v>14:30</v>
      </c>
      <c r="H279" s="64" t="s">
        <v>412</v>
      </c>
      <c r="I279" s="1" t="s">
        <v>423</v>
      </c>
      <c r="J279" s="1" t="s">
        <v>281</v>
      </c>
      <c r="K279" s="2">
        <v>40</v>
      </c>
      <c r="L279" s="2">
        <v>30</v>
      </c>
      <c r="M279" s="55"/>
      <c r="N279" s="3">
        <f t="shared" si="153"/>
        <v>10</v>
      </c>
      <c r="O279" s="3">
        <f t="shared" si="155"/>
        <v>7.5</v>
      </c>
      <c r="P279" s="56"/>
      <c r="Q279" s="4">
        <f t="shared" si="154"/>
        <v>50</v>
      </c>
      <c r="R279" s="4">
        <f t="shared" si="154"/>
        <v>37.5</v>
      </c>
      <c r="S279" s="57"/>
      <c r="T279" s="39"/>
      <c r="U279" s="39"/>
      <c r="V279" s="58"/>
      <c r="W279" s="34">
        <f t="shared" si="156"/>
        <v>0</v>
      </c>
      <c r="X279" s="34">
        <f t="shared" si="157"/>
        <v>0</v>
      </c>
      <c r="Y279" s="5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row>
    <row r="280" spans="1:60" ht="16.5" x14ac:dyDescent="0.3">
      <c r="A280" s="5">
        <v>43204</v>
      </c>
      <c r="B280" s="1" t="s">
        <v>283</v>
      </c>
      <c r="C280" s="1" t="s">
        <v>5</v>
      </c>
      <c r="D280" s="1" t="s">
        <v>279</v>
      </c>
      <c r="E280" s="1" t="s">
        <v>417</v>
      </c>
      <c r="F280" s="1" t="str">
        <f t="shared" si="148"/>
        <v>17:30</v>
      </c>
      <c r="G280" s="1" t="str">
        <f t="shared" si="149"/>
        <v>22:30</v>
      </c>
      <c r="H280" s="64" t="s">
        <v>412</v>
      </c>
      <c r="I280" s="1" t="s">
        <v>423</v>
      </c>
      <c r="J280" s="1" t="s">
        <v>281</v>
      </c>
      <c r="K280" s="2">
        <v>40</v>
      </c>
      <c r="L280" s="2">
        <v>30</v>
      </c>
      <c r="M280" s="55"/>
      <c r="N280" s="3">
        <f t="shared" si="153"/>
        <v>10</v>
      </c>
      <c r="O280" s="3">
        <f t="shared" si="155"/>
        <v>7.5</v>
      </c>
      <c r="P280" s="56"/>
      <c r="Q280" s="4">
        <f t="shared" si="154"/>
        <v>50</v>
      </c>
      <c r="R280" s="4">
        <f t="shared" si="154"/>
        <v>37.5</v>
      </c>
      <c r="S280" s="57"/>
      <c r="T280" s="39"/>
      <c r="U280" s="39"/>
      <c r="V280" s="58"/>
      <c r="W280" s="34">
        <f t="shared" si="156"/>
        <v>0</v>
      </c>
      <c r="X280" s="34">
        <f t="shared" si="157"/>
        <v>0</v>
      </c>
      <c r="Y280" s="5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row>
    <row r="281" spans="1:60" ht="16.5" x14ac:dyDescent="0.3">
      <c r="A281" s="5">
        <v>43204</v>
      </c>
      <c r="B281" s="1" t="s">
        <v>295</v>
      </c>
      <c r="C281" s="1" t="s">
        <v>10</v>
      </c>
      <c r="D281" s="1" t="s">
        <v>288</v>
      </c>
      <c r="E281" s="1" t="s">
        <v>509</v>
      </c>
      <c r="F281" s="1" t="str">
        <f t="shared" si="148"/>
        <v xml:space="preserve">9:00 </v>
      </c>
      <c r="G281" s="1" t="str">
        <f t="shared" si="149"/>
        <v>17:00</v>
      </c>
      <c r="H281" s="64" t="s">
        <v>508</v>
      </c>
      <c r="I281" s="1" t="s">
        <v>506</v>
      </c>
      <c r="J281" s="1" t="s">
        <v>289</v>
      </c>
      <c r="K281" s="2">
        <v>40</v>
      </c>
      <c r="L281" s="6"/>
      <c r="M281" s="6"/>
      <c r="N281" s="3">
        <f t="shared" si="153"/>
        <v>10</v>
      </c>
      <c r="O281" s="7"/>
      <c r="P281" s="7"/>
      <c r="Q281" s="4">
        <f t="shared" si="154"/>
        <v>50</v>
      </c>
      <c r="R281" s="33"/>
      <c r="S281" s="7"/>
      <c r="T281" s="39"/>
      <c r="U281" s="40"/>
      <c r="V281" s="40"/>
      <c r="W281" s="34">
        <f t="shared" ref="W281:W287" si="159">SUM(T281*Q281)</f>
        <v>0</v>
      </c>
      <c r="X281" s="30"/>
      <c r="Y281" s="30"/>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row>
    <row r="282" spans="1:60" ht="16.5" x14ac:dyDescent="0.3">
      <c r="A282" s="5">
        <v>43204</v>
      </c>
      <c r="B282" s="1" t="s">
        <v>317</v>
      </c>
      <c r="C282" s="1" t="s">
        <v>57</v>
      </c>
      <c r="D282" s="1" t="s">
        <v>297</v>
      </c>
      <c r="E282" s="1" t="s">
        <v>214</v>
      </c>
      <c r="F282" s="1" t="str">
        <f t="shared" si="148"/>
        <v>11:00</v>
      </c>
      <c r="G282" s="1" t="str">
        <f t="shared" si="149"/>
        <v>14:30</v>
      </c>
      <c r="H282" s="64" t="s">
        <v>412</v>
      </c>
      <c r="I282" s="1" t="s">
        <v>515</v>
      </c>
      <c r="J282" s="1" t="s">
        <v>137</v>
      </c>
      <c r="K282" s="2">
        <v>30</v>
      </c>
      <c r="L282" s="6"/>
      <c r="M282" s="6"/>
      <c r="N282" s="3">
        <f t="shared" si="153"/>
        <v>7.5</v>
      </c>
      <c r="O282" s="7"/>
      <c r="P282" s="7"/>
      <c r="Q282" s="4">
        <f t="shared" si="154"/>
        <v>37.5</v>
      </c>
      <c r="R282" s="33"/>
      <c r="S282" s="7"/>
      <c r="T282" s="39"/>
      <c r="U282" s="40"/>
      <c r="V282" s="40"/>
      <c r="W282" s="34">
        <f t="shared" si="159"/>
        <v>0</v>
      </c>
      <c r="X282" s="30"/>
      <c r="Y282" s="30"/>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row>
    <row r="283" spans="1:60" ht="16.5" x14ac:dyDescent="0.3">
      <c r="A283" s="5">
        <v>43204</v>
      </c>
      <c r="B283" s="1" t="s">
        <v>318</v>
      </c>
      <c r="C283" s="1" t="s">
        <v>10</v>
      </c>
      <c r="D283" s="1" t="s">
        <v>297</v>
      </c>
      <c r="E283" s="1" t="s">
        <v>300</v>
      </c>
      <c r="F283" s="1" t="str">
        <f t="shared" si="148"/>
        <v>18:00</v>
      </c>
      <c r="G283" s="1" t="str">
        <f t="shared" si="149"/>
        <v>21:30</v>
      </c>
      <c r="H283" s="64" t="s">
        <v>408</v>
      </c>
      <c r="I283" s="1" t="s">
        <v>516</v>
      </c>
      <c r="J283" s="1" t="s">
        <v>137</v>
      </c>
      <c r="K283" s="2">
        <v>40</v>
      </c>
      <c r="L283" s="6"/>
      <c r="M283" s="6"/>
      <c r="N283" s="3">
        <f t="shared" si="153"/>
        <v>10</v>
      </c>
      <c r="O283" s="7"/>
      <c r="P283" s="7"/>
      <c r="Q283" s="4">
        <f t="shared" si="154"/>
        <v>50</v>
      </c>
      <c r="R283" s="33"/>
      <c r="S283" s="7"/>
      <c r="T283" s="39"/>
      <c r="U283" s="40"/>
      <c r="V283" s="40"/>
      <c r="W283" s="34">
        <f t="shared" si="159"/>
        <v>0</v>
      </c>
      <c r="X283" s="30"/>
      <c r="Y283" s="30"/>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row>
    <row r="284" spans="1:60" ht="16.5" x14ac:dyDescent="0.3">
      <c r="A284" s="5">
        <v>43204</v>
      </c>
      <c r="B284" s="1" t="s">
        <v>343</v>
      </c>
      <c r="C284" s="1" t="s">
        <v>10</v>
      </c>
      <c r="D284" s="1" t="s">
        <v>321</v>
      </c>
      <c r="E284" s="1" t="s">
        <v>334</v>
      </c>
      <c r="F284" s="1" t="str">
        <f t="shared" si="148"/>
        <v xml:space="preserve">9:30 </v>
      </c>
      <c r="G284" s="1" t="str">
        <f t="shared" si="149"/>
        <v>15:00</v>
      </c>
      <c r="H284" s="64" t="s">
        <v>412</v>
      </c>
      <c r="I284" s="1" t="s">
        <v>544</v>
      </c>
      <c r="J284" s="1" t="s">
        <v>137</v>
      </c>
      <c r="K284" s="2">
        <v>40</v>
      </c>
      <c r="L284" s="6"/>
      <c r="M284" s="6"/>
      <c r="N284" s="3">
        <f t="shared" si="153"/>
        <v>10</v>
      </c>
      <c r="O284" s="7"/>
      <c r="P284" s="7"/>
      <c r="Q284" s="4">
        <f t="shared" si="154"/>
        <v>50</v>
      </c>
      <c r="R284" s="33"/>
      <c r="S284" s="7"/>
      <c r="T284" s="39"/>
      <c r="U284" s="40"/>
      <c r="V284" s="40"/>
      <c r="W284" s="34">
        <f t="shared" si="159"/>
        <v>0</v>
      </c>
      <c r="X284" s="30"/>
      <c r="Y284" s="30"/>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row>
    <row r="285" spans="1:60" ht="16.5" x14ac:dyDescent="0.3">
      <c r="A285" s="5">
        <v>43204</v>
      </c>
      <c r="B285" s="1" t="s">
        <v>344</v>
      </c>
      <c r="C285" s="1" t="s">
        <v>10</v>
      </c>
      <c r="D285" s="1" t="s">
        <v>321</v>
      </c>
      <c r="E285" s="1" t="s">
        <v>336</v>
      </c>
      <c r="F285" s="1" t="str">
        <f t="shared" si="148"/>
        <v>16:30</v>
      </c>
      <c r="G285" s="1" t="str">
        <f t="shared" si="149"/>
        <v>21:30</v>
      </c>
      <c r="H285" s="64" t="s">
        <v>412</v>
      </c>
      <c r="I285" s="1" t="s">
        <v>546</v>
      </c>
      <c r="J285" s="1" t="s">
        <v>137</v>
      </c>
      <c r="K285" s="2">
        <v>40</v>
      </c>
      <c r="L285" s="6"/>
      <c r="M285" s="6"/>
      <c r="N285" s="3">
        <f t="shared" si="153"/>
        <v>10</v>
      </c>
      <c r="O285" s="7"/>
      <c r="P285" s="7"/>
      <c r="Q285" s="4">
        <f t="shared" si="154"/>
        <v>50</v>
      </c>
      <c r="R285" s="33"/>
      <c r="S285" s="7"/>
      <c r="T285" s="39"/>
      <c r="U285" s="40"/>
      <c r="V285" s="40"/>
      <c r="W285" s="34">
        <f t="shared" si="159"/>
        <v>0</v>
      </c>
      <c r="X285" s="30"/>
      <c r="Y285" s="30"/>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row>
    <row r="286" spans="1:60" ht="16.5" x14ac:dyDescent="0.3">
      <c r="A286" s="5">
        <v>43204</v>
      </c>
      <c r="B286" s="1" t="s">
        <v>375</v>
      </c>
      <c r="C286" s="1" t="s">
        <v>5</v>
      </c>
      <c r="D286" s="1" t="s">
        <v>370</v>
      </c>
      <c r="E286" s="1" t="s">
        <v>371</v>
      </c>
      <c r="F286" s="1" t="str">
        <f t="shared" si="148"/>
        <v xml:space="preserve">9:30 </v>
      </c>
      <c r="G286" s="1" t="str">
        <f t="shared" si="149"/>
        <v>12:30</v>
      </c>
      <c r="H286" s="64" t="s">
        <v>412</v>
      </c>
      <c r="I286" s="1" t="s">
        <v>567</v>
      </c>
      <c r="J286" s="1" t="s">
        <v>55</v>
      </c>
      <c r="K286" s="2">
        <v>20</v>
      </c>
      <c r="L286" s="6"/>
      <c r="M286" s="6"/>
      <c r="N286" s="3">
        <f t="shared" si="153"/>
        <v>5</v>
      </c>
      <c r="O286" s="7"/>
      <c r="P286" s="7"/>
      <c r="Q286" s="4">
        <f t="shared" si="154"/>
        <v>25</v>
      </c>
      <c r="R286" s="33"/>
      <c r="S286" s="7"/>
      <c r="T286" s="39"/>
      <c r="U286" s="40"/>
      <c r="V286" s="40"/>
      <c r="W286" s="34">
        <f t="shared" si="159"/>
        <v>0</v>
      </c>
      <c r="X286" s="30"/>
      <c r="Y286" s="30"/>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row>
    <row r="287" spans="1:60" ht="16.5" x14ac:dyDescent="0.3">
      <c r="A287" s="5">
        <v>43204</v>
      </c>
      <c r="B287" s="1" t="s">
        <v>376</v>
      </c>
      <c r="C287" s="1" t="s">
        <v>10</v>
      </c>
      <c r="D287" s="1" t="s">
        <v>370</v>
      </c>
      <c r="E287" s="1" t="s">
        <v>187</v>
      </c>
      <c r="F287" s="1" t="str">
        <f t="shared" si="148"/>
        <v>17:00</v>
      </c>
      <c r="G287" s="1" t="str">
        <f t="shared" si="149"/>
        <v>20:00</v>
      </c>
      <c r="H287" s="64" t="s">
        <v>412</v>
      </c>
      <c r="I287" s="1" t="s">
        <v>568</v>
      </c>
      <c r="J287" s="1" t="s">
        <v>55</v>
      </c>
      <c r="K287" s="2">
        <v>40</v>
      </c>
      <c r="L287" s="6"/>
      <c r="M287" s="6"/>
      <c r="N287" s="3">
        <f t="shared" si="153"/>
        <v>10</v>
      </c>
      <c r="O287" s="7"/>
      <c r="P287" s="7"/>
      <c r="Q287" s="4">
        <f t="shared" si="154"/>
        <v>50</v>
      </c>
      <c r="R287" s="33"/>
      <c r="S287" s="7"/>
      <c r="T287" s="39"/>
      <c r="U287" s="40"/>
      <c r="V287" s="40"/>
      <c r="W287" s="34">
        <f t="shared" si="159"/>
        <v>0</v>
      </c>
      <c r="X287" s="30"/>
      <c r="Y287" s="30"/>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row>
    <row r="288" spans="1:60" ht="3.75" customHeight="1" x14ac:dyDescent="0.3">
      <c r="A288" s="8"/>
      <c r="B288" s="9"/>
      <c r="C288" s="9"/>
      <c r="D288" s="9"/>
      <c r="E288" s="9"/>
      <c r="F288" s="9"/>
      <c r="G288" s="9"/>
      <c r="H288" s="62"/>
      <c r="I288" s="9"/>
      <c r="J288" s="9"/>
      <c r="K288" s="10"/>
      <c r="L288" s="10"/>
      <c r="M288" s="10"/>
      <c r="N288" s="11"/>
      <c r="O288" s="11"/>
      <c r="P288" s="11"/>
      <c r="Q288" s="12"/>
      <c r="R288" s="32"/>
      <c r="S288" s="45"/>
      <c r="T288" s="38"/>
      <c r="U288" s="38"/>
      <c r="V288" s="48"/>
      <c r="W288" s="35"/>
      <c r="X288" s="12"/>
      <c r="Y288" s="12"/>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row>
    <row r="289" spans="1:60" ht="16.5" x14ac:dyDescent="0.3">
      <c r="A289" s="5">
        <v>43205</v>
      </c>
      <c r="B289" s="1" t="s">
        <v>52</v>
      </c>
      <c r="C289" s="1" t="s">
        <v>10</v>
      </c>
      <c r="D289" s="1" t="s">
        <v>53</v>
      </c>
      <c r="E289" s="1" t="s">
        <v>54</v>
      </c>
      <c r="F289" s="1" t="str">
        <f t="shared" ref="F289:F294" si="160">LEFT(E289,(5))</f>
        <v xml:space="preserve">9:00 </v>
      </c>
      <c r="G289" s="1" t="str">
        <f t="shared" ref="G289:G294" si="161">RIGHT(E289,(5))</f>
        <v>14:00</v>
      </c>
      <c r="H289" s="64" t="s">
        <v>416</v>
      </c>
      <c r="I289" s="1" t="s">
        <v>418</v>
      </c>
      <c r="J289" s="1" t="s">
        <v>55</v>
      </c>
      <c r="K289" s="2">
        <v>40</v>
      </c>
      <c r="L289" s="6"/>
      <c r="M289" s="6"/>
      <c r="N289" s="3">
        <f t="shared" ref="N289:N295" si="162">IF(K289&lt;200,K289*0.25,IF(K289&gt;200,50,IF(K289=200,K289*0.25)))</f>
        <v>10</v>
      </c>
      <c r="O289" s="7"/>
      <c r="P289" s="7"/>
      <c r="Q289" s="4">
        <f t="shared" ref="Q289:R295" si="163">SUM(K289+N289)</f>
        <v>50</v>
      </c>
      <c r="R289" s="33"/>
      <c r="S289" s="7"/>
      <c r="T289" s="39"/>
      <c r="U289" s="40"/>
      <c r="V289" s="40"/>
      <c r="W289" s="34">
        <f>SUM(T289*Q289)</f>
        <v>0</v>
      </c>
      <c r="X289" s="30"/>
      <c r="Y289" s="30"/>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row>
    <row r="290" spans="1:60" ht="16.5" x14ac:dyDescent="0.3">
      <c r="A290" s="5">
        <v>43205</v>
      </c>
      <c r="B290" s="1" t="s">
        <v>86</v>
      </c>
      <c r="C290" s="1" t="s">
        <v>10</v>
      </c>
      <c r="D290" s="1" t="s">
        <v>87</v>
      </c>
      <c r="E290" s="1" t="s">
        <v>54</v>
      </c>
      <c r="F290" s="1" t="str">
        <f t="shared" si="160"/>
        <v xml:space="preserve">9:00 </v>
      </c>
      <c r="G290" s="1" t="str">
        <f t="shared" si="161"/>
        <v>14:00</v>
      </c>
      <c r="H290" s="64" t="s">
        <v>420</v>
      </c>
      <c r="I290" s="1" t="s">
        <v>427</v>
      </c>
      <c r="J290" s="1" t="s">
        <v>88</v>
      </c>
      <c r="K290" s="2">
        <v>80</v>
      </c>
      <c r="L290" s="2">
        <v>60</v>
      </c>
      <c r="M290" s="6"/>
      <c r="N290" s="3">
        <f t="shared" si="162"/>
        <v>20</v>
      </c>
      <c r="O290" s="3">
        <f>IF(L290&lt;200,L290*0.25,IF(L290&gt;200,50,IF(L290=200,L290*0.25)))</f>
        <v>15</v>
      </c>
      <c r="P290" s="7"/>
      <c r="Q290" s="4">
        <f t="shared" si="163"/>
        <v>100</v>
      </c>
      <c r="R290" s="4">
        <f t="shared" si="163"/>
        <v>75</v>
      </c>
      <c r="S290" s="7"/>
      <c r="T290" s="39"/>
      <c r="U290" s="39"/>
      <c r="V290" s="40"/>
      <c r="W290" s="34">
        <f t="shared" ref="W290:W292" si="164">SUM(T290*Q290)</f>
        <v>0</v>
      </c>
      <c r="X290" s="34">
        <f t="shared" ref="X290:X292" si="165">SUM(U290*R290)</f>
        <v>0</v>
      </c>
      <c r="Y290" s="30"/>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row>
    <row r="291" spans="1:60" ht="16.5" x14ac:dyDescent="0.3">
      <c r="A291" s="5">
        <v>43205</v>
      </c>
      <c r="B291" s="1" t="s">
        <v>272</v>
      </c>
      <c r="C291" s="1" t="s">
        <v>10</v>
      </c>
      <c r="D291" s="1" t="s">
        <v>252</v>
      </c>
      <c r="E291" s="1" t="s">
        <v>273</v>
      </c>
      <c r="F291" s="1" t="str">
        <f t="shared" si="160"/>
        <v>11:00</v>
      </c>
      <c r="G291" s="1" t="str">
        <f t="shared" si="161"/>
        <v>15:00</v>
      </c>
      <c r="H291" s="64" t="s">
        <v>421</v>
      </c>
      <c r="I291" s="1" t="s">
        <v>438</v>
      </c>
      <c r="J291" s="1" t="s">
        <v>182</v>
      </c>
      <c r="K291" s="2">
        <v>100</v>
      </c>
      <c r="L291" s="2">
        <v>80</v>
      </c>
      <c r="M291" s="2">
        <v>60</v>
      </c>
      <c r="N291" s="3">
        <f t="shared" si="162"/>
        <v>25</v>
      </c>
      <c r="O291" s="3">
        <f>IF(L291&lt;200,L291*0.25,IF(L291&gt;200,50,IF(L291=200,L291*0.25)))</f>
        <v>20</v>
      </c>
      <c r="P291" s="3">
        <f>IF(M291&lt;200,M291*0.25,IF(M291&gt;200,50,IF(M291=200,M291*0.25)))</f>
        <v>15</v>
      </c>
      <c r="Q291" s="4">
        <f t="shared" si="163"/>
        <v>125</v>
      </c>
      <c r="R291" s="4">
        <f t="shared" si="163"/>
        <v>100</v>
      </c>
      <c r="S291" s="31">
        <f>SUM(M291+P291)</f>
        <v>75</v>
      </c>
      <c r="T291" s="39"/>
      <c r="U291" s="39"/>
      <c r="V291" s="39"/>
      <c r="W291" s="34">
        <f t="shared" si="164"/>
        <v>0</v>
      </c>
      <c r="X291" s="34">
        <f t="shared" si="165"/>
        <v>0</v>
      </c>
      <c r="Y291" s="34">
        <f t="shared" ref="Y291" si="166">SUM(V291*S291)</f>
        <v>0</v>
      </c>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row>
    <row r="292" spans="1:60" ht="16.5" x14ac:dyDescent="0.3">
      <c r="A292" s="5">
        <v>43205</v>
      </c>
      <c r="B292" s="1" t="s">
        <v>285</v>
      </c>
      <c r="C292" s="1" t="s">
        <v>10</v>
      </c>
      <c r="D292" s="1" t="s">
        <v>279</v>
      </c>
      <c r="E292" s="1" t="s">
        <v>286</v>
      </c>
      <c r="F292" s="1" t="str">
        <f t="shared" si="160"/>
        <v xml:space="preserve">9:30 </v>
      </c>
      <c r="G292" s="1" t="str">
        <f t="shared" si="161"/>
        <v>16:00</v>
      </c>
      <c r="H292" s="64" t="s">
        <v>416</v>
      </c>
      <c r="I292" s="1" t="s">
        <v>499</v>
      </c>
      <c r="J292" s="1" t="s">
        <v>281</v>
      </c>
      <c r="K292" s="2">
        <v>100</v>
      </c>
      <c r="L292" s="2">
        <v>60</v>
      </c>
      <c r="M292" s="55"/>
      <c r="N292" s="3">
        <f t="shared" si="162"/>
        <v>25</v>
      </c>
      <c r="O292" s="3">
        <f>IF(L292&lt;200,L292*0.25,IF(L292&gt;200,50,IF(L292=200,L292*0.25)))</f>
        <v>15</v>
      </c>
      <c r="P292" s="56"/>
      <c r="Q292" s="4">
        <f t="shared" si="163"/>
        <v>125</v>
      </c>
      <c r="R292" s="4">
        <f t="shared" si="163"/>
        <v>75</v>
      </c>
      <c r="S292" s="57"/>
      <c r="T292" s="39"/>
      <c r="U292" s="39"/>
      <c r="V292" s="58"/>
      <c r="W292" s="34">
        <f t="shared" si="164"/>
        <v>0</v>
      </c>
      <c r="X292" s="34">
        <f t="shared" si="165"/>
        <v>0</v>
      </c>
      <c r="Y292" s="5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row>
    <row r="293" spans="1:60" ht="16.5" x14ac:dyDescent="0.3">
      <c r="A293" s="5">
        <v>43205</v>
      </c>
      <c r="B293" s="1" t="s">
        <v>319</v>
      </c>
      <c r="C293" s="1" t="s">
        <v>10</v>
      </c>
      <c r="D293" s="1" t="s">
        <v>297</v>
      </c>
      <c r="E293" s="1" t="s">
        <v>92</v>
      </c>
      <c r="F293" s="1" t="str">
        <f t="shared" si="160"/>
        <v>10:00</v>
      </c>
      <c r="G293" s="1" t="str">
        <f t="shared" si="161"/>
        <v>14:30</v>
      </c>
      <c r="H293" s="64" t="s">
        <v>511</v>
      </c>
      <c r="I293" s="1" t="s">
        <v>516</v>
      </c>
      <c r="J293" s="1" t="s">
        <v>137</v>
      </c>
      <c r="K293" s="2">
        <v>40</v>
      </c>
      <c r="L293" s="6"/>
      <c r="M293" s="6"/>
      <c r="N293" s="3">
        <f t="shared" si="162"/>
        <v>10</v>
      </c>
      <c r="O293" s="7"/>
      <c r="P293" s="7"/>
      <c r="Q293" s="4">
        <f t="shared" si="163"/>
        <v>50</v>
      </c>
      <c r="R293" s="33"/>
      <c r="S293" s="7"/>
      <c r="T293" s="39"/>
      <c r="U293" s="40"/>
      <c r="V293" s="40"/>
      <c r="W293" s="34">
        <f>SUM(T293*Q293)</f>
        <v>0</v>
      </c>
      <c r="X293" s="30"/>
      <c r="Y293" s="30"/>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row>
    <row r="294" spans="1:60" ht="16.5" x14ac:dyDescent="0.3">
      <c r="A294" s="5">
        <v>43205</v>
      </c>
      <c r="B294" s="1" t="s">
        <v>345</v>
      </c>
      <c r="C294" s="1" t="s">
        <v>10</v>
      </c>
      <c r="D294" s="1" t="s">
        <v>321</v>
      </c>
      <c r="E294" s="1" t="s">
        <v>498</v>
      </c>
      <c r="F294" s="1" t="str">
        <f t="shared" si="160"/>
        <v>09:30</v>
      </c>
      <c r="G294" s="1" t="str">
        <f t="shared" si="161"/>
        <v>14:30</v>
      </c>
      <c r="H294" s="64" t="s">
        <v>511</v>
      </c>
      <c r="I294" s="1" t="s">
        <v>545</v>
      </c>
      <c r="J294" s="1" t="s">
        <v>137</v>
      </c>
      <c r="K294" s="2">
        <v>40</v>
      </c>
      <c r="L294" s="6"/>
      <c r="M294" s="6"/>
      <c r="N294" s="3">
        <f t="shared" si="162"/>
        <v>10</v>
      </c>
      <c r="O294" s="7"/>
      <c r="P294" s="7"/>
      <c r="Q294" s="4">
        <f t="shared" si="163"/>
        <v>50</v>
      </c>
      <c r="R294" s="33"/>
      <c r="S294" s="7"/>
      <c r="T294" s="39"/>
      <c r="U294" s="40"/>
      <c r="V294" s="40"/>
      <c r="W294" s="34">
        <f>SUM(T294*Q294)</f>
        <v>0</v>
      </c>
      <c r="X294" s="30"/>
      <c r="Y294" s="30"/>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row>
    <row r="295" spans="1:60" ht="17.25" thickBot="1" x14ac:dyDescent="0.35">
      <c r="A295" s="5">
        <v>43205</v>
      </c>
      <c r="B295" s="1" t="s">
        <v>28</v>
      </c>
      <c r="C295" s="1" t="s">
        <v>27</v>
      </c>
      <c r="D295" s="1" t="s">
        <v>29</v>
      </c>
      <c r="E295" s="1" t="s">
        <v>444</v>
      </c>
      <c r="F295" s="1" t="str">
        <f>LEFT(E295,(5))</f>
        <v>20:30</v>
      </c>
      <c r="G295" s="1" t="str">
        <f>RIGHT(E295,(5))</f>
        <v>23:30</v>
      </c>
      <c r="H295" s="64" t="s">
        <v>408</v>
      </c>
      <c r="I295" s="1" t="s">
        <v>29</v>
      </c>
      <c r="J295" s="1" t="s">
        <v>26</v>
      </c>
      <c r="K295" s="2">
        <v>350</v>
      </c>
      <c r="L295" s="2">
        <v>250</v>
      </c>
      <c r="M295" s="2">
        <v>150</v>
      </c>
      <c r="N295" s="3">
        <f t="shared" si="162"/>
        <v>50</v>
      </c>
      <c r="O295" s="3">
        <f>IF(L295&lt;200,L295*0.25,IF(L295&gt;200,50,IF(L295=200,L295*0.25)))</f>
        <v>50</v>
      </c>
      <c r="P295" s="3">
        <f>IF(M295&lt;200,M295*0.25,IF(M295&gt;200,50,IF(M295=200,M295*0.25)))</f>
        <v>37.5</v>
      </c>
      <c r="Q295" s="4">
        <f t="shared" si="163"/>
        <v>400</v>
      </c>
      <c r="R295" s="4">
        <f t="shared" si="163"/>
        <v>300</v>
      </c>
      <c r="S295" s="31">
        <f>SUM(M295+P295)</f>
        <v>187.5</v>
      </c>
      <c r="T295" s="41"/>
      <c r="U295" s="41"/>
      <c r="V295" s="41"/>
      <c r="W295" s="34">
        <f>SUM(T295*Q295)</f>
        <v>0</v>
      </c>
      <c r="X295" s="34">
        <f t="shared" ref="X295" si="167">SUM(U295*R295)</f>
        <v>0</v>
      </c>
      <c r="Y295" s="34">
        <f t="shared" ref="Y295" si="168">SUM(V295*S295)</f>
        <v>0</v>
      </c>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row>
    <row r="296" spans="1:60" ht="3.75" customHeight="1" x14ac:dyDescent="0.3">
      <c r="A296" s="8"/>
      <c r="B296" s="9"/>
      <c r="C296" s="9"/>
      <c r="D296" s="9"/>
      <c r="E296" s="9"/>
      <c r="F296" s="9"/>
      <c r="G296" s="9"/>
      <c r="H296" s="62"/>
      <c r="I296" s="9"/>
      <c r="J296" s="9"/>
      <c r="K296" s="10"/>
      <c r="L296" s="10"/>
      <c r="M296" s="10"/>
      <c r="N296" s="11"/>
      <c r="O296" s="11"/>
      <c r="P296" s="11"/>
      <c r="Q296" s="12"/>
      <c r="R296" s="12"/>
      <c r="S296" s="46"/>
      <c r="T296" s="36"/>
      <c r="U296" s="36"/>
      <c r="V296" s="36"/>
      <c r="W296" s="12"/>
      <c r="X296" s="12"/>
      <c r="Y296" s="12"/>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row>
    <row r="297" spans="1:60" ht="15" customHeight="1" x14ac:dyDescent="0.3">
      <c r="A297" s="26" t="s">
        <v>395</v>
      </c>
      <c r="B297" s="27"/>
      <c r="C297" s="28"/>
      <c r="D297" s="28"/>
      <c r="E297" s="28"/>
      <c r="F297" s="28"/>
      <c r="G297" s="29"/>
      <c r="H297" s="83" t="s">
        <v>593</v>
      </c>
      <c r="I297" s="84"/>
      <c r="J297" s="74" t="s">
        <v>394</v>
      </c>
      <c r="Q297" s="1"/>
      <c r="R297" s="1"/>
      <c r="S297" s="1"/>
      <c r="T297" s="1">
        <f>SUM(T11:T295)</f>
        <v>0</v>
      </c>
      <c r="U297" s="1">
        <f>SUM(U11:U295)</f>
        <v>0</v>
      </c>
      <c r="V297" s="1">
        <f>SUM(V11:V295)</f>
        <v>0</v>
      </c>
      <c r="W297" s="3">
        <f>SUM(W11:W295)</f>
        <v>0</v>
      </c>
      <c r="X297" s="3">
        <f>SUM(X11:X295)</f>
        <v>0</v>
      </c>
      <c r="Y297" s="3">
        <f t="shared" ref="Y297" si="169">SUM(Y11:Y295)</f>
        <v>0</v>
      </c>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row>
    <row r="298" spans="1:60" ht="15" customHeight="1" x14ac:dyDescent="0.3">
      <c r="A298" s="26" t="s">
        <v>396</v>
      </c>
      <c r="B298" s="27"/>
      <c r="C298" s="28"/>
      <c r="D298" s="28"/>
      <c r="E298" s="28"/>
      <c r="F298" s="28"/>
      <c r="G298" s="29"/>
      <c r="H298" s="68" t="s">
        <v>592</v>
      </c>
      <c r="I298" s="69"/>
      <c r="J298" s="75"/>
      <c r="Q298" s="78" t="s">
        <v>389</v>
      </c>
      <c r="R298" s="78"/>
      <c r="S298" s="78"/>
      <c r="T298" s="78"/>
      <c r="U298" s="78"/>
      <c r="V298" s="42">
        <f>SUM(T297:V297)</f>
        <v>0</v>
      </c>
      <c r="W298" s="77">
        <f>SUM(W297:Y297)</f>
        <v>0</v>
      </c>
      <c r="X298" s="77"/>
      <c r="Y298" s="77"/>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row>
    <row r="299" spans="1:60" ht="18.75" x14ac:dyDescent="0.3">
      <c r="A299" s="26"/>
      <c r="B299" s="27"/>
      <c r="C299" s="28"/>
      <c r="D299" s="28"/>
      <c r="E299" s="28"/>
      <c r="F299" s="28"/>
      <c r="G299" s="29"/>
      <c r="H299" s="70"/>
      <c r="I299" s="71"/>
      <c r="J299" s="75"/>
      <c r="Q299" s="78" t="s">
        <v>390</v>
      </c>
      <c r="R299" s="78"/>
      <c r="S299" s="78"/>
      <c r="T299" s="78"/>
      <c r="U299" s="78"/>
      <c r="V299" s="42"/>
      <c r="W299" s="77">
        <v>100</v>
      </c>
      <c r="X299" s="77"/>
      <c r="Y299" s="77"/>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row>
    <row r="300" spans="1:60" ht="18.75" x14ac:dyDescent="0.3">
      <c r="A300" s="26"/>
      <c r="B300" s="27"/>
      <c r="C300" s="28"/>
      <c r="D300" s="28"/>
      <c r="E300" s="28"/>
      <c r="F300" s="28"/>
      <c r="G300" s="29"/>
      <c r="H300" s="70"/>
      <c r="I300" s="71"/>
      <c r="J300" s="75"/>
      <c r="Q300" s="78" t="s">
        <v>389</v>
      </c>
      <c r="R300" s="78"/>
      <c r="S300" s="78"/>
      <c r="T300" s="78"/>
      <c r="U300" s="78"/>
      <c r="V300" s="42"/>
      <c r="W300" s="77">
        <f>SUM(W299+W298)</f>
        <v>100</v>
      </c>
      <c r="X300" s="77"/>
      <c r="Y300" s="77"/>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row>
    <row r="301" spans="1:60" ht="18.75" x14ac:dyDescent="0.3">
      <c r="A301" s="26"/>
      <c r="B301" s="27"/>
      <c r="C301" s="28"/>
      <c r="D301" s="28"/>
      <c r="E301" s="28"/>
      <c r="F301" s="28"/>
      <c r="G301" s="29"/>
      <c r="H301" s="70"/>
      <c r="I301" s="71"/>
      <c r="J301" s="75"/>
      <c r="Q301" s="78" t="s">
        <v>391</v>
      </c>
      <c r="R301" s="78"/>
      <c r="S301" s="78"/>
      <c r="T301" s="78"/>
      <c r="U301" s="78"/>
      <c r="V301" s="42"/>
      <c r="W301" s="77">
        <f>W300*0.025</f>
        <v>2.5</v>
      </c>
      <c r="X301" s="77"/>
      <c r="Y301" s="77"/>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row>
    <row r="302" spans="1:60" ht="18.75" x14ac:dyDescent="0.3">
      <c r="A302" s="26" t="s">
        <v>397</v>
      </c>
      <c r="B302" s="27"/>
      <c r="C302" s="28"/>
      <c r="D302" s="28"/>
      <c r="E302" s="28"/>
      <c r="F302" s="28"/>
      <c r="G302" s="29"/>
      <c r="H302" s="70"/>
      <c r="I302" s="71"/>
      <c r="J302" s="75"/>
      <c r="Q302" s="81" t="s">
        <v>393</v>
      </c>
      <c r="R302" s="81"/>
      <c r="S302" s="81"/>
      <c r="T302" s="81"/>
      <c r="U302" s="81"/>
      <c r="V302" s="44"/>
      <c r="W302" s="82">
        <f>SUM(W301+W300)</f>
        <v>102.5</v>
      </c>
      <c r="X302" s="82"/>
      <c r="Y302" s="82"/>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row>
    <row r="303" spans="1:60" ht="18.75" x14ac:dyDescent="0.3">
      <c r="A303" s="26" t="s">
        <v>398</v>
      </c>
      <c r="B303" s="27"/>
      <c r="C303" s="28"/>
      <c r="D303" s="28"/>
      <c r="E303" s="28"/>
      <c r="F303" s="28"/>
      <c r="G303" s="29"/>
      <c r="H303" s="72"/>
      <c r="I303" s="73"/>
      <c r="J303" s="76"/>
      <c r="Q303" s="79" t="s">
        <v>392</v>
      </c>
      <c r="R303" s="79"/>
      <c r="S303" s="79"/>
      <c r="T303" s="79"/>
      <c r="U303" s="79"/>
      <c r="V303" s="43"/>
      <c r="W303" s="80">
        <f>W302/11</f>
        <v>9.3181818181818183</v>
      </c>
      <c r="X303" s="80"/>
      <c r="Y303" s="80"/>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row>
    <row r="304" spans="1:60" ht="16.5" x14ac:dyDescent="0.3">
      <c r="A304" s="19"/>
      <c r="B304" s="19"/>
      <c r="C304" s="19"/>
      <c r="D304" s="19"/>
      <c r="E304" s="19"/>
      <c r="F304" s="19"/>
      <c r="G304" s="19"/>
      <c r="H304" s="22"/>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row>
    <row r="305" spans="1:60" ht="16.5" x14ac:dyDescent="0.3">
      <c r="A305" s="19"/>
      <c r="B305" s="19"/>
      <c r="C305" s="19"/>
      <c r="D305" s="19"/>
      <c r="E305" s="19"/>
      <c r="F305" s="19"/>
      <c r="G305" s="19"/>
      <c r="H305" s="22"/>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row>
    <row r="306" spans="1:60" ht="16.5" x14ac:dyDescent="0.3">
      <c r="A306" s="19"/>
      <c r="B306" s="19"/>
      <c r="C306" s="19"/>
      <c r="D306" s="19"/>
      <c r="E306" s="19"/>
      <c r="F306" s="19"/>
      <c r="G306" s="19"/>
      <c r="H306" s="22"/>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row>
    <row r="307" spans="1:60" ht="16.5" x14ac:dyDescent="0.3">
      <c r="A307" s="19"/>
      <c r="B307" s="19"/>
      <c r="C307" s="19"/>
      <c r="D307" s="19"/>
      <c r="E307" s="19"/>
      <c r="F307" s="19"/>
      <c r="G307" s="19"/>
      <c r="H307" s="22"/>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row>
    <row r="308" spans="1:60" ht="16.5" x14ac:dyDescent="0.3">
      <c r="A308" s="19"/>
      <c r="B308" s="19"/>
      <c r="C308" s="19"/>
      <c r="D308" s="19"/>
      <c r="E308" s="19"/>
      <c r="F308" s="19"/>
      <c r="G308" s="19"/>
      <c r="H308" s="22"/>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row>
    <row r="309" spans="1:60" ht="16.5" x14ac:dyDescent="0.3">
      <c r="A309" s="19"/>
      <c r="B309" s="19"/>
      <c r="C309" s="19"/>
      <c r="D309" s="19"/>
      <c r="E309" s="19"/>
      <c r="F309" s="19"/>
      <c r="G309" s="19"/>
      <c r="H309" s="22"/>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row>
    <row r="310" spans="1:60" ht="16.5" x14ac:dyDescent="0.3">
      <c r="A310" s="19"/>
      <c r="B310" s="19"/>
      <c r="C310" s="19"/>
      <c r="D310" s="19"/>
      <c r="E310" s="19"/>
      <c r="F310" s="19"/>
      <c r="G310" s="19"/>
      <c r="H310" s="22"/>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row>
    <row r="311" spans="1:60" ht="16.5" x14ac:dyDescent="0.3">
      <c r="A311" s="19"/>
      <c r="B311" s="19"/>
      <c r="C311" s="19"/>
      <c r="D311" s="19"/>
      <c r="E311" s="19"/>
      <c r="F311" s="19"/>
      <c r="G311" s="19"/>
      <c r="H311" s="22"/>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row>
    <row r="312" spans="1:60" ht="16.5" x14ac:dyDescent="0.3">
      <c r="A312" s="19"/>
      <c r="B312" s="19"/>
      <c r="C312" s="19"/>
      <c r="D312" s="19"/>
      <c r="E312" s="19"/>
      <c r="F312" s="19"/>
      <c r="G312" s="19"/>
      <c r="H312" s="22"/>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row>
    <row r="313" spans="1:60" ht="16.5" x14ac:dyDescent="0.3">
      <c r="A313" s="19"/>
      <c r="B313" s="19"/>
      <c r="C313" s="19"/>
      <c r="D313" s="19"/>
      <c r="E313" s="19"/>
      <c r="F313" s="19"/>
      <c r="G313" s="19"/>
      <c r="H313" s="22"/>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row>
    <row r="314" spans="1:60" ht="16.5" x14ac:dyDescent="0.3">
      <c r="A314" s="19"/>
      <c r="B314" s="19"/>
      <c r="C314" s="19"/>
      <c r="D314" s="19"/>
      <c r="E314" s="19"/>
      <c r="F314" s="19"/>
      <c r="G314" s="19"/>
      <c r="H314" s="22"/>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row>
    <row r="315" spans="1:60" ht="16.5" x14ac:dyDescent="0.3">
      <c r="A315" s="19"/>
      <c r="B315" s="19"/>
      <c r="C315" s="19"/>
      <c r="D315" s="19"/>
      <c r="E315" s="19"/>
      <c r="F315" s="19"/>
      <c r="G315" s="19"/>
      <c r="H315" s="22"/>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row>
    <row r="316" spans="1:60" ht="16.5" x14ac:dyDescent="0.3">
      <c r="A316" s="19"/>
      <c r="B316" s="19"/>
      <c r="C316" s="19"/>
      <c r="D316" s="19"/>
      <c r="E316" s="19"/>
      <c r="F316" s="19"/>
      <c r="G316" s="19"/>
      <c r="H316" s="22"/>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row>
    <row r="317" spans="1:60" ht="16.5" x14ac:dyDescent="0.3">
      <c r="A317" s="19"/>
      <c r="B317" s="19"/>
      <c r="C317" s="19"/>
      <c r="D317" s="19"/>
      <c r="E317" s="19"/>
      <c r="F317" s="19"/>
      <c r="G317" s="19"/>
      <c r="H317" s="22"/>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row>
    <row r="318" spans="1:60" ht="16.5" x14ac:dyDescent="0.3">
      <c r="A318" s="19"/>
      <c r="B318" s="19"/>
      <c r="C318" s="19"/>
      <c r="D318" s="19"/>
      <c r="E318" s="19"/>
      <c r="F318" s="19"/>
      <c r="G318" s="19"/>
      <c r="H318" s="22"/>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row>
    <row r="319" spans="1:60" ht="16.5" x14ac:dyDescent="0.3">
      <c r="A319" s="19"/>
      <c r="B319" s="19"/>
      <c r="C319" s="19"/>
      <c r="D319" s="19"/>
      <c r="E319" s="19"/>
      <c r="F319" s="19"/>
      <c r="G319" s="19"/>
      <c r="H319" s="22"/>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row>
    <row r="320" spans="1:60" ht="16.5" x14ac:dyDescent="0.3">
      <c r="A320" s="19"/>
      <c r="B320" s="19"/>
      <c r="C320" s="19"/>
      <c r="D320" s="19"/>
      <c r="E320" s="19"/>
      <c r="F320" s="19"/>
      <c r="G320" s="19"/>
      <c r="H320" s="22"/>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row>
    <row r="321" spans="1:60" ht="16.5" x14ac:dyDescent="0.3">
      <c r="A321" s="19"/>
      <c r="B321" s="19"/>
      <c r="C321" s="19"/>
      <c r="D321" s="19"/>
      <c r="E321" s="19"/>
      <c r="F321" s="19"/>
      <c r="G321" s="19"/>
      <c r="H321" s="22"/>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row>
    <row r="322" spans="1:60" ht="16.5" x14ac:dyDescent="0.3">
      <c r="A322" s="19"/>
      <c r="B322" s="19"/>
      <c r="C322" s="19"/>
      <c r="D322" s="19"/>
      <c r="E322" s="19"/>
      <c r="F322" s="19"/>
      <c r="G322" s="19"/>
      <c r="H322" s="22"/>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row>
    <row r="323" spans="1:60" ht="16.5" x14ac:dyDescent="0.3">
      <c r="A323" s="19"/>
      <c r="B323" s="19"/>
      <c r="C323" s="19"/>
      <c r="D323" s="19"/>
      <c r="E323" s="19"/>
      <c r="F323" s="19"/>
      <c r="G323" s="19"/>
      <c r="H323" s="22"/>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row>
    <row r="324" spans="1:60" ht="16.5" x14ac:dyDescent="0.3">
      <c r="A324" s="19"/>
      <c r="B324" s="19"/>
      <c r="C324" s="19"/>
      <c r="D324" s="19"/>
      <c r="E324" s="19"/>
      <c r="F324" s="19"/>
      <c r="G324" s="19"/>
      <c r="H324" s="22"/>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row>
    <row r="325" spans="1:60" ht="16.5" x14ac:dyDescent="0.3">
      <c r="A325" s="19"/>
      <c r="B325" s="19"/>
      <c r="C325" s="19"/>
      <c r="D325" s="19"/>
      <c r="E325" s="19"/>
      <c r="F325" s="19"/>
      <c r="G325" s="19"/>
      <c r="H325" s="22"/>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row>
    <row r="326" spans="1:60" ht="16.5" x14ac:dyDescent="0.3">
      <c r="A326" s="19"/>
      <c r="B326" s="19"/>
      <c r="C326" s="19"/>
      <c r="D326" s="19"/>
      <c r="E326" s="19"/>
      <c r="F326" s="19"/>
      <c r="G326" s="19"/>
      <c r="H326" s="22"/>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row>
    <row r="327" spans="1:60" ht="16.5" x14ac:dyDescent="0.3">
      <c r="A327" s="19"/>
      <c r="B327" s="19"/>
      <c r="C327" s="19"/>
      <c r="D327" s="19"/>
      <c r="E327" s="19"/>
      <c r="F327" s="19"/>
      <c r="G327" s="19"/>
      <c r="H327" s="22"/>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row>
    <row r="328" spans="1:60" ht="16.5" x14ac:dyDescent="0.3">
      <c r="A328" s="19"/>
      <c r="B328" s="19"/>
      <c r="C328" s="19"/>
      <c r="D328" s="19"/>
      <c r="E328" s="19"/>
      <c r="F328" s="19"/>
      <c r="G328" s="19"/>
      <c r="H328" s="22"/>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row>
    <row r="329" spans="1:60" ht="16.5" x14ac:dyDescent="0.3">
      <c r="A329" s="19"/>
      <c r="B329" s="19"/>
      <c r="C329" s="19"/>
      <c r="D329" s="19"/>
      <c r="E329" s="19"/>
      <c r="F329" s="19"/>
      <c r="G329" s="19"/>
      <c r="H329" s="22"/>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row>
    <row r="330" spans="1:60" ht="16.5" x14ac:dyDescent="0.3">
      <c r="A330" s="19"/>
      <c r="B330" s="19"/>
      <c r="C330" s="19"/>
      <c r="D330" s="19"/>
      <c r="E330" s="19"/>
      <c r="F330" s="19"/>
      <c r="G330" s="19"/>
      <c r="H330" s="22"/>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row>
    <row r="331" spans="1:60" ht="16.5" x14ac:dyDescent="0.3">
      <c r="A331" s="19"/>
      <c r="B331" s="19"/>
      <c r="C331" s="19"/>
      <c r="D331" s="19"/>
      <c r="E331" s="19"/>
      <c r="F331" s="19"/>
      <c r="G331" s="19"/>
      <c r="H331" s="22"/>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row>
    <row r="332" spans="1:60" ht="16.5" x14ac:dyDescent="0.3">
      <c r="A332" s="19"/>
      <c r="B332" s="19"/>
      <c r="C332" s="19"/>
      <c r="D332" s="19"/>
      <c r="E332" s="19"/>
      <c r="F332" s="19"/>
      <c r="G332" s="19"/>
      <c r="H332" s="22"/>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row>
    <row r="333" spans="1:60" ht="16.5" x14ac:dyDescent="0.3">
      <c r="A333" s="19"/>
      <c r="B333" s="19"/>
      <c r="C333" s="19"/>
      <c r="D333" s="19"/>
      <c r="E333" s="19"/>
      <c r="F333" s="19"/>
      <c r="G333" s="19"/>
      <c r="H333" s="22"/>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row>
    <row r="334" spans="1:60" ht="16.5" x14ac:dyDescent="0.3">
      <c r="A334" s="19"/>
      <c r="B334" s="19"/>
      <c r="C334" s="19"/>
      <c r="D334" s="19"/>
      <c r="E334" s="19"/>
      <c r="F334" s="19"/>
      <c r="G334" s="19"/>
      <c r="H334" s="22"/>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row>
    <row r="335" spans="1:60" ht="16.5" x14ac:dyDescent="0.3">
      <c r="A335" s="19"/>
      <c r="B335" s="19"/>
      <c r="C335" s="19"/>
      <c r="D335" s="19"/>
      <c r="E335" s="19"/>
      <c r="F335" s="19"/>
      <c r="G335" s="19"/>
      <c r="H335" s="22"/>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row>
    <row r="336" spans="1:60" ht="16.5" x14ac:dyDescent="0.3">
      <c r="A336" s="19"/>
      <c r="B336" s="19"/>
      <c r="C336" s="19"/>
      <c r="D336" s="19"/>
      <c r="E336" s="19"/>
      <c r="F336" s="19"/>
      <c r="G336" s="19"/>
      <c r="H336" s="22"/>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row>
    <row r="337" spans="1:60" ht="16.5" x14ac:dyDescent="0.3">
      <c r="A337" s="19"/>
      <c r="B337" s="19"/>
      <c r="C337" s="19"/>
      <c r="D337" s="19"/>
      <c r="E337" s="19"/>
      <c r="F337" s="19"/>
      <c r="G337" s="19"/>
      <c r="H337" s="22"/>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row>
    <row r="338" spans="1:60" ht="16.5" x14ac:dyDescent="0.3">
      <c r="A338" s="19"/>
      <c r="B338" s="19"/>
      <c r="C338" s="19"/>
      <c r="D338" s="19"/>
      <c r="E338" s="19"/>
      <c r="F338" s="19"/>
      <c r="G338" s="19"/>
      <c r="H338" s="22"/>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row>
    <row r="339" spans="1:60" ht="16.5" x14ac:dyDescent="0.3">
      <c r="A339" s="19"/>
      <c r="B339" s="19"/>
      <c r="C339" s="19"/>
      <c r="D339" s="19"/>
      <c r="E339" s="19"/>
      <c r="F339" s="19"/>
      <c r="G339" s="19"/>
      <c r="H339" s="22"/>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row>
    <row r="340" spans="1:60" ht="16.5" x14ac:dyDescent="0.3">
      <c r="A340" s="19"/>
      <c r="B340" s="19"/>
      <c r="C340" s="19"/>
      <c r="D340" s="19"/>
      <c r="E340" s="19"/>
      <c r="F340" s="19"/>
      <c r="G340" s="19"/>
      <c r="H340" s="22"/>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row>
    <row r="341" spans="1:60" ht="16.5" x14ac:dyDescent="0.3">
      <c r="A341" s="19"/>
      <c r="B341" s="19"/>
      <c r="C341" s="19"/>
      <c r="D341" s="19"/>
      <c r="E341" s="19"/>
      <c r="F341" s="19"/>
      <c r="G341" s="19"/>
      <c r="H341" s="22"/>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row>
    <row r="342" spans="1:60" ht="16.5" x14ac:dyDescent="0.3">
      <c r="A342" s="19"/>
      <c r="B342" s="19"/>
      <c r="C342" s="19"/>
      <c r="D342" s="19"/>
      <c r="E342" s="19"/>
      <c r="F342" s="19"/>
      <c r="G342" s="19"/>
      <c r="H342" s="22"/>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row>
    <row r="343" spans="1:60" ht="16.5" x14ac:dyDescent="0.3">
      <c r="A343" s="19"/>
      <c r="B343" s="19"/>
      <c r="C343" s="19"/>
      <c r="D343" s="19"/>
      <c r="E343" s="19"/>
      <c r="F343" s="19"/>
      <c r="G343" s="19"/>
      <c r="H343" s="22"/>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row>
    <row r="344" spans="1:60" ht="16.5" x14ac:dyDescent="0.3">
      <c r="A344" s="19"/>
      <c r="B344" s="19"/>
      <c r="C344" s="19"/>
      <c r="D344" s="19"/>
      <c r="E344" s="19"/>
      <c r="F344" s="19"/>
      <c r="G344" s="19"/>
      <c r="H344" s="22"/>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row>
    <row r="345" spans="1:60" ht="16.5" x14ac:dyDescent="0.3">
      <c r="A345" s="19"/>
      <c r="B345" s="19"/>
      <c r="C345" s="19"/>
      <c r="D345" s="19"/>
      <c r="E345" s="19"/>
      <c r="F345" s="19"/>
      <c r="G345" s="19"/>
      <c r="H345" s="22"/>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row>
    <row r="346" spans="1:60" ht="16.5" x14ac:dyDescent="0.3">
      <c r="A346" s="19"/>
      <c r="B346" s="19"/>
      <c r="C346" s="19"/>
      <c r="D346" s="19"/>
      <c r="E346" s="19"/>
      <c r="F346" s="19"/>
      <c r="G346" s="19"/>
      <c r="H346" s="22"/>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row>
    <row r="347" spans="1:60" ht="16.5" x14ac:dyDescent="0.3">
      <c r="A347" s="19"/>
      <c r="B347" s="19"/>
      <c r="C347" s="19"/>
      <c r="D347" s="19"/>
      <c r="E347" s="19"/>
      <c r="F347" s="19"/>
      <c r="G347" s="19"/>
      <c r="H347" s="22"/>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row>
    <row r="348" spans="1:60" ht="16.5" x14ac:dyDescent="0.3">
      <c r="A348" s="19"/>
      <c r="B348" s="19"/>
      <c r="C348" s="19"/>
      <c r="D348" s="19"/>
      <c r="E348" s="19"/>
      <c r="F348" s="19"/>
      <c r="G348" s="19"/>
      <c r="H348" s="22"/>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row>
    <row r="349" spans="1:60" ht="16.5" x14ac:dyDescent="0.3">
      <c r="A349" s="19"/>
      <c r="B349" s="19"/>
      <c r="C349" s="19"/>
      <c r="D349" s="19"/>
      <c r="E349" s="19"/>
      <c r="F349" s="19"/>
      <c r="G349" s="19"/>
      <c r="H349" s="22"/>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row>
  </sheetData>
  <sheetProtection selectLockedCells="1"/>
  <protectedRanges>
    <protectedRange password="C5A2" sqref="A10:Y10" name="Filters"/>
    <protectedRange password="C5A2" sqref="T11:V173 T174:V295" name="Orders"/>
    <protectedRange password="C5A2" sqref="B297:H303" name="Details"/>
  </protectedRanges>
  <autoFilter ref="A10:Y295"/>
  <sortState ref="A2:R275">
    <sortCondition ref="A2"/>
  </sortState>
  <customSheetViews>
    <customSheetView guid="{66D1941B-83EF-430A-9F14-345F06FFA61E}" scale="87" showAutoFilter="1" hiddenColumns="1">
      <pane xSplit="2" ySplit="10" topLeftCell="C11" activePane="bottomRight" state="frozen"/>
      <selection pane="bottomRight" activeCell="N15" sqref="N15"/>
      <pageMargins left="0.7" right="0.7" top="0.75" bottom="0.75" header="0.3" footer="0.3"/>
      <pageSetup paperSize="9" orientation="portrait" horizontalDpi="0" verticalDpi="0" r:id="rId1"/>
      <autoFilter ref="A10:R295"/>
    </customSheetView>
  </customSheetViews>
  <mergeCells count="15">
    <mergeCell ref="H298:I303"/>
    <mergeCell ref="J297:J303"/>
    <mergeCell ref="W298:Y298"/>
    <mergeCell ref="Q298:U298"/>
    <mergeCell ref="Q299:U299"/>
    <mergeCell ref="Q300:U300"/>
    <mergeCell ref="W299:Y299"/>
    <mergeCell ref="Q301:U301"/>
    <mergeCell ref="W300:Y300"/>
    <mergeCell ref="W301:Y301"/>
    <mergeCell ref="Q303:U303"/>
    <mergeCell ref="W303:Y303"/>
    <mergeCell ref="Q302:U302"/>
    <mergeCell ref="W302:Y302"/>
    <mergeCell ref="H297:I297"/>
  </mergeCell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Kingdom Sports Group</dc:creator>
  <cp:lastModifiedBy>Daniel</cp:lastModifiedBy>
  <dcterms:created xsi:type="dcterms:W3CDTF">2017-01-31T07:24:26Z</dcterms:created>
  <dcterms:modified xsi:type="dcterms:W3CDTF">2017-05-17T23:57:49Z</dcterms:modified>
</cp:coreProperties>
</file>