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.DA\Excel files\"/>
    </mc:Choice>
  </mc:AlternateContent>
  <xr:revisionPtr revIDLastSave="0" documentId="13_ncr:1_{1899DC1C-A2D6-43AC-8B93-9B673FE2D9F3}" xr6:coauthVersionLast="47" xr6:coauthVersionMax="47" xr10:uidLastSave="{00000000-0000-0000-0000-000000000000}"/>
  <bookViews>
    <workbookView xWindow="0" yWindow="0" windowWidth="20490" windowHeight="10920" activeTab="1" xr2:uid="{99D83541-D60C-4ED0-B526-C74F0FED3ED4}"/>
  </bookViews>
  <sheets>
    <sheet name="Dataset 1" sheetId="1" r:id="rId1"/>
    <sheet name="Sheet2" sheetId="2" r:id="rId2"/>
  </sheets>
  <definedNames>
    <definedName name="_xlnm._FilterDatabase" localSheetId="1" hidden="1">Sheet2!$A$1:$F$11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2" i="2"/>
  <c r="K3" i="2"/>
  <c r="K4" i="2"/>
  <c r="K5" i="2"/>
  <c r="K6" i="2"/>
  <c r="K7" i="2"/>
  <c r="K8" i="2"/>
  <c r="K9" i="2"/>
  <c r="K10" i="2"/>
  <c r="K11" i="2"/>
  <c r="K2" i="2"/>
  <c r="F16" i="2"/>
  <c r="F15" i="2"/>
  <c r="F2" i="2"/>
  <c r="F6" i="2"/>
  <c r="F10" i="2"/>
  <c r="F4" i="2"/>
  <c r="F3" i="2"/>
  <c r="F8" i="2"/>
  <c r="F7" i="2"/>
  <c r="F11" i="2"/>
  <c r="F5" i="2"/>
  <c r="F9" i="2"/>
  <c r="G9" i="2" s="1"/>
  <c r="G5" i="1"/>
  <c r="G3" i="1"/>
  <c r="G4" i="1"/>
  <c r="G6" i="1"/>
  <c r="G2" i="1"/>
  <c r="F3" i="1"/>
  <c r="F4" i="1"/>
  <c r="F5" i="1"/>
  <c r="F6" i="1"/>
  <c r="F2" i="1"/>
  <c r="D3" i="1"/>
  <c r="D4" i="1"/>
  <c r="D5" i="1"/>
  <c r="D6" i="1"/>
  <c r="D2" i="1"/>
  <c r="G5" i="2" l="1"/>
  <c r="G11" i="2"/>
  <c r="G7" i="2"/>
  <c r="G8" i="2"/>
  <c r="G3" i="2"/>
  <c r="G4" i="2"/>
  <c r="G10" i="2"/>
  <c r="G6" i="2"/>
  <c r="G2" i="2"/>
  <c r="H2" i="2" l="1"/>
  <c r="I2" i="2" s="1"/>
  <c r="J2" i="2" s="1"/>
  <c r="H3" i="2"/>
  <c r="I3" i="2" s="1"/>
  <c r="J3" i="2" s="1"/>
  <c r="H4" i="2"/>
  <c r="I4" i="2" s="1"/>
  <c r="J4" i="2" s="1"/>
  <c r="H5" i="2"/>
  <c r="I5" i="2" s="1"/>
  <c r="J5" i="2" s="1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11" i="2"/>
  <c r="I11" i="2" s="1"/>
  <c r="J11" i="2" s="1"/>
</calcChain>
</file>

<file path=xl/sharedStrings.xml><?xml version="1.0" encoding="utf-8"?>
<sst xmlns="http://schemas.openxmlformats.org/spreadsheetml/2006/main" count="82" uniqueCount="55">
  <si>
    <t>Item</t>
  </si>
  <si>
    <t>Lead Time (Days)</t>
  </si>
  <si>
    <t>Supplier Type</t>
  </si>
  <si>
    <t>Seasonal/Imported?</t>
  </si>
  <si>
    <t>Linen bedsheets</t>
  </si>
  <si>
    <t>Local supplier</t>
  </si>
  <si>
    <t>No</t>
  </si>
  <si>
    <t>Mini fridge</t>
  </si>
  <si>
    <t>National supplier</t>
  </si>
  <si>
    <t>Imported wine bottles</t>
  </si>
  <si>
    <t>International (imported)</t>
  </si>
  <si>
    <t>Yes</t>
  </si>
  <si>
    <t>Air fresheners</t>
  </si>
  <si>
    <t>Local store</t>
  </si>
  <si>
    <t>Sea-food for restaurant</t>
  </si>
  <si>
    <t>Coastal supplier</t>
  </si>
  <si>
    <t>Yes (seasonal)</t>
  </si>
  <si>
    <t>Category (S/D/E)</t>
  </si>
  <si>
    <t>Reason</t>
  </si>
  <si>
    <t>Local Supplier</t>
  </si>
  <si>
    <t>S</t>
  </si>
  <si>
    <t>D</t>
  </si>
  <si>
    <t>E</t>
  </si>
  <si>
    <t>If No Local supplier and  Seasonal imported classified as Scared</t>
  </si>
  <si>
    <t>if Local supplier and no seasonal imported classified as Easy</t>
  </si>
  <si>
    <t>if No Local supplier and  No Seasonal imported classified as Difficult</t>
  </si>
  <si>
    <t>Annual Consumption (Qty)</t>
  </si>
  <si>
    <t>Unit Price (₹)</t>
  </si>
  <si>
    <t>Bed Linen</t>
  </si>
  <si>
    <t>Mini Fridge</t>
  </si>
  <si>
    <t>Imported Wine Bottles</t>
  </si>
  <si>
    <t>International supplier</t>
  </si>
  <si>
    <t>Soap Bars</t>
  </si>
  <si>
    <t>Towels</t>
  </si>
  <si>
    <t>Room Service Trolley</t>
  </si>
  <si>
    <t>Shampoo Bottles</t>
  </si>
  <si>
    <t>Seafood (frozen packs)</t>
  </si>
  <si>
    <t>Coffee Sachets</t>
  </si>
  <si>
    <t>Imported Chocolates</t>
  </si>
  <si>
    <t># Task</t>
  </si>
  <si>
    <t>Total annual values</t>
  </si>
  <si>
    <t>% Total value</t>
  </si>
  <si>
    <t>% Cumulative values</t>
  </si>
  <si>
    <t>ABC categories</t>
  </si>
  <si>
    <t>HML Categories</t>
  </si>
  <si>
    <t># Average Lead time of Day</t>
  </si>
  <si>
    <t># Median Lead time of Day</t>
  </si>
  <si>
    <t>SDE categories</t>
  </si>
  <si>
    <t>1. ABC Category – based on total annual consumption value (Qty * Unit Price)</t>
  </si>
  <si>
    <t>2. HML Category – based on unit price</t>
  </si>
  <si>
    <t>3. SDE Category – based on supplier type &amp; lead time</t>
  </si>
  <si>
    <t>if not local supplier and lead time higher than median value , I have classified as "Scare"</t>
  </si>
  <si>
    <t>if local supplier and lead time higher than median value , I have classified as "Difficult"</t>
  </si>
  <si>
    <t>if local supplier and lead time lower than median value , I have classified as "Easy"</t>
  </si>
  <si>
    <t>SDE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</si>
</sst>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3" fontId="0" fillId="0" borderId="1" xfId="0" applyNumberFormat="1" applyBorder="1"/>
    <xf numFmtId="1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F05-7D21-46C2-A396-956D5E8AFF83}">
  <dimension ref="A1:G14"/>
  <sheetViews>
    <sheetView workbookViewId="0">
      <selection activeCell="D17" sqref="D17"/>
    </sheetView>
  </sheetViews>
  <sheetFormatPr defaultRowHeight="15" x14ac:dyDescent="0.25"/>
  <cols>
    <col min="1" max="1" width="22" bestFit="1" customWidth="1"/>
    <col min="2" max="2" width="16.140625" bestFit="1" customWidth="1"/>
    <col min="3" max="3" width="23.140625" bestFit="1" customWidth="1"/>
    <col min="4" max="4" width="23.140625" customWidth="1"/>
    <col min="5" max="5" width="19.28515625" bestFit="1" customWidth="1"/>
    <col min="6" max="6" width="15.85546875" bestFit="1" customWidth="1"/>
    <col min="7" max="7" width="6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17</v>
      </c>
      <c r="G1" s="1" t="s">
        <v>18</v>
      </c>
    </row>
    <row r="2" spans="1:7" x14ac:dyDescent="0.25">
      <c r="A2" s="1" t="s">
        <v>4</v>
      </c>
      <c r="B2" s="1">
        <v>2</v>
      </c>
      <c r="C2" s="1" t="s">
        <v>5</v>
      </c>
      <c r="D2" s="1" t="str">
        <f>IF(OR(C3=$A$11,C3=$A$14),"Yes","No")</f>
        <v>Yes</v>
      </c>
      <c r="E2" s="1" t="s">
        <v>6</v>
      </c>
      <c r="F2" s="1" t="str">
        <f>IF(AND(D2="Yes",E2="No"),"E",IF(AND(D2="No",E2="No"),"D","S"))</f>
        <v>E</v>
      </c>
      <c r="G2" s="1" t="str">
        <f>_xlfn.IFS(F2=$C$11,$D$11,F2=$C$12,$D$12,F2=$C$13,$D$13)</f>
        <v>if Local supplier and no seasonal imported classified as Easy</v>
      </c>
    </row>
    <row r="3" spans="1:7" x14ac:dyDescent="0.25">
      <c r="A3" s="1" t="s">
        <v>7</v>
      </c>
      <c r="B3" s="1">
        <v>20</v>
      </c>
      <c r="C3" s="1" t="s">
        <v>8</v>
      </c>
      <c r="D3" s="1" t="str">
        <f t="shared" ref="D3:D6" si="0">IF(OR(C4=$A$11,C4=$A$14),"Yes","No")</f>
        <v>No</v>
      </c>
      <c r="E3" s="1" t="s">
        <v>6</v>
      </c>
      <c r="F3" s="1" t="str">
        <f t="shared" ref="F3:F6" si="1">IF(AND(D3="Yes",E3="No"),"E",IF(AND(D3="No",E3="No"),"D","S"))</f>
        <v>D</v>
      </c>
      <c r="G3" s="1" t="str">
        <f t="shared" ref="G3:G6" si="2">_xlfn.IFS(F3=$C$11,$D$11,F3=$C$12,$D$12,F3=$C$13,$D$13)</f>
        <v>if No Local supplier and  No Seasonal imported classified as Difficult</v>
      </c>
    </row>
    <row r="4" spans="1:7" x14ac:dyDescent="0.25">
      <c r="A4" s="1" t="s">
        <v>9</v>
      </c>
      <c r="B4" s="1">
        <v>30</v>
      </c>
      <c r="C4" s="1" t="s">
        <v>10</v>
      </c>
      <c r="D4" s="1" t="str">
        <f t="shared" si="0"/>
        <v>No</v>
      </c>
      <c r="E4" s="1" t="s">
        <v>11</v>
      </c>
      <c r="F4" s="1" t="str">
        <f t="shared" si="1"/>
        <v>S</v>
      </c>
      <c r="G4" s="1" t="str">
        <f t="shared" si="2"/>
        <v>If No Local supplier and  Seasonal imported classified as Scared</v>
      </c>
    </row>
    <row r="5" spans="1:7" x14ac:dyDescent="0.25">
      <c r="A5" s="1" t="s">
        <v>12</v>
      </c>
      <c r="B5" s="1">
        <v>3</v>
      </c>
      <c r="C5" s="1" t="s">
        <v>13</v>
      </c>
      <c r="D5" s="1" t="str">
        <f t="shared" si="0"/>
        <v>Yes</v>
      </c>
      <c r="E5" s="1" t="s">
        <v>6</v>
      </c>
      <c r="F5" s="1" t="str">
        <f t="shared" si="1"/>
        <v>E</v>
      </c>
      <c r="G5" s="1" t="str">
        <f>_xlfn.IFS(F5=$C$11,$D$11,F5=$C$12,$D$12,F5=$C$13,$D$13)</f>
        <v>if Local supplier and no seasonal imported classified as Easy</v>
      </c>
    </row>
    <row r="6" spans="1:7" x14ac:dyDescent="0.25">
      <c r="A6" s="1" t="s">
        <v>14</v>
      </c>
      <c r="B6" s="1">
        <v>7</v>
      </c>
      <c r="C6" s="1" t="s">
        <v>15</v>
      </c>
      <c r="D6" s="1" t="str">
        <f t="shared" si="0"/>
        <v>No</v>
      </c>
      <c r="E6" s="1" t="s">
        <v>16</v>
      </c>
      <c r="F6" s="1" t="str">
        <f t="shared" si="1"/>
        <v>S</v>
      </c>
      <c r="G6" s="1" t="str">
        <f t="shared" si="2"/>
        <v>If No Local supplier and  Seasonal imported classified as Scared</v>
      </c>
    </row>
    <row r="10" spans="1:7" x14ac:dyDescent="0.25">
      <c r="A10" t="s">
        <v>5</v>
      </c>
    </row>
    <row r="11" spans="1:7" x14ac:dyDescent="0.25">
      <c r="A11" t="s">
        <v>8</v>
      </c>
      <c r="C11" t="s">
        <v>20</v>
      </c>
      <c r="D11" t="s">
        <v>23</v>
      </c>
    </row>
    <row r="12" spans="1:7" x14ac:dyDescent="0.25">
      <c r="A12" t="s">
        <v>10</v>
      </c>
      <c r="C12" t="s">
        <v>21</v>
      </c>
      <c r="D12" t="s">
        <v>25</v>
      </c>
    </row>
    <row r="13" spans="1:7" x14ac:dyDescent="0.25">
      <c r="A13" t="s">
        <v>13</v>
      </c>
      <c r="C13" t="s">
        <v>22</v>
      </c>
      <c r="D13" t="s">
        <v>24</v>
      </c>
    </row>
    <row r="14" spans="1:7" x14ac:dyDescent="0.25">
      <c r="A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DC0D-302D-4F38-A1EC-5268B31BBE0A}">
  <dimension ref="A1:L19"/>
  <sheetViews>
    <sheetView tabSelected="1" topLeftCell="F5" workbookViewId="0">
      <selection activeCell="L13" sqref="L13"/>
    </sheetView>
  </sheetViews>
  <sheetFormatPr defaultRowHeight="15" x14ac:dyDescent="0.25"/>
  <cols>
    <col min="1" max="1" width="21.5703125" bestFit="1" customWidth="1"/>
    <col min="2" max="2" width="25" bestFit="1" customWidth="1"/>
    <col min="3" max="3" width="12.5703125" bestFit="1" customWidth="1"/>
    <col min="4" max="4" width="16.140625" bestFit="1" customWidth="1"/>
    <col min="5" max="5" width="26.28515625" customWidth="1"/>
    <col min="6" max="6" width="18.28515625" bestFit="1" customWidth="1"/>
    <col min="7" max="7" width="12.7109375" bestFit="1" customWidth="1"/>
    <col min="8" max="8" width="20.28515625" customWidth="1"/>
    <col min="9" max="9" width="14" customWidth="1"/>
    <col min="10" max="10" width="14.5703125" customWidth="1"/>
    <col min="11" max="11" width="14" bestFit="1" customWidth="1"/>
    <col min="12" max="12" width="80.5703125" bestFit="1" customWidth="1"/>
  </cols>
  <sheetData>
    <row r="1" spans="1:12" x14ac:dyDescent="0.25">
      <c r="A1" s="1" t="s">
        <v>0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47</v>
      </c>
      <c r="L1" s="1" t="s">
        <v>54</v>
      </c>
    </row>
    <row r="2" spans="1:12" x14ac:dyDescent="0.25">
      <c r="A2" s="1" t="s">
        <v>29</v>
      </c>
      <c r="B2" s="1">
        <v>20</v>
      </c>
      <c r="C2" s="4">
        <v>15000</v>
      </c>
      <c r="D2" s="1">
        <v>20</v>
      </c>
      <c r="E2" s="1" t="s">
        <v>8</v>
      </c>
      <c r="F2" s="1">
        <f>B2*C2</f>
        <v>300000</v>
      </c>
      <c r="G2" s="5">
        <f t="shared" ref="G2:G11" si="0">SUM(F2)/SUM($F$2:$F$11)</f>
        <v>0.15037593984962405</v>
      </c>
      <c r="H2" s="5">
        <f>SUM($G$2:G2)</f>
        <v>0.15037593984962405</v>
      </c>
      <c r="I2" s="1" t="str">
        <f>IF(H2&lt;=0.7,"A",IF(H2&lt;0.9,"B","C"))</f>
        <v>A</v>
      </c>
      <c r="J2" s="1" t="str">
        <f>_xlfn.IFS(I2="A","H",I2="B","M",I2="C","L")</f>
        <v>H</v>
      </c>
      <c r="K2" s="1" t="str">
        <f>IF(AND(D2&gt;$F$16,OR(E2=$H$17,E2=$H$15)),"S",IF(AND(D2&gt;$F$16,OR(E2=$H$16,E2=$H$18,E2=$H$19)),"D","E"))</f>
        <v>S</v>
      </c>
      <c r="L2" s="1" t="str">
        <f>_xlfn.IFS(K2=$I$15,$J$15,K2=$I$16,$J$16,K2=$I$17,$J$17)</f>
        <v>if not local supplier and lead time higher than median value , I have classified as "Scare"</v>
      </c>
    </row>
    <row r="3" spans="1:12" x14ac:dyDescent="0.25">
      <c r="A3" s="1" t="s">
        <v>34</v>
      </c>
      <c r="B3" s="1">
        <v>10</v>
      </c>
      <c r="C3" s="4">
        <v>30000</v>
      </c>
      <c r="D3" s="1">
        <v>25</v>
      </c>
      <c r="E3" s="1" t="s">
        <v>8</v>
      </c>
      <c r="F3" s="1">
        <f>B3*C3</f>
        <v>300000</v>
      </c>
      <c r="G3" s="5">
        <f t="shared" si="0"/>
        <v>0.15037593984962405</v>
      </c>
      <c r="H3" s="5">
        <f>SUM($G$2:G3)</f>
        <v>0.3007518796992481</v>
      </c>
      <c r="I3" s="1" t="str">
        <f t="shared" ref="I3:I11" si="1">IF(H3&lt;=0.7,"A",IF(H3&lt;0.9,"B","C"))</f>
        <v>A</v>
      </c>
      <c r="J3" s="1" t="str">
        <f t="shared" ref="J3:J11" si="2">_xlfn.IFS(I3="A","H",I3="B","M",I3="C","L")</f>
        <v>H</v>
      </c>
      <c r="K3" s="1" t="str">
        <f t="shared" ref="K3:K11" si="3">IF(AND(D3&gt;$F$16,OR(E3=$H$17,E3=$H$15)),"S",IF(AND(D3&gt;$F$16,OR(E3=$H$16,E3=$H$18,E3=$H$19)),"D","E"))</f>
        <v>S</v>
      </c>
      <c r="L3" s="1" t="str">
        <f t="shared" ref="L3:L11" si="4">_xlfn.IFS(K3=$I$15,$J$15,K3=$I$16,$J$16,K3=$I$17,$J$17)</f>
        <v>if not local supplier and lead time higher than median value , I have classified as "Scare"</v>
      </c>
    </row>
    <row r="4" spans="1:12" x14ac:dyDescent="0.25">
      <c r="A4" s="1" t="s">
        <v>33</v>
      </c>
      <c r="B4" s="4">
        <v>1000</v>
      </c>
      <c r="C4" s="1">
        <v>250</v>
      </c>
      <c r="D4" s="1">
        <v>4</v>
      </c>
      <c r="E4" s="1" t="s">
        <v>5</v>
      </c>
      <c r="F4" s="1">
        <f>B4*C4</f>
        <v>250000</v>
      </c>
      <c r="G4" s="5">
        <f t="shared" si="0"/>
        <v>0.12531328320802004</v>
      </c>
      <c r="H4" s="5">
        <f>SUM($G$2:G4)</f>
        <v>0.42606516290726815</v>
      </c>
      <c r="I4" s="1" t="str">
        <f t="shared" si="1"/>
        <v>A</v>
      </c>
      <c r="J4" s="1" t="str">
        <f t="shared" si="2"/>
        <v>H</v>
      </c>
      <c r="K4" s="1" t="str">
        <f t="shared" si="3"/>
        <v>E</v>
      </c>
      <c r="L4" s="1" t="str">
        <f t="shared" si="4"/>
        <v>if local supplier and lead time lower than median value , I have classified as "Easy"</v>
      </c>
    </row>
    <row r="5" spans="1:12" x14ac:dyDescent="0.25">
      <c r="A5" s="1" t="s">
        <v>38</v>
      </c>
      <c r="B5" s="1">
        <v>150</v>
      </c>
      <c r="C5" s="4">
        <v>1500</v>
      </c>
      <c r="D5" s="1">
        <v>28</v>
      </c>
      <c r="E5" s="1" t="s">
        <v>31</v>
      </c>
      <c r="F5" s="1">
        <f>B5*C5</f>
        <v>225000</v>
      </c>
      <c r="G5" s="5">
        <f t="shared" si="0"/>
        <v>0.11278195488721804</v>
      </c>
      <c r="H5" s="5">
        <f>SUM($G$2:G5)</f>
        <v>0.53884711779448624</v>
      </c>
      <c r="I5" s="1" t="str">
        <f t="shared" si="1"/>
        <v>A</v>
      </c>
      <c r="J5" s="1" t="str">
        <f t="shared" si="2"/>
        <v>H</v>
      </c>
      <c r="K5" s="1" t="str">
        <f t="shared" si="3"/>
        <v>S</v>
      </c>
      <c r="L5" s="1" t="str">
        <f t="shared" si="4"/>
        <v>if not local supplier and lead time higher than median value , I have classified as "Scare"</v>
      </c>
    </row>
    <row r="6" spans="1:12" x14ac:dyDescent="0.25">
      <c r="A6" s="1" t="s">
        <v>30</v>
      </c>
      <c r="B6" s="1">
        <v>100</v>
      </c>
      <c r="C6" s="4">
        <v>2000</v>
      </c>
      <c r="D6" s="1">
        <v>30</v>
      </c>
      <c r="E6" s="1" t="s">
        <v>31</v>
      </c>
      <c r="F6" s="1">
        <f>B6*C6</f>
        <v>200000</v>
      </c>
      <c r="G6" s="5">
        <f t="shared" si="0"/>
        <v>0.10025062656641603</v>
      </c>
      <c r="H6" s="5">
        <f>SUM($G$2:G6)</f>
        <v>0.63909774436090228</v>
      </c>
      <c r="I6" s="1" t="str">
        <f t="shared" si="1"/>
        <v>A</v>
      </c>
      <c r="J6" s="1" t="str">
        <f t="shared" si="2"/>
        <v>H</v>
      </c>
      <c r="K6" s="1" t="str">
        <f t="shared" si="3"/>
        <v>S</v>
      </c>
      <c r="L6" s="1" t="str">
        <f t="shared" si="4"/>
        <v>if not local supplier and lead time higher than median value , I have classified as "Scare"</v>
      </c>
    </row>
    <row r="7" spans="1:12" x14ac:dyDescent="0.25">
      <c r="A7" s="1" t="s">
        <v>36</v>
      </c>
      <c r="B7" s="1">
        <v>200</v>
      </c>
      <c r="C7" s="4">
        <v>1000</v>
      </c>
      <c r="D7" s="1">
        <v>7</v>
      </c>
      <c r="E7" s="1" t="s">
        <v>15</v>
      </c>
      <c r="F7" s="1">
        <f>B7*C7</f>
        <v>200000</v>
      </c>
      <c r="G7" s="5">
        <f t="shared" si="0"/>
        <v>0.10025062656641603</v>
      </c>
      <c r="H7" s="5">
        <f>SUM($G$2:G7)</f>
        <v>0.73934837092731831</v>
      </c>
      <c r="I7" s="1" t="str">
        <f t="shared" si="1"/>
        <v>B</v>
      </c>
      <c r="J7" s="1" t="str">
        <f t="shared" si="2"/>
        <v>M</v>
      </c>
      <c r="K7" s="1" t="str">
        <f t="shared" si="3"/>
        <v>D</v>
      </c>
      <c r="L7" s="1" t="str">
        <f t="shared" si="4"/>
        <v>if local supplier and lead time higher than median value , I have classified as "Difficult"</v>
      </c>
    </row>
    <row r="8" spans="1:12" x14ac:dyDescent="0.25">
      <c r="A8" s="1" t="s">
        <v>35</v>
      </c>
      <c r="B8" s="4">
        <v>3000</v>
      </c>
      <c r="C8" s="1">
        <v>60</v>
      </c>
      <c r="D8" s="1">
        <v>2</v>
      </c>
      <c r="E8" s="1" t="s">
        <v>5</v>
      </c>
      <c r="F8" s="1">
        <f>B8*C8</f>
        <v>180000</v>
      </c>
      <c r="G8" s="5">
        <f t="shared" si="0"/>
        <v>9.0225563909774431E-2</v>
      </c>
      <c r="H8" s="5">
        <f>SUM($G$2:G8)</f>
        <v>0.82957393483709274</v>
      </c>
      <c r="I8" s="1" t="str">
        <f t="shared" si="1"/>
        <v>B</v>
      </c>
      <c r="J8" s="1" t="str">
        <f t="shared" si="2"/>
        <v>M</v>
      </c>
      <c r="K8" s="1" t="str">
        <f t="shared" si="3"/>
        <v>E</v>
      </c>
      <c r="L8" s="1" t="str">
        <f t="shared" si="4"/>
        <v>if local supplier and lead time lower than median value , I have classified as "Easy"</v>
      </c>
    </row>
    <row r="9" spans="1:12" x14ac:dyDescent="0.25">
      <c r="A9" s="1" t="s">
        <v>28</v>
      </c>
      <c r="B9" s="1">
        <v>300</v>
      </c>
      <c r="C9" s="1">
        <v>500</v>
      </c>
      <c r="D9" s="1">
        <v>3</v>
      </c>
      <c r="E9" s="1" t="s">
        <v>5</v>
      </c>
      <c r="F9" s="1">
        <f>B9*C9</f>
        <v>150000</v>
      </c>
      <c r="G9" s="5">
        <f t="shared" si="0"/>
        <v>7.5187969924812026E-2</v>
      </c>
      <c r="H9" s="5">
        <f>SUM($G$2:G9)</f>
        <v>0.90476190476190477</v>
      </c>
      <c r="I9" s="1" t="str">
        <f t="shared" si="1"/>
        <v>C</v>
      </c>
      <c r="J9" s="1" t="str">
        <f t="shared" si="2"/>
        <v>L</v>
      </c>
      <c r="K9" s="1" t="str">
        <f t="shared" si="3"/>
        <v>E</v>
      </c>
      <c r="L9" s="1" t="str">
        <f t="shared" si="4"/>
        <v>if local supplier and lead time lower than median value , I have classified as "Easy"</v>
      </c>
    </row>
    <row r="10" spans="1:12" x14ac:dyDescent="0.25">
      <c r="A10" s="1" t="s">
        <v>32</v>
      </c>
      <c r="B10" s="4">
        <v>5000</v>
      </c>
      <c r="C10" s="1">
        <v>20</v>
      </c>
      <c r="D10" s="1">
        <v>2</v>
      </c>
      <c r="E10" s="1" t="s">
        <v>13</v>
      </c>
      <c r="F10" s="1">
        <f>B10*C10</f>
        <v>100000</v>
      </c>
      <c r="G10" s="5">
        <f t="shared" si="0"/>
        <v>5.0125313283208017E-2</v>
      </c>
      <c r="H10" s="5">
        <f>SUM($G$2:G10)</f>
        <v>0.95488721804511278</v>
      </c>
      <c r="I10" s="1" t="str">
        <f t="shared" si="1"/>
        <v>C</v>
      </c>
      <c r="J10" s="1" t="str">
        <f t="shared" si="2"/>
        <v>L</v>
      </c>
      <c r="K10" s="1" t="str">
        <f t="shared" si="3"/>
        <v>E</v>
      </c>
      <c r="L10" s="1" t="str">
        <f t="shared" si="4"/>
        <v>if local supplier and lead time lower than median value , I have classified as "Easy"</v>
      </c>
    </row>
    <row r="11" spans="1:12" x14ac:dyDescent="0.25">
      <c r="A11" s="1" t="s">
        <v>37</v>
      </c>
      <c r="B11" s="4">
        <v>6000</v>
      </c>
      <c r="C11" s="1">
        <v>15</v>
      </c>
      <c r="D11" s="1">
        <v>2</v>
      </c>
      <c r="E11" s="1" t="s">
        <v>13</v>
      </c>
      <c r="F11" s="1">
        <f>B11*C11</f>
        <v>90000</v>
      </c>
      <c r="G11" s="5">
        <f t="shared" si="0"/>
        <v>4.5112781954887216E-2</v>
      </c>
      <c r="H11" s="5">
        <f>SUM($G$2:G11)</f>
        <v>1</v>
      </c>
      <c r="I11" s="1" t="str">
        <f t="shared" si="1"/>
        <v>C</v>
      </c>
      <c r="J11" s="1" t="str">
        <f t="shared" si="2"/>
        <v>L</v>
      </c>
      <c r="K11" s="1" t="str">
        <f t="shared" si="3"/>
        <v>E</v>
      </c>
      <c r="L11" s="1" t="str">
        <f t="shared" si="4"/>
        <v>if local supplier and lead time lower than median value , I have classified as "Easy"</v>
      </c>
    </row>
    <row r="14" spans="1:12" x14ac:dyDescent="0.25">
      <c r="A14" s="2" t="s">
        <v>39</v>
      </c>
    </row>
    <row r="15" spans="1:12" x14ac:dyDescent="0.25">
      <c r="A15" s="2" t="s">
        <v>48</v>
      </c>
      <c r="E15" s="3" t="s">
        <v>45</v>
      </c>
      <c r="F15" s="3">
        <f>AVERAGE(D2:D11)</f>
        <v>12.3</v>
      </c>
      <c r="H15" s="3" t="s">
        <v>8</v>
      </c>
      <c r="I15" s="3" t="s">
        <v>20</v>
      </c>
      <c r="J15" s="3" t="s">
        <v>51</v>
      </c>
    </row>
    <row r="16" spans="1:12" x14ac:dyDescent="0.25">
      <c r="A16" s="2" t="s">
        <v>49</v>
      </c>
      <c r="E16" s="3" t="s">
        <v>46</v>
      </c>
      <c r="F16" s="3">
        <f>MEDIAN(D2:D11)</f>
        <v>5.5</v>
      </c>
      <c r="H16" s="3" t="s">
        <v>5</v>
      </c>
      <c r="I16" s="3" t="s">
        <v>21</v>
      </c>
      <c r="J16" s="3" t="s">
        <v>52</v>
      </c>
    </row>
    <row r="17" spans="1:10" x14ac:dyDescent="0.25">
      <c r="A17" s="2" t="s">
        <v>50</v>
      </c>
      <c r="H17" s="3" t="s">
        <v>31</v>
      </c>
      <c r="I17" s="3" t="s">
        <v>22</v>
      </c>
      <c r="J17" s="3" t="s">
        <v>53</v>
      </c>
    </row>
    <row r="18" spans="1:10" x14ac:dyDescent="0.25">
      <c r="H18" s="3" t="s">
        <v>15</v>
      </c>
    </row>
    <row r="19" spans="1:10" x14ac:dyDescent="0.25">
      <c r="H19" s="3" t="s">
        <v>13</v>
      </c>
    </row>
  </sheetData>
  <autoFilter ref="A1:F11" xr:uid="{431CDC0D-302D-4F38-A1EC-5268B31BBE0A}">
    <sortState xmlns:xlrd2="http://schemas.microsoft.com/office/spreadsheetml/2017/richdata2" ref="A2:F11">
      <sortCondition descending="1" ref="F1:F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.V</dc:creator>
  <cp:lastModifiedBy>Rahul .V</cp:lastModifiedBy>
  <dcterms:created xsi:type="dcterms:W3CDTF">2025-05-17T07:46:12Z</dcterms:created>
  <dcterms:modified xsi:type="dcterms:W3CDTF">2025-05-17T10:31:35Z</dcterms:modified>
</cp:coreProperties>
</file>