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358" documentId="11_E60897F41BE170836B02CE998F75CCDC64E183C8" xr6:coauthVersionLast="47" xr6:coauthVersionMax="47" xr10:uidLastSave="{7FDAE4DA-DABD-412B-BDF9-BE236BA46C8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H25" i="1"/>
  <c r="H26" i="1"/>
  <c r="H27" i="1"/>
  <c r="E24" i="1"/>
  <c r="F24" i="1"/>
  <c r="G24" i="1"/>
  <c r="H24" i="1"/>
  <c r="E25" i="1"/>
  <c r="F25" i="1"/>
  <c r="G25" i="1"/>
  <c r="E26" i="1"/>
  <c r="F26" i="1"/>
  <c r="G26" i="1"/>
  <c r="E27" i="1"/>
  <c r="F27" i="1"/>
  <c r="G27" i="1"/>
  <c r="D25" i="1"/>
  <c r="D26" i="1"/>
  <c r="D27" i="1"/>
  <c r="W3" i="1"/>
  <c r="X3" i="1" s="1"/>
  <c r="Y3" i="1" s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S3" i="1"/>
  <c r="T3" i="1" s="1"/>
  <c r="U3" i="1" s="1"/>
  <c r="O3" i="1"/>
  <c r="P3" i="1" s="1"/>
  <c r="Q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L4" i="1"/>
  <c r="K4" i="1"/>
  <c r="J4" i="1"/>
  <c r="M4" i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3" i="1"/>
  <c r="K3" i="1" s="1"/>
  <c r="L3" i="1" s="1"/>
  <c r="M3" i="1" s="1"/>
  <c r="E3" i="1"/>
  <c r="F3" i="1" s="1"/>
  <c r="G3" i="1" s="1"/>
  <c r="H3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4" i="1"/>
  <c r="D24" i="1"/>
  <c r="C27" i="1"/>
  <c r="C26" i="1"/>
  <c r="C25" i="1"/>
  <c r="C24" i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4" i="1"/>
  <c r="R24" i="1" l="1"/>
  <c r="R25" i="1"/>
  <c r="R26" i="1"/>
  <c r="R27" i="1"/>
  <c r="I24" i="1"/>
  <c r="I25" i="1"/>
  <c r="I26" i="1"/>
  <c r="I27" i="1"/>
  <c r="M24" i="1"/>
  <c r="M25" i="1"/>
  <c r="M26" i="1"/>
  <c r="M27" i="1"/>
  <c r="O4" i="1"/>
  <c r="J24" i="1"/>
  <c r="J25" i="1"/>
  <c r="J26" i="1"/>
  <c r="J27" i="1"/>
  <c r="P4" i="1"/>
  <c r="K24" i="1"/>
  <c r="K25" i="1"/>
  <c r="K26" i="1"/>
  <c r="K27" i="1"/>
  <c r="Q4" i="1"/>
  <c r="L24" i="1"/>
  <c r="L25" i="1"/>
  <c r="L26" i="1"/>
  <c r="L27" i="1"/>
  <c r="S24" i="1"/>
  <c r="S25" i="1"/>
  <c r="S26" i="1"/>
  <c r="S27" i="1"/>
  <c r="W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U24" i="1"/>
  <c r="U25" i="1"/>
  <c r="U26" i="1"/>
  <c r="U27" i="1"/>
  <c r="Y4" i="1"/>
  <c r="T24" i="1"/>
  <c r="T25" i="1"/>
  <c r="T26" i="1"/>
  <c r="T27" i="1"/>
  <c r="X4" i="1"/>
  <c r="N4" i="1"/>
  <c r="N24" i="1" l="1"/>
  <c r="N25" i="1"/>
  <c r="N26" i="1"/>
  <c r="N27" i="1"/>
  <c r="X24" i="1"/>
  <c r="X25" i="1"/>
  <c r="X26" i="1"/>
  <c r="X27" i="1"/>
  <c r="Y24" i="1"/>
  <c r="Y25" i="1"/>
  <c r="Y26" i="1"/>
  <c r="Y27" i="1"/>
  <c r="W24" i="1"/>
  <c r="W25" i="1"/>
  <c r="W26" i="1"/>
  <c r="W27" i="1"/>
  <c r="Q24" i="1"/>
  <c r="Q25" i="1"/>
  <c r="Q26" i="1"/>
  <c r="Q27" i="1"/>
  <c r="P24" i="1"/>
  <c r="P25" i="1"/>
  <c r="P26" i="1"/>
  <c r="P27" i="1"/>
  <c r="O24" i="1"/>
  <c r="O25" i="1"/>
  <c r="O26" i="1"/>
  <c r="O27" i="1"/>
  <c r="V4" i="1"/>
  <c r="V24" i="1" l="1"/>
  <c r="V25" i="1"/>
  <c r="V26" i="1"/>
  <c r="V27" i="1"/>
</calcChain>
</file>

<file path=xl/sharedStrings.xml><?xml version="1.0" encoding="utf-8"?>
<sst xmlns="http://schemas.openxmlformats.org/spreadsheetml/2006/main" count="49" uniqueCount="43">
  <si>
    <t>Employee Payroll</t>
  </si>
  <si>
    <t>Rahul Harinath</t>
  </si>
  <si>
    <t>Hours Worked</t>
  </si>
  <si>
    <t>Overtime Hours</t>
  </si>
  <si>
    <t>Overtime Bonus</t>
  </si>
  <si>
    <t>Pay</t>
  </si>
  <si>
    <t>Total Pay</t>
  </si>
  <si>
    <t>Total Pay (Monthly)</t>
  </si>
  <si>
    <t>First Name</t>
  </si>
  <si>
    <t>Last Name</t>
  </si>
  <si>
    <t>Hourly Wage</t>
  </si>
  <si>
    <t xml:space="preserve">Rahul </t>
  </si>
  <si>
    <t>Harinath</t>
  </si>
  <si>
    <t>Ramesh</t>
  </si>
  <si>
    <t>S</t>
  </si>
  <si>
    <t xml:space="preserve">Suresh </t>
  </si>
  <si>
    <t>P</t>
  </si>
  <si>
    <t xml:space="preserve">Ganesh </t>
  </si>
  <si>
    <t>H</t>
  </si>
  <si>
    <t>Ram</t>
  </si>
  <si>
    <t>Raj</t>
  </si>
  <si>
    <t>A</t>
  </si>
  <si>
    <t>Sam</t>
  </si>
  <si>
    <t>John</t>
  </si>
  <si>
    <t>K</t>
  </si>
  <si>
    <t>Lewis</t>
  </si>
  <si>
    <t>T</t>
  </si>
  <si>
    <t>Tom</t>
  </si>
  <si>
    <t>Tim</t>
  </si>
  <si>
    <t>Corey</t>
  </si>
  <si>
    <t>C</t>
  </si>
  <si>
    <t>Mike</t>
  </si>
  <si>
    <t>D</t>
  </si>
  <si>
    <t>Krish</t>
  </si>
  <si>
    <t>J</t>
  </si>
  <si>
    <t>Jake</t>
  </si>
  <si>
    <t>Nagesh</t>
  </si>
  <si>
    <t>N</t>
  </si>
  <si>
    <t>Yogesh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</si>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</sst>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NR]\ * #,##0.00_);_([$INR]\ * \(#,##0.00\);_([$INR]\ * &quot;-&quot;??_);_(@_)"/>
    <numFmt numFmtId="165" formatCode="0.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BF8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workbookViewId="0">
      <selection activeCell="AA24" sqref="AA24"/>
    </sheetView>
  </sheetViews>
  <sheetFormatPr defaultRowHeight="15"/>
  <cols>
    <col min="1" max="1" width="10.28515625" customWidth="1"/>
    <col min="2" max="2" width="9.85546875" customWidth="1"/>
    <col min="3" max="3" width="11.7109375" customWidth="1"/>
    <col min="4" max="17" width="13.28515625" customWidth="1"/>
    <col min="18" max="21" width="18.28515625" customWidth="1"/>
    <col min="22" max="22" width="14.85546875" customWidth="1"/>
    <col min="23" max="23" width="12.85546875" customWidth="1"/>
    <col min="24" max="24" width="17.5703125" customWidth="1"/>
    <col min="25" max="25" width="16.28515625" customWidth="1"/>
    <col min="27" max="27" width="14.140625" customWidth="1"/>
  </cols>
  <sheetData>
    <row r="1" spans="1:27">
      <c r="A1" t="s">
        <v>0</v>
      </c>
      <c r="C1" t="s">
        <v>1</v>
      </c>
    </row>
    <row r="2" spans="1:27">
      <c r="D2" t="s">
        <v>2</v>
      </c>
      <c r="I2" t="s">
        <v>3</v>
      </c>
      <c r="N2" t="s">
        <v>4</v>
      </c>
      <c r="R2" t="s">
        <v>5</v>
      </c>
      <c r="V2" t="s">
        <v>6</v>
      </c>
      <c r="AA2" t="s">
        <v>7</v>
      </c>
    </row>
    <row r="3" spans="1:27">
      <c r="A3" t="s">
        <v>8</v>
      </c>
      <c r="B3" t="s">
        <v>9</v>
      </c>
      <c r="C3" t="s">
        <v>10</v>
      </c>
      <c r="D3" s="3">
        <v>44197</v>
      </c>
      <c r="E3" s="3">
        <f>D3+7</f>
        <v>44204</v>
      </c>
      <c r="F3" s="3">
        <f t="shared" ref="F3" si="0">E3+7</f>
        <v>44211</v>
      </c>
      <c r="G3" s="3">
        <f>F3+7</f>
        <v>44218</v>
      </c>
      <c r="H3" s="3">
        <f>G3+7</f>
        <v>44225</v>
      </c>
      <c r="I3" s="5">
        <v>44197</v>
      </c>
      <c r="J3" s="5">
        <f>I3+7</f>
        <v>44204</v>
      </c>
      <c r="K3" s="5">
        <f t="shared" ref="K3" si="1">J3+7</f>
        <v>44211</v>
      </c>
      <c r="L3" s="5">
        <f>K3+7</f>
        <v>44218</v>
      </c>
      <c r="M3" s="5">
        <f>L3+7</f>
        <v>44225</v>
      </c>
      <c r="N3" s="7">
        <v>44197</v>
      </c>
      <c r="O3" s="7">
        <f>N3+7</f>
        <v>44204</v>
      </c>
      <c r="P3" s="7">
        <f t="shared" ref="P3:Q3" si="2">O3+7</f>
        <v>44211</v>
      </c>
      <c r="Q3" s="7">
        <f t="shared" si="2"/>
        <v>44218</v>
      </c>
      <c r="R3" s="9">
        <v>44197</v>
      </c>
      <c r="S3" s="9">
        <f>R3+7</f>
        <v>44204</v>
      </c>
      <c r="T3" s="9">
        <f t="shared" ref="T3:U3" si="3">S3+7</f>
        <v>44211</v>
      </c>
      <c r="U3" s="9">
        <f t="shared" si="3"/>
        <v>44218</v>
      </c>
      <c r="V3" s="12">
        <v>44197</v>
      </c>
      <c r="W3" s="12">
        <f>V3+7</f>
        <v>44204</v>
      </c>
      <c r="X3" s="12">
        <f t="shared" ref="X3:Y3" si="4">W3+7</f>
        <v>44211</v>
      </c>
      <c r="Y3" s="12">
        <f t="shared" si="4"/>
        <v>44218</v>
      </c>
    </row>
    <row r="4" spans="1:27">
      <c r="A4" t="s">
        <v>11</v>
      </c>
      <c r="B4" t="s">
        <v>12</v>
      </c>
      <c r="C4" s="1">
        <v>16</v>
      </c>
      <c r="D4" s="4">
        <v>41</v>
      </c>
      <c r="E4" s="4">
        <v>12</v>
      </c>
      <c r="F4" s="4">
        <v>64</v>
      </c>
      <c r="G4" s="4">
        <v>71</v>
      </c>
      <c r="H4" s="4">
        <v>82</v>
      </c>
      <c r="I4" s="6">
        <f>IF(D4&gt;40, D4-40, 0)</f>
        <v>1</v>
      </c>
      <c r="J4" s="6">
        <f>IF(E4&gt;40, E4-40, 0)</f>
        <v>0</v>
      </c>
      <c r="K4" s="6">
        <f>IF(F4&gt;40, F4-40, 0)</f>
        <v>24</v>
      </c>
      <c r="L4" s="6">
        <f>IF(G4&gt;40, G4-40, 0)</f>
        <v>31</v>
      </c>
      <c r="M4" s="6">
        <f>IF(H4&gt;40, H4-40, 0)</f>
        <v>42</v>
      </c>
      <c r="N4" s="8">
        <f>0.5*C4*I4</f>
        <v>8</v>
      </c>
      <c r="O4" s="8">
        <f>0.5*J4*C4</f>
        <v>0</v>
      </c>
      <c r="P4" s="8">
        <f>0.5*K4*C4</f>
        <v>192</v>
      </c>
      <c r="Q4" s="8">
        <f>0.5*L4*C4</f>
        <v>248</v>
      </c>
      <c r="R4" s="10">
        <f>C4*D4</f>
        <v>656</v>
      </c>
      <c r="S4" s="10">
        <f>$C4*E4</f>
        <v>192</v>
      </c>
      <c r="T4" s="10">
        <f t="shared" ref="T4:U19" si="5">$C4*F4</f>
        <v>1024</v>
      </c>
      <c r="U4" s="10">
        <f t="shared" si="5"/>
        <v>1136</v>
      </c>
      <c r="V4" s="11">
        <f>R4+N4</f>
        <v>664</v>
      </c>
      <c r="W4" s="11">
        <f t="shared" ref="W4:Y4" si="6">S4+O4</f>
        <v>192</v>
      </c>
      <c r="X4" s="11">
        <f t="shared" si="6"/>
        <v>1216</v>
      </c>
      <c r="Y4" s="11">
        <f t="shared" si="6"/>
        <v>1384</v>
      </c>
      <c r="AA4" s="1">
        <f>V4+W4+X4+Y4</f>
        <v>3456</v>
      </c>
    </row>
    <row r="5" spans="1:27">
      <c r="A5" t="s">
        <v>13</v>
      </c>
      <c r="B5" t="s">
        <v>14</v>
      </c>
      <c r="C5" s="1">
        <v>10.1</v>
      </c>
      <c r="D5" s="4">
        <v>40</v>
      </c>
      <c r="E5" s="4">
        <v>13</v>
      </c>
      <c r="F5" s="4">
        <v>64</v>
      </c>
      <c r="G5" s="4">
        <v>63</v>
      </c>
      <c r="H5" s="4">
        <v>81</v>
      </c>
      <c r="I5" s="6">
        <f>IF(D5&gt;40, D5-40, 0)</f>
        <v>0</v>
      </c>
      <c r="J5" s="6">
        <f t="shared" ref="J5:J20" si="7">IF(F5&gt;40, F5-40, 0)</f>
        <v>24</v>
      </c>
      <c r="K5" s="6">
        <f t="shared" ref="K5:K20" si="8">IF(F5&gt;40, F5-40, 0)</f>
        <v>24</v>
      </c>
      <c r="L5" s="6">
        <f t="shared" ref="L5:L20" si="9">IF(G5&gt;40, G5-40, 0)</f>
        <v>23</v>
      </c>
      <c r="M5" s="6">
        <f t="shared" ref="M5:M20" si="10">IF(H5&gt;40, H5-40, 0)</f>
        <v>41</v>
      </c>
      <c r="N5" s="8">
        <f>0.5*C5*I5</f>
        <v>0</v>
      </c>
      <c r="O5" s="8">
        <f t="shared" ref="O5:O20" si="11">0.5*J5*C5</f>
        <v>121.19999999999999</v>
      </c>
      <c r="P5" s="8">
        <f t="shared" ref="P5:P20" si="12">0.5*K5*C5</f>
        <v>121.19999999999999</v>
      </c>
      <c r="Q5" s="8">
        <f t="shared" ref="Q5:Q20" si="13">0.5*L5*C5</f>
        <v>116.14999999999999</v>
      </c>
      <c r="R5" s="10">
        <f t="shared" ref="R5:R21" si="14">C5*D5</f>
        <v>404</v>
      </c>
      <c r="S5" s="10">
        <f t="shared" ref="S5:S20" si="15">$C5*E5</f>
        <v>131.29999999999998</v>
      </c>
      <c r="T5" s="10">
        <f t="shared" si="5"/>
        <v>646.4</v>
      </c>
      <c r="U5" s="10">
        <f t="shared" si="5"/>
        <v>636.29999999999995</v>
      </c>
      <c r="V5" s="11">
        <f t="shared" ref="V5:V20" si="16">R5+N5</f>
        <v>404</v>
      </c>
      <c r="W5" s="11">
        <f t="shared" ref="W5:W20" si="17">S5+O5</f>
        <v>252.49999999999997</v>
      </c>
      <c r="X5" s="11">
        <f t="shared" ref="X5:X20" si="18">T5+P5</f>
        <v>767.59999999999991</v>
      </c>
      <c r="Y5" s="11">
        <f t="shared" ref="Y5:Y20" si="19">U5+Q5</f>
        <v>752.44999999999993</v>
      </c>
      <c r="AA5" s="1">
        <f t="shared" ref="AA5:AA21" si="20">V5+W5+X5+Y5</f>
        <v>2176.5499999999997</v>
      </c>
    </row>
    <row r="6" spans="1:27">
      <c r="A6" t="s">
        <v>15</v>
      </c>
      <c r="B6" t="s">
        <v>16</v>
      </c>
      <c r="C6" s="1">
        <v>9.1</v>
      </c>
      <c r="D6" s="4">
        <v>40</v>
      </c>
      <c r="E6" s="4">
        <v>57</v>
      </c>
      <c r="F6" s="4">
        <v>61</v>
      </c>
      <c r="G6" s="4">
        <v>61</v>
      </c>
      <c r="H6" s="4">
        <v>72</v>
      </c>
      <c r="I6" s="6">
        <f>IF(D6&gt;40, D6-40, 0)</f>
        <v>0</v>
      </c>
      <c r="J6" s="6">
        <f t="shared" si="7"/>
        <v>21</v>
      </c>
      <c r="K6" s="6">
        <f t="shared" si="8"/>
        <v>21</v>
      </c>
      <c r="L6" s="6">
        <f t="shared" si="9"/>
        <v>21</v>
      </c>
      <c r="M6" s="6">
        <f t="shared" si="10"/>
        <v>32</v>
      </c>
      <c r="N6" s="8">
        <f>0.5*C6*I6</f>
        <v>0</v>
      </c>
      <c r="O6" s="8">
        <f t="shared" si="11"/>
        <v>95.55</v>
      </c>
      <c r="P6" s="8">
        <f t="shared" si="12"/>
        <v>95.55</v>
      </c>
      <c r="Q6" s="8">
        <f t="shared" si="13"/>
        <v>95.55</v>
      </c>
      <c r="R6" s="10">
        <f t="shared" si="14"/>
        <v>364</v>
      </c>
      <c r="S6" s="10">
        <f t="shared" si="15"/>
        <v>518.69999999999993</v>
      </c>
      <c r="T6" s="10">
        <f t="shared" si="5"/>
        <v>555.1</v>
      </c>
      <c r="U6" s="10">
        <f t="shared" si="5"/>
        <v>555.1</v>
      </c>
      <c r="V6" s="11">
        <f t="shared" si="16"/>
        <v>364</v>
      </c>
      <c r="W6" s="11">
        <f t="shared" si="17"/>
        <v>614.24999999999989</v>
      </c>
      <c r="X6" s="11">
        <f t="shared" si="18"/>
        <v>650.65</v>
      </c>
      <c r="Y6" s="11">
        <f t="shared" si="19"/>
        <v>650.65</v>
      </c>
      <c r="AA6" s="1">
        <f t="shared" si="20"/>
        <v>2279.5499999999997</v>
      </c>
    </row>
    <row r="7" spans="1:27">
      <c r="A7" t="s">
        <v>17</v>
      </c>
      <c r="B7" t="s">
        <v>18</v>
      </c>
      <c r="C7" s="1">
        <v>2.2999999999999998</v>
      </c>
      <c r="D7" s="4">
        <v>63</v>
      </c>
      <c r="E7" s="4">
        <v>44</v>
      </c>
      <c r="F7" s="4">
        <v>73</v>
      </c>
      <c r="G7" s="4">
        <v>52</v>
      </c>
      <c r="H7" s="4">
        <v>64</v>
      </c>
      <c r="I7" s="6">
        <f>IF(D7&gt;40, D7-40, 0)</f>
        <v>23</v>
      </c>
      <c r="J7" s="6">
        <f t="shared" si="7"/>
        <v>33</v>
      </c>
      <c r="K7" s="6">
        <f t="shared" si="8"/>
        <v>33</v>
      </c>
      <c r="L7" s="6">
        <f t="shared" si="9"/>
        <v>12</v>
      </c>
      <c r="M7" s="6">
        <f t="shared" si="10"/>
        <v>24</v>
      </c>
      <c r="N7" s="8">
        <f>0.5*C7*I7</f>
        <v>26.45</v>
      </c>
      <c r="O7" s="8">
        <f t="shared" si="11"/>
        <v>37.949999999999996</v>
      </c>
      <c r="P7" s="8">
        <f t="shared" si="12"/>
        <v>37.949999999999996</v>
      </c>
      <c r="Q7" s="8">
        <f t="shared" si="13"/>
        <v>13.799999999999999</v>
      </c>
      <c r="R7" s="10">
        <f t="shared" si="14"/>
        <v>144.89999999999998</v>
      </c>
      <c r="S7" s="10">
        <f t="shared" si="15"/>
        <v>101.19999999999999</v>
      </c>
      <c r="T7" s="10">
        <f t="shared" si="5"/>
        <v>167.89999999999998</v>
      </c>
      <c r="U7" s="10">
        <f t="shared" si="5"/>
        <v>119.6</v>
      </c>
      <c r="V7" s="11">
        <f t="shared" si="16"/>
        <v>171.34999999999997</v>
      </c>
      <c r="W7" s="11">
        <f t="shared" si="17"/>
        <v>139.14999999999998</v>
      </c>
      <c r="X7" s="11">
        <f t="shared" si="18"/>
        <v>205.84999999999997</v>
      </c>
      <c r="Y7" s="11">
        <f t="shared" si="19"/>
        <v>133.4</v>
      </c>
      <c r="AA7" s="1">
        <f t="shared" si="20"/>
        <v>649.74999999999989</v>
      </c>
    </row>
    <row r="8" spans="1:27">
      <c r="A8" t="s">
        <v>19</v>
      </c>
      <c r="B8" t="s">
        <v>16</v>
      </c>
      <c r="C8" s="1">
        <v>12.4</v>
      </c>
      <c r="D8" s="4">
        <v>74</v>
      </c>
      <c r="E8" s="4">
        <v>84</v>
      </c>
      <c r="F8" s="4">
        <v>17</v>
      </c>
      <c r="G8" s="4">
        <v>52</v>
      </c>
      <c r="H8" s="4">
        <v>72</v>
      </c>
      <c r="I8" s="6">
        <f>IF(D8&gt;40, D8-40, 0)</f>
        <v>34</v>
      </c>
      <c r="J8" s="6">
        <f t="shared" si="7"/>
        <v>0</v>
      </c>
      <c r="K8" s="6">
        <f t="shared" si="8"/>
        <v>0</v>
      </c>
      <c r="L8" s="6">
        <f t="shared" si="9"/>
        <v>12</v>
      </c>
      <c r="M8" s="6">
        <f t="shared" si="10"/>
        <v>32</v>
      </c>
      <c r="N8" s="8">
        <f>0.5*C8*I8</f>
        <v>210.8</v>
      </c>
      <c r="O8" s="8">
        <f t="shared" si="11"/>
        <v>0</v>
      </c>
      <c r="P8" s="8">
        <f t="shared" si="12"/>
        <v>0</v>
      </c>
      <c r="Q8" s="8">
        <f t="shared" si="13"/>
        <v>74.400000000000006</v>
      </c>
      <c r="R8" s="10">
        <f t="shared" si="14"/>
        <v>917.6</v>
      </c>
      <c r="S8" s="10">
        <f t="shared" si="15"/>
        <v>1041.6000000000001</v>
      </c>
      <c r="T8" s="10">
        <f t="shared" si="5"/>
        <v>210.8</v>
      </c>
      <c r="U8" s="10">
        <f t="shared" si="5"/>
        <v>644.80000000000007</v>
      </c>
      <c r="V8" s="11">
        <f t="shared" si="16"/>
        <v>1128.4000000000001</v>
      </c>
      <c r="W8" s="11">
        <f t="shared" si="17"/>
        <v>1041.6000000000001</v>
      </c>
      <c r="X8" s="11">
        <f t="shared" si="18"/>
        <v>210.8</v>
      </c>
      <c r="Y8" s="11">
        <f t="shared" si="19"/>
        <v>719.2</v>
      </c>
      <c r="AA8" s="1">
        <f t="shared" si="20"/>
        <v>3100</v>
      </c>
    </row>
    <row r="9" spans="1:27">
      <c r="A9" t="s">
        <v>20</v>
      </c>
      <c r="B9" t="s">
        <v>21</v>
      </c>
      <c r="C9" s="1">
        <v>12.3</v>
      </c>
      <c r="D9" s="4">
        <v>49</v>
      </c>
      <c r="E9" s="4">
        <v>48</v>
      </c>
      <c r="F9" s="4">
        <v>73</v>
      </c>
      <c r="G9" s="4">
        <v>61</v>
      </c>
      <c r="H9" s="4">
        <v>62</v>
      </c>
      <c r="I9" s="6">
        <f>IF(D9&gt;40, D9-40, 0)</f>
        <v>9</v>
      </c>
      <c r="J9" s="6">
        <f t="shared" si="7"/>
        <v>33</v>
      </c>
      <c r="K9" s="6">
        <f t="shared" si="8"/>
        <v>33</v>
      </c>
      <c r="L9" s="6">
        <f t="shared" si="9"/>
        <v>21</v>
      </c>
      <c r="M9" s="6">
        <f t="shared" si="10"/>
        <v>22</v>
      </c>
      <c r="N9" s="8">
        <f>0.5*C9*I9</f>
        <v>55.35</v>
      </c>
      <c r="O9" s="8">
        <f t="shared" si="11"/>
        <v>202.95000000000002</v>
      </c>
      <c r="P9" s="8">
        <f t="shared" si="12"/>
        <v>202.95000000000002</v>
      </c>
      <c r="Q9" s="8">
        <f t="shared" si="13"/>
        <v>129.15</v>
      </c>
      <c r="R9" s="10">
        <f t="shared" si="14"/>
        <v>602.70000000000005</v>
      </c>
      <c r="S9" s="10">
        <f t="shared" si="15"/>
        <v>590.40000000000009</v>
      </c>
      <c r="T9" s="10">
        <f t="shared" si="5"/>
        <v>897.90000000000009</v>
      </c>
      <c r="U9" s="10">
        <f t="shared" si="5"/>
        <v>750.30000000000007</v>
      </c>
      <c r="V9" s="11">
        <f t="shared" si="16"/>
        <v>658.05000000000007</v>
      </c>
      <c r="W9" s="11">
        <f t="shared" si="17"/>
        <v>793.35000000000014</v>
      </c>
      <c r="X9" s="11">
        <f t="shared" si="18"/>
        <v>1100.8500000000001</v>
      </c>
      <c r="Y9" s="11">
        <f t="shared" si="19"/>
        <v>879.45</v>
      </c>
      <c r="AA9" s="1">
        <f t="shared" si="20"/>
        <v>3431.7</v>
      </c>
    </row>
    <row r="10" spans="1:27">
      <c r="A10" t="s">
        <v>22</v>
      </c>
      <c r="B10" t="s">
        <v>18</v>
      </c>
      <c r="C10" s="1">
        <v>1.3</v>
      </c>
      <c r="D10" s="4">
        <v>48</v>
      </c>
      <c r="E10" s="4">
        <v>83</v>
      </c>
      <c r="F10" s="4">
        <v>72</v>
      </c>
      <c r="G10" s="4">
        <v>62</v>
      </c>
      <c r="H10" s="4">
        <v>73</v>
      </c>
      <c r="I10" s="6">
        <f>IF(D10&gt;40, D10-40, 0)</f>
        <v>8</v>
      </c>
      <c r="J10" s="6">
        <f t="shared" si="7"/>
        <v>32</v>
      </c>
      <c r="K10" s="6">
        <f t="shared" si="8"/>
        <v>32</v>
      </c>
      <c r="L10" s="6">
        <f t="shared" si="9"/>
        <v>22</v>
      </c>
      <c r="M10" s="6">
        <f t="shared" si="10"/>
        <v>33</v>
      </c>
      <c r="N10" s="8">
        <f>0.5*C10*I10</f>
        <v>5.2</v>
      </c>
      <c r="O10" s="8">
        <f t="shared" si="11"/>
        <v>20.8</v>
      </c>
      <c r="P10" s="8">
        <f t="shared" si="12"/>
        <v>20.8</v>
      </c>
      <c r="Q10" s="8">
        <f t="shared" si="13"/>
        <v>14.3</v>
      </c>
      <c r="R10" s="10">
        <f t="shared" si="14"/>
        <v>62.400000000000006</v>
      </c>
      <c r="S10" s="10">
        <f t="shared" si="15"/>
        <v>107.9</v>
      </c>
      <c r="T10" s="10">
        <f t="shared" si="5"/>
        <v>93.600000000000009</v>
      </c>
      <c r="U10" s="10">
        <f t="shared" si="5"/>
        <v>80.600000000000009</v>
      </c>
      <c r="V10" s="11">
        <f t="shared" si="16"/>
        <v>67.600000000000009</v>
      </c>
      <c r="W10" s="11">
        <f t="shared" si="17"/>
        <v>128.70000000000002</v>
      </c>
      <c r="X10" s="11">
        <f t="shared" si="18"/>
        <v>114.4</v>
      </c>
      <c r="Y10" s="11">
        <f t="shared" si="19"/>
        <v>94.9</v>
      </c>
      <c r="AA10" s="1">
        <f t="shared" si="20"/>
        <v>405.6</v>
      </c>
    </row>
    <row r="11" spans="1:27">
      <c r="A11" t="s">
        <v>23</v>
      </c>
      <c r="B11" t="s">
        <v>24</v>
      </c>
      <c r="C11" s="1">
        <v>1</v>
      </c>
      <c r="D11" s="4">
        <v>58</v>
      </c>
      <c r="E11" s="4">
        <v>83</v>
      </c>
      <c r="F11" s="4">
        <v>84</v>
      </c>
      <c r="G11" s="4">
        <v>36</v>
      </c>
      <c r="H11" s="4">
        <v>71</v>
      </c>
      <c r="I11" s="6">
        <f>IF(D11&gt;40, D11-40, 0)</f>
        <v>18</v>
      </c>
      <c r="J11" s="6">
        <f t="shared" si="7"/>
        <v>44</v>
      </c>
      <c r="K11" s="6">
        <f t="shared" si="8"/>
        <v>44</v>
      </c>
      <c r="L11" s="6">
        <f t="shared" si="9"/>
        <v>0</v>
      </c>
      <c r="M11" s="6">
        <f t="shared" si="10"/>
        <v>31</v>
      </c>
      <c r="N11" s="8">
        <f>0.5*C11*I11</f>
        <v>9</v>
      </c>
      <c r="O11" s="8">
        <f t="shared" si="11"/>
        <v>22</v>
      </c>
      <c r="P11" s="8">
        <f t="shared" si="12"/>
        <v>22</v>
      </c>
      <c r="Q11" s="8">
        <f t="shared" si="13"/>
        <v>0</v>
      </c>
      <c r="R11" s="10">
        <f t="shared" si="14"/>
        <v>58</v>
      </c>
      <c r="S11" s="10">
        <f t="shared" si="15"/>
        <v>83</v>
      </c>
      <c r="T11" s="10">
        <f t="shared" si="5"/>
        <v>84</v>
      </c>
      <c r="U11" s="10">
        <f t="shared" si="5"/>
        <v>36</v>
      </c>
      <c r="V11" s="11">
        <f t="shared" si="16"/>
        <v>67</v>
      </c>
      <c r="W11" s="11">
        <f t="shared" si="17"/>
        <v>105</v>
      </c>
      <c r="X11" s="11">
        <f t="shared" si="18"/>
        <v>106</v>
      </c>
      <c r="Y11" s="11">
        <f t="shared" si="19"/>
        <v>36</v>
      </c>
      <c r="AA11" s="1">
        <f t="shared" si="20"/>
        <v>314</v>
      </c>
    </row>
    <row r="12" spans="1:27">
      <c r="A12" t="s">
        <v>25</v>
      </c>
      <c r="B12" t="s">
        <v>26</v>
      </c>
      <c r="C12" s="1">
        <v>3.33</v>
      </c>
      <c r="D12" s="4">
        <v>84</v>
      </c>
      <c r="E12" s="4">
        <v>72</v>
      </c>
      <c r="F12" s="4">
        <v>71</v>
      </c>
      <c r="G12" s="4">
        <v>61</v>
      </c>
      <c r="H12" s="4">
        <v>82</v>
      </c>
      <c r="I12" s="6">
        <f>IF(D12&gt;40, D12-40, 0)</f>
        <v>44</v>
      </c>
      <c r="J12" s="6">
        <f t="shared" si="7"/>
        <v>31</v>
      </c>
      <c r="K12" s="6">
        <f t="shared" si="8"/>
        <v>31</v>
      </c>
      <c r="L12" s="6">
        <f t="shared" si="9"/>
        <v>21</v>
      </c>
      <c r="M12" s="6">
        <f t="shared" si="10"/>
        <v>42</v>
      </c>
      <c r="N12" s="8">
        <f>0.5*C12*I12</f>
        <v>73.260000000000005</v>
      </c>
      <c r="O12" s="8">
        <f t="shared" si="11"/>
        <v>51.615000000000002</v>
      </c>
      <c r="P12" s="8">
        <f t="shared" si="12"/>
        <v>51.615000000000002</v>
      </c>
      <c r="Q12" s="8">
        <f t="shared" si="13"/>
        <v>34.965000000000003</v>
      </c>
      <c r="R12" s="10">
        <f t="shared" si="14"/>
        <v>279.72000000000003</v>
      </c>
      <c r="S12" s="10">
        <f t="shared" si="15"/>
        <v>239.76</v>
      </c>
      <c r="T12" s="10">
        <f t="shared" si="5"/>
        <v>236.43</v>
      </c>
      <c r="U12" s="10">
        <f t="shared" si="5"/>
        <v>203.13</v>
      </c>
      <c r="V12" s="11">
        <f t="shared" si="16"/>
        <v>352.98</v>
      </c>
      <c r="W12" s="11">
        <f t="shared" si="17"/>
        <v>291.375</v>
      </c>
      <c r="X12" s="11">
        <f t="shared" si="18"/>
        <v>288.04500000000002</v>
      </c>
      <c r="Y12" s="11">
        <f t="shared" si="19"/>
        <v>238.095</v>
      </c>
      <c r="AA12" s="1">
        <f t="shared" si="20"/>
        <v>1170.4950000000001</v>
      </c>
    </row>
    <row r="13" spans="1:27">
      <c r="A13" t="s">
        <v>27</v>
      </c>
      <c r="B13" t="s">
        <v>24</v>
      </c>
      <c r="C13" s="1">
        <v>0.13</v>
      </c>
      <c r="D13" s="4">
        <v>72</v>
      </c>
      <c r="E13" s="4">
        <v>62</v>
      </c>
      <c r="F13" s="4">
        <v>8</v>
      </c>
      <c r="G13" s="4">
        <v>14</v>
      </c>
      <c r="H13" s="4">
        <v>13</v>
      </c>
      <c r="I13" s="6">
        <f>IF(D13&gt;40, D13-40, 0)</f>
        <v>32</v>
      </c>
      <c r="J13" s="6">
        <f t="shared" si="7"/>
        <v>0</v>
      </c>
      <c r="K13" s="6">
        <f t="shared" si="8"/>
        <v>0</v>
      </c>
      <c r="L13" s="6">
        <f t="shared" si="9"/>
        <v>0</v>
      </c>
      <c r="M13" s="6">
        <f t="shared" si="10"/>
        <v>0</v>
      </c>
      <c r="N13" s="8">
        <f>0.5*C13*I13</f>
        <v>2.08</v>
      </c>
      <c r="O13" s="8">
        <f t="shared" si="11"/>
        <v>0</v>
      </c>
      <c r="P13" s="8">
        <f t="shared" si="12"/>
        <v>0</v>
      </c>
      <c r="Q13" s="8">
        <f t="shared" si="13"/>
        <v>0</v>
      </c>
      <c r="R13" s="10">
        <f t="shared" si="14"/>
        <v>9.36</v>
      </c>
      <c r="S13" s="10">
        <f t="shared" si="15"/>
        <v>8.06</v>
      </c>
      <c r="T13" s="10">
        <f t="shared" si="5"/>
        <v>1.04</v>
      </c>
      <c r="U13" s="10">
        <f t="shared" si="5"/>
        <v>1.82</v>
      </c>
      <c r="V13" s="11">
        <f t="shared" si="16"/>
        <v>11.44</v>
      </c>
      <c r="W13" s="11">
        <f t="shared" si="17"/>
        <v>8.06</v>
      </c>
      <c r="X13" s="11">
        <f t="shared" si="18"/>
        <v>1.04</v>
      </c>
      <c r="Y13" s="11">
        <f t="shared" si="19"/>
        <v>1.82</v>
      </c>
      <c r="AA13" s="1">
        <f t="shared" si="20"/>
        <v>22.36</v>
      </c>
    </row>
    <row r="14" spans="1:27">
      <c r="A14" t="s">
        <v>28</v>
      </c>
      <c r="B14" t="s">
        <v>26</v>
      </c>
      <c r="C14" s="1">
        <v>1.2</v>
      </c>
      <c r="D14" s="4">
        <v>58</v>
      </c>
      <c r="E14" s="4">
        <v>15</v>
      </c>
      <c r="F14" s="4">
        <v>73</v>
      </c>
      <c r="G14" s="4">
        <v>13</v>
      </c>
      <c r="H14" s="4">
        <v>71</v>
      </c>
      <c r="I14" s="6">
        <f>IF(D14&gt;40, D14-40, 0)</f>
        <v>18</v>
      </c>
      <c r="J14" s="6">
        <f t="shared" si="7"/>
        <v>33</v>
      </c>
      <c r="K14" s="6">
        <f t="shared" si="8"/>
        <v>33</v>
      </c>
      <c r="L14" s="6">
        <f t="shared" si="9"/>
        <v>0</v>
      </c>
      <c r="M14" s="6">
        <f t="shared" si="10"/>
        <v>31</v>
      </c>
      <c r="N14" s="8">
        <f>0.5*C14*I14</f>
        <v>10.799999999999999</v>
      </c>
      <c r="O14" s="8">
        <f t="shared" si="11"/>
        <v>19.8</v>
      </c>
      <c r="P14" s="8">
        <f t="shared" si="12"/>
        <v>19.8</v>
      </c>
      <c r="Q14" s="8">
        <f t="shared" si="13"/>
        <v>0</v>
      </c>
      <c r="R14" s="10">
        <f t="shared" si="14"/>
        <v>69.599999999999994</v>
      </c>
      <c r="S14" s="10">
        <f t="shared" si="15"/>
        <v>18</v>
      </c>
      <c r="T14" s="10">
        <f t="shared" si="5"/>
        <v>87.6</v>
      </c>
      <c r="U14" s="10">
        <f t="shared" si="5"/>
        <v>15.6</v>
      </c>
      <c r="V14" s="11">
        <f t="shared" si="16"/>
        <v>80.399999999999991</v>
      </c>
      <c r="W14" s="11">
        <f t="shared" si="17"/>
        <v>37.799999999999997</v>
      </c>
      <c r="X14" s="11">
        <f t="shared" si="18"/>
        <v>107.39999999999999</v>
      </c>
      <c r="Y14" s="11">
        <f t="shared" si="19"/>
        <v>15.6</v>
      </c>
      <c r="AA14" s="1">
        <f t="shared" si="20"/>
        <v>241.19999999999996</v>
      </c>
    </row>
    <row r="15" spans="1:27">
      <c r="A15" t="s">
        <v>29</v>
      </c>
      <c r="B15" t="s">
        <v>30</v>
      </c>
      <c r="C15" s="1">
        <v>1.2</v>
      </c>
      <c r="D15" s="4">
        <v>13</v>
      </c>
      <c r="E15" s="4">
        <v>62</v>
      </c>
      <c r="F15" s="4">
        <v>83</v>
      </c>
      <c r="G15" s="4">
        <v>35</v>
      </c>
      <c r="H15" s="4">
        <v>71</v>
      </c>
      <c r="I15" s="6">
        <f>IF(D15&gt;40, D15-40, 0)</f>
        <v>0</v>
      </c>
      <c r="J15" s="6">
        <f t="shared" si="7"/>
        <v>43</v>
      </c>
      <c r="K15" s="6">
        <f t="shared" si="8"/>
        <v>43</v>
      </c>
      <c r="L15" s="6">
        <f t="shared" si="9"/>
        <v>0</v>
      </c>
      <c r="M15" s="6">
        <f t="shared" si="10"/>
        <v>31</v>
      </c>
      <c r="N15" s="8">
        <f>0.5*C15*I15</f>
        <v>0</v>
      </c>
      <c r="O15" s="8">
        <f t="shared" si="11"/>
        <v>25.8</v>
      </c>
      <c r="P15" s="8">
        <f t="shared" si="12"/>
        <v>25.8</v>
      </c>
      <c r="Q15" s="8">
        <f t="shared" si="13"/>
        <v>0</v>
      </c>
      <c r="R15" s="10">
        <f t="shared" si="14"/>
        <v>15.6</v>
      </c>
      <c r="S15" s="10">
        <f t="shared" si="15"/>
        <v>74.399999999999991</v>
      </c>
      <c r="T15" s="10">
        <f t="shared" si="5"/>
        <v>99.6</v>
      </c>
      <c r="U15" s="10">
        <f t="shared" si="5"/>
        <v>42</v>
      </c>
      <c r="V15" s="11">
        <f t="shared" si="16"/>
        <v>15.6</v>
      </c>
      <c r="W15" s="11">
        <f t="shared" si="17"/>
        <v>100.19999999999999</v>
      </c>
      <c r="X15" s="11">
        <f t="shared" si="18"/>
        <v>125.39999999999999</v>
      </c>
      <c r="Y15" s="11">
        <f t="shared" si="19"/>
        <v>42</v>
      </c>
      <c r="AA15" s="1">
        <f t="shared" si="20"/>
        <v>283.2</v>
      </c>
    </row>
    <row r="16" spans="1:27">
      <c r="A16" t="s">
        <v>31</v>
      </c>
      <c r="B16" t="s">
        <v>32</v>
      </c>
      <c r="C16" s="1">
        <v>1.2</v>
      </c>
      <c r="D16" s="4">
        <v>45</v>
      </c>
      <c r="E16" s="4">
        <v>61</v>
      </c>
      <c r="F16" s="4">
        <v>71</v>
      </c>
      <c r="G16" s="4">
        <v>46</v>
      </c>
      <c r="H16" s="4">
        <v>27</v>
      </c>
      <c r="I16" s="6">
        <f>IF(D16&gt;40, D16-40, 0)</f>
        <v>5</v>
      </c>
      <c r="J16" s="6">
        <f t="shared" si="7"/>
        <v>31</v>
      </c>
      <c r="K16" s="6">
        <f t="shared" si="8"/>
        <v>31</v>
      </c>
      <c r="L16" s="6">
        <f t="shared" si="9"/>
        <v>6</v>
      </c>
      <c r="M16" s="6">
        <f t="shared" si="10"/>
        <v>0</v>
      </c>
      <c r="N16" s="8">
        <f>0.5*C16*I16</f>
        <v>3</v>
      </c>
      <c r="O16" s="8">
        <f t="shared" si="11"/>
        <v>18.599999999999998</v>
      </c>
      <c r="P16" s="8">
        <f t="shared" si="12"/>
        <v>18.599999999999998</v>
      </c>
      <c r="Q16" s="8">
        <f t="shared" si="13"/>
        <v>3.5999999999999996</v>
      </c>
      <c r="R16" s="10">
        <f t="shared" si="14"/>
        <v>54</v>
      </c>
      <c r="S16" s="10">
        <f t="shared" si="15"/>
        <v>73.2</v>
      </c>
      <c r="T16" s="10">
        <f t="shared" si="5"/>
        <v>85.2</v>
      </c>
      <c r="U16" s="10">
        <f t="shared" si="5"/>
        <v>55.199999999999996</v>
      </c>
      <c r="V16" s="11">
        <f t="shared" si="16"/>
        <v>57</v>
      </c>
      <c r="W16" s="11">
        <f t="shared" si="17"/>
        <v>91.8</v>
      </c>
      <c r="X16" s="11">
        <f t="shared" si="18"/>
        <v>103.8</v>
      </c>
      <c r="Y16" s="11">
        <f t="shared" si="19"/>
        <v>58.8</v>
      </c>
      <c r="AA16" s="1">
        <f t="shared" si="20"/>
        <v>311.40000000000003</v>
      </c>
    </row>
    <row r="17" spans="1:27">
      <c r="A17" t="s">
        <v>33</v>
      </c>
      <c r="B17" t="s">
        <v>34</v>
      </c>
      <c r="C17" s="1">
        <v>3.41</v>
      </c>
      <c r="D17" s="4">
        <v>49</v>
      </c>
      <c r="E17" s="4">
        <v>28</v>
      </c>
      <c r="F17" s="4">
        <v>83</v>
      </c>
      <c r="G17" s="4">
        <v>24</v>
      </c>
      <c r="H17" s="4">
        <v>13</v>
      </c>
      <c r="I17" s="6">
        <f>IF(D17&gt;40, D17-40, 0)</f>
        <v>9</v>
      </c>
      <c r="J17" s="6">
        <f t="shared" si="7"/>
        <v>43</v>
      </c>
      <c r="K17" s="6">
        <f t="shared" si="8"/>
        <v>43</v>
      </c>
      <c r="L17" s="6">
        <f t="shared" si="9"/>
        <v>0</v>
      </c>
      <c r="M17" s="6">
        <f t="shared" si="10"/>
        <v>0</v>
      </c>
      <c r="N17" s="8">
        <f>0.5*C17*I17</f>
        <v>15.345000000000001</v>
      </c>
      <c r="O17" s="8">
        <f t="shared" si="11"/>
        <v>73.314999999999998</v>
      </c>
      <c r="P17" s="8">
        <f t="shared" si="12"/>
        <v>73.314999999999998</v>
      </c>
      <c r="Q17" s="8">
        <f t="shared" si="13"/>
        <v>0</v>
      </c>
      <c r="R17" s="10">
        <f t="shared" si="14"/>
        <v>167.09</v>
      </c>
      <c r="S17" s="10">
        <f t="shared" si="15"/>
        <v>95.48</v>
      </c>
      <c r="T17" s="10">
        <f t="shared" si="5"/>
        <v>283.03000000000003</v>
      </c>
      <c r="U17" s="10">
        <f t="shared" si="5"/>
        <v>81.84</v>
      </c>
      <c r="V17" s="11">
        <f t="shared" si="16"/>
        <v>182.435</v>
      </c>
      <c r="W17" s="11">
        <f t="shared" si="17"/>
        <v>168.79500000000002</v>
      </c>
      <c r="X17" s="11">
        <f t="shared" si="18"/>
        <v>356.34500000000003</v>
      </c>
      <c r="Y17" s="11">
        <f t="shared" si="19"/>
        <v>81.84</v>
      </c>
      <c r="AA17" s="1">
        <f t="shared" si="20"/>
        <v>789.41500000000008</v>
      </c>
    </row>
    <row r="18" spans="1:27">
      <c r="A18" t="s">
        <v>35</v>
      </c>
      <c r="B18" t="s">
        <v>18</v>
      </c>
      <c r="C18" s="1">
        <v>1.23</v>
      </c>
      <c r="D18" s="4">
        <v>46</v>
      </c>
      <c r="E18" s="4">
        <v>12</v>
      </c>
      <c r="F18" s="4">
        <v>72</v>
      </c>
      <c r="G18" s="4">
        <v>18</v>
      </c>
      <c r="H18" s="4">
        <v>13</v>
      </c>
      <c r="I18" s="6">
        <f>IF(D18&gt;40, D18-40, 0)</f>
        <v>6</v>
      </c>
      <c r="J18" s="6">
        <f t="shared" si="7"/>
        <v>32</v>
      </c>
      <c r="K18" s="6">
        <f t="shared" si="8"/>
        <v>32</v>
      </c>
      <c r="L18" s="6">
        <f t="shared" si="9"/>
        <v>0</v>
      </c>
      <c r="M18" s="6">
        <f t="shared" si="10"/>
        <v>0</v>
      </c>
      <c r="N18" s="8">
        <f>0.5*C18*I18</f>
        <v>3.69</v>
      </c>
      <c r="O18" s="8">
        <f t="shared" si="11"/>
        <v>19.68</v>
      </c>
      <c r="P18" s="8">
        <f t="shared" si="12"/>
        <v>19.68</v>
      </c>
      <c r="Q18" s="8">
        <f t="shared" si="13"/>
        <v>0</v>
      </c>
      <c r="R18" s="10">
        <f t="shared" si="14"/>
        <v>56.58</v>
      </c>
      <c r="S18" s="10">
        <f t="shared" si="15"/>
        <v>14.76</v>
      </c>
      <c r="T18" s="10">
        <f t="shared" si="5"/>
        <v>88.56</v>
      </c>
      <c r="U18" s="10">
        <f t="shared" si="5"/>
        <v>22.14</v>
      </c>
      <c r="V18" s="11">
        <f t="shared" si="16"/>
        <v>60.269999999999996</v>
      </c>
      <c r="W18" s="11">
        <f t="shared" si="17"/>
        <v>34.44</v>
      </c>
      <c r="X18" s="11">
        <f t="shared" si="18"/>
        <v>108.24000000000001</v>
      </c>
      <c r="Y18" s="11">
        <f t="shared" si="19"/>
        <v>22.14</v>
      </c>
      <c r="AA18" s="1">
        <f t="shared" si="20"/>
        <v>225.08999999999997</v>
      </c>
    </row>
    <row r="19" spans="1:27">
      <c r="A19" t="s">
        <v>36</v>
      </c>
      <c r="B19" t="s">
        <v>37</v>
      </c>
      <c r="C19" s="1">
        <v>1.23</v>
      </c>
      <c r="D19" s="4">
        <v>74</v>
      </c>
      <c r="E19" s="4">
        <v>45</v>
      </c>
      <c r="F19" s="4">
        <v>83</v>
      </c>
      <c r="G19" s="4">
        <v>72</v>
      </c>
      <c r="H19" s="4">
        <v>13</v>
      </c>
      <c r="I19" s="6">
        <f>IF(D19&gt;40, D19-40, 0)</f>
        <v>34</v>
      </c>
      <c r="J19" s="6">
        <f t="shared" si="7"/>
        <v>43</v>
      </c>
      <c r="K19" s="6">
        <f t="shared" si="8"/>
        <v>43</v>
      </c>
      <c r="L19" s="6">
        <f t="shared" si="9"/>
        <v>32</v>
      </c>
      <c r="M19" s="6">
        <f t="shared" si="10"/>
        <v>0</v>
      </c>
      <c r="N19" s="8">
        <f>0.5*C19*I19</f>
        <v>20.91</v>
      </c>
      <c r="O19" s="8">
        <f t="shared" si="11"/>
        <v>26.445</v>
      </c>
      <c r="P19" s="8">
        <f t="shared" si="12"/>
        <v>26.445</v>
      </c>
      <c r="Q19" s="8">
        <f t="shared" si="13"/>
        <v>19.68</v>
      </c>
      <c r="R19" s="10">
        <f t="shared" si="14"/>
        <v>91.02</v>
      </c>
      <c r="S19" s="10">
        <f t="shared" si="15"/>
        <v>55.35</v>
      </c>
      <c r="T19" s="10">
        <f t="shared" si="5"/>
        <v>102.09</v>
      </c>
      <c r="U19" s="10">
        <f t="shared" si="5"/>
        <v>88.56</v>
      </c>
      <c r="V19" s="11">
        <f t="shared" si="16"/>
        <v>111.92999999999999</v>
      </c>
      <c r="W19" s="11">
        <f t="shared" si="17"/>
        <v>81.795000000000002</v>
      </c>
      <c r="X19" s="11">
        <f t="shared" si="18"/>
        <v>128.535</v>
      </c>
      <c r="Y19" s="11">
        <f t="shared" si="19"/>
        <v>108.24000000000001</v>
      </c>
      <c r="AA19" s="1">
        <f t="shared" si="20"/>
        <v>430.5</v>
      </c>
    </row>
    <row r="20" spans="1:27">
      <c r="A20" t="s">
        <v>38</v>
      </c>
      <c r="B20" t="s">
        <v>18</v>
      </c>
      <c r="C20" s="1">
        <v>21</v>
      </c>
      <c r="D20" s="4">
        <v>62</v>
      </c>
      <c r="E20" s="4">
        <v>12</v>
      </c>
      <c r="F20" s="4">
        <v>81</v>
      </c>
      <c r="G20" s="4">
        <v>71</v>
      </c>
      <c r="H20" s="4">
        <v>14</v>
      </c>
      <c r="I20" s="6">
        <f>IF(D20&gt;40, D20-40, 0)</f>
        <v>22</v>
      </c>
      <c r="J20" s="6">
        <f t="shared" si="7"/>
        <v>41</v>
      </c>
      <c r="K20" s="6">
        <f t="shared" si="8"/>
        <v>41</v>
      </c>
      <c r="L20" s="6">
        <f t="shared" si="9"/>
        <v>31</v>
      </c>
      <c r="M20" s="6">
        <f t="shared" si="10"/>
        <v>0</v>
      </c>
      <c r="N20" s="8">
        <f>0.5*C20*I20</f>
        <v>231</v>
      </c>
      <c r="O20" s="8">
        <f t="shared" si="11"/>
        <v>430.5</v>
      </c>
      <c r="P20" s="8">
        <f t="shared" si="12"/>
        <v>430.5</v>
      </c>
      <c r="Q20" s="8">
        <f t="shared" si="13"/>
        <v>325.5</v>
      </c>
      <c r="R20" s="10">
        <f t="shared" si="14"/>
        <v>1302</v>
      </c>
      <c r="S20" s="10">
        <f t="shared" si="15"/>
        <v>252</v>
      </c>
      <c r="T20" s="10">
        <f t="shared" ref="T20" si="21">$C20*F20</f>
        <v>1701</v>
      </c>
      <c r="U20" s="10">
        <f t="shared" ref="U20" si="22">$C20*G20</f>
        <v>1491</v>
      </c>
      <c r="V20" s="11">
        <f t="shared" si="16"/>
        <v>1533</v>
      </c>
      <c r="W20" s="11">
        <f t="shared" si="17"/>
        <v>682.5</v>
      </c>
      <c r="X20" s="11">
        <f t="shared" si="18"/>
        <v>2131.5</v>
      </c>
      <c r="Y20" s="11">
        <f t="shared" si="19"/>
        <v>1816.5</v>
      </c>
      <c r="AA20" s="1">
        <f t="shared" si="20"/>
        <v>6163.5</v>
      </c>
    </row>
    <row r="21" spans="1:27">
      <c r="O21" s="1"/>
      <c r="R21" s="1"/>
      <c r="S21" s="1"/>
      <c r="T21" s="1"/>
      <c r="U21" s="1"/>
      <c r="AA21" s="1"/>
    </row>
    <row r="24" spans="1:27">
      <c r="A24" t="s">
        <v>39</v>
      </c>
      <c r="C24" s="1">
        <f>MAX(C4:C20)</f>
        <v>21</v>
      </c>
      <c r="D24" s="2">
        <f>MAX(D4:D20)</f>
        <v>84</v>
      </c>
      <c r="E24" s="2">
        <f t="shared" ref="E24:H24" si="23">MAX(E4:E20)</f>
        <v>84</v>
      </c>
      <c r="F24" s="2">
        <f t="shared" si="23"/>
        <v>84</v>
      </c>
      <c r="G24" s="2">
        <f t="shared" si="23"/>
        <v>72</v>
      </c>
      <c r="H24" s="2">
        <f t="shared" si="23"/>
        <v>82</v>
      </c>
      <c r="I24" s="2">
        <f t="shared" ref="I24:Y24" si="24">MAX(I4:I20)</f>
        <v>44</v>
      </c>
      <c r="J24" s="2">
        <f t="shared" si="24"/>
        <v>44</v>
      </c>
      <c r="K24" s="2">
        <f t="shared" si="24"/>
        <v>44</v>
      </c>
      <c r="L24" s="2">
        <f t="shared" si="24"/>
        <v>32</v>
      </c>
      <c r="M24" s="2">
        <f t="shared" si="24"/>
        <v>42</v>
      </c>
      <c r="N24" s="2">
        <f t="shared" si="24"/>
        <v>231</v>
      </c>
      <c r="O24" s="2">
        <f t="shared" si="24"/>
        <v>430.5</v>
      </c>
      <c r="P24" s="2">
        <f t="shared" si="24"/>
        <v>430.5</v>
      </c>
      <c r="Q24" s="2">
        <f t="shared" si="24"/>
        <v>325.5</v>
      </c>
      <c r="R24" s="2">
        <f t="shared" si="24"/>
        <v>1302</v>
      </c>
      <c r="S24" s="2">
        <f t="shared" si="24"/>
        <v>1041.6000000000001</v>
      </c>
      <c r="T24" s="2">
        <f t="shared" si="24"/>
        <v>1701</v>
      </c>
      <c r="U24" s="2">
        <f t="shared" si="24"/>
        <v>1491</v>
      </c>
      <c r="V24" s="2">
        <f t="shared" si="24"/>
        <v>1533</v>
      </c>
      <c r="W24" s="2">
        <f t="shared" si="24"/>
        <v>1041.6000000000001</v>
      </c>
      <c r="X24" s="2">
        <f t="shared" si="24"/>
        <v>2131.5</v>
      </c>
      <c r="Y24" s="2">
        <f t="shared" si="24"/>
        <v>1816.5</v>
      </c>
      <c r="AA24" s="2">
        <f t="shared" ref="AA24" si="25">MAX(AA4:AA20)</f>
        <v>6163.5</v>
      </c>
    </row>
    <row r="25" spans="1:27">
      <c r="A25" t="s">
        <v>40</v>
      </c>
      <c r="C25" s="1">
        <f>MIN(C4:C20)</f>
        <v>0.13</v>
      </c>
      <c r="D25" s="2">
        <f>MIN(D4:D20)</f>
        <v>13</v>
      </c>
      <c r="E25" s="2">
        <f t="shared" ref="E25:H25" si="26">MIN(E4:E20)</f>
        <v>12</v>
      </c>
      <c r="F25" s="2">
        <f t="shared" si="26"/>
        <v>8</v>
      </c>
      <c r="G25" s="2">
        <f t="shared" si="26"/>
        <v>13</v>
      </c>
      <c r="H25" s="2">
        <f t="shared" si="26"/>
        <v>13</v>
      </c>
      <c r="I25" s="2">
        <f t="shared" ref="I25:Y25" si="27">MIN(I4:I20)</f>
        <v>0</v>
      </c>
      <c r="J25" s="2">
        <f t="shared" si="27"/>
        <v>0</v>
      </c>
      <c r="K25" s="2">
        <f t="shared" si="27"/>
        <v>0</v>
      </c>
      <c r="L25" s="2">
        <f t="shared" si="27"/>
        <v>0</v>
      </c>
      <c r="M25" s="2">
        <f t="shared" si="27"/>
        <v>0</v>
      </c>
      <c r="N25" s="2">
        <f t="shared" si="27"/>
        <v>0</v>
      </c>
      <c r="O25" s="2">
        <f t="shared" si="27"/>
        <v>0</v>
      </c>
      <c r="P25" s="2">
        <f t="shared" si="27"/>
        <v>0</v>
      </c>
      <c r="Q25" s="2">
        <f t="shared" si="27"/>
        <v>0</v>
      </c>
      <c r="R25" s="2">
        <f t="shared" si="27"/>
        <v>9.36</v>
      </c>
      <c r="S25" s="2">
        <f t="shared" si="27"/>
        <v>8.06</v>
      </c>
      <c r="T25" s="2">
        <f t="shared" si="27"/>
        <v>1.04</v>
      </c>
      <c r="U25" s="2">
        <f t="shared" si="27"/>
        <v>1.82</v>
      </c>
      <c r="V25" s="2">
        <f t="shared" si="27"/>
        <v>11.44</v>
      </c>
      <c r="W25" s="2">
        <f t="shared" si="27"/>
        <v>8.06</v>
      </c>
      <c r="X25" s="2">
        <f t="shared" si="27"/>
        <v>1.04</v>
      </c>
      <c r="Y25" s="2">
        <f t="shared" si="27"/>
        <v>1.82</v>
      </c>
      <c r="AA25" s="2">
        <f t="shared" ref="AA25" si="28">MIN(AA4:AA20)</f>
        <v>22.36</v>
      </c>
    </row>
    <row r="26" spans="1:27">
      <c r="A26" t="s">
        <v>41</v>
      </c>
      <c r="C26" s="1">
        <f>AVERAGE(C4:C20)</f>
        <v>5.79</v>
      </c>
      <c r="D26" s="2">
        <f>AVERAGE(D4:D20)</f>
        <v>53.882352941176471</v>
      </c>
      <c r="E26" s="2">
        <f t="shared" ref="E26:H26" si="29">AVERAGE(E4:E20)</f>
        <v>46.647058823529413</v>
      </c>
      <c r="F26" s="2">
        <f t="shared" si="29"/>
        <v>66.647058823529406</v>
      </c>
      <c r="G26" s="2">
        <f t="shared" si="29"/>
        <v>47.764705882352942</v>
      </c>
      <c r="H26" s="2">
        <f t="shared" si="29"/>
        <v>52.588235294117645</v>
      </c>
      <c r="I26" s="2">
        <f t="shared" ref="I26:Y26" si="30">AVERAGE(I4:I20)</f>
        <v>15.470588235294118</v>
      </c>
      <c r="J26" s="2">
        <f t="shared" si="30"/>
        <v>28.470588235294116</v>
      </c>
      <c r="K26" s="2">
        <f t="shared" si="30"/>
        <v>29.882352941176471</v>
      </c>
      <c r="L26" s="2">
        <f t="shared" si="30"/>
        <v>13.647058823529411</v>
      </c>
      <c r="M26" s="2">
        <f t="shared" si="30"/>
        <v>21.235294117647058</v>
      </c>
      <c r="N26" s="2">
        <f t="shared" si="30"/>
        <v>39.69911764705882</v>
      </c>
      <c r="O26" s="2">
        <f t="shared" si="30"/>
        <v>68.600294117647053</v>
      </c>
      <c r="P26" s="2">
        <f t="shared" si="30"/>
        <v>79.894411764705879</v>
      </c>
      <c r="Q26" s="2">
        <f t="shared" si="30"/>
        <v>63.240882352941163</v>
      </c>
      <c r="R26" s="2">
        <f t="shared" si="30"/>
        <v>309.09235294117644</v>
      </c>
      <c r="S26" s="2">
        <f t="shared" si="30"/>
        <v>211.59470588235291</v>
      </c>
      <c r="T26" s="2">
        <f t="shared" si="30"/>
        <v>374.36764705882354</v>
      </c>
      <c r="U26" s="2">
        <f t="shared" si="30"/>
        <v>350.58764705882356</v>
      </c>
      <c r="V26" s="2">
        <f t="shared" si="30"/>
        <v>348.79147058823537</v>
      </c>
      <c r="W26" s="2">
        <f t="shared" si="30"/>
        <v>280.19500000000005</v>
      </c>
      <c r="X26" s="2">
        <f t="shared" si="30"/>
        <v>454.26205882352934</v>
      </c>
      <c r="Y26" s="2">
        <f t="shared" si="30"/>
        <v>413.82852941176469</v>
      </c>
      <c r="AA26" s="2">
        <f t="shared" ref="AA26" si="31">AVERAGE(AA4:AA20)</f>
        <v>1497.0770588235298</v>
      </c>
    </row>
    <row r="27" spans="1:27">
      <c r="A27" t="s">
        <v>42</v>
      </c>
      <c r="C27" s="1">
        <f>SUM(C4:C20)</f>
        <v>98.43</v>
      </c>
      <c r="D27" s="2">
        <f>SUM(D4:D20)</f>
        <v>916</v>
      </c>
      <c r="E27" s="2">
        <f t="shared" ref="E27:H27" si="32">SUM(E4:E20)</f>
        <v>793</v>
      </c>
      <c r="F27" s="2">
        <f t="shared" si="32"/>
        <v>1133</v>
      </c>
      <c r="G27" s="2">
        <f t="shared" si="32"/>
        <v>812</v>
      </c>
      <c r="H27" s="2">
        <f t="shared" si="32"/>
        <v>894</v>
      </c>
      <c r="I27" s="2">
        <f t="shared" ref="I27:Y27" si="33">SUM(I4:I20)</f>
        <v>263</v>
      </c>
      <c r="J27" s="2">
        <f t="shared" si="33"/>
        <v>484</v>
      </c>
      <c r="K27" s="2">
        <f t="shared" si="33"/>
        <v>508</v>
      </c>
      <c r="L27" s="2">
        <f t="shared" si="33"/>
        <v>232</v>
      </c>
      <c r="M27" s="2">
        <f t="shared" si="33"/>
        <v>361</v>
      </c>
      <c r="N27" s="2">
        <f t="shared" si="33"/>
        <v>674.88499999999999</v>
      </c>
      <c r="O27" s="2">
        <f t="shared" si="33"/>
        <v>1166.2049999999999</v>
      </c>
      <c r="P27" s="2">
        <f t="shared" si="33"/>
        <v>1358.2049999999999</v>
      </c>
      <c r="Q27" s="2">
        <f t="shared" si="33"/>
        <v>1075.0949999999998</v>
      </c>
      <c r="R27" s="2">
        <f t="shared" si="33"/>
        <v>5254.57</v>
      </c>
      <c r="S27" s="2">
        <f t="shared" si="33"/>
        <v>3597.1099999999997</v>
      </c>
      <c r="T27" s="2">
        <f t="shared" si="33"/>
        <v>6364.25</v>
      </c>
      <c r="U27" s="2">
        <f t="shared" si="33"/>
        <v>5959.9900000000007</v>
      </c>
      <c r="V27" s="2">
        <f t="shared" si="33"/>
        <v>5929.4550000000008</v>
      </c>
      <c r="W27" s="2">
        <f t="shared" si="33"/>
        <v>4763.3150000000005</v>
      </c>
      <c r="X27" s="2">
        <f t="shared" si="33"/>
        <v>7722.454999999999</v>
      </c>
      <c r="Y27" s="2">
        <f t="shared" si="33"/>
        <v>7035.085</v>
      </c>
      <c r="AA27" s="2">
        <f t="shared" ref="AA27" si="34">SUM(AA4:AA20)</f>
        <v>25450.310000000005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Harinath</cp:lastModifiedBy>
  <cp:revision/>
  <dcterms:created xsi:type="dcterms:W3CDTF">2021-09-07T05:46:49Z</dcterms:created>
  <dcterms:modified xsi:type="dcterms:W3CDTF">2021-09-07T11:09:08Z</dcterms:modified>
  <cp:category/>
  <cp:contentStatus/>
</cp:coreProperties>
</file>