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bookViews>
    <workbookView xWindow="-108" yWindow="-108" windowWidth="23256" windowHeight="12456" tabRatio="703"/>
  </bookViews>
  <sheets>
    <sheet name="Profitability" sheetId="5" r:id="rId1"/>
    <sheet name="FacultyDetail" sheetId="8" r:id="rId2"/>
    <sheet name="LogisticsDetail" sheetId="7" r:id="rId3"/>
  </sheets>
  <definedNames>
    <definedName name="_xlnm._FilterDatabase" localSheetId="0" hidden="1">Profitability!$A$2:$Z$312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59" i="5" l="1"/>
  <c r="AG159" i="5"/>
  <c r="AF159" i="5"/>
  <c r="AC159" i="5"/>
  <c r="AA159" i="5" s="1"/>
  <c r="Y159" i="5"/>
  <c r="W159" i="5"/>
  <c r="V159" i="5"/>
  <c r="R159" i="5"/>
  <c r="A159" i="5"/>
  <c r="A141" i="5"/>
  <c r="R141" i="5"/>
  <c r="U141" i="5" s="1"/>
  <c r="V141" i="5"/>
  <c r="W141" i="5"/>
  <c r="Y141" i="5"/>
  <c r="AC141" i="5"/>
  <c r="AA141" i="5" s="1"/>
  <c r="AF141" i="5"/>
  <c r="AG141" i="5"/>
  <c r="AI141" i="5"/>
  <c r="A140" i="5"/>
  <c r="A142" i="5"/>
  <c r="A143" i="5"/>
  <c r="A144" i="5"/>
  <c r="A158" i="5"/>
  <c r="A160" i="5"/>
  <c r="A161" i="5"/>
  <c r="A162" i="5"/>
  <c r="AI144" i="5"/>
  <c r="AG144" i="5"/>
  <c r="AF144" i="5"/>
  <c r="AC144" i="5"/>
  <c r="AA144" i="5" s="1"/>
  <c r="Y144" i="5"/>
  <c r="W144" i="5"/>
  <c r="V144" i="5"/>
  <c r="R144" i="5"/>
  <c r="AI143" i="5"/>
  <c r="AG143" i="5"/>
  <c r="AF143" i="5"/>
  <c r="AC143" i="5"/>
  <c r="AB143" i="5" s="1"/>
  <c r="Y143" i="5"/>
  <c r="W143" i="5"/>
  <c r="V143" i="5"/>
  <c r="R143" i="5"/>
  <c r="U143" i="5" s="1"/>
  <c r="AI142" i="5"/>
  <c r="AG142" i="5"/>
  <c r="AF142" i="5"/>
  <c r="AC142" i="5"/>
  <c r="AB142" i="5" s="1"/>
  <c r="Y142" i="5"/>
  <c r="W142" i="5"/>
  <c r="V142" i="5"/>
  <c r="R142" i="5"/>
  <c r="U142" i="5" s="1"/>
  <c r="AI140" i="5"/>
  <c r="AG140" i="5"/>
  <c r="AF140" i="5"/>
  <c r="AC140" i="5"/>
  <c r="AB140" i="5" s="1"/>
  <c r="Y140" i="5"/>
  <c r="W140" i="5"/>
  <c r="V140" i="5"/>
  <c r="R140" i="5"/>
  <c r="U140" i="5" s="1"/>
  <c r="AI139" i="5"/>
  <c r="AG139" i="5"/>
  <c r="AF139" i="5"/>
  <c r="AC139" i="5"/>
  <c r="AB139" i="5" s="1"/>
  <c r="Y139" i="5"/>
  <c r="W139" i="5"/>
  <c r="V139" i="5"/>
  <c r="R139" i="5"/>
  <c r="U139" i="5" s="1"/>
  <c r="A139" i="5"/>
  <c r="AI138" i="5"/>
  <c r="AG138" i="5"/>
  <c r="AF138" i="5"/>
  <c r="AC138" i="5"/>
  <c r="AB138" i="5" s="1"/>
  <c r="Y138" i="5"/>
  <c r="W138" i="5"/>
  <c r="V138" i="5"/>
  <c r="R138" i="5"/>
  <c r="U138" i="5" s="1"/>
  <c r="A138" i="5"/>
  <c r="AI137" i="5"/>
  <c r="AG137" i="5"/>
  <c r="AF137" i="5"/>
  <c r="AC137" i="5"/>
  <c r="AD137" i="5" s="1"/>
  <c r="Y137" i="5"/>
  <c r="W137" i="5"/>
  <c r="V137" i="5"/>
  <c r="R137" i="5"/>
  <c r="A137" i="5"/>
  <c r="AI136" i="5"/>
  <c r="AG136" i="5"/>
  <c r="AF136" i="5"/>
  <c r="AC136" i="5"/>
  <c r="AD136" i="5" s="1"/>
  <c r="Y136" i="5"/>
  <c r="W136" i="5"/>
  <c r="V136" i="5"/>
  <c r="R136" i="5"/>
  <c r="A136" i="5"/>
  <c r="AI135" i="5"/>
  <c r="AG135" i="5"/>
  <c r="AF135" i="5"/>
  <c r="AC135" i="5"/>
  <c r="AA135" i="5" s="1"/>
  <c r="Y135" i="5"/>
  <c r="W135" i="5"/>
  <c r="V135" i="5"/>
  <c r="R135" i="5"/>
  <c r="A135" i="5"/>
  <c r="AI134" i="5"/>
  <c r="AG134" i="5"/>
  <c r="AF134" i="5"/>
  <c r="AC134" i="5"/>
  <c r="AB134" i="5" s="1"/>
  <c r="Y134" i="5"/>
  <c r="W134" i="5"/>
  <c r="V134" i="5"/>
  <c r="R134" i="5"/>
  <c r="U134" i="5" s="1"/>
  <c r="A134" i="5"/>
  <c r="AI133" i="5"/>
  <c r="AG133" i="5"/>
  <c r="AF133" i="5"/>
  <c r="AC133" i="5"/>
  <c r="AB133" i="5" s="1"/>
  <c r="Y133" i="5"/>
  <c r="W133" i="5"/>
  <c r="V133" i="5"/>
  <c r="R133" i="5"/>
  <c r="T133" i="5" s="1"/>
  <c r="A133" i="5"/>
  <c r="AI132" i="5"/>
  <c r="AG132" i="5"/>
  <c r="AF132" i="5"/>
  <c r="AC132" i="5"/>
  <c r="AB132" i="5" s="1"/>
  <c r="Y132" i="5"/>
  <c r="W132" i="5"/>
  <c r="V132" i="5"/>
  <c r="R132" i="5"/>
  <c r="A132" i="5"/>
  <c r="AI131" i="5"/>
  <c r="AG131" i="5"/>
  <c r="AF131" i="5"/>
  <c r="AC131" i="5"/>
  <c r="AB131" i="5" s="1"/>
  <c r="Y131" i="5"/>
  <c r="W131" i="5"/>
  <c r="V131" i="5"/>
  <c r="R131" i="5"/>
  <c r="U131" i="5" s="1"/>
  <c r="A131" i="5"/>
  <c r="AI130" i="5"/>
  <c r="AG130" i="5"/>
  <c r="AF130" i="5"/>
  <c r="AC130" i="5"/>
  <c r="AD130" i="5" s="1"/>
  <c r="Y130" i="5"/>
  <c r="W130" i="5"/>
  <c r="V130" i="5"/>
  <c r="R130" i="5"/>
  <c r="U130" i="5" s="1"/>
  <c r="A130" i="5"/>
  <c r="AI129" i="5"/>
  <c r="AG129" i="5"/>
  <c r="AF129" i="5"/>
  <c r="AC129" i="5"/>
  <c r="AD129" i="5" s="1"/>
  <c r="Y129" i="5"/>
  <c r="W129" i="5"/>
  <c r="V129" i="5"/>
  <c r="R129" i="5"/>
  <c r="A129" i="5"/>
  <c r="AI128" i="5"/>
  <c r="AG128" i="5"/>
  <c r="AF128" i="5"/>
  <c r="AC128" i="5"/>
  <c r="AD128" i="5" s="1"/>
  <c r="Y128" i="5"/>
  <c r="W128" i="5"/>
  <c r="V128" i="5"/>
  <c r="R128" i="5"/>
  <c r="A128" i="5"/>
  <c r="AI127" i="5"/>
  <c r="AG127" i="5"/>
  <c r="AF127" i="5"/>
  <c r="AC127" i="5"/>
  <c r="AA127" i="5" s="1"/>
  <c r="Y127" i="5"/>
  <c r="W127" i="5"/>
  <c r="V127" i="5"/>
  <c r="R127" i="5"/>
  <c r="A127" i="5"/>
  <c r="AI162" i="5"/>
  <c r="AG162" i="5"/>
  <c r="AF162" i="5"/>
  <c r="AC162" i="5"/>
  <c r="AA162" i="5" s="1"/>
  <c r="Y162" i="5"/>
  <c r="W162" i="5"/>
  <c r="V162" i="5"/>
  <c r="R162" i="5"/>
  <c r="AI161" i="5"/>
  <c r="AG161" i="5"/>
  <c r="AF161" i="5"/>
  <c r="AC161" i="5"/>
  <c r="AB161" i="5" s="1"/>
  <c r="Y161" i="5"/>
  <c r="W161" i="5"/>
  <c r="V161" i="5"/>
  <c r="R161" i="5"/>
  <c r="U161" i="5" s="1"/>
  <c r="AI160" i="5"/>
  <c r="AG160" i="5"/>
  <c r="AF160" i="5"/>
  <c r="AC160" i="5"/>
  <c r="AB160" i="5" s="1"/>
  <c r="Y160" i="5"/>
  <c r="W160" i="5"/>
  <c r="V160" i="5"/>
  <c r="R160" i="5"/>
  <c r="U160" i="5" s="1"/>
  <c r="AI158" i="5"/>
  <c r="AG158" i="5"/>
  <c r="AF158" i="5"/>
  <c r="AC158" i="5"/>
  <c r="AD158" i="5" s="1"/>
  <c r="Y158" i="5"/>
  <c r="W158" i="5"/>
  <c r="V158" i="5"/>
  <c r="R158" i="5"/>
  <c r="U158" i="5" s="1"/>
  <c r="A78" i="5"/>
  <c r="A79" i="5"/>
  <c r="A80" i="5"/>
  <c r="A81" i="5"/>
  <c r="A82" i="5"/>
  <c r="A147" i="5"/>
  <c r="A150" i="5"/>
  <c r="A151" i="5"/>
  <c r="A152" i="5"/>
  <c r="A149" i="5"/>
  <c r="R148" i="5"/>
  <c r="Y148" i="5"/>
  <c r="Y145" i="5"/>
  <c r="A145" i="5"/>
  <c r="A146" i="5"/>
  <c r="A153" i="5"/>
  <c r="A154" i="5"/>
  <c r="A155" i="5"/>
  <c r="A156" i="5"/>
  <c r="A157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48" i="5"/>
  <c r="A16" i="5"/>
  <c r="A17" i="5"/>
  <c r="A18" i="5"/>
  <c r="A19" i="5"/>
  <c r="A20" i="5"/>
  <c r="A21" i="5"/>
  <c r="A22" i="5"/>
  <c r="A23" i="5"/>
  <c r="A9" i="5"/>
  <c r="A10" i="5"/>
  <c r="A11" i="5"/>
  <c r="A12" i="5"/>
  <c r="A13" i="5"/>
  <c r="A14" i="5"/>
  <c r="A15" i="5"/>
  <c r="A8" i="5"/>
  <c r="AI23" i="5"/>
  <c r="AG23" i="5"/>
  <c r="AF23" i="5"/>
  <c r="AC23" i="5"/>
  <c r="AA23" i="5" s="1"/>
  <c r="Y23" i="5"/>
  <c r="W23" i="5"/>
  <c r="V23" i="5"/>
  <c r="R23" i="5"/>
  <c r="AI22" i="5"/>
  <c r="AG22" i="5"/>
  <c r="AF22" i="5"/>
  <c r="AC22" i="5"/>
  <c r="AA22" i="5" s="1"/>
  <c r="Y22" i="5"/>
  <c r="W22" i="5"/>
  <c r="V22" i="5"/>
  <c r="R22" i="5"/>
  <c r="AI21" i="5"/>
  <c r="AG21" i="5"/>
  <c r="AF21" i="5"/>
  <c r="AC21" i="5"/>
  <c r="AA21" i="5" s="1"/>
  <c r="Y21" i="5"/>
  <c r="W21" i="5"/>
  <c r="V21" i="5"/>
  <c r="R21" i="5"/>
  <c r="AI20" i="5"/>
  <c r="AG20" i="5"/>
  <c r="AF20" i="5"/>
  <c r="AC20" i="5"/>
  <c r="AA20" i="5" s="1"/>
  <c r="Y20" i="5"/>
  <c r="W20" i="5"/>
  <c r="V20" i="5"/>
  <c r="R20" i="5"/>
  <c r="AI15" i="5"/>
  <c r="AG15" i="5"/>
  <c r="AF15" i="5"/>
  <c r="AC15" i="5"/>
  <c r="AD15" i="5" s="1"/>
  <c r="Y15" i="5"/>
  <c r="W15" i="5"/>
  <c r="V15" i="5"/>
  <c r="R15" i="5"/>
  <c r="AI14" i="5"/>
  <c r="AG14" i="5"/>
  <c r="AF14" i="5"/>
  <c r="AC14" i="5"/>
  <c r="AA14" i="5" s="1"/>
  <c r="Y14" i="5"/>
  <c r="W14" i="5"/>
  <c r="V14" i="5"/>
  <c r="R14" i="5"/>
  <c r="AI13" i="5"/>
  <c r="AG13" i="5"/>
  <c r="AF13" i="5"/>
  <c r="AC13" i="5"/>
  <c r="AB13" i="5" s="1"/>
  <c r="Y13" i="5"/>
  <c r="W13" i="5"/>
  <c r="V13" i="5"/>
  <c r="R13" i="5"/>
  <c r="U13" i="5" s="1"/>
  <c r="AI12" i="5"/>
  <c r="AG12" i="5"/>
  <c r="AF12" i="5"/>
  <c r="AC12" i="5"/>
  <c r="AD12" i="5" s="1"/>
  <c r="Y12" i="5"/>
  <c r="W12" i="5"/>
  <c r="V12" i="5"/>
  <c r="R12" i="5"/>
  <c r="T12" i="5" s="1"/>
  <c r="A83" i="5"/>
  <c r="A84" i="5"/>
  <c r="A85" i="5"/>
  <c r="A86" i="5"/>
  <c r="A87" i="5"/>
  <c r="A88" i="5"/>
  <c r="A89" i="5"/>
  <c r="A90" i="5"/>
  <c r="A91" i="5"/>
  <c r="A92" i="5"/>
  <c r="A93" i="5"/>
  <c r="A94" i="5"/>
  <c r="AI94" i="5"/>
  <c r="AG94" i="5"/>
  <c r="AF94" i="5"/>
  <c r="AC94" i="5"/>
  <c r="AA94" i="5" s="1"/>
  <c r="Y94" i="5"/>
  <c r="W94" i="5"/>
  <c r="V94" i="5"/>
  <c r="R94" i="5"/>
  <c r="T94" i="5" s="1"/>
  <c r="AI93" i="5"/>
  <c r="AG93" i="5"/>
  <c r="AF93" i="5"/>
  <c r="AC93" i="5"/>
  <c r="AB93" i="5" s="1"/>
  <c r="Y93" i="5"/>
  <c r="W93" i="5"/>
  <c r="V93" i="5"/>
  <c r="R93" i="5"/>
  <c r="T93" i="5" s="1"/>
  <c r="Z93" i="5" s="1"/>
  <c r="AI92" i="5"/>
  <c r="AG92" i="5"/>
  <c r="AF92" i="5"/>
  <c r="AC92" i="5"/>
  <c r="AB92" i="5" s="1"/>
  <c r="Y92" i="5"/>
  <c r="W92" i="5"/>
  <c r="V92" i="5"/>
  <c r="R92" i="5"/>
  <c r="AI91" i="5"/>
  <c r="AG91" i="5"/>
  <c r="AF91" i="5"/>
  <c r="AC91" i="5"/>
  <c r="AA91" i="5" s="1"/>
  <c r="Y91" i="5"/>
  <c r="W91" i="5"/>
  <c r="V91" i="5"/>
  <c r="R91" i="5"/>
  <c r="U91" i="5" s="1"/>
  <c r="AI90" i="5"/>
  <c r="AG90" i="5"/>
  <c r="AF90" i="5"/>
  <c r="AC90" i="5"/>
  <c r="AD90" i="5" s="1"/>
  <c r="Y90" i="5"/>
  <c r="W90" i="5"/>
  <c r="V90" i="5"/>
  <c r="R90" i="5"/>
  <c r="U90" i="5" s="1"/>
  <c r="AI89" i="5"/>
  <c r="AG89" i="5"/>
  <c r="AF89" i="5"/>
  <c r="AC89" i="5"/>
  <c r="AB89" i="5" s="1"/>
  <c r="Y89" i="5"/>
  <c r="W89" i="5"/>
  <c r="V89" i="5"/>
  <c r="R89" i="5"/>
  <c r="U89" i="5" s="1"/>
  <c r="A29" i="5"/>
  <c r="A30" i="5"/>
  <c r="A31" i="5"/>
  <c r="A32" i="5"/>
  <c r="A33" i="5"/>
  <c r="A34" i="5"/>
  <c r="A35" i="5"/>
  <c r="A36" i="5"/>
  <c r="A37" i="5"/>
  <c r="A38" i="5"/>
  <c r="AI38" i="5"/>
  <c r="AG38" i="5"/>
  <c r="AF38" i="5"/>
  <c r="AC38" i="5"/>
  <c r="AD38" i="5" s="1"/>
  <c r="Y38" i="5"/>
  <c r="W38" i="5"/>
  <c r="V38" i="5"/>
  <c r="R38" i="5"/>
  <c r="AI37" i="5"/>
  <c r="AG37" i="5"/>
  <c r="AF37" i="5"/>
  <c r="AC37" i="5"/>
  <c r="AA37" i="5" s="1"/>
  <c r="Y37" i="5"/>
  <c r="W37" i="5"/>
  <c r="V37" i="5"/>
  <c r="R37" i="5"/>
  <c r="AI36" i="5"/>
  <c r="AG36" i="5"/>
  <c r="AF36" i="5"/>
  <c r="AC36" i="5"/>
  <c r="AB36" i="5" s="1"/>
  <c r="Y36" i="5"/>
  <c r="W36" i="5"/>
  <c r="V36" i="5"/>
  <c r="R36" i="5"/>
  <c r="U36" i="5" s="1"/>
  <c r="AI35" i="5"/>
  <c r="AG35" i="5"/>
  <c r="AF35" i="5"/>
  <c r="AC35" i="5"/>
  <c r="AA35" i="5" s="1"/>
  <c r="Y35" i="5"/>
  <c r="W35" i="5"/>
  <c r="V35" i="5"/>
  <c r="R35" i="5"/>
  <c r="T35" i="5" s="1"/>
  <c r="AI34" i="5"/>
  <c r="AG34" i="5"/>
  <c r="AF34" i="5"/>
  <c r="AC34" i="5"/>
  <c r="AD34" i="5" s="1"/>
  <c r="Y34" i="5"/>
  <c r="W34" i="5"/>
  <c r="V34" i="5"/>
  <c r="R34" i="5"/>
  <c r="T34" i="5" s="1"/>
  <c r="A124" i="5"/>
  <c r="R124" i="5"/>
  <c r="T124" i="5" s="1"/>
  <c r="AJ124" i="5" s="1"/>
  <c r="V124" i="5"/>
  <c r="W124" i="5"/>
  <c r="Y124" i="5"/>
  <c r="AC124" i="5"/>
  <c r="AB124" i="5" s="1"/>
  <c r="AF124" i="5"/>
  <c r="AG124" i="5"/>
  <c r="AI124" i="5"/>
  <c r="A119" i="5"/>
  <c r="A120" i="5"/>
  <c r="A121" i="5"/>
  <c r="A122" i="5"/>
  <c r="A123" i="5"/>
  <c r="A125" i="5"/>
  <c r="A126" i="5"/>
  <c r="A67" i="5"/>
  <c r="A70" i="5"/>
  <c r="A71" i="5"/>
  <c r="A72" i="5"/>
  <c r="A73" i="5"/>
  <c r="A74" i="5"/>
  <c r="A75" i="5"/>
  <c r="A76" i="5"/>
  <c r="A77" i="5"/>
  <c r="A68" i="5"/>
  <c r="A69" i="5"/>
  <c r="AI184" i="5"/>
  <c r="AG184" i="5"/>
  <c r="AF184" i="5"/>
  <c r="AC184" i="5"/>
  <c r="AA184" i="5" s="1"/>
  <c r="Y184" i="5"/>
  <c r="W184" i="5"/>
  <c r="V184" i="5"/>
  <c r="R184" i="5"/>
  <c r="U184" i="5" s="1"/>
  <c r="AI183" i="5"/>
  <c r="AG183" i="5"/>
  <c r="AF183" i="5"/>
  <c r="AC183" i="5"/>
  <c r="AB183" i="5" s="1"/>
  <c r="Y183" i="5"/>
  <c r="W183" i="5"/>
  <c r="V183" i="5"/>
  <c r="R183" i="5"/>
  <c r="AI182" i="5"/>
  <c r="AG182" i="5"/>
  <c r="AF182" i="5"/>
  <c r="AC182" i="5"/>
  <c r="AB182" i="5" s="1"/>
  <c r="Y182" i="5"/>
  <c r="W182" i="5"/>
  <c r="V182" i="5"/>
  <c r="R182" i="5"/>
  <c r="U182" i="5" s="1"/>
  <c r="AI181" i="5"/>
  <c r="AG181" i="5"/>
  <c r="AF181" i="5"/>
  <c r="AC181" i="5"/>
  <c r="AA181" i="5" s="1"/>
  <c r="Y181" i="5"/>
  <c r="W181" i="5"/>
  <c r="V181" i="5"/>
  <c r="R181" i="5"/>
  <c r="U181" i="5" s="1"/>
  <c r="AI180" i="5"/>
  <c r="AG180" i="5"/>
  <c r="AF180" i="5"/>
  <c r="AC180" i="5"/>
  <c r="AD180" i="5" s="1"/>
  <c r="Y180" i="5"/>
  <c r="W180" i="5"/>
  <c r="V180" i="5"/>
  <c r="R180" i="5"/>
  <c r="AI179" i="5"/>
  <c r="AG179" i="5"/>
  <c r="AF179" i="5"/>
  <c r="AC179" i="5"/>
  <c r="AD179" i="5" s="1"/>
  <c r="Y179" i="5"/>
  <c r="W179" i="5"/>
  <c r="V179" i="5"/>
  <c r="R179" i="5"/>
  <c r="AI178" i="5"/>
  <c r="AG178" i="5"/>
  <c r="AF178" i="5"/>
  <c r="AC178" i="5"/>
  <c r="AD178" i="5" s="1"/>
  <c r="Y178" i="5"/>
  <c r="W178" i="5"/>
  <c r="V178" i="5"/>
  <c r="R178" i="5"/>
  <c r="T178" i="5" s="1"/>
  <c r="AI177" i="5"/>
  <c r="AG177" i="5"/>
  <c r="AF177" i="5"/>
  <c r="AC177" i="5"/>
  <c r="AD177" i="5" s="1"/>
  <c r="Y177" i="5"/>
  <c r="W177" i="5"/>
  <c r="V177" i="5"/>
  <c r="R177" i="5"/>
  <c r="U177" i="5" s="1"/>
  <c r="AI176" i="5"/>
  <c r="AG176" i="5"/>
  <c r="AF176" i="5"/>
  <c r="AC176" i="5"/>
  <c r="AA176" i="5" s="1"/>
  <c r="Y176" i="5"/>
  <c r="W176" i="5"/>
  <c r="V176" i="5"/>
  <c r="R176" i="5"/>
  <c r="T176" i="5" s="1"/>
  <c r="AI175" i="5"/>
  <c r="AG175" i="5"/>
  <c r="AF175" i="5"/>
  <c r="AC175" i="5"/>
  <c r="AB175" i="5" s="1"/>
  <c r="Y175" i="5"/>
  <c r="W175" i="5"/>
  <c r="V175" i="5"/>
  <c r="R175" i="5"/>
  <c r="U175" i="5" s="1"/>
  <c r="AI174" i="5"/>
  <c r="AG174" i="5"/>
  <c r="AF174" i="5"/>
  <c r="AC174" i="5"/>
  <c r="AB174" i="5" s="1"/>
  <c r="Y174" i="5"/>
  <c r="W174" i="5"/>
  <c r="V174" i="5"/>
  <c r="R174" i="5"/>
  <c r="T174" i="5" s="1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95" i="5"/>
  <c r="AI118" i="5"/>
  <c r="AG118" i="5"/>
  <c r="AF118" i="5"/>
  <c r="AC118" i="5"/>
  <c r="AD118" i="5" s="1"/>
  <c r="Y118" i="5"/>
  <c r="W118" i="5"/>
  <c r="V118" i="5"/>
  <c r="R118" i="5"/>
  <c r="AI117" i="5"/>
  <c r="AG117" i="5"/>
  <c r="AF117" i="5"/>
  <c r="AC117" i="5"/>
  <c r="AA117" i="5" s="1"/>
  <c r="Y117" i="5"/>
  <c r="W117" i="5"/>
  <c r="V117" i="5"/>
  <c r="R117" i="5"/>
  <c r="AI116" i="5"/>
  <c r="AG116" i="5"/>
  <c r="AF116" i="5"/>
  <c r="AC116" i="5"/>
  <c r="AB116" i="5" s="1"/>
  <c r="Y116" i="5"/>
  <c r="W116" i="5"/>
  <c r="V116" i="5"/>
  <c r="R116" i="5"/>
  <c r="T116" i="5" s="1"/>
  <c r="AJ116" i="5" s="1"/>
  <c r="AI115" i="5"/>
  <c r="AG115" i="5"/>
  <c r="AF115" i="5"/>
  <c r="AC115" i="5"/>
  <c r="AA115" i="5" s="1"/>
  <c r="Y115" i="5"/>
  <c r="W115" i="5"/>
  <c r="V115" i="5"/>
  <c r="R115" i="5"/>
  <c r="T115" i="5" s="1"/>
  <c r="Z115" i="5" s="1"/>
  <c r="AI114" i="5"/>
  <c r="AG114" i="5"/>
  <c r="AF114" i="5"/>
  <c r="AC114" i="5"/>
  <c r="AD114" i="5" s="1"/>
  <c r="Y114" i="5"/>
  <c r="W114" i="5"/>
  <c r="V114" i="5"/>
  <c r="R114" i="5"/>
  <c r="U114" i="5" s="1"/>
  <c r="AI113" i="5"/>
  <c r="AG113" i="5"/>
  <c r="AF113" i="5"/>
  <c r="AC113" i="5"/>
  <c r="AA113" i="5" s="1"/>
  <c r="Y113" i="5"/>
  <c r="W113" i="5"/>
  <c r="V113" i="5"/>
  <c r="R113" i="5"/>
  <c r="AI112" i="5"/>
  <c r="AG112" i="5"/>
  <c r="AF112" i="5"/>
  <c r="AC112" i="5"/>
  <c r="AD112" i="5" s="1"/>
  <c r="Y112" i="5"/>
  <c r="W112" i="5"/>
  <c r="V112" i="5"/>
  <c r="R112" i="5"/>
  <c r="U112" i="5" s="1"/>
  <c r="AI111" i="5"/>
  <c r="AG111" i="5"/>
  <c r="AF111" i="5"/>
  <c r="AC111" i="5"/>
  <c r="AA111" i="5" s="1"/>
  <c r="Y111" i="5"/>
  <c r="W111" i="5"/>
  <c r="V111" i="5"/>
  <c r="R111" i="5"/>
  <c r="U111" i="5" s="1"/>
  <c r="AI110" i="5"/>
  <c r="AG110" i="5"/>
  <c r="AF110" i="5"/>
  <c r="AC110" i="5"/>
  <c r="AD110" i="5" s="1"/>
  <c r="Y110" i="5"/>
  <c r="W110" i="5"/>
  <c r="V110" i="5"/>
  <c r="R110" i="5"/>
  <c r="AI109" i="5"/>
  <c r="AG109" i="5"/>
  <c r="AF109" i="5"/>
  <c r="AC109" i="5"/>
  <c r="AA109" i="5" s="1"/>
  <c r="Y109" i="5"/>
  <c r="W109" i="5"/>
  <c r="V109" i="5"/>
  <c r="R109" i="5"/>
  <c r="AI108" i="5"/>
  <c r="AG108" i="5"/>
  <c r="AF108" i="5"/>
  <c r="AC108" i="5"/>
  <c r="AB108" i="5" s="1"/>
  <c r="Y108" i="5"/>
  <c r="W108" i="5"/>
  <c r="V108" i="5"/>
  <c r="R108" i="5"/>
  <c r="T108" i="5" s="1"/>
  <c r="AJ108" i="5" s="1"/>
  <c r="AI107" i="5"/>
  <c r="AG107" i="5"/>
  <c r="AF107" i="5"/>
  <c r="AC107" i="5"/>
  <c r="AA107" i="5" s="1"/>
  <c r="Y107" i="5"/>
  <c r="W107" i="5"/>
  <c r="V107" i="5"/>
  <c r="R107" i="5"/>
  <c r="T107" i="5" s="1"/>
  <c r="Z107" i="5" s="1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39" i="5"/>
  <c r="AI66" i="5"/>
  <c r="AG66" i="5"/>
  <c r="AF66" i="5"/>
  <c r="AC66" i="5"/>
  <c r="AD66" i="5" s="1"/>
  <c r="Y66" i="5"/>
  <c r="W66" i="5"/>
  <c r="V66" i="5"/>
  <c r="R66" i="5"/>
  <c r="T66" i="5" s="1"/>
  <c r="AI65" i="5"/>
  <c r="AG65" i="5"/>
  <c r="AF65" i="5"/>
  <c r="AC65" i="5"/>
  <c r="AD65" i="5" s="1"/>
  <c r="Y65" i="5"/>
  <c r="W65" i="5"/>
  <c r="V65" i="5"/>
  <c r="R65" i="5"/>
  <c r="AI64" i="5"/>
  <c r="AG64" i="5"/>
  <c r="AF64" i="5"/>
  <c r="AC64" i="5"/>
  <c r="AA64" i="5" s="1"/>
  <c r="Y64" i="5"/>
  <c r="W64" i="5"/>
  <c r="V64" i="5"/>
  <c r="R64" i="5"/>
  <c r="AI63" i="5"/>
  <c r="AG63" i="5"/>
  <c r="AF63" i="5"/>
  <c r="AC63" i="5"/>
  <c r="AB63" i="5" s="1"/>
  <c r="Y63" i="5"/>
  <c r="W63" i="5"/>
  <c r="V63" i="5"/>
  <c r="R63" i="5"/>
  <c r="U63" i="5" s="1"/>
  <c r="AI62" i="5"/>
  <c r="AG62" i="5"/>
  <c r="AF62" i="5"/>
  <c r="AC62" i="5"/>
  <c r="AB62" i="5" s="1"/>
  <c r="Y62" i="5"/>
  <c r="W62" i="5"/>
  <c r="V62" i="5"/>
  <c r="R62" i="5"/>
  <c r="U62" i="5" s="1"/>
  <c r="AI61" i="5"/>
  <c r="AG61" i="5"/>
  <c r="AF61" i="5"/>
  <c r="AC61" i="5"/>
  <c r="AB61" i="5" s="1"/>
  <c r="Y61" i="5"/>
  <c r="W61" i="5"/>
  <c r="V61" i="5"/>
  <c r="R61" i="5"/>
  <c r="T61" i="5" s="1"/>
  <c r="AI60" i="5"/>
  <c r="AG60" i="5"/>
  <c r="AF60" i="5"/>
  <c r="AC60" i="5"/>
  <c r="AB60" i="5" s="1"/>
  <c r="Y60" i="5"/>
  <c r="W60" i="5"/>
  <c r="V60" i="5"/>
  <c r="R60" i="5"/>
  <c r="U60" i="5" s="1"/>
  <c r="AI59" i="5"/>
  <c r="AG59" i="5"/>
  <c r="AF59" i="5"/>
  <c r="AC59" i="5"/>
  <c r="AB59" i="5" s="1"/>
  <c r="Y59" i="5"/>
  <c r="W59" i="5"/>
  <c r="V59" i="5"/>
  <c r="R59" i="5"/>
  <c r="U59" i="5" s="1"/>
  <c r="AI58" i="5"/>
  <c r="AG58" i="5"/>
  <c r="AF58" i="5"/>
  <c r="AC58" i="5"/>
  <c r="AB58" i="5" s="1"/>
  <c r="Y58" i="5"/>
  <c r="W58" i="5"/>
  <c r="V58" i="5"/>
  <c r="R58" i="5"/>
  <c r="T58" i="5" s="1"/>
  <c r="AI57" i="5"/>
  <c r="AG57" i="5"/>
  <c r="AF57" i="5"/>
  <c r="AC57" i="5"/>
  <c r="AA57" i="5" s="1"/>
  <c r="Y57" i="5"/>
  <c r="W57" i="5"/>
  <c r="V57" i="5"/>
  <c r="R57" i="5"/>
  <c r="AI56" i="5"/>
  <c r="AG56" i="5"/>
  <c r="AF56" i="5"/>
  <c r="AC56" i="5"/>
  <c r="AD56" i="5" s="1"/>
  <c r="Y56" i="5"/>
  <c r="W56" i="5"/>
  <c r="V56" i="5"/>
  <c r="R56" i="5"/>
  <c r="AI55" i="5"/>
  <c r="AG55" i="5"/>
  <c r="AF55" i="5"/>
  <c r="AC55" i="5"/>
  <c r="AB55" i="5" s="1"/>
  <c r="Y55" i="5"/>
  <c r="W55" i="5"/>
  <c r="V55" i="5"/>
  <c r="R55" i="5"/>
  <c r="AI54" i="5"/>
  <c r="AG54" i="5"/>
  <c r="AF54" i="5"/>
  <c r="AC54" i="5"/>
  <c r="AB54" i="5" s="1"/>
  <c r="Y54" i="5"/>
  <c r="W54" i="5"/>
  <c r="V54" i="5"/>
  <c r="R54" i="5"/>
  <c r="U54" i="5" s="1"/>
  <c r="AI53" i="5"/>
  <c r="AG53" i="5"/>
  <c r="AF53" i="5"/>
  <c r="AC53" i="5"/>
  <c r="AB53" i="5" s="1"/>
  <c r="Y53" i="5"/>
  <c r="W53" i="5"/>
  <c r="V53" i="5"/>
  <c r="R53" i="5"/>
  <c r="R172" i="5"/>
  <c r="U172" i="5" s="1"/>
  <c r="V172" i="5"/>
  <c r="W172" i="5"/>
  <c r="Y172" i="5"/>
  <c r="AC172" i="5"/>
  <c r="AD172" i="5" s="1"/>
  <c r="AF172" i="5"/>
  <c r="AG172" i="5"/>
  <c r="AI172" i="5"/>
  <c r="AI173" i="5"/>
  <c r="AG173" i="5"/>
  <c r="AF173" i="5"/>
  <c r="AC173" i="5"/>
  <c r="AD173" i="5" s="1"/>
  <c r="Y173" i="5"/>
  <c r="W173" i="5"/>
  <c r="V173" i="5"/>
  <c r="R173" i="5"/>
  <c r="T173" i="5" s="1"/>
  <c r="R44" i="5"/>
  <c r="R45" i="5"/>
  <c r="R46" i="5"/>
  <c r="R47" i="5"/>
  <c r="R48" i="5"/>
  <c r="R49" i="5"/>
  <c r="R50" i="5"/>
  <c r="R51" i="5"/>
  <c r="R52" i="5"/>
  <c r="R95" i="5"/>
  <c r="R96" i="5"/>
  <c r="R97" i="5"/>
  <c r="R98" i="5"/>
  <c r="U98" i="5" s="1"/>
  <c r="R99" i="5"/>
  <c r="R100" i="5"/>
  <c r="T100" i="5" s="1"/>
  <c r="Z100" i="5" s="1"/>
  <c r="R101" i="5"/>
  <c r="U101" i="5" s="1"/>
  <c r="R102" i="5"/>
  <c r="R103" i="5"/>
  <c r="U103" i="5" s="1"/>
  <c r="R104" i="5"/>
  <c r="R105" i="5"/>
  <c r="R106" i="5"/>
  <c r="V103" i="5"/>
  <c r="W103" i="5"/>
  <c r="Y103" i="5"/>
  <c r="AC103" i="5"/>
  <c r="AB103" i="5" s="1"/>
  <c r="AF103" i="5"/>
  <c r="AG103" i="5"/>
  <c r="AI103" i="5"/>
  <c r="V104" i="5"/>
  <c r="W104" i="5"/>
  <c r="Y104" i="5"/>
  <c r="AC104" i="5"/>
  <c r="AD104" i="5" s="1"/>
  <c r="AF104" i="5"/>
  <c r="AG104" i="5"/>
  <c r="AI104" i="5"/>
  <c r="V98" i="5"/>
  <c r="W98" i="5"/>
  <c r="Y98" i="5"/>
  <c r="AC98" i="5"/>
  <c r="AA98" i="5" s="1"/>
  <c r="AF98" i="5"/>
  <c r="AG98" i="5"/>
  <c r="AI98" i="5"/>
  <c r="AI106" i="5"/>
  <c r="AG106" i="5"/>
  <c r="AF106" i="5"/>
  <c r="AC106" i="5"/>
  <c r="AD106" i="5" s="1"/>
  <c r="Y106" i="5"/>
  <c r="W106" i="5"/>
  <c r="V106" i="5"/>
  <c r="V100" i="5"/>
  <c r="W100" i="5"/>
  <c r="Y100" i="5"/>
  <c r="AC100" i="5"/>
  <c r="AB100" i="5" s="1"/>
  <c r="AF100" i="5"/>
  <c r="AG100" i="5"/>
  <c r="AI100" i="5"/>
  <c r="V101" i="5"/>
  <c r="W101" i="5"/>
  <c r="Y101" i="5"/>
  <c r="AC101" i="5"/>
  <c r="AA101" i="5" s="1"/>
  <c r="AF101" i="5"/>
  <c r="AG101" i="5"/>
  <c r="AI101" i="5"/>
  <c r="T141" i="5" l="1"/>
  <c r="AJ141" i="5" s="1"/>
  <c r="AB159" i="5"/>
  <c r="AB129" i="5"/>
  <c r="AA136" i="5"/>
  <c r="AB144" i="5"/>
  <c r="T134" i="5"/>
  <c r="Z134" i="5" s="1"/>
  <c r="T140" i="5"/>
  <c r="AJ140" i="5" s="1"/>
  <c r="T143" i="5"/>
  <c r="AE143" i="5" s="1"/>
  <c r="AB130" i="5"/>
  <c r="AA130" i="5"/>
  <c r="T131" i="5"/>
  <c r="Z131" i="5" s="1"/>
  <c r="AD131" i="5"/>
  <c r="AB136" i="5"/>
  <c r="Z141" i="5"/>
  <c r="T161" i="5"/>
  <c r="Z161" i="5" s="1"/>
  <c r="AA128" i="5"/>
  <c r="AD133" i="5"/>
  <c r="AD138" i="5"/>
  <c r="AB128" i="5"/>
  <c r="AJ133" i="5"/>
  <c r="AE133" i="5"/>
  <c r="AD142" i="5"/>
  <c r="AA137" i="5"/>
  <c r="AD160" i="5"/>
  <c r="AA129" i="5"/>
  <c r="AD132" i="5"/>
  <c r="U133" i="5"/>
  <c r="AB137" i="5"/>
  <c r="T142" i="5"/>
  <c r="AJ142" i="5" s="1"/>
  <c r="AE141" i="5"/>
  <c r="T132" i="5"/>
  <c r="AE132" i="5" s="1"/>
  <c r="AB135" i="5"/>
  <c r="AA138" i="5"/>
  <c r="AD140" i="5"/>
  <c r="AB127" i="5"/>
  <c r="U132" i="5"/>
  <c r="AE140" i="5"/>
  <c r="AD139" i="5"/>
  <c r="T139" i="5"/>
  <c r="Z139" i="5" s="1"/>
  <c r="T159" i="5"/>
  <c r="AJ159" i="5" s="1"/>
  <c r="U159" i="5"/>
  <c r="AD159" i="5"/>
  <c r="AD141" i="5"/>
  <c r="AB141" i="5"/>
  <c r="AD134" i="5"/>
  <c r="U127" i="5"/>
  <c r="AD127" i="5"/>
  <c r="T128" i="5"/>
  <c r="AJ128" i="5" s="1"/>
  <c r="U135" i="5"/>
  <c r="AD135" i="5"/>
  <c r="T136" i="5"/>
  <c r="AJ136" i="5" s="1"/>
  <c r="U144" i="5"/>
  <c r="AD144" i="5"/>
  <c r="AD143" i="5"/>
  <c r="U128" i="5"/>
  <c r="T129" i="5"/>
  <c r="AE129" i="5" s="1"/>
  <c r="AA131" i="5"/>
  <c r="U136" i="5"/>
  <c r="T137" i="5"/>
  <c r="AA139" i="5"/>
  <c r="Z140" i="5"/>
  <c r="U129" i="5"/>
  <c r="T130" i="5"/>
  <c r="AA132" i="5"/>
  <c r="Z133" i="5"/>
  <c r="U137" i="5"/>
  <c r="T138" i="5"/>
  <c r="AA140" i="5"/>
  <c r="T144" i="5"/>
  <c r="AJ144" i="5" s="1"/>
  <c r="AA133" i="5"/>
  <c r="AA142" i="5"/>
  <c r="T127" i="5"/>
  <c r="AE127" i="5" s="1"/>
  <c r="AA134" i="5"/>
  <c r="AA143" i="5"/>
  <c r="T135" i="5"/>
  <c r="AJ135" i="5" s="1"/>
  <c r="AB162" i="5"/>
  <c r="AA160" i="5"/>
  <c r="T160" i="5"/>
  <c r="AJ160" i="5" s="1"/>
  <c r="AA158" i="5"/>
  <c r="AB158" i="5"/>
  <c r="U162" i="5"/>
  <c r="AD162" i="5"/>
  <c r="AD161" i="5"/>
  <c r="T162" i="5"/>
  <c r="AJ162" i="5" s="1"/>
  <c r="T158" i="5"/>
  <c r="AE158" i="5" s="1"/>
  <c r="AA161" i="5"/>
  <c r="U93" i="5"/>
  <c r="AD22" i="5"/>
  <c r="AE34" i="5"/>
  <c r="AA15" i="5"/>
  <c r="AD20" i="5"/>
  <c r="AB21" i="5"/>
  <c r="AD89" i="5"/>
  <c r="AB12" i="5"/>
  <c r="AB23" i="5"/>
  <c r="U34" i="5"/>
  <c r="AD91" i="5"/>
  <c r="AB20" i="5"/>
  <c r="U12" i="5"/>
  <c r="AD21" i="5"/>
  <c r="AB22" i="5"/>
  <c r="AB14" i="5"/>
  <c r="AB15" i="5"/>
  <c r="AA12" i="5"/>
  <c r="T13" i="5"/>
  <c r="AJ13" i="5" s="1"/>
  <c r="AD23" i="5"/>
  <c r="T90" i="5"/>
  <c r="AJ90" i="5" s="1"/>
  <c r="AD92" i="5"/>
  <c r="T20" i="5"/>
  <c r="AE20" i="5" s="1"/>
  <c r="T21" i="5"/>
  <c r="AJ21" i="5" s="1"/>
  <c r="T22" i="5"/>
  <c r="AJ22" i="5" s="1"/>
  <c r="T23" i="5"/>
  <c r="AJ23" i="5" s="1"/>
  <c r="U20" i="5"/>
  <c r="U21" i="5"/>
  <c r="U22" i="5"/>
  <c r="U23" i="5"/>
  <c r="AJ12" i="5"/>
  <c r="AE12" i="5"/>
  <c r="AD13" i="5"/>
  <c r="T14" i="5"/>
  <c r="AE14" i="5" s="1"/>
  <c r="U14" i="5"/>
  <c r="AD14" i="5"/>
  <c r="T15" i="5"/>
  <c r="AJ15" i="5" s="1"/>
  <c r="U15" i="5"/>
  <c r="Z12" i="5"/>
  <c r="AA13" i="5"/>
  <c r="AB37" i="5"/>
  <c r="AA89" i="5"/>
  <c r="AB94" i="5"/>
  <c r="AA92" i="5"/>
  <c r="AJ93" i="5"/>
  <c r="T92" i="5"/>
  <c r="Z92" i="5" s="1"/>
  <c r="AB91" i="5"/>
  <c r="U92" i="5"/>
  <c r="AD93" i="5"/>
  <c r="U94" i="5"/>
  <c r="AA90" i="5"/>
  <c r="AE94" i="5"/>
  <c r="T89" i="5"/>
  <c r="AE89" i="5" s="1"/>
  <c r="AB90" i="5"/>
  <c r="AE93" i="5"/>
  <c r="AD94" i="5"/>
  <c r="T91" i="5"/>
  <c r="AE91" i="5" s="1"/>
  <c r="AA93" i="5"/>
  <c r="Z94" i="5"/>
  <c r="AJ94" i="5"/>
  <c r="AB35" i="5"/>
  <c r="AA38" i="5"/>
  <c r="T36" i="5"/>
  <c r="AJ36" i="5" s="1"/>
  <c r="AJ34" i="5"/>
  <c r="AB38" i="5"/>
  <c r="AB180" i="5"/>
  <c r="AD35" i="5"/>
  <c r="U35" i="5"/>
  <c r="U37" i="5"/>
  <c r="AD37" i="5"/>
  <c r="T38" i="5"/>
  <c r="AJ38" i="5" s="1"/>
  <c r="AE35" i="5"/>
  <c r="AD36" i="5"/>
  <c r="Z34" i="5"/>
  <c r="U38" i="5"/>
  <c r="AA34" i="5"/>
  <c r="Z35" i="5"/>
  <c r="T37" i="5"/>
  <c r="AJ37" i="5" s="1"/>
  <c r="AB34" i="5"/>
  <c r="AJ35" i="5"/>
  <c r="AA36" i="5"/>
  <c r="AE58" i="5"/>
  <c r="AE66" i="5"/>
  <c r="AD107" i="5"/>
  <c r="AD53" i="5"/>
  <c r="AA56" i="5"/>
  <c r="U124" i="5"/>
  <c r="AB106" i="5"/>
  <c r="AD98" i="5"/>
  <c r="AB57" i="5"/>
  <c r="AA179" i="5"/>
  <c r="U107" i="5"/>
  <c r="T177" i="5"/>
  <c r="AJ177" i="5" s="1"/>
  <c r="AA180" i="5"/>
  <c r="AA124" i="5"/>
  <c r="AE124" i="5"/>
  <c r="Z124" i="5"/>
  <c r="AD124" i="5"/>
  <c r="U115" i="5"/>
  <c r="AA58" i="5"/>
  <c r="AD61" i="5"/>
  <c r="AA65" i="5"/>
  <c r="AB115" i="5"/>
  <c r="AD54" i="5"/>
  <c r="U61" i="5"/>
  <c r="U58" i="5"/>
  <c r="AD59" i="5"/>
  <c r="T112" i="5"/>
  <c r="AE112" i="5" s="1"/>
  <c r="U174" i="5"/>
  <c r="AD57" i="5"/>
  <c r="AB111" i="5"/>
  <c r="AJ58" i="5"/>
  <c r="T63" i="5"/>
  <c r="AJ63" i="5" s="1"/>
  <c r="AD117" i="5"/>
  <c r="Z58" i="5"/>
  <c r="AD111" i="5"/>
  <c r="AD181" i="5"/>
  <c r="Z66" i="5"/>
  <c r="T110" i="5"/>
  <c r="Z110" i="5" s="1"/>
  <c r="AD174" i="5"/>
  <c r="AD101" i="5"/>
  <c r="AD58" i="5"/>
  <c r="AD113" i="5"/>
  <c r="AB104" i="5"/>
  <c r="T172" i="5"/>
  <c r="Z172" i="5" s="1"/>
  <c r="T54" i="5"/>
  <c r="AJ54" i="5" s="1"/>
  <c r="AB56" i="5"/>
  <c r="T59" i="5"/>
  <c r="Z59" i="5" s="1"/>
  <c r="AJ61" i="5"/>
  <c r="AE61" i="5"/>
  <c r="AB65" i="5"/>
  <c r="U66" i="5"/>
  <c r="AB109" i="5"/>
  <c r="Z116" i="5"/>
  <c r="AA118" i="5"/>
  <c r="AD176" i="5"/>
  <c r="AB179" i="5"/>
  <c r="AJ176" i="5"/>
  <c r="AE176" i="5"/>
  <c r="AD109" i="5"/>
  <c r="T114" i="5"/>
  <c r="AE114" i="5" s="1"/>
  <c r="T183" i="5"/>
  <c r="AE183" i="5" s="1"/>
  <c r="T55" i="5"/>
  <c r="Z55" i="5" s="1"/>
  <c r="AD60" i="5"/>
  <c r="AD62" i="5"/>
  <c r="AJ66" i="5"/>
  <c r="Z108" i="5"/>
  <c r="AA110" i="5"/>
  <c r="AB113" i="5"/>
  <c r="AD175" i="5"/>
  <c r="U176" i="5"/>
  <c r="AD182" i="5"/>
  <c r="U183" i="5"/>
  <c r="AD184" i="5"/>
  <c r="T53" i="5"/>
  <c r="AE53" i="5" s="1"/>
  <c r="AD115" i="5"/>
  <c r="T118" i="5"/>
  <c r="Z118" i="5" s="1"/>
  <c r="U53" i="5"/>
  <c r="T60" i="5"/>
  <c r="AJ60" i="5" s="1"/>
  <c r="T62" i="5"/>
  <c r="AJ62" i="5" s="1"/>
  <c r="AA66" i="5"/>
  <c r="AB107" i="5"/>
  <c r="AB117" i="5"/>
  <c r="AA174" i="5"/>
  <c r="T175" i="5"/>
  <c r="Z175" i="5" s="1"/>
  <c r="AB178" i="5"/>
  <c r="AB181" i="5"/>
  <c r="T182" i="5"/>
  <c r="Z182" i="5" s="1"/>
  <c r="AB64" i="5"/>
  <c r="AA114" i="5"/>
  <c r="Z174" i="5"/>
  <c r="AE174" i="5"/>
  <c r="AB176" i="5"/>
  <c r="AA177" i="5"/>
  <c r="Z178" i="5"/>
  <c r="AB184" i="5"/>
  <c r="AB177" i="5"/>
  <c r="AA178" i="5"/>
  <c r="AJ178" i="5"/>
  <c r="AD183" i="5"/>
  <c r="T184" i="5"/>
  <c r="AE184" i="5" s="1"/>
  <c r="U178" i="5"/>
  <c r="T179" i="5"/>
  <c r="AJ179" i="5" s="1"/>
  <c r="AJ174" i="5"/>
  <c r="AE178" i="5"/>
  <c r="U179" i="5"/>
  <c r="T180" i="5"/>
  <c r="AE180" i="5" s="1"/>
  <c r="AA182" i="5"/>
  <c r="AA175" i="5"/>
  <c r="Z176" i="5"/>
  <c r="U180" i="5"/>
  <c r="T181" i="5"/>
  <c r="Z181" i="5" s="1"/>
  <c r="AA183" i="5"/>
  <c r="AE107" i="5"/>
  <c r="U108" i="5"/>
  <c r="AD108" i="5"/>
  <c r="T109" i="5"/>
  <c r="AJ109" i="5" s="1"/>
  <c r="AB110" i="5"/>
  <c r="AE115" i="5"/>
  <c r="U116" i="5"/>
  <c r="AD116" i="5"/>
  <c r="T117" i="5"/>
  <c r="AJ117" i="5" s="1"/>
  <c r="AB118" i="5"/>
  <c r="AE108" i="5"/>
  <c r="U109" i="5"/>
  <c r="AA112" i="5"/>
  <c r="AE116" i="5"/>
  <c r="U117" i="5"/>
  <c r="U110" i="5"/>
  <c r="T111" i="5"/>
  <c r="Z111" i="5" s="1"/>
  <c r="AB112" i="5"/>
  <c r="U118" i="5"/>
  <c r="AJ107" i="5"/>
  <c r="T113" i="5"/>
  <c r="AE113" i="5" s="1"/>
  <c r="AB114" i="5"/>
  <c r="AJ115" i="5"/>
  <c r="AA108" i="5"/>
  <c r="U113" i="5"/>
  <c r="AA116" i="5"/>
  <c r="AD55" i="5"/>
  <c r="U56" i="5"/>
  <c r="T57" i="5"/>
  <c r="AJ57" i="5" s="1"/>
  <c r="AA59" i="5"/>
  <c r="U64" i="5"/>
  <c r="AD64" i="5"/>
  <c r="T65" i="5"/>
  <c r="AJ65" i="5" s="1"/>
  <c r="AB66" i="5"/>
  <c r="U55" i="5"/>
  <c r="T56" i="5"/>
  <c r="AJ56" i="5" s="1"/>
  <c r="AD63" i="5"/>
  <c r="T64" i="5"/>
  <c r="AE64" i="5" s="1"/>
  <c r="U57" i="5"/>
  <c r="AA60" i="5"/>
  <c r="Z61" i="5"/>
  <c r="U65" i="5"/>
  <c r="AA53" i="5"/>
  <c r="AA61" i="5"/>
  <c r="AE54" i="5"/>
  <c r="AA54" i="5"/>
  <c r="AA62" i="5"/>
  <c r="AA55" i="5"/>
  <c r="AA63" i="5"/>
  <c r="U173" i="5"/>
  <c r="AB173" i="5"/>
  <c r="AD100" i="5"/>
  <c r="AB172" i="5"/>
  <c r="AA172" i="5"/>
  <c r="AA173" i="5"/>
  <c r="Z173" i="5"/>
  <c r="AE173" i="5"/>
  <c r="AJ173" i="5"/>
  <c r="AA104" i="5"/>
  <c r="T103" i="5"/>
  <c r="AJ103" i="5" s="1"/>
  <c r="T98" i="5"/>
  <c r="AE98" i="5" s="1"/>
  <c r="T101" i="5"/>
  <c r="Z101" i="5" s="1"/>
  <c r="AA103" i="5"/>
  <c r="U104" i="5"/>
  <c r="T104" i="5"/>
  <c r="Z104" i="5" s="1"/>
  <c r="AD103" i="5"/>
  <c r="AJ100" i="5"/>
  <c r="U100" i="5"/>
  <c r="AE100" i="5"/>
  <c r="AA106" i="5"/>
  <c r="AA100" i="5"/>
  <c r="AB98" i="5"/>
  <c r="T106" i="5"/>
  <c r="U106" i="5"/>
  <c r="AB101" i="5"/>
  <c r="R39" i="5"/>
  <c r="R40" i="5"/>
  <c r="U40" i="5" s="1"/>
  <c r="R41" i="5"/>
  <c r="U41" i="5" s="1"/>
  <c r="R42" i="5"/>
  <c r="T42" i="5" s="1"/>
  <c r="R43" i="5"/>
  <c r="T43" i="5" s="1"/>
  <c r="U46" i="5"/>
  <c r="U47" i="5"/>
  <c r="U48" i="5"/>
  <c r="T49" i="5"/>
  <c r="T50" i="5"/>
  <c r="U51" i="5"/>
  <c r="T44" i="5"/>
  <c r="U45" i="5"/>
  <c r="AJ134" i="5" l="1"/>
  <c r="AE134" i="5"/>
  <c r="Z144" i="5"/>
  <c r="Z143" i="5"/>
  <c r="AE139" i="5"/>
  <c r="Z142" i="5"/>
  <c r="Z160" i="5"/>
  <c r="AJ143" i="5"/>
  <c r="Z132" i="5"/>
  <c r="AJ132" i="5"/>
  <c r="AE131" i="5"/>
  <c r="AJ161" i="5"/>
  <c r="AE144" i="5"/>
  <c r="AJ131" i="5"/>
  <c r="AE161" i="5"/>
  <c r="AE142" i="5"/>
  <c r="AE135" i="5"/>
  <c r="Z128" i="5"/>
  <c r="AJ127" i="5"/>
  <c r="AJ139" i="5"/>
  <c r="Z135" i="5"/>
  <c r="AE128" i="5"/>
  <c r="Z159" i="5"/>
  <c r="AE159" i="5"/>
  <c r="Z137" i="5"/>
  <c r="AJ137" i="5"/>
  <c r="AE130" i="5"/>
  <c r="Z130" i="5"/>
  <c r="AJ130" i="5"/>
  <c r="Z127" i="5"/>
  <c r="AE137" i="5"/>
  <c r="AE138" i="5"/>
  <c r="AJ138" i="5"/>
  <c r="Z138" i="5"/>
  <c r="AJ129" i="5"/>
  <c r="Z129" i="5"/>
  <c r="Z136" i="5"/>
  <c r="AE136" i="5"/>
  <c r="AE162" i="5"/>
  <c r="Z162" i="5"/>
  <c r="AE160" i="5"/>
  <c r="AJ158" i="5"/>
  <c r="Z158" i="5"/>
  <c r="AJ112" i="5"/>
  <c r="AJ172" i="5"/>
  <c r="Z91" i="5"/>
  <c r="Z13" i="5"/>
  <c r="AJ92" i="5"/>
  <c r="AE13" i="5"/>
  <c r="AE90" i="5"/>
  <c r="Z90" i="5"/>
  <c r="Z23" i="5"/>
  <c r="AE23" i="5"/>
  <c r="Z22" i="5"/>
  <c r="AE22" i="5"/>
  <c r="Z21" i="5"/>
  <c r="AJ20" i="5"/>
  <c r="AE21" i="5"/>
  <c r="Z20" i="5"/>
  <c r="Z14" i="5"/>
  <c r="AJ14" i="5"/>
  <c r="AE15" i="5"/>
  <c r="Z15" i="5"/>
  <c r="AE92" i="5"/>
  <c r="AE172" i="5"/>
  <c r="Z36" i="5"/>
  <c r="AJ91" i="5"/>
  <c r="AJ89" i="5"/>
  <c r="Z89" i="5"/>
  <c r="AE36" i="5"/>
  <c r="AJ53" i="5"/>
  <c r="AE38" i="5"/>
  <c r="Z38" i="5"/>
  <c r="Z37" i="5"/>
  <c r="AE37" i="5"/>
  <c r="Z177" i="5"/>
  <c r="Z63" i="5"/>
  <c r="AE63" i="5"/>
  <c r="Z184" i="5"/>
  <c r="AE62" i="5"/>
  <c r="AJ114" i="5"/>
  <c r="AE177" i="5"/>
  <c r="Z62" i="5"/>
  <c r="AE56" i="5"/>
  <c r="AE65" i="5"/>
  <c r="Z114" i="5"/>
  <c r="Z54" i="5"/>
  <c r="Z183" i="5"/>
  <c r="AE111" i="5"/>
  <c r="AE55" i="5"/>
  <c r="AJ183" i="5"/>
  <c r="AJ104" i="5"/>
  <c r="Z64" i="5"/>
  <c r="AJ111" i="5"/>
  <c r="AJ175" i="5"/>
  <c r="Z56" i="5"/>
  <c r="Z53" i="5"/>
  <c r="AJ110" i="5"/>
  <c r="AE182" i="5"/>
  <c r="Z60" i="5"/>
  <c r="AJ182" i="5"/>
  <c r="AE110" i="5"/>
  <c r="Z112" i="5"/>
  <c r="AE175" i="5"/>
  <c r="AJ59" i="5"/>
  <c r="AJ55" i="5"/>
  <c r="AE59" i="5"/>
  <c r="AE60" i="5"/>
  <c r="Z117" i="5"/>
  <c r="AJ184" i="5"/>
  <c r="AJ118" i="5"/>
  <c r="AE118" i="5"/>
  <c r="Z179" i="5"/>
  <c r="AJ181" i="5"/>
  <c r="AE179" i="5"/>
  <c r="AJ180" i="5"/>
  <c r="Z180" i="5"/>
  <c r="AE181" i="5"/>
  <c r="AE109" i="5"/>
  <c r="AE117" i="5"/>
  <c r="Z109" i="5"/>
  <c r="Z113" i="5"/>
  <c r="AJ113" i="5"/>
  <c r="AE57" i="5"/>
  <c r="Z65" i="5"/>
  <c r="AJ64" i="5"/>
  <c r="Z57" i="5"/>
  <c r="AE101" i="5"/>
  <c r="AJ101" i="5"/>
  <c r="AE103" i="5"/>
  <c r="Z98" i="5"/>
  <c r="AE104" i="5"/>
  <c r="AJ98" i="5"/>
  <c r="Z103" i="5"/>
  <c r="AJ106" i="5"/>
  <c r="Z106" i="5"/>
  <c r="AE106" i="5"/>
  <c r="U49" i="5"/>
  <c r="U44" i="5"/>
  <c r="U50" i="5"/>
  <c r="U42" i="5"/>
  <c r="T48" i="5"/>
  <c r="U43" i="5"/>
  <c r="T51" i="5"/>
  <c r="T45" i="5"/>
  <c r="T47" i="5"/>
  <c r="T41" i="5"/>
  <c r="T46" i="5"/>
  <c r="T40" i="5"/>
  <c r="A24" i="5"/>
  <c r="A25" i="5"/>
  <c r="A26" i="5"/>
  <c r="A27" i="5"/>
  <c r="A28" i="5"/>
  <c r="A6" i="5"/>
  <c r="AI78" i="5"/>
  <c r="AG78" i="5"/>
  <c r="AF78" i="5"/>
  <c r="AC78" i="5"/>
  <c r="AB78" i="5" s="1"/>
  <c r="Y78" i="5"/>
  <c r="W78" i="5"/>
  <c r="V78" i="5"/>
  <c r="R78" i="5"/>
  <c r="AI24" i="5"/>
  <c r="AG24" i="5"/>
  <c r="AF24" i="5"/>
  <c r="AC24" i="5"/>
  <c r="AD24" i="5" s="1"/>
  <c r="Y24" i="5"/>
  <c r="W24" i="5"/>
  <c r="V24" i="5"/>
  <c r="R24" i="5"/>
  <c r="U24" i="5" s="1"/>
  <c r="AA24" i="5" l="1"/>
  <c r="AB24" i="5"/>
  <c r="AA78" i="5"/>
  <c r="U78" i="5"/>
  <c r="AD78" i="5"/>
  <c r="T78" i="5"/>
  <c r="AE78" i="5" s="1"/>
  <c r="T24" i="5"/>
  <c r="R170" i="5"/>
  <c r="U170" i="5" s="1"/>
  <c r="V170" i="5"/>
  <c r="W170" i="5"/>
  <c r="Y170" i="5"/>
  <c r="AC170" i="5"/>
  <c r="AB170" i="5" s="1"/>
  <c r="AF170" i="5"/>
  <c r="AG170" i="5"/>
  <c r="AI170" i="5"/>
  <c r="R171" i="5"/>
  <c r="U171" i="5" s="1"/>
  <c r="V171" i="5"/>
  <c r="W171" i="5"/>
  <c r="Y171" i="5"/>
  <c r="AC171" i="5"/>
  <c r="AB171" i="5" s="1"/>
  <c r="AF171" i="5"/>
  <c r="AG171" i="5"/>
  <c r="AI171" i="5"/>
  <c r="AJ78" i="5" l="1"/>
  <c r="Z78" i="5"/>
  <c r="AE24" i="5"/>
  <c r="Z24" i="5"/>
  <c r="AJ24" i="5"/>
  <c r="T171" i="5"/>
  <c r="AJ171" i="5" s="1"/>
  <c r="AA170" i="5"/>
  <c r="AA171" i="5"/>
  <c r="T170" i="5"/>
  <c r="AE170" i="5" s="1"/>
  <c r="AD171" i="5"/>
  <c r="AD170" i="5"/>
  <c r="Z171" i="5" l="1"/>
  <c r="AE171" i="5"/>
  <c r="AJ170" i="5"/>
  <c r="Z170" i="5"/>
  <c r="V292" i="5"/>
  <c r="V294" i="5"/>
  <c r="V293" i="5"/>
  <c r="T294" i="5"/>
  <c r="R292" i="5"/>
  <c r="T292" i="5" s="1"/>
  <c r="P292" i="5"/>
  <c r="W292" i="5"/>
  <c r="Y292" i="5"/>
  <c r="AC292" i="5"/>
  <c r="AD292" i="5" s="1"/>
  <c r="AI292" i="5"/>
  <c r="P293" i="5"/>
  <c r="R293" i="5"/>
  <c r="U293" i="5" s="1"/>
  <c r="W293" i="5"/>
  <c r="Y293" i="5"/>
  <c r="AC293" i="5"/>
  <c r="AB293" i="5" s="1"/>
  <c r="AI293" i="5"/>
  <c r="P294" i="5"/>
  <c r="U294" i="5"/>
  <c r="S294" i="5"/>
  <c r="W294" i="5"/>
  <c r="Y294" i="5"/>
  <c r="AC294" i="5"/>
  <c r="AD294" i="5" s="1"/>
  <c r="AG294" i="5"/>
  <c r="AI294" i="5"/>
  <c r="AI8" i="5"/>
  <c r="AI312" i="5"/>
  <c r="AF312" i="5"/>
  <c r="AG310" i="5"/>
  <c r="AI309" i="5"/>
  <c r="AF309" i="5"/>
  <c r="AG309" i="5"/>
  <c r="AI308" i="5"/>
  <c r="AG308" i="5"/>
  <c r="AF308" i="5"/>
  <c r="AI307" i="5"/>
  <c r="AG307" i="5"/>
  <c r="AF307" i="5"/>
  <c r="AI306" i="5"/>
  <c r="AG306" i="5"/>
  <c r="AF305" i="5"/>
  <c r="AI303" i="5"/>
  <c r="AG303" i="5"/>
  <c r="AI302" i="5"/>
  <c r="AG302" i="5"/>
  <c r="AF302" i="5"/>
  <c r="AI52" i="5"/>
  <c r="AG52" i="5"/>
  <c r="AF52" i="5"/>
  <c r="AI300" i="5"/>
  <c r="AG300" i="5"/>
  <c r="AF300" i="5"/>
  <c r="AI298" i="5"/>
  <c r="AI297" i="5"/>
  <c r="AG297" i="5"/>
  <c r="AF297" i="5"/>
  <c r="AI296" i="5"/>
  <c r="AG296" i="5"/>
  <c r="AF296" i="5"/>
  <c r="AI291" i="5"/>
  <c r="AG291" i="5"/>
  <c r="AI290" i="5"/>
  <c r="AG290" i="5"/>
  <c r="AF290" i="5"/>
  <c r="AI289" i="5"/>
  <c r="AG289" i="5"/>
  <c r="AF289" i="5"/>
  <c r="AI287" i="5"/>
  <c r="AI286" i="5"/>
  <c r="AG286" i="5"/>
  <c r="AF286" i="5"/>
  <c r="AI285" i="5"/>
  <c r="AG285" i="5"/>
  <c r="AF285" i="5"/>
  <c r="AI283" i="5"/>
  <c r="AG283" i="5"/>
  <c r="AI282" i="5"/>
  <c r="AG282" i="5"/>
  <c r="AF282" i="5"/>
  <c r="AI281" i="5"/>
  <c r="AG281" i="5"/>
  <c r="AF281" i="5"/>
  <c r="AI279" i="5"/>
  <c r="AI278" i="5"/>
  <c r="AG278" i="5"/>
  <c r="AF278" i="5"/>
  <c r="AI277" i="5"/>
  <c r="AG277" i="5"/>
  <c r="AF277" i="5"/>
  <c r="AI275" i="5"/>
  <c r="AG275" i="5"/>
  <c r="AI274" i="5"/>
  <c r="AG274" i="5"/>
  <c r="AF274" i="5"/>
  <c r="AI273" i="5"/>
  <c r="AG273" i="5"/>
  <c r="AF273" i="5"/>
  <c r="AI271" i="5"/>
  <c r="AI270" i="5"/>
  <c r="AG270" i="5"/>
  <c r="AF270" i="5"/>
  <c r="AI269" i="5"/>
  <c r="AG269" i="5"/>
  <c r="AF269" i="5"/>
  <c r="AI267" i="5"/>
  <c r="AG267" i="5"/>
  <c r="AI266" i="5"/>
  <c r="AG266" i="5"/>
  <c r="AF266" i="5"/>
  <c r="AI265" i="5"/>
  <c r="AG265" i="5"/>
  <c r="AF265" i="5"/>
  <c r="AI263" i="5"/>
  <c r="AI262" i="5"/>
  <c r="AG262" i="5"/>
  <c r="AF262" i="5"/>
  <c r="AI261" i="5"/>
  <c r="AG261" i="5"/>
  <c r="AF261" i="5"/>
  <c r="AI259" i="5"/>
  <c r="AG259" i="5"/>
  <c r="AI258" i="5"/>
  <c r="AG258" i="5"/>
  <c r="AF258" i="5"/>
  <c r="AI257" i="5"/>
  <c r="AG257" i="5"/>
  <c r="AF257" i="5"/>
  <c r="AI255" i="5"/>
  <c r="AI254" i="5"/>
  <c r="AG254" i="5"/>
  <c r="AF254" i="5"/>
  <c r="AI253" i="5"/>
  <c r="AG253" i="5"/>
  <c r="AF253" i="5"/>
  <c r="AI251" i="5"/>
  <c r="AG251" i="5"/>
  <c r="AI250" i="5"/>
  <c r="AG250" i="5"/>
  <c r="AF250" i="5"/>
  <c r="AI249" i="5"/>
  <c r="AG249" i="5"/>
  <c r="AF249" i="5"/>
  <c r="AI247" i="5"/>
  <c r="AI246" i="5"/>
  <c r="AG246" i="5"/>
  <c r="AF246" i="5"/>
  <c r="AI245" i="5"/>
  <c r="AG245" i="5"/>
  <c r="AF245" i="5"/>
  <c r="AI243" i="5"/>
  <c r="AG243" i="5"/>
  <c r="AI242" i="5"/>
  <c r="AG242" i="5"/>
  <c r="AF242" i="5"/>
  <c r="AI241" i="5"/>
  <c r="AG241" i="5"/>
  <c r="AF241" i="5"/>
  <c r="AI239" i="5"/>
  <c r="AI238" i="5"/>
  <c r="AG238" i="5"/>
  <c r="AF238" i="5"/>
  <c r="AI237" i="5"/>
  <c r="AG237" i="5"/>
  <c r="AF237" i="5"/>
  <c r="AI235" i="5"/>
  <c r="AG235" i="5"/>
  <c r="AI234" i="5"/>
  <c r="AG234" i="5"/>
  <c r="AF234" i="5"/>
  <c r="AI233" i="5"/>
  <c r="AG233" i="5"/>
  <c r="AF233" i="5"/>
  <c r="AI231" i="5"/>
  <c r="AI230" i="5"/>
  <c r="AG230" i="5"/>
  <c r="AF230" i="5"/>
  <c r="AI229" i="5"/>
  <c r="AG229" i="5"/>
  <c r="AF229" i="5"/>
  <c r="AI227" i="5"/>
  <c r="AG227" i="5"/>
  <c r="AI226" i="5"/>
  <c r="AG226" i="5"/>
  <c r="AF226" i="5"/>
  <c r="AI225" i="5"/>
  <c r="AG225" i="5"/>
  <c r="AF225" i="5"/>
  <c r="AI223" i="5"/>
  <c r="AI222" i="5"/>
  <c r="AF222" i="5"/>
  <c r="AI221" i="5"/>
  <c r="AG221" i="5"/>
  <c r="AF221" i="5"/>
  <c r="AI219" i="5"/>
  <c r="AF219" i="5"/>
  <c r="AG219" i="5"/>
  <c r="AI218" i="5"/>
  <c r="AG218" i="5"/>
  <c r="AF218" i="5"/>
  <c r="AI217" i="5"/>
  <c r="AG217" i="5"/>
  <c r="AF217" i="5"/>
  <c r="AI215" i="5"/>
  <c r="AI214" i="5"/>
  <c r="AF214" i="5"/>
  <c r="AI213" i="5"/>
  <c r="AG213" i="5"/>
  <c r="AF213" i="5"/>
  <c r="AI211" i="5"/>
  <c r="AF211" i="5"/>
  <c r="AG211" i="5"/>
  <c r="AI210" i="5"/>
  <c r="AG210" i="5"/>
  <c r="AF210" i="5"/>
  <c r="AI209" i="5"/>
  <c r="AG209" i="5"/>
  <c r="AF209" i="5"/>
  <c r="AI207" i="5"/>
  <c r="AI206" i="5"/>
  <c r="AF206" i="5"/>
  <c r="AI205" i="5"/>
  <c r="AG205" i="5"/>
  <c r="AF205" i="5"/>
  <c r="AI203" i="5"/>
  <c r="AF203" i="5"/>
  <c r="AG203" i="5"/>
  <c r="AI202" i="5"/>
  <c r="AG202" i="5"/>
  <c r="AF202" i="5"/>
  <c r="AI201" i="5"/>
  <c r="AG201" i="5"/>
  <c r="AF201" i="5"/>
  <c r="AI199" i="5"/>
  <c r="AI198" i="5"/>
  <c r="AF198" i="5"/>
  <c r="AI197" i="5"/>
  <c r="AG197" i="5"/>
  <c r="AF197" i="5"/>
  <c r="AI195" i="5"/>
  <c r="AF195" i="5"/>
  <c r="AG195" i="5"/>
  <c r="AI194" i="5"/>
  <c r="AG194" i="5"/>
  <c r="AF194" i="5"/>
  <c r="AI193" i="5"/>
  <c r="AG193" i="5"/>
  <c r="AF193" i="5"/>
  <c r="AI157" i="5"/>
  <c r="AI156" i="5"/>
  <c r="AF156" i="5"/>
  <c r="AI155" i="5"/>
  <c r="AG155" i="5"/>
  <c r="AF155" i="5"/>
  <c r="AI153" i="5"/>
  <c r="AF153" i="5"/>
  <c r="AG153" i="5"/>
  <c r="AI152" i="5"/>
  <c r="AG152" i="5"/>
  <c r="AF152" i="5"/>
  <c r="AI151" i="5"/>
  <c r="AG151" i="5"/>
  <c r="AF151" i="5"/>
  <c r="AI150" i="5"/>
  <c r="AI88" i="5"/>
  <c r="AF88" i="5"/>
  <c r="AI87" i="5"/>
  <c r="AG87" i="5"/>
  <c r="AF87" i="5"/>
  <c r="AI85" i="5"/>
  <c r="AF85" i="5"/>
  <c r="AG85" i="5"/>
  <c r="AI84" i="5"/>
  <c r="AG84" i="5"/>
  <c r="AF84" i="5"/>
  <c r="AI83" i="5"/>
  <c r="AG83" i="5"/>
  <c r="AF83" i="5"/>
  <c r="AF33" i="5"/>
  <c r="AG33" i="5"/>
  <c r="AI32" i="5"/>
  <c r="AI31" i="5"/>
  <c r="AG31" i="5"/>
  <c r="AF31" i="5"/>
  <c r="AI30" i="5"/>
  <c r="AG30" i="5"/>
  <c r="AF30" i="5"/>
  <c r="AG191" i="5"/>
  <c r="AI190" i="5"/>
  <c r="AG190" i="5"/>
  <c r="AF190" i="5"/>
  <c r="AI189" i="5"/>
  <c r="AG189" i="5"/>
  <c r="AF189" i="5"/>
  <c r="AF188" i="5"/>
  <c r="AG188" i="5"/>
  <c r="AI186" i="5"/>
  <c r="AG186" i="5"/>
  <c r="AF186" i="5"/>
  <c r="AI185" i="5"/>
  <c r="AG185" i="5"/>
  <c r="AF185" i="5"/>
  <c r="AG126" i="5"/>
  <c r="AI125" i="5"/>
  <c r="AI123" i="5"/>
  <c r="AG123" i="5"/>
  <c r="AF123" i="5"/>
  <c r="AI122" i="5"/>
  <c r="AG122" i="5"/>
  <c r="AF122" i="5"/>
  <c r="AF121" i="5"/>
  <c r="AG121" i="5"/>
  <c r="AI120" i="5"/>
  <c r="AG119" i="5"/>
  <c r="AI69" i="5"/>
  <c r="AG69" i="5"/>
  <c r="AF69" i="5"/>
  <c r="AG68" i="5"/>
  <c r="AG77" i="5"/>
  <c r="AI76" i="5"/>
  <c r="AG76" i="5"/>
  <c r="AF76" i="5"/>
  <c r="AI75" i="5"/>
  <c r="AG75" i="5"/>
  <c r="AF75" i="5"/>
  <c r="AG74" i="5"/>
  <c r="AF74" i="5"/>
  <c r="AG72" i="5"/>
  <c r="AI71" i="5"/>
  <c r="AG71" i="5"/>
  <c r="AF71" i="5"/>
  <c r="AG70" i="5"/>
  <c r="AI67" i="5"/>
  <c r="AG67" i="5"/>
  <c r="AI169" i="5"/>
  <c r="AG169" i="5"/>
  <c r="AF169" i="5"/>
  <c r="AI168" i="5"/>
  <c r="AG168" i="5"/>
  <c r="AF168" i="5"/>
  <c r="AG167" i="5"/>
  <c r="AF167" i="5"/>
  <c r="AI165" i="5"/>
  <c r="AG165" i="5"/>
  <c r="AF165" i="5"/>
  <c r="AI164" i="5"/>
  <c r="AG164" i="5"/>
  <c r="AF164" i="5"/>
  <c r="AF163" i="5"/>
  <c r="AG163" i="5"/>
  <c r="AG105" i="5"/>
  <c r="AI99" i="5"/>
  <c r="AG99" i="5"/>
  <c r="AF99" i="5"/>
  <c r="AI102" i="5"/>
  <c r="AI97" i="5"/>
  <c r="AG97" i="5"/>
  <c r="AI96" i="5"/>
  <c r="AF96" i="5"/>
  <c r="AG96" i="5"/>
  <c r="AF95" i="5"/>
  <c r="AI51" i="5"/>
  <c r="AF51" i="5"/>
  <c r="AG50" i="5"/>
  <c r="AG47" i="5"/>
  <c r="AI46" i="5"/>
  <c r="AF46" i="5"/>
  <c r="AG46" i="5"/>
  <c r="AI45" i="5"/>
  <c r="AG45" i="5"/>
  <c r="AF45" i="5"/>
  <c r="AI44" i="5"/>
  <c r="AG44" i="5"/>
  <c r="AF44" i="5"/>
  <c r="AI43" i="5"/>
  <c r="AG43" i="5"/>
  <c r="AF49" i="5"/>
  <c r="AI48" i="5"/>
  <c r="AF48" i="5"/>
  <c r="AG42" i="5"/>
  <c r="AG41" i="5"/>
  <c r="AI40" i="5"/>
  <c r="AF40" i="5"/>
  <c r="AG40" i="5"/>
  <c r="AI39" i="5"/>
  <c r="AG39" i="5"/>
  <c r="AF39" i="5"/>
  <c r="AI19" i="5"/>
  <c r="AG19" i="5"/>
  <c r="AF19" i="5"/>
  <c r="AI18" i="5"/>
  <c r="AG18" i="5"/>
  <c r="AF17" i="5"/>
  <c r="AI16" i="5"/>
  <c r="AF16" i="5"/>
  <c r="AG82" i="5"/>
  <c r="AG81" i="5"/>
  <c r="AI80" i="5"/>
  <c r="AF80" i="5"/>
  <c r="AG80" i="5"/>
  <c r="AI79" i="5"/>
  <c r="AG79" i="5"/>
  <c r="AF79" i="5"/>
  <c r="AI28" i="5"/>
  <c r="AG28" i="5"/>
  <c r="AF28" i="5"/>
  <c r="AI27" i="5"/>
  <c r="AG27" i="5"/>
  <c r="AF26" i="5"/>
  <c r="AI25" i="5"/>
  <c r="AF25" i="5"/>
  <c r="AG147" i="5"/>
  <c r="AG146" i="5"/>
  <c r="AI145" i="5"/>
  <c r="AF145" i="5"/>
  <c r="AG145" i="5"/>
  <c r="AI148" i="5"/>
  <c r="AG148" i="5"/>
  <c r="AF148" i="5"/>
  <c r="AI11" i="5"/>
  <c r="AG11" i="5"/>
  <c r="AF11" i="5"/>
  <c r="AI10" i="5"/>
  <c r="AG10" i="5"/>
  <c r="AF9" i="5"/>
  <c r="AF8" i="5"/>
  <c r="AG7" i="5"/>
  <c r="AG6" i="5"/>
  <c r="AI5" i="5"/>
  <c r="AF5" i="5"/>
  <c r="AG5" i="5"/>
  <c r="AI4" i="5"/>
  <c r="AG4" i="5"/>
  <c r="AF4" i="5"/>
  <c r="AC5" i="5"/>
  <c r="AB5" i="5" s="1"/>
  <c r="AC6" i="5"/>
  <c r="AD6" i="5" s="1"/>
  <c r="AC7" i="5"/>
  <c r="AB7" i="5" s="1"/>
  <c r="AC8" i="5"/>
  <c r="AD8" i="5" s="1"/>
  <c r="AC9" i="5"/>
  <c r="AD9" i="5" s="1"/>
  <c r="AC10" i="5"/>
  <c r="AC11" i="5"/>
  <c r="AA11" i="5" s="1"/>
  <c r="AC148" i="5"/>
  <c r="AB148" i="5" s="1"/>
  <c r="AC145" i="5"/>
  <c r="AB145" i="5" s="1"/>
  <c r="AC146" i="5"/>
  <c r="AD146" i="5" s="1"/>
  <c r="AC147" i="5"/>
  <c r="AD147" i="5" s="1"/>
  <c r="AC25" i="5"/>
  <c r="AB25" i="5" s="1"/>
  <c r="AC26" i="5"/>
  <c r="AC27" i="5"/>
  <c r="AD27" i="5" s="1"/>
  <c r="AC28" i="5"/>
  <c r="AD28" i="5" s="1"/>
  <c r="AC79" i="5"/>
  <c r="AD79" i="5" s="1"/>
  <c r="AC80" i="5"/>
  <c r="AB80" i="5" s="1"/>
  <c r="AC81" i="5"/>
  <c r="AA81" i="5" s="1"/>
  <c r="AC82" i="5"/>
  <c r="AB82" i="5" s="1"/>
  <c r="AC16" i="5"/>
  <c r="AD16" i="5" s="1"/>
  <c r="AC17" i="5"/>
  <c r="AD17" i="5" s="1"/>
  <c r="AC18" i="5"/>
  <c r="AC19" i="5"/>
  <c r="AA19" i="5" s="1"/>
  <c r="AC39" i="5"/>
  <c r="AD39" i="5" s="1"/>
  <c r="AC40" i="5"/>
  <c r="AC41" i="5"/>
  <c r="AA41" i="5" s="1"/>
  <c r="AC42" i="5"/>
  <c r="AB42" i="5" s="1"/>
  <c r="AC48" i="5"/>
  <c r="AB48" i="5" s="1"/>
  <c r="AC49" i="5"/>
  <c r="AB49" i="5" s="1"/>
  <c r="AC43" i="5"/>
  <c r="AC44" i="5"/>
  <c r="AD44" i="5" s="1"/>
  <c r="AC45" i="5"/>
  <c r="AA45" i="5" s="1"/>
  <c r="AC46" i="5"/>
  <c r="AB46" i="5" s="1"/>
  <c r="AC47" i="5"/>
  <c r="AB47" i="5" s="1"/>
  <c r="AC50" i="5"/>
  <c r="AA50" i="5" s="1"/>
  <c r="AC51" i="5"/>
  <c r="AD51" i="5" s="1"/>
  <c r="AC95" i="5"/>
  <c r="AD95" i="5" s="1"/>
  <c r="AC96" i="5"/>
  <c r="AC97" i="5"/>
  <c r="AD97" i="5" s="1"/>
  <c r="AC102" i="5"/>
  <c r="AB102" i="5" s="1"/>
  <c r="AC99" i="5"/>
  <c r="AB99" i="5" s="1"/>
  <c r="AC105" i="5"/>
  <c r="AD105" i="5" s="1"/>
  <c r="AC163" i="5"/>
  <c r="AD163" i="5" s="1"/>
  <c r="AC164" i="5"/>
  <c r="AB164" i="5" s="1"/>
  <c r="AC165" i="5"/>
  <c r="AA165" i="5" s="1"/>
  <c r="AC166" i="5"/>
  <c r="AD166" i="5" s="1"/>
  <c r="AC167" i="5"/>
  <c r="AD167" i="5" s="1"/>
  <c r="AC168" i="5"/>
  <c r="AB168" i="5" s="1"/>
  <c r="AC169" i="5"/>
  <c r="AB169" i="5" s="1"/>
  <c r="AC67" i="5"/>
  <c r="AD67" i="5" s="1"/>
  <c r="AC70" i="5"/>
  <c r="AD70" i="5" s="1"/>
  <c r="AC71" i="5"/>
  <c r="AD71" i="5" s="1"/>
  <c r="AC72" i="5"/>
  <c r="AB72" i="5" s="1"/>
  <c r="AC73" i="5"/>
  <c r="AC74" i="5"/>
  <c r="AD74" i="5" s="1"/>
  <c r="AC75" i="5"/>
  <c r="AB75" i="5" s="1"/>
  <c r="AC76" i="5"/>
  <c r="AD76" i="5" s="1"/>
  <c r="AC77" i="5"/>
  <c r="AB77" i="5" s="1"/>
  <c r="AC68" i="5"/>
  <c r="AA68" i="5" s="1"/>
  <c r="AC69" i="5"/>
  <c r="AB69" i="5" s="1"/>
  <c r="AC119" i="5"/>
  <c r="AC120" i="5"/>
  <c r="AC121" i="5"/>
  <c r="AD121" i="5" s="1"/>
  <c r="AC122" i="5"/>
  <c r="AA122" i="5" s="1"/>
  <c r="AC123" i="5"/>
  <c r="AB123" i="5" s="1"/>
  <c r="AC125" i="5"/>
  <c r="AD125" i="5" s="1"/>
  <c r="AC126" i="5"/>
  <c r="AD126" i="5" s="1"/>
  <c r="AC185" i="5"/>
  <c r="AB185" i="5" s="1"/>
  <c r="AC186" i="5"/>
  <c r="AD186" i="5" s="1"/>
  <c r="AC187" i="5"/>
  <c r="AC188" i="5"/>
  <c r="AD188" i="5" s="1"/>
  <c r="AC189" i="5"/>
  <c r="AA189" i="5" s="1"/>
  <c r="AC190" i="5"/>
  <c r="AC191" i="5"/>
  <c r="AA191" i="5" s="1"/>
  <c r="AC29" i="5"/>
  <c r="AD29" i="5" s="1"/>
  <c r="AC30" i="5"/>
  <c r="AD30" i="5" s="1"/>
  <c r="AC31" i="5"/>
  <c r="AA31" i="5" s="1"/>
  <c r="AC32" i="5"/>
  <c r="AC33" i="5"/>
  <c r="AA33" i="5" s="1"/>
  <c r="AC83" i="5"/>
  <c r="AC84" i="5"/>
  <c r="AD84" i="5" s="1"/>
  <c r="AC85" i="5"/>
  <c r="AD85" i="5" s="1"/>
  <c r="AC86" i="5"/>
  <c r="AB86" i="5" s="1"/>
  <c r="AC87" i="5"/>
  <c r="AD87" i="5" s="1"/>
  <c r="AC88" i="5"/>
  <c r="AA88" i="5" s="1"/>
  <c r="AC150" i="5"/>
  <c r="AC151" i="5"/>
  <c r="AD151" i="5" s="1"/>
  <c r="AC152" i="5"/>
  <c r="AB152" i="5" s="1"/>
  <c r="AC153" i="5"/>
  <c r="AD153" i="5" s="1"/>
  <c r="AC154" i="5"/>
  <c r="AA154" i="5" s="1"/>
  <c r="AC155" i="5"/>
  <c r="AA155" i="5" s="1"/>
  <c r="AC156" i="5"/>
  <c r="AA156" i="5" s="1"/>
  <c r="AC157" i="5"/>
  <c r="AC192" i="5"/>
  <c r="AA192" i="5" s="1"/>
  <c r="AC193" i="5"/>
  <c r="AD193" i="5" s="1"/>
  <c r="AC194" i="5"/>
  <c r="AC195" i="5"/>
  <c r="AA195" i="5" s="1"/>
  <c r="AC196" i="5"/>
  <c r="AD196" i="5" s="1"/>
  <c r="AC197" i="5"/>
  <c r="AA197" i="5" s="1"/>
  <c r="AC198" i="5"/>
  <c r="AD198" i="5" s="1"/>
  <c r="AC199" i="5"/>
  <c r="AC200" i="5"/>
  <c r="AD200" i="5" s="1"/>
  <c r="AC201" i="5"/>
  <c r="AC202" i="5"/>
  <c r="AA202" i="5" s="1"/>
  <c r="AC203" i="5"/>
  <c r="AB203" i="5" s="1"/>
  <c r="AC204" i="5"/>
  <c r="AD204" i="5" s="1"/>
  <c r="AC205" i="5"/>
  <c r="AD205" i="5" s="1"/>
  <c r="AC206" i="5"/>
  <c r="AA206" i="5" s="1"/>
  <c r="AC207" i="5"/>
  <c r="AC208" i="5"/>
  <c r="AD208" i="5" s="1"/>
  <c r="AC209" i="5"/>
  <c r="AD209" i="5" s="1"/>
  <c r="AC210" i="5"/>
  <c r="AD210" i="5" s="1"/>
  <c r="AC211" i="5"/>
  <c r="AD211" i="5" s="1"/>
  <c r="AC212" i="5"/>
  <c r="AB212" i="5" s="1"/>
  <c r="AC213" i="5"/>
  <c r="AB213" i="5" s="1"/>
  <c r="AC214" i="5"/>
  <c r="AB214" i="5" s="1"/>
  <c r="AC215" i="5"/>
  <c r="AC216" i="5"/>
  <c r="AA216" i="5" s="1"/>
  <c r="AC217" i="5"/>
  <c r="AB217" i="5" s="1"/>
  <c r="AC218" i="5"/>
  <c r="AD218" i="5" s="1"/>
  <c r="AC219" i="5"/>
  <c r="AA219" i="5" s="1"/>
  <c r="AC220" i="5"/>
  <c r="AB220" i="5" s="1"/>
  <c r="AC221" i="5"/>
  <c r="AB221" i="5" s="1"/>
  <c r="AC222" i="5"/>
  <c r="AB222" i="5" s="1"/>
  <c r="AC223" i="5"/>
  <c r="AC224" i="5"/>
  <c r="AA224" i="5" s="1"/>
  <c r="AC225" i="5"/>
  <c r="AA225" i="5" s="1"/>
  <c r="AC226" i="5"/>
  <c r="AA226" i="5" s="1"/>
  <c r="AC227" i="5"/>
  <c r="AB227" i="5" s="1"/>
  <c r="AC228" i="5"/>
  <c r="AD228" i="5" s="1"/>
  <c r="AC229" i="5"/>
  <c r="AD229" i="5" s="1"/>
  <c r="AC230" i="5"/>
  <c r="AC231" i="5"/>
  <c r="AC232" i="5"/>
  <c r="AD232" i="5" s="1"/>
  <c r="AC233" i="5"/>
  <c r="AD233" i="5" s="1"/>
  <c r="AC234" i="5"/>
  <c r="AD234" i="5" s="1"/>
  <c r="AC235" i="5"/>
  <c r="AA235" i="5" s="1"/>
  <c r="AC236" i="5"/>
  <c r="AD236" i="5" s="1"/>
  <c r="AC237" i="5"/>
  <c r="AD237" i="5" s="1"/>
  <c r="AC238" i="5"/>
  <c r="AD238" i="5" s="1"/>
  <c r="AC239" i="5"/>
  <c r="AC240" i="5"/>
  <c r="AD240" i="5" s="1"/>
  <c r="AC241" i="5"/>
  <c r="AC242" i="5"/>
  <c r="AC243" i="5"/>
  <c r="AA243" i="5" s="1"/>
  <c r="AC244" i="5"/>
  <c r="AA244" i="5" s="1"/>
  <c r="AC245" i="5"/>
  <c r="AA245" i="5" s="1"/>
  <c r="AC246" i="5"/>
  <c r="AD246" i="5" s="1"/>
  <c r="AC247" i="5"/>
  <c r="AC248" i="5"/>
  <c r="AA248" i="5" s="1"/>
  <c r="AC249" i="5"/>
  <c r="AC250" i="5"/>
  <c r="AD250" i="5" s="1"/>
  <c r="AC251" i="5"/>
  <c r="AA251" i="5" s="1"/>
  <c r="AC252" i="5"/>
  <c r="AB252" i="5" s="1"/>
  <c r="AC253" i="5"/>
  <c r="AD253" i="5" s="1"/>
  <c r="AC254" i="5"/>
  <c r="AD254" i="5" s="1"/>
  <c r="AC255" i="5"/>
  <c r="AC256" i="5"/>
  <c r="AA256" i="5" s="1"/>
  <c r="AC257" i="5"/>
  <c r="AD257" i="5" s="1"/>
  <c r="AC258" i="5"/>
  <c r="AD258" i="5" s="1"/>
  <c r="AC259" i="5"/>
  <c r="AD259" i="5" s="1"/>
  <c r="AC260" i="5"/>
  <c r="AB260" i="5" s="1"/>
  <c r="AC261" i="5"/>
  <c r="AB261" i="5" s="1"/>
  <c r="AC262" i="5"/>
  <c r="AD262" i="5" s="1"/>
  <c r="AC263" i="5"/>
  <c r="AC264" i="5"/>
  <c r="AD264" i="5" s="1"/>
  <c r="AC265" i="5"/>
  <c r="AC266" i="5"/>
  <c r="AC267" i="5"/>
  <c r="AA267" i="5" s="1"/>
  <c r="AC268" i="5"/>
  <c r="AD268" i="5" s="1"/>
  <c r="AC269" i="5"/>
  <c r="AB269" i="5" s="1"/>
  <c r="AC270" i="5"/>
  <c r="AA270" i="5" s="1"/>
  <c r="AC271" i="5"/>
  <c r="AC272" i="5"/>
  <c r="AA272" i="5" s="1"/>
  <c r="AC273" i="5"/>
  <c r="AC274" i="5"/>
  <c r="AA274" i="5" s="1"/>
  <c r="AC275" i="5"/>
  <c r="AC276" i="5"/>
  <c r="AD276" i="5" s="1"/>
  <c r="AC277" i="5"/>
  <c r="AB277" i="5" s="1"/>
  <c r="AC278" i="5"/>
  <c r="AC279" i="5"/>
  <c r="AC280" i="5"/>
  <c r="AD280" i="5" s="1"/>
  <c r="AC281" i="5"/>
  <c r="AB281" i="5" s="1"/>
  <c r="AC282" i="5"/>
  <c r="AB282" i="5" s="1"/>
  <c r="AC283" i="5"/>
  <c r="AA283" i="5" s="1"/>
  <c r="AC284" i="5"/>
  <c r="AB284" i="5" s="1"/>
  <c r="AC285" i="5"/>
  <c r="AB285" i="5" s="1"/>
  <c r="AC286" i="5"/>
  <c r="AA286" i="5" s="1"/>
  <c r="AC287" i="5"/>
  <c r="AC288" i="5"/>
  <c r="AA288" i="5" s="1"/>
  <c r="AC289" i="5"/>
  <c r="AC290" i="5"/>
  <c r="AC291" i="5"/>
  <c r="AD291" i="5" s="1"/>
  <c r="AC295" i="5"/>
  <c r="AB295" i="5" s="1"/>
  <c r="AC296" i="5"/>
  <c r="AB296" i="5" s="1"/>
  <c r="AC297" i="5"/>
  <c r="AA297" i="5" s="1"/>
  <c r="AC298" i="5"/>
  <c r="AC299" i="5"/>
  <c r="AD299" i="5" s="1"/>
  <c r="AC300" i="5"/>
  <c r="AC52" i="5"/>
  <c r="AB52" i="5" s="1"/>
  <c r="AC301" i="5"/>
  <c r="AB301" i="5" s="1"/>
  <c r="AC302" i="5"/>
  <c r="AD302" i="5" s="1"/>
  <c r="AC303" i="5"/>
  <c r="AD303" i="5" s="1"/>
  <c r="AC304" i="5"/>
  <c r="AC149" i="5"/>
  <c r="AD149" i="5" s="1"/>
  <c r="AC305" i="5"/>
  <c r="AD305" i="5" s="1"/>
  <c r="AC306" i="5"/>
  <c r="AA306" i="5" s="1"/>
  <c r="AC307" i="5"/>
  <c r="AA307" i="5" s="1"/>
  <c r="AC308" i="5"/>
  <c r="AC309" i="5"/>
  <c r="AD309" i="5" s="1"/>
  <c r="AC310" i="5"/>
  <c r="AC311" i="5"/>
  <c r="AA311" i="5" s="1"/>
  <c r="AC312" i="5"/>
  <c r="AC4" i="5"/>
  <c r="AD4" i="5" s="1"/>
  <c r="V259" i="5"/>
  <c r="W259" i="5"/>
  <c r="Y259" i="5"/>
  <c r="V258" i="5"/>
  <c r="W258" i="5"/>
  <c r="Y258" i="5"/>
  <c r="V257" i="5"/>
  <c r="W257" i="5"/>
  <c r="Y257" i="5"/>
  <c r="Y256" i="5"/>
  <c r="W256" i="5"/>
  <c r="V256" i="5"/>
  <c r="Y255" i="5"/>
  <c r="W255" i="5"/>
  <c r="V255" i="5"/>
  <c r="Y254" i="5"/>
  <c r="W254" i="5"/>
  <c r="V254" i="5"/>
  <c r="Y253" i="5"/>
  <c r="W253" i="5"/>
  <c r="V253" i="5"/>
  <c r="Y252" i="5"/>
  <c r="W252" i="5"/>
  <c r="V252" i="5"/>
  <c r="Y251" i="5"/>
  <c r="W251" i="5"/>
  <c r="V251" i="5"/>
  <c r="V250" i="5"/>
  <c r="W250" i="5"/>
  <c r="Y250" i="5"/>
  <c r="V249" i="5"/>
  <c r="W249" i="5"/>
  <c r="Y249" i="5"/>
  <c r="V248" i="5"/>
  <c r="W248" i="5"/>
  <c r="Y248" i="5"/>
  <c r="R248" i="5"/>
  <c r="U248" i="5" s="1"/>
  <c r="R249" i="5"/>
  <c r="U249" i="5" s="1"/>
  <c r="R250" i="5"/>
  <c r="U250" i="5" s="1"/>
  <c r="R251" i="5"/>
  <c r="U251" i="5" s="1"/>
  <c r="R252" i="5"/>
  <c r="R253" i="5"/>
  <c r="U253" i="5" s="1"/>
  <c r="R254" i="5"/>
  <c r="U254" i="5" s="1"/>
  <c r="R255" i="5"/>
  <c r="U255" i="5" s="1"/>
  <c r="R256" i="5"/>
  <c r="R257" i="5"/>
  <c r="T257" i="5" s="1"/>
  <c r="R258" i="5"/>
  <c r="U258" i="5" s="1"/>
  <c r="R259" i="5"/>
  <c r="U259" i="5" s="1"/>
  <c r="A249" i="5"/>
  <c r="A250" i="5"/>
  <c r="A251" i="5"/>
  <c r="A252" i="5"/>
  <c r="A253" i="5"/>
  <c r="A254" i="5"/>
  <c r="A255" i="5"/>
  <c r="A256" i="5"/>
  <c r="A257" i="5"/>
  <c r="A258" i="5"/>
  <c r="A259" i="5"/>
  <c r="A248" i="5"/>
  <c r="AD212" i="5" l="1"/>
  <c r="AD245" i="5"/>
  <c r="AD46" i="5"/>
  <c r="AD272" i="5"/>
  <c r="AD11" i="5"/>
  <c r="AD248" i="5"/>
  <c r="AA46" i="5"/>
  <c r="AA250" i="5"/>
  <c r="AD123" i="5"/>
  <c r="AD274" i="5"/>
  <c r="AD33" i="5"/>
  <c r="AD52" i="5"/>
  <c r="AB202" i="5"/>
  <c r="AA200" i="5"/>
  <c r="AA74" i="5"/>
  <c r="AA44" i="5"/>
  <c r="AB126" i="5"/>
  <c r="AD202" i="5"/>
  <c r="AA52" i="5"/>
  <c r="AD99" i="5"/>
  <c r="AB250" i="5"/>
  <c r="AA145" i="5"/>
  <c r="AA76" i="5"/>
  <c r="AB84" i="5"/>
  <c r="AB226" i="5"/>
  <c r="AB307" i="5"/>
  <c r="AA84" i="5"/>
  <c r="AA305" i="5"/>
  <c r="AB76" i="5"/>
  <c r="AD226" i="5"/>
  <c r="AD260" i="5"/>
  <c r="AD145" i="5"/>
  <c r="AB274" i="5"/>
  <c r="AB154" i="5"/>
  <c r="AA234" i="5"/>
  <c r="AD82" i="5"/>
  <c r="AB236" i="5"/>
  <c r="AA293" i="5"/>
  <c r="AA79" i="5"/>
  <c r="AB105" i="5"/>
  <c r="AB79" i="5"/>
  <c r="AB125" i="5"/>
  <c r="AA299" i="5"/>
  <c r="AA168" i="5"/>
  <c r="AB39" i="5"/>
  <c r="AD284" i="5"/>
  <c r="AA30" i="5"/>
  <c r="S292" i="5"/>
  <c r="AB30" i="5"/>
  <c r="T293" i="5"/>
  <c r="AE293" i="5" s="1"/>
  <c r="U292" i="5"/>
  <c r="AD49" i="5"/>
  <c r="AB165" i="5"/>
  <c r="AD224" i="5"/>
  <c r="AA262" i="5"/>
  <c r="AB4" i="5"/>
  <c r="AA25" i="5"/>
  <c r="AD25" i="5"/>
  <c r="AA17" i="5"/>
  <c r="AD165" i="5"/>
  <c r="AA126" i="5"/>
  <c r="AD154" i="5"/>
  <c r="AA214" i="5"/>
  <c r="AA236" i="5"/>
  <c r="AD286" i="5"/>
  <c r="AD307" i="5"/>
  <c r="S293" i="5"/>
  <c r="AE292" i="5"/>
  <c r="AB17" i="5"/>
  <c r="AD297" i="5"/>
  <c r="AB246" i="5"/>
  <c r="AB6" i="5"/>
  <c r="AB163" i="5"/>
  <c r="AA71" i="5"/>
  <c r="AA69" i="5"/>
  <c r="AA186" i="5"/>
  <c r="AD156" i="5"/>
  <c r="AB205" i="5"/>
  <c r="AA238" i="5"/>
  <c r="AB31" i="5"/>
  <c r="AD214" i="5"/>
  <c r="AA309" i="5"/>
  <c r="AA163" i="5"/>
  <c r="AB156" i="5"/>
  <c r="AA205" i="5"/>
  <c r="AB238" i="5"/>
  <c r="AA9" i="5"/>
  <c r="AB41" i="5"/>
  <c r="AB50" i="5"/>
  <c r="AB71" i="5"/>
  <c r="AD69" i="5"/>
  <c r="AB186" i="5"/>
  <c r="AB196" i="5"/>
  <c r="AA259" i="5"/>
  <c r="AD296" i="5"/>
  <c r="AA82" i="5"/>
  <c r="AD48" i="5"/>
  <c r="AA51" i="5"/>
  <c r="AA164" i="5"/>
  <c r="AB197" i="5"/>
  <c r="AA212" i="5"/>
  <c r="AB244" i="5"/>
  <c r="AA260" i="5"/>
  <c r="AA284" i="5"/>
  <c r="AD221" i="5"/>
  <c r="AA49" i="5"/>
  <c r="AB51" i="5"/>
  <c r="AD72" i="5"/>
  <c r="AB245" i="5"/>
  <c r="AE294" i="5"/>
  <c r="AD293" i="5"/>
  <c r="Z294" i="5"/>
  <c r="Z292" i="5"/>
  <c r="AB294" i="5"/>
  <c r="AB292" i="5"/>
  <c r="AA294" i="5"/>
  <c r="AA292" i="5"/>
  <c r="AJ294" i="5"/>
  <c r="AJ292" i="5"/>
  <c r="AA8" i="5"/>
  <c r="AD42" i="5"/>
  <c r="AB198" i="5"/>
  <c r="AA280" i="5"/>
  <c r="AA208" i="5"/>
  <c r="AB8" i="5"/>
  <c r="AD80" i="5"/>
  <c r="AA48" i="5"/>
  <c r="AD77" i="5"/>
  <c r="AB253" i="5"/>
  <c r="AA277" i="5"/>
  <c r="AD277" i="5"/>
  <c r="AB81" i="5"/>
  <c r="AA99" i="5"/>
  <c r="AA29" i="5"/>
  <c r="AD152" i="5"/>
  <c r="AB258" i="5"/>
  <c r="AB302" i="5"/>
  <c r="AD7" i="5"/>
  <c r="AB29" i="5"/>
  <c r="AB70" i="5"/>
  <c r="AA220" i="5"/>
  <c r="AA42" i="5"/>
  <c r="AB88" i="5"/>
  <c r="AD169" i="5"/>
  <c r="AD220" i="5"/>
  <c r="AA28" i="5"/>
  <c r="AB268" i="5"/>
  <c r="AA295" i="5"/>
  <c r="AA4" i="5"/>
  <c r="AD195" i="5"/>
  <c r="AB210" i="5"/>
  <c r="AD270" i="5"/>
  <c r="AD295" i="5"/>
  <c r="AA232" i="5"/>
  <c r="AD41" i="5"/>
  <c r="AD31" i="5"/>
  <c r="AD197" i="5"/>
  <c r="AA282" i="5"/>
  <c r="AB305" i="5"/>
  <c r="AA6" i="5"/>
  <c r="AA198" i="5"/>
  <c r="AA210" i="5"/>
  <c r="AB243" i="5"/>
  <c r="AD252" i="5"/>
  <c r="AA268" i="5"/>
  <c r="AD282" i="5"/>
  <c r="AA149" i="5"/>
  <c r="AD269" i="5"/>
  <c r="AA188" i="5"/>
  <c r="AD164" i="5"/>
  <c r="AA72" i="5"/>
  <c r="AA123" i="5"/>
  <c r="AB191" i="5"/>
  <c r="AB155" i="5"/>
  <c r="AA221" i="5"/>
  <c r="AB234" i="5"/>
  <c r="AD244" i="5"/>
  <c r="AA269" i="5"/>
  <c r="AA121" i="5"/>
  <c r="AA16" i="5"/>
  <c r="AD191" i="5"/>
  <c r="AA258" i="5"/>
  <c r="AA86" i="5"/>
  <c r="AA222" i="5"/>
  <c r="AA213" i="5"/>
  <c r="AD222" i="5"/>
  <c r="AA246" i="5"/>
  <c r="AD213" i="5"/>
  <c r="AB16" i="5"/>
  <c r="T253" i="5"/>
  <c r="Z253" i="5" s="1"/>
  <c r="AB9" i="5"/>
  <c r="AA80" i="5"/>
  <c r="AA152" i="5"/>
  <c r="AA237" i="5"/>
  <c r="AA296" i="5"/>
  <c r="AB67" i="5"/>
  <c r="AD185" i="5"/>
  <c r="AB237" i="5"/>
  <c r="AB68" i="5"/>
  <c r="AD86" i="5"/>
  <c r="AA240" i="5"/>
  <c r="AD50" i="5"/>
  <c r="AD68" i="5"/>
  <c r="AA167" i="5"/>
  <c r="AD216" i="5"/>
  <c r="AD19" i="5"/>
  <c r="AD192" i="5"/>
  <c r="AA228" i="5"/>
  <c r="AB146" i="5"/>
  <c r="AB228" i="5"/>
  <c r="AA204" i="5"/>
  <c r="AA301" i="5"/>
  <c r="AA147" i="5"/>
  <c r="AB204" i="5"/>
  <c r="AD301" i="5"/>
  <c r="AB147" i="5"/>
  <c r="AA276" i="5"/>
  <c r="AA264" i="5"/>
  <c r="T248" i="5"/>
  <c r="Z248" i="5" s="1"/>
  <c r="AA85" i="5"/>
  <c r="AA252" i="5"/>
  <c r="AB276" i="5"/>
  <c r="AD288" i="5"/>
  <c r="AD308" i="5"/>
  <c r="AB308" i="5"/>
  <c r="AA95" i="5"/>
  <c r="AA308" i="5"/>
  <c r="AA261" i="5"/>
  <c r="AD278" i="5"/>
  <c r="AA278" i="5"/>
  <c r="AB242" i="5"/>
  <c r="AD242" i="5"/>
  <c r="AA242" i="5"/>
  <c r="AB206" i="5"/>
  <c r="AD206" i="5"/>
  <c r="AB194" i="5"/>
  <c r="AA194" i="5"/>
  <c r="AD88" i="5"/>
  <c r="AD190" i="5"/>
  <c r="AA190" i="5"/>
  <c r="AB95" i="5"/>
  <c r="AD40" i="5"/>
  <c r="AB40" i="5"/>
  <c r="AA40" i="5"/>
  <c r="AD26" i="5"/>
  <c r="AB26" i="5"/>
  <c r="AA26" i="5"/>
  <c r="AA5" i="5"/>
  <c r="AD5" i="5"/>
  <c r="AB290" i="5"/>
  <c r="AD290" i="5"/>
  <c r="AD119" i="5"/>
  <c r="AB119" i="5"/>
  <c r="AA119" i="5"/>
  <c r="T259" i="5"/>
  <c r="AE259" i="5" s="1"/>
  <c r="AA290" i="5"/>
  <c r="AA303" i="5"/>
  <c r="AD266" i="5"/>
  <c r="AB266" i="5"/>
  <c r="AA266" i="5"/>
  <c r="AD194" i="5"/>
  <c r="AB218" i="5"/>
  <c r="AA218" i="5"/>
  <c r="AJ257" i="5"/>
  <c r="T255" i="5"/>
  <c r="AJ255" i="5" s="1"/>
  <c r="AA169" i="5"/>
  <c r="AB190" i="5"/>
  <c r="AA275" i="5"/>
  <c r="AD275" i="5"/>
  <c r="AD261" i="5"/>
  <c r="AD83" i="5"/>
  <c r="AA83" i="5"/>
  <c r="Z257" i="5"/>
  <c r="AA230" i="5"/>
  <c r="AA254" i="5"/>
  <c r="AA285" i="5"/>
  <c r="AD285" i="5"/>
  <c r="U257" i="5"/>
  <c r="AD230" i="5"/>
  <c r="T256" i="5"/>
  <c r="Z256" i="5" s="1"/>
  <c r="U256" i="5"/>
  <c r="AA125" i="5"/>
  <c r="AB85" i="5"/>
  <c r="AD155" i="5"/>
  <c r="AA196" i="5"/>
  <c r="AA227" i="5"/>
  <c r="AA253" i="5"/>
  <c r="AA97" i="5"/>
  <c r="T254" i="5"/>
  <c r="AE254" i="5" s="1"/>
  <c r="AA148" i="5"/>
  <c r="AA47" i="5"/>
  <c r="AA67" i="5"/>
  <c r="AA203" i="5"/>
  <c r="AA302" i="5"/>
  <c r="AD243" i="5"/>
  <c r="T252" i="5"/>
  <c r="AE252" i="5" s="1"/>
  <c r="U252" i="5"/>
  <c r="AA7" i="5"/>
  <c r="AD81" i="5"/>
  <c r="AD47" i="5"/>
  <c r="AA153" i="5"/>
  <c r="AD203" i="5"/>
  <c r="AB235" i="5"/>
  <c r="AD249" i="5"/>
  <c r="AD256" i="5"/>
  <c r="T251" i="5"/>
  <c r="AE251" i="5" s="1"/>
  <c r="AA70" i="5"/>
  <c r="AA87" i="5"/>
  <c r="AB153" i="5"/>
  <c r="AA229" i="5"/>
  <c r="AD235" i="5"/>
  <c r="AE257" i="5"/>
  <c r="T250" i="5"/>
  <c r="AE250" i="5" s="1"/>
  <c r="AD10" i="5"/>
  <c r="AA185" i="5"/>
  <c r="AB87" i="5"/>
  <c r="AA211" i="5"/>
  <c r="AB229" i="5"/>
  <c r="AD306" i="5"/>
  <c r="T249" i="5"/>
  <c r="Z249" i="5" s="1"/>
  <c r="AA146" i="5"/>
  <c r="AA105" i="5"/>
  <c r="AA77" i="5"/>
  <c r="AB211" i="5"/>
  <c r="AD283" i="5"/>
  <c r="AD227" i="5"/>
  <c r="T258" i="5"/>
  <c r="AD45" i="5"/>
  <c r="AD168" i="5"/>
  <c r="AB195" i="5"/>
  <c r="AB201" i="5"/>
  <c r="AB219" i="5"/>
  <c r="AI29" i="5"/>
  <c r="AF29" i="5"/>
  <c r="AF6" i="5"/>
  <c r="AI7" i="5"/>
  <c r="AG9" i="5"/>
  <c r="AF146" i="5"/>
  <c r="AI147" i="5"/>
  <c r="AG26" i="5"/>
  <c r="AF81" i="5"/>
  <c r="AI82" i="5"/>
  <c r="AG17" i="5"/>
  <c r="AF41" i="5"/>
  <c r="AI42" i="5"/>
  <c r="AG49" i="5"/>
  <c r="AF47" i="5"/>
  <c r="AI50" i="5"/>
  <c r="AG95" i="5"/>
  <c r="AF97" i="5"/>
  <c r="AI105" i="5"/>
  <c r="AF72" i="5"/>
  <c r="AI74" i="5"/>
  <c r="AG125" i="5"/>
  <c r="AG29" i="5"/>
  <c r="AI9" i="5"/>
  <c r="AI26" i="5"/>
  <c r="AI17" i="5"/>
  <c r="AI49" i="5"/>
  <c r="AI95" i="5"/>
  <c r="AI70" i="5"/>
  <c r="AF70" i="5"/>
  <c r="AI72" i="5"/>
  <c r="AI188" i="5"/>
  <c r="AI228" i="5"/>
  <c r="AG228" i="5"/>
  <c r="AF228" i="5"/>
  <c r="AI236" i="5"/>
  <c r="AG236" i="5"/>
  <c r="AF236" i="5"/>
  <c r="AI244" i="5"/>
  <c r="AG244" i="5"/>
  <c r="AF244" i="5"/>
  <c r="AI252" i="5"/>
  <c r="AG252" i="5"/>
  <c r="AF252" i="5"/>
  <c r="AI260" i="5"/>
  <c r="AG260" i="5"/>
  <c r="AF260" i="5"/>
  <c r="AI268" i="5"/>
  <c r="AG268" i="5"/>
  <c r="AF268" i="5"/>
  <c r="AI276" i="5"/>
  <c r="AG276" i="5"/>
  <c r="AF276" i="5"/>
  <c r="AI284" i="5"/>
  <c r="AG284" i="5"/>
  <c r="AF284" i="5"/>
  <c r="AI295" i="5"/>
  <c r="AG295" i="5"/>
  <c r="AF295" i="5"/>
  <c r="AI6" i="5"/>
  <c r="AG8" i="5"/>
  <c r="AI146" i="5"/>
  <c r="AG25" i="5"/>
  <c r="AI81" i="5"/>
  <c r="AG16" i="5"/>
  <c r="AI41" i="5"/>
  <c r="AG48" i="5"/>
  <c r="AI47" i="5"/>
  <c r="AG51" i="5"/>
  <c r="AI163" i="5"/>
  <c r="AI167" i="5"/>
  <c r="AG120" i="5"/>
  <c r="AF120" i="5"/>
  <c r="AF10" i="5"/>
  <c r="AF27" i="5"/>
  <c r="AF18" i="5"/>
  <c r="AF43" i="5"/>
  <c r="AF102" i="5"/>
  <c r="AG73" i="5"/>
  <c r="AF73" i="5"/>
  <c r="AF77" i="5"/>
  <c r="AI126" i="5"/>
  <c r="AF126" i="5"/>
  <c r="AI154" i="5"/>
  <c r="AG154" i="5"/>
  <c r="AF154" i="5"/>
  <c r="AI196" i="5"/>
  <c r="AG196" i="5"/>
  <c r="AF196" i="5"/>
  <c r="AI204" i="5"/>
  <c r="AG204" i="5"/>
  <c r="AF204" i="5"/>
  <c r="AI212" i="5"/>
  <c r="AG212" i="5"/>
  <c r="AF212" i="5"/>
  <c r="AI220" i="5"/>
  <c r="AG220" i="5"/>
  <c r="AF220" i="5"/>
  <c r="AG149" i="5"/>
  <c r="AF149" i="5"/>
  <c r="AI149" i="5"/>
  <c r="AG311" i="5"/>
  <c r="AF311" i="5"/>
  <c r="AI311" i="5"/>
  <c r="AF7" i="5"/>
  <c r="AF147" i="5"/>
  <c r="AF82" i="5"/>
  <c r="AF42" i="5"/>
  <c r="AF50" i="5"/>
  <c r="AG102" i="5"/>
  <c r="AF105" i="5"/>
  <c r="AI73" i="5"/>
  <c r="AI77" i="5"/>
  <c r="AF119" i="5"/>
  <c r="AI121" i="5"/>
  <c r="AI86" i="5"/>
  <c r="AG86" i="5"/>
  <c r="AF86" i="5"/>
  <c r="AF125" i="5"/>
  <c r="AG166" i="5"/>
  <c r="AF166" i="5"/>
  <c r="AG187" i="5"/>
  <c r="AF187" i="5"/>
  <c r="AF191" i="5"/>
  <c r="AI166" i="5"/>
  <c r="AF67" i="5"/>
  <c r="AI68" i="5"/>
  <c r="AF68" i="5"/>
  <c r="AI119" i="5"/>
  <c r="AI187" i="5"/>
  <c r="AI191" i="5"/>
  <c r="AI33" i="5"/>
  <c r="AG192" i="5"/>
  <c r="AF192" i="5"/>
  <c r="AI192" i="5"/>
  <c r="AG200" i="5"/>
  <c r="AF200" i="5"/>
  <c r="AI200" i="5"/>
  <c r="AG208" i="5"/>
  <c r="AF208" i="5"/>
  <c r="AI208" i="5"/>
  <c r="AG216" i="5"/>
  <c r="AF216" i="5"/>
  <c r="AI216" i="5"/>
  <c r="AG224" i="5"/>
  <c r="AF224" i="5"/>
  <c r="AI224" i="5"/>
  <c r="AG232" i="5"/>
  <c r="AF232" i="5"/>
  <c r="AI232" i="5"/>
  <c r="AG240" i="5"/>
  <c r="AF240" i="5"/>
  <c r="AI240" i="5"/>
  <c r="AG248" i="5"/>
  <c r="AF248" i="5"/>
  <c r="AI248" i="5"/>
  <c r="AG256" i="5"/>
  <c r="AF256" i="5"/>
  <c r="AI256" i="5"/>
  <c r="AG264" i="5"/>
  <c r="AF264" i="5"/>
  <c r="AI264" i="5"/>
  <c r="AG272" i="5"/>
  <c r="AF272" i="5"/>
  <c r="AI272" i="5"/>
  <c r="AG280" i="5"/>
  <c r="AF280" i="5"/>
  <c r="AI280" i="5"/>
  <c r="AG288" i="5"/>
  <c r="AF288" i="5"/>
  <c r="AI288" i="5"/>
  <c r="AG299" i="5"/>
  <c r="AF299" i="5"/>
  <c r="AI299" i="5"/>
  <c r="AF32" i="5"/>
  <c r="AF150" i="5"/>
  <c r="AF157" i="5"/>
  <c r="AF199" i="5"/>
  <c r="AF207" i="5"/>
  <c r="AF215" i="5"/>
  <c r="AF223" i="5"/>
  <c r="AF231" i="5"/>
  <c r="AF239" i="5"/>
  <c r="AF247" i="5"/>
  <c r="AF255" i="5"/>
  <c r="AF263" i="5"/>
  <c r="AF271" i="5"/>
  <c r="AF279" i="5"/>
  <c r="AF287" i="5"/>
  <c r="AF298" i="5"/>
  <c r="AF304" i="5"/>
  <c r="AG305" i="5"/>
  <c r="AF310" i="5"/>
  <c r="AG32" i="5"/>
  <c r="AG150" i="5"/>
  <c r="AG157" i="5"/>
  <c r="AG199" i="5"/>
  <c r="AG207" i="5"/>
  <c r="AG215" i="5"/>
  <c r="AG223" i="5"/>
  <c r="AG231" i="5"/>
  <c r="AG239" i="5"/>
  <c r="AG247" i="5"/>
  <c r="AG255" i="5"/>
  <c r="AG263" i="5"/>
  <c r="AG271" i="5"/>
  <c r="AG279" i="5"/>
  <c r="AG287" i="5"/>
  <c r="AG298" i="5"/>
  <c r="AF301" i="5"/>
  <c r="AG304" i="5"/>
  <c r="AG301" i="5"/>
  <c r="AI305" i="5"/>
  <c r="AF303" i="5"/>
  <c r="AI304" i="5"/>
  <c r="AI310" i="5"/>
  <c r="AG312" i="5"/>
  <c r="AG88" i="5"/>
  <c r="AG156" i="5"/>
  <c r="AG198" i="5"/>
  <c r="AG206" i="5"/>
  <c r="AG214" i="5"/>
  <c r="AG222" i="5"/>
  <c r="AF227" i="5"/>
  <c r="AF235" i="5"/>
  <c r="AF243" i="5"/>
  <c r="AF251" i="5"/>
  <c r="AF259" i="5"/>
  <c r="AF267" i="5"/>
  <c r="AF275" i="5"/>
  <c r="AF283" i="5"/>
  <c r="AF291" i="5"/>
  <c r="AI301" i="5"/>
  <c r="AF306" i="5"/>
  <c r="AA39" i="5"/>
  <c r="AD102" i="5"/>
  <c r="AB122" i="5"/>
  <c r="AA151" i="5"/>
  <c r="AD201" i="5"/>
  <c r="AA209" i="5"/>
  <c r="AD281" i="5"/>
  <c r="AA291" i="5"/>
  <c r="AA300" i="5"/>
  <c r="AD267" i="5"/>
  <c r="AD251" i="5"/>
  <c r="AB230" i="5"/>
  <c r="AD122" i="5"/>
  <c r="AB151" i="5"/>
  <c r="AB209" i="5"/>
  <c r="AA217" i="5"/>
  <c r="AA273" i="5"/>
  <c r="AB300" i="5"/>
  <c r="AA312" i="5"/>
  <c r="AB273" i="5"/>
  <c r="AD300" i="5"/>
  <c r="AB312" i="5"/>
  <c r="AA193" i="5"/>
  <c r="AD217" i="5"/>
  <c r="AA233" i="5"/>
  <c r="AA289" i="5"/>
  <c r="AD312" i="5"/>
  <c r="AB189" i="5"/>
  <c r="AB225" i="5"/>
  <c r="AD273" i="5"/>
  <c r="AD148" i="5"/>
  <c r="AB45" i="5"/>
  <c r="AA75" i="5"/>
  <c r="AD189" i="5"/>
  <c r="AB193" i="5"/>
  <c r="AD225" i="5"/>
  <c r="AB233" i="5"/>
  <c r="AA241" i="5"/>
  <c r="AB251" i="5"/>
  <c r="AB259" i="5"/>
  <c r="AA265" i="5"/>
  <c r="AB289" i="5"/>
  <c r="AD219" i="5"/>
  <c r="AB241" i="5"/>
  <c r="AA249" i="5"/>
  <c r="AA257" i="5"/>
  <c r="AB265" i="5"/>
  <c r="AD289" i="5"/>
  <c r="AA102" i="5"/>
  <c r="AD75" i="5"/>
  <c r="AB83" i="5"/>
  <c r="AA201" i="5"/>
  <c r="AD241" i="5"/>
  <c r="AB249" i="5"/>
  <c r="AB257" i="5"/>
  <c r="AD265" i="5"/>
  <c r="AA281" i="5"/>
  <c r="AB11" i="5"/>
  <c r="AB28" i="5"/>
  <c r="AB19" i="5"/>
  <c r="AB44" i="5"/>
  <c r="AB97" i="5"/>
  <c r="AB167" i="5"/>
  <c r="AB74" i="5"/>
  <c r="AB121" i="5"/>
  <c r="AB188" i="5"/>
  <c r="AB33" i="5"/>
  <c r="AB192" i="5"/>
  <c r="AB200" i="5"/>
  <c r="AB208" i="5"/>
  <c r="AB216" i="5"/>
  <c r="AB224" i="5"/>
  <c r="AB232" i="5"/>
  <c r="AB240" i="5"/>
  <c r="AB248" i="5"/>
  <c r="AB254" i="5"/>
  <c r="AB256" i="5"/>
  <c r="AB262" i="5"/>
  <c r="AB264" i="5"/>
  <c r="AB270" i="5"/>
  <c r="AB272" i="5"/>
  <c r="AB278" i="5"/>
  <c r="AB280" i="5"/>
  <c r="AB286" i="5"/>
  <c r="AB288" i="5"/>
  <c r="AB297" i="5"/>
  <c r="AB299" i="5"/>
  <c r="AB303" i="5"/>
  <c r="AB149" i="5"/>
  <c r="AB309" i="5"/>
  <c r="AB311" i="5"/>
  <c r="AA27" i="5"/>
  <c r="AA18" i="5"/>
  <c r="AA73" i="5"/>
  <c r="AA120" i="5"/>
  <c r="AA187" i="5"/>
  <c r="AA32" i="5"/>
  <c r="AA150" i="5"/>
  <c r="AA157" i="5"/>
  <c r="AA199" i="5"/>
  <c r="AA207" i="5"/>
  <c r="AA215" i="5"/>
  <c r="AA223" i="5"/>
  <c r="AA231" i="5"/>
  <c r="AA239" i="5"/>
  <c r="AA247" i="5"/>
  <c r="AA255" i="5"/>
  <c r="AA263" i="5"/>
  <c r="AA271" i="5"/>
  <c r="AA279" i="5"/>
  <c r="AA287" i="5"/>
  <c r="AA298" i="5"/>
  <c r="AA304" i="5"/>
  <c r="AA310" i="5"/>
  <c r="AA10" i="5"/>
  <c r="AB18" i="5"/>
  <c r="AB166" i="5"/>
  <c r="AB73" i="5"/>
  <c r="AB120" i="5"/>
  <c r="AB187" i="5"/>
  <c r="AB32" i="5"/>
  <c r="AB150" i="5"/>
  <c r="AB157" i="5"/>
  <c r="AB199" i="5"/>
  <c r="AB207" i="5"/>
  <c r="AB215" i="5"/>
  <c r="AB223" i="5"/>
  <c r="AB231" i="5"/>
  <c r="AB239" i="5"/>
  <c r="AB247" i="5"/>
  <c r="AB255" i="5"/>
  <c r="AB263" i="5"/>
  <c r="AB267" i="5"/>
  <c r="AB271" i="5"/>
  <c r="AB275" i="5"/>
  <c r="AB279" i="5"/>
  <c r="AB283" i="5"/>
  <c r="AB287" i="5"/>
  <c r="AB291" i="5"/>
  <c r="AB298" i="5"/>
  <c r="AB304" i="5"/>
  <c r="AB306" i="5"/>
  <c r="AB310" i="5"/>
  <c r="AA43" i="5"/>
  <c r="AA96" i="5"/>
  <c r="AA166" i="5"/>
  <c r="AB10" i="5"/>
  <c r="AB27" i="5"/>
  <c r="AB43" i="5"/>
  <c r="AB96" i="5"/>
  <c r="AD18" i="5"/>
  <c r="AD43" i="5"/>
  <c r="AD96" i="5"/>
  <c r="AD73" i="5"/>
  <c r="AD120" i="5"/>
  <c r="AD187" i="5"/>
  <c r="AD32" i="5"/>
  <c r="AD150" i="5"/>
  <c r="AD157" i="5"/>
  <c r="AD199" i="5"/>
  <c r="AD207" i="5"/>
  <c r="AD215" i="5"/>
  <c r="AD223" i="5"/>
  <c r="AD231" i="5"/>
  <c r="AD239" i="5"/>
  <c r="AD247" i="5"/>
  <c r="AD255" i="5"/>
  <c r="AD263" i="5"/>
  <c r="AD271" i="5"/>
  <c r="AD279" i="5"/>
  <c r="AD287" i="5"/>
  <c r="AD298" i="5"/>
  <c r="AD304" i="5"/>
  <c r="AD310" i="5"/>
  <c r="AD311" i="5"/>
  <c r="R299" i="5"/>
  <c r="P270" i="5"/>
  <c r="R270" i="5"/>
  <c r="V270" i="5"/>
  <c r="W270" i="5"/>
  <c r="Y270" i="5"/>
  <c r="P271" i="5"/>
  <c r="R271" i="5"/>
  <c r="V271" i="5"/>
  <c r="W271" i="5"/>
  <c r="Y271" i="5"/>
  <c r="P272" i="5"/>
  <c r="R272" i="5"/>
  <c r="V272" i="5"/>
  <c r="W272" i="5"/>
  <c r="Y272" i="5"/>
  <c r="P273" i="5"/>
  <c r="R273" i="5"/>
  <c r="V273" i="5"/>
  <c r="W273" i="5"/>
  <c r="Y273" i="5"/>
  <c r="P274" i="5"/>
  <c r="R274" i="5"/>
  <c r="V274" i="5"/>
  <c r="W274" i="5"/>
  <c r="Y274" i="5"/>
  <c r="P275" i="5"/>
  <c r="R275" i="5"/>
  <c r="V275" i="5"/>
  <c r="W275" i="5"/>
  <c r="Y275" i="5"/>
  <c r="P276" i="5"/>
  <c r="R276" i="5"/>
  <c r="V276" i="5"/>
  <c r="W276" i="5"/>
  <c r="Y276" i="5"/>
  <c r="P277" i="5"/>
  <c r="R277" i="5"/>
  <c r="V277" i="5"/>
  <c r="W277" i="5"/>
  <c r="Y277" i="5"/>
  <c r="P278" i="5"/>
  <c r="R278" i="5"/>
  <c r="V278" i="5"/>
  <c r="W278" i="5"/>
  <c r="Y278" i="5"/>
  <c r="P279" i="5"/>
  <c r="R279" i="5"/>
  <c r="V279" i="5"/>
  <c r="W279" i="5"/>
  <c r="Y279" i="5"/>
  <c r="P280" i="5"/>
  <c r="R280" i="5"/>
  <c r="V280" i="5"/>
  <c r="W280" i="5"/>
  <c r="Y280" i="5"/>
  <c r="P281" i="5"/>
  <c r="R281" i="5"/>
  <c r="V281" i="5"/>
  <c r="W281" i="5"/>
  <c r="Y281" i="5"/>
  <c r="P282" i="5"/>
  <c r="R282" i="5"/>
  <c r="V282" i="5"/>
  <c r="W282" i="5"/>
  <c r="Y282" i="5"/>
  <c r="P283" i="5"/>
  <c r="R283" i="5"/>
  <c r="V283" i="5"/>
  <c r="W283" i="5"/>
  <c r="Y283" i="5"/>
  <c r="P284" i="5"/>
  <c r="R284" i="5"/>
  <c r="V284" i="5"/>
  <c r="W284" i="5"/>
  <c r="Y284" i="5"/>
  <c r="P285" i="5"/>
  <c r="R285" i="5"/>
  <c r="V285" i="5"/>
  <c r="W285" i="5"/>
  <c r="Y285" i="5"/>
  <c r="P286" i="5"/>
  <c r="R286" i="5"/>
  <c r="V286" i="5"/>
  <c r="W286" i="5"/>
  <c r="Y286" i="5"/>
  <c r="P287" i="5"/>
  <c r="R287" i="5"/>
  <c r="V287" i="5"/>
  <c r="W287" i="5"/>
  <c r="Y287" i="5"/>
  <c r="P288" i="5"/>
  <c r="R288" i="5"/>
  <c r="V288" i="5"/>
  <c r="W288" i="5"/>
  <c r="Y288" i="5"/>
  <c r="P289" i="5"/>
  <c r="R289" i="5"/>
  <c r="V289" i="5"/>
  <c r="W289" i="5"/>
  <c r="Y289" i="5"/>
  <c r="P290" i="5"/>
  <c r="R290" i="5"/>
  <c r="V290" i="5"/>
  <c r="W290" i="5"/>
  <c r="Y290" i="5"/>
  <c r="P291" i="5"/>
  <c r="R291" i="5"/>
  <c r="V291" i="5"/>
  <c r="W291" i="5"/>
  <c r="Y291" i="5"/>
  <c r="P295" i="5"/>
  <c r="R295" i="5"/>
  <c r="V295" i="5"/>
  <c r="W295" i="5"/>
  <c r="Y295" i="5"/>
  <c r="P296" i="5"/>
  <c r="R296" i="5"/>
  <c r="V296" i="5"/>
  <c r="W296" i="5"/>
  <c r="Y296" i="5"/>
  <c r="V269" i="5"/>
  <c r="W269" i="5"/>
  <c r="Y269" i="5"/>
  <c r="P269" i="5"/>
  <c r="R269" i="5"/>
  <c r="A296" i="5"/>
  <c r="A295" i="5"/>
  <c r="A290" i="5"/>
  <c r="A289" i="5"/>
  <c r="A288" i="5"/>
  <c r="A287" i="5"/>
  <c r="A286" i="5"/>
  <c r="A285" i="5"/>
  <c r="A284" i="5"/>
  <c r="A283" i="5"/>
  <c r="A282" i="5"/>
  <c r="A298" i="5"/>
  <c r="A297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J253" i="5" l="1"/>
  <c r="Z293" i="5"/>
  <c r="AJ293" i="5"/>
  <c r="AJ249" i="5"/>
  <c r="AE253" i="5"/>
  <c r="AE248" i="5"/>
  <c r="AJ256" i="5"/>
  <c r="AJ248" i="5"/>
  <c r="AE256" i="5"/>
  <c r="AJ250" i="5"/>
  <c r="AJ252" i="5"/>
  <c r="U277" i="5"/>
  <c r="T284" i="5"/>
  <c r="Z284" i="5" s="1"/>
  <c r="U272" i="5"/>
  <c r="Z259" i="5"/>
  <c r="AJ259" i="5"/>
  <c r="T283" i="5"/>
  <c r="AJ283" i="5" s="1"/>
  <c r="AE255" i="5"/>
  <c r="Z250" i="5"/>
  <c r="Z255" i="5"/>
  <c r="S279" i="5"/>
  <c r="T278" i="5"/>
  <c r="AE278" i="5" s="1"/>
  <c r="AE258" i="5"/>
  <c r="Z258" i="5"/>
  <c r="AJ258" i="5"/>
  <c r="AJ251" i="5"/>
  <c r="Z251" i="5"/>
  <c r="AJ254" i="5"/>
  <c r="AE249" i="5"/>
  <c r="S286" i="5"/>
  <c r="S290" i="5"/>
  <c r="S269" i="5"/>
  <c r="U285" i="5"/>
  <c r="Z254" i="5"/>
  <c r="Z252" i="5"/>
  <c r="S274" i="5"/>
  <c r="U280" i="5"/>
  <c r="S287" i="5"/>
  <c r="T275" i="5"/>
  <c r="Z275" i="5" s="1"/>
  <c r="T291" i="5"/>
  <c r="Z291" i="5" s="1"/>
  <c r="U296" i="5"/>
  <c r="U288" i="5"/>
  <c r="T276" i="5"/>
  <c r="AJ276" i="5" s="1"/>
  <c r="S295" i="5"/>
  <c r="S282" i="5"/>
  <c r="S270" i="5"/>
  <c r="U282" i="5"/>
  <c r="S283" i="5"/>
  <c r="S276" i="5"/>
  <c r="U291" i="5"/>
  <c r="S296" i="5"/>
  <c r="S284" i="5"/>
  <c r="S285" i="5"/>
  <c r="S278" i="5"/>
  <c r="T290" i="5"/>
  <c r="Z290" i="5" s="1"/>
  <c r="S291" i="5"/>
  <c r="U284" i="5"/>
  <c r="U283" i="5"/>
  <c r="T288" i="5"/>
  <c r="Z288" i="5" s="1"/>
  <c r="T285" i="5"/>
  <c r="Z285" i="5" s="1"/>
  <c r="S275" i="5"/>
  <c r="S277" i="5"/>
  <c r="U295" i="5"/>
  <c r="S288" i="5"/>
  <c r="T282" i="5"/>
  <c r="Z282" i="5" s="1"/>
  <c r="U276" i="5"/>
  <c r="U275" i="5"/>
  <c r="U274" i="5"/>
  <c r="T277" i="5"/>
  <c r="Z277" i="5" s="1"/>
  <c r="T274" i="5"/>
  <c r="Z274" i="5" s="1"/>
  <c r="T272" i="5"/>
  <c r="Z272" i="5" s="1"/>
  <c r="T280" i="5"/>
  <c r="Z280" i="5" s="1"/>
  <c r="S272" i="5"/>
  <c r="S280" i="5"/>
  <c r="T296" i="5"/>
  <c r="Z296" i="5" s="1"/>
  <c r="T295" i="5"/>
  <c r="Z295" i="5" s="1"/>
  <c r="U290" i="5"/>
  <c r="U289" i="5"/>
  <c r="U281" i="5"/>
  <c r="T289" i="5"/>
  <c r="T281" i="5"/>
  <c r="Z281" i="5" s="1"/>
  <c r="T273" i="5"/>
  <c r="U273" i="5"/>
  <c r="S289" i="5"/>
  <c r="U287" i="5"/>
  <c r="S281" i="5"/>
  <c r="U279" i="5"/>
  <c r="S273" i="5"/>
  <c r="U271" i="5"/>
  <c r="U286" i="5"/>
  <c r="T279" i="5"/>
  <c r="Z279" i="5" s="1"/>
  <c r="T287" i="5"/>
  <c r="Z287" i="5" s="1"/>
  <c r="U278" i="5"/>
  <c r="T271" i="5"/>
  <c r="AJ271" i="5" s="1"/>
  <c r="U270" i="5"/>
  <c r="T286" i="5"/>
  <c r="Z286" i="5" s="1"/>
  <c r="S271" i="5"/>
  <c r="T270" i="5"/>
  <c r="Z270" i="5" s="1"/>
  <c r="U269" i="5"/>
  <c r="T269" i="5"/>
  <c r="Z269" i="5" s="1"/>
  <c r="AJ284" i="5" l="1"/>
  <c r="AE284" i="5"/>
  <c r="AJ278" i="5"/>
  <c r="AE276" i="5"/>
  <c r="AE279" i="5"/>
  <c r="AJ270" i="5"/>
  <c r="AE280" i="5"/>
  <c r="AJ282" i="5"/>
  <c r="AJ280" i="5"/>
  <c r="AE282" i="5"/>
  <c r="Z278" i="5"/>
  <c r="AE285" i="5"/>
  <c r="AE296" i="5"/>
  <c r="Z276" i="5"/>
  <c r="AE270" i="5"/>
  <c r="AJ291" i="5"/>
  <c r="AJ285" i="5"/>
  <c r="AJ272" i="5"/>
  <c r="AE281" i="5"/>
  <c r="AJ287" i="5"/>
  <c r="Z283" i="5"/>
  <c r="AE283" i="5"/>
  <c r="AE277" i="5"/>
  <c r="Z289" i="5"/>
  <c r="AE289" i="5"/>
  <c r="AE288" i="5"/>
  <c r="AE269" i="5"/>
  <c r="AJ281" i="5"/>
  <c r="AE274" i="5"/>
  <c r="AJ274" i="5"/>
  <c r="AJ288" i="5"/>
  <c r="AJ269" i="5"/>
  <c r="AJ277" i="5"/>
  <c r="AJ296" i="5"/>
  <c r="AE290" i="5"/>
  <c r="AE295" i="5"/>
  <c r="AJ290" i="5"/>
  <c r="AJ289" i="5"/>
  <c r="AJ295" i="5"/>
  <c r="AE275" i="5"/>
  <c r="Z271" i="5"/>
  <c r="AE271" i="5"/>
  <c r="AE286" i="5"/>
  <c r="AE287" i="5"/>
  <c r="Z273" i="5"/>
  <c r="AE273" i="5"/>
  <c r="AJ275" i="5"/>
  <c r="AJ273" i="5"/>
  <c r="AJ286" i="5"/>
  <c r="AJ279" i="5"/>
  <c r="AE272" i="5"/>
  <c r="AE291" i="5"/>
  <c r="P261" i="5"/>
  <c r="R261" i="5"/>
  <c r="V261" i="5"/>
  <c r="W261" i="5"/>
  <c r="Y261" i="5"/>
  <c r="P262" i="5"/>
  <c r="R262" i="5"/>
  <c r="V262" i="5"/>
  <c r="W262" i="5"/>
  <c r="Y262" i="5"/>
  <c r="P263" i="5"/>
  <c r="R263" i="5"/>
  <c r="V263" i="5"/>
  <c r="W263" i="5"/>
  <c r="Y263" i="5"/>
  <c r="P264" i="5"/>
  <c r="R264" i="5"/>
  <c r="V264" i="5"/>
  <c r="W264" i="5"/>
  <c r="Y264" i="5"/>
  <c r="P265" i="5"/>
  <c r="R265" i="5"/>
  <c r="V265" i="5"/>
  <c r="W265" i="5"/>
  <c r="Y265" i="5"/>
  <c r="A262" i="5"/>
  <c r="A263" i="5"/>
  <c r="A264" i="5"/>
  <c r="A265" i="5"/>
  <c r="A261" i="5"/>
  <c r="A266" i="5"/>
  <c r="P297" i="5"/>
  <c r="R297" i="5"/>
  <c r="V297" i="5"/>
  <c r="W297" i="5"/>
  <c r="Y297" i="5"/>
  <c r="P298" i="5"/>
  <c r="R298" i="5"/>
  <c r="V298" i="5"/>
  <c r="W298" i="5"/>
  <c r="Y298" i="5"/>
  <c r="V268" i="5"/>
  <c r="W268" i="5"/>
  <c r="Y268" i="5"/>
  <c r="P268" i="5"/>
  <c r="R268" i="5"/>
  <c r="V267" i="5"/>
  <c r="W267" i="5"/>
  <c r="Y267" i="5"/>
  <c r="P267" i="5"/>
  <c r="R267" i="5"/>
  <c r="V266" i="5"/>
  <c r="W266" i="5"/>
  <c r="Y266" i="5"/>
  <c r="P266" i="5"/>
  <c r="R266" i="5"/>
  <c r="V260" i="5"/>
  <c r="W260" i="5"/>
  <c r="Y260" i="5"/>
  <c r="P260" i="5"/>
  <c r="R260" i="5"/>
  <c r="A267" i="5"/>
  <c r="A268" i="5"/>
  <c r="A260" i="5"/>
  <c r="U267" i="5" l="1"/>
  <c r="S298" i="5"/>
  <c r="S261" i="5"/>
  <c r="T260" i="5"/>
  <c r="Z260" i="5" s="1"/>
  <c r="T268" i="5"/>
  <c r="Z268" i="5" s="1"/>
  <c r="U265" i="5"/>
  <c r="U266" i="5"/>
  <c r="T264" i="5"/>
  <c r="Z264" i="5" s="1"/>
  <c r="T263" i="5"/>
  <c r="Z263" i="5" s="1"/>
  <c r="S297" i="5"/>
  <c r="S262" i="5"/>
  <c r="T262" i="5"/>
  <c r="Z262" i="5" s="1"/>
  <c r="S268" i="5"/>
  <c r="S260" i="5"/>
  <c r="T265" i="5"/>
  <c r="Z265" i="5" s="1"/>
  <c r="T266" i="5"/>
  <c r="Z266" i="5" s="1"/>
  <c r="T267" i="5"/>
  <c r="Z267" i="5" s="1"/>
  <c r="U298" i="5"/>
  <c r="S266" i="5"/>
  <c r="S267" i="5"/>
  <c r="T298" i="5"/>
  <c r="Z298" i="5" s="1"/>
  <c r="U264" i="5"/>
  <c r="U263" i="5"/>
  <c r="U262" i="5"/>
  <c r="U261" i="5"/>
  <c r="S265" i="5"/>
  <c r="S264" i="5"/>
  <c r="S263" i="5"/>
  <c r="T261" i="5"/>
  <c r="Z261" i="5" s="1"/>
  <c r="U297" i="5"/>
  <c r="T297" i="5"/>
  <c r="Z297" i="5" s="1"/>
  <c r="U268" i="5"/>
  <c r="U260" i="5"/>
  <c r="R218" i="5"/>
  <c r="V218" i="5"/>
  <c r="W218" i="5"/>
  <c r="Y218" i="5"/>
  <c r="R219" i="5"/>
  <c r="V219" i="5"/>
  <c r="W219" i="5"/>
  <c r="Y219" i="5"/>
  <c r="R220" i="5"/>
  <c r="V220" i="5"/>
  <c r="W220" i="5"/>
  <c r="Y220" i="5"/>
  <c r="R221" i="5"/>
  <c r="V221" i="5"/>
  <c r="W221" i="5"/>
  <c r="Y221" i="5"/>
  <c r="R222" i="5"/>
  <c r="V222" i="5"/>
  <c r="W222" i="5"/>
  <c r="Y222" i="5"/>
  <c r="R223" i="5"/>
  <c r="V223" i="5"/>
  <c r="W223" i="5"/>
  <c r="Y223" i="5"/>
  <c r="R224" i="5"/>
  <c r="V224" i="5"/>
  <c r="W224" i="5"/>
  <c r="Y224" i="5"/>
  <c r="R225" i="5"/>
  <c r="V225" i="5"/>
  <c r="W225" i="5"/>
  <c r="Y225" i="5"/>
  <c r="R226" i="5"/>
  <c r="V226" i="5"/>
  <c r="W226" i="5"/>
  <c r="Y226" i="5"/>
  <c r="R227" i="5"/>
  <c r="V227" i="5"/>
  <c r="W227" i="5"/>
  <c r="Y227" i="5"/>
  <c r="R228" i="5"/>
  <c r="V228" i="5"/>
  <c r="W228" i="5"/>
  <c r="Y228" i="5"/>
  <c r="R229" i="5"/>
  <c r="V229" i="5"/>
  <c r="W229" i="5"/>
  <c r="Y229" i="5"/>
  <c r="R230" i="5"/>
  <c r="V230" i="5"/>
  <c r="W230" i="5"/>
  <c r="Y230" i="5"/>
  <c r="R231" i="5"/>
  <c r="V231" i="5"/>
  <c r="W231" i="5"/>
  <c r="Y231" i="5"/>
  <c r="R232" i="5"/>
  <c r="V232" i="5"/>
  <c r="W232" i="5"/>
  <c r="Y232" i="5"/>
  <c r="R233" i="5"/>
  <c r="V233" i="5"/>
  <c r="W233" i="5"/>
  <c r="Y233" i="5"/>
  <c r="R234" i="5"/>
  <c r="V234" i="5"/>
  <c r="W234" i="5"/>
  <c r="Y234" i="5"/>
  <c r="R235" i="5"/>
  <c r="V235" i="5"/>
  <c r="W235" i="5"/>
  <c r="Y235" i="5"/>
  <c r="R236" i="5"/>
  <c r="V236" i="5"/>
  <c r="W236" i="5"/>
  <c r="Y236" i="5"/>
  <c r="R237" i="5"/>
  <c r="V237" i="5"/>
  <c r="W237" i="5"/>
  <c r="Y237" i="5"/>
  <c r="R238" i="5"/>
  <c r="V238" i="5"/>
  <c r="W238" i="5"/>
  <c r="Y238" i="5"/>
  <c r="R239" i="5"/>
  <c r="V239" i="5"/>
  <c r="W239" i="5"/>
  <c r="Y239" i="5"/>
  <c r="R240" i="5"/>
  <c r="V240" i="5"/>
  <c r="W240" i="5"/>
  <c r="Y240" i="5"/>
  <c r="R241" i="5"/>
  <c r="V241" i="5"/>
  <c r="W241" i="5"/>
  <c r="Y241" i="5"/>
  <c r="R242" i="5"/>
  <c r="V242" i="5"/>
  <c r="W242" i="5"/>
  <c r="Y242" i="5"/>
  <c r="R243" i="5"/>
  <c r="V243" i="5"/>
  <c r="W243" i="5"/>
  <c r="Y243" i="5"/>
  <c r="R244" i="5"/>
  <c r="V244" i="5"/>
  <c r="W244" i="5"/>
  <c r="Y244" i="5"/>
  <c r="R245" i="5"/>
  <c r="V245" i="5"/>
  <c r="W245" i="5"/>
  <c r="Y245" i="5"/>
  <c r="R246" i="5"/>
  <c r="V246" i="5"/>
  <c r="W246" i="5"/>
  <c r="Y246" i="5"/>
  <c r="R247" i="5"/>
  <c r="V247" i="5"/>
  <c r="W247" i="5"/>
  <c r="Y247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18" i="5"/>
  <c r="R203" i="5"/>
  <c r="V203" i="5"/>
  <c r="W203" i="5"/>
  <c r="Y203" i="5"/>
  <c r="R204" i="5"/>
  <c r="V204" i="5"/>
  <c r="W204" i="5"/>
  <c r="Y204" i="5"/>
  <c r="R205" i="5"/>
  <c r="V205" i="5"/>
  <c r="W205" i="5"/>
  <c r="Y205" i="5"/>
  <c r="R206" i="5"/>
  <c r="V206" i="5"/>
  <c r="W206" i="5"/>
  <c r="Y206" i="5"/>
  <c r="R207" i="5"/>
  <c r="V207" i="5"/>
  <c r="W207" i="5"/>
  <c r="Y207" i="5"/>
  <c r="R208" i="5"/>
  <c r="V208" i="5"/>
  <c r="W208" i="5"/>
  <c r="Y208" i="5"/>
  <c r="R209" i="5"/>
  <c r="V209" i="5"/>
  <c r="W209" i="5"/>
  <c r="Y209" i="5"/>
  <c r="R210" i="5"/>
  <c r="V210" i="5"/>
  <c r="W210" i="5"/>
  <c r="Y210" i="5"/>
  <c r="R211" i="5"/>
  <c r="V211" i="5"/>
  <c r="W211" i="5"/>
  <c r="Y211" i="5"/>
  <c r="R212" i="5"/>
  <c r="V212" i="5"/>
  <c r="W212" i="5"/>
  <c r="Y212" i="5"/>
  <c r="R213" i="5"/>
  <c r="V213" i="5"/>
  <c r="W213" i="5"/>
  <c r="Y213" i="5"/>
  <c r="R214" i="5"/>
  <c r="V214" i="5"/>
  <c r="W214" i="5"/>
  <c r="Y214" i="5"/>
  <c r="R215" i="5"/>
  <c r="V215" i="5"/>
  <c r="W215" i="5"/>
  <c r="Y215" i="5"/>
  <c r="R216" i="5"/>
  <c r="V216" i="5"/>
  <c r="W216" i="5"/>
  <c r="Y216" i="5"/>
  <c r="R217" i="5"/>
  <c r="V217" i="5"/>
  <c r="W217" i="5"/>
  <c r="Y217" i="5"/>
  <c r="R200" i="5"/>
  <c r="V200" i="5"/>
  <c r="W200" i="5"/>
  <c r="Y200" i="5"/>
  <c r="R201" i="5"/>
  <c r="V201" i="5"/>
  <c r="W201" i="5"/>
  <c r="Y201" i="5"/>
  <c r="Y202" i="5"/>
  <c r="W202" i="5"/>
  <c r="V202" i="5"/>
  <c r="R202" i="5"/>
  <c r="R193" i="5"/>
  <c r="V193" i="5"/>
  <c r="W193" i="5"/>
  <c r="Y193" i="5"/>
  <c r="R194" i="5"/>
  <c r="V194" i="5"/>
  <c r="W194" i="5"/>
  <c r="Y194" i="5"/>
  <c r="R195" i="5"/>
  <c r="V195" i="5"/>
  <c r="W195" i="5"/>
  <c r="Y195" i="5"/>
  <c r="R196" i="5"/>
  <c r="V196" i="5"/>
  <c r="W196" i="5"/>
  <c r="Y196" i="5"/>
  <c r="R197" i="5"/>
  <c r="V197" i="5"/>
  <c r="W197" i="5"/>
  <c r="Y197" i="5"/>
  <c r="R198" i="5"/>
  <c r="V198" i="5"/>
  <c r="W198" i="5"/>
  <c r="Y198" i="5"/>
  <c r="R199" i="5"/>
  <c r="V199" i="5"/>
  <c r="W199" i="5"/>
  <c r="Y199" i="5"/>
  <c r="V192" i="5"/>
  <c r="W192" i="5"/>
  <c r="Y192" i="5"/>
  <c r="R19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02" i="5"/>
  <c r="A193" i="5"/>
  <c r="A194" i="5"/>
  <c r="A195" i="5"/>
  <c r="A196" i="5"/>
  <c r="A197" i="5"/>
  <c r="A198" i="5"/>
  <c r="A199" i="5"/>
  <c r="A200" i="5"/>
  <c r="A201" i="5"/>
  <c r="A192" i="5"/>
  <c r="A5" i="5"/>
  <c r="A7" i="5"/>
  <c r="A4" i="5"/>
  <c r="A305" i="5"/>
  <c r="A306" i="5"/>
  <c r="A307" i="5"/>
  <c r="A308" i="5"/>
  <c r="A309" i="5"/>
  <c r="A310" i="5"/>
  <c r="A311" i="5"/>
  <c r="A312" i="5"/>
  <c r="P307" i="5"/>
  <c r="R307" i="5"/>
  <c r="V307" i="5"/>
  <c r="W307" i="5"/>
  <c r="Y307" i="5"/>
  <c r="P308" i="5"/>
  <c r="R308" i="5"/>
  <c r="V308" i="5"/>
  <c r="W308" i="5"/>
  <c r="Y308" i="5"/>
  <c r="P309" i="5"/>
  <c r="R309" i="5"/>
  <c r="V309" i="5"/>
  <c r="W309" i="5"/>
  <c r="Y309" i="5"/>
  <c r="P310" i="5"/>
  <c r="R310" i="5"/>
  <c r="V310" i="5"/>
  <c r="W310" i="5"/>
  <c r="Y310" i="5"/>
  <c r="P311" i="5"/>
  <c r="R311" i="5"/>
  <c r="V311" i="5"/>
  <c r="W311" i="5"/>
  <c r="Y311" i="5"/>
  <c r="P312" i="5"/>
  <c r="R312" i="5"/>
  <c r="V312" i="5"/>
  <c r="W312" i="5"/>
  <c r="Y312" i="5"/>
  <c r="P306" i="5"/>
  <c r="R306" i="5"/>
  <c r="V306" i="5"/>
  <c r="W306" i="5"/>
  <c r="Y306" i="5"/>
  <c r="V305" i="5"/>
  <c r="W305" i="5"/>
  <c r="Y305" i="5"/>
  <c r="R300" i="5"/>
  <c r="R305" i="5"/>
  <c r="P305" i="5"/>
  <c r="AJ268" i="5" l="1"/>
  <c r="AE268" i="5"/>
  <c r="AE265" i="5"/>
  <c r="AJ261" i="5"/>
  <c r="AE263" i="5"/>
  <c r="AJ263" i="5"/>
  <c r="AJ298" i="5"/>
  <c r="AJ265" i="5"/>
  <c r="AE261" i="5"/>
  <c r="AE297" i="5"/>
  <c r="T245" i="5"/>
  <c r="Z245" i="5" s="1"/>
  <c r="T242" i="5"/>
  <c r="AE242" i="5" s="1"/>
  <c r="U236" i="5"/>
  <c r="T233" i="5"/>
  <c r="Z233" i="5" s="1"/>
  <c r="T230" i="5"/>
  <c r="Z230" i="5" s="1"/>
  <c r="U227" i="5"/>
  <c r="T224" i="5"/>
  <c r="Z224" i="5" s="1"/>
  <c r="T221" i="5"/>
  <c r="Z221" i="5" s="1"/>
  <c r="T218" i="5"/>
  <c r="AJ218" i="5" s="1"/>
  <c r="AJ264" i="5"/>
  <c r="AE260" i="5"/>
  <c r="T312" i="5"/>
  <c r="Z312" i="5" s="1"/>
  <c r="U202" i="5"/>
  <c r="U307" i="5"/>
  <c r="T246" i="5"/>
  <c r="Z246" i="5" s="1"/>
  <c r="U243" i="5"/>
  <c r="T240" i="5"/>
  <c r="Z240" i="5" s="1"/>
  <c r="T234" i="5"/>
  <c r="AE234" i="5" s="1"/>
  <c r="T225" i="5"/>
  <c r="Z225" i="5" s="1"/>
  <c r="U219" i="5"/>
  <c r="AE267" i="5"/>
  <c r="U309" i="5"/>
  <c r="S311" i="5"/>
  <c r="AE264" i="5"/>
  <c r="AJ260" i="5"/>
  <c r="T194" i="5"/>
  <c r="Z194" i="5" s="1"/>
  <c r="T210" i="5"/>
  <c r="Z210" i="5" s="1"/>
  <c r="U204" i="5"/>
  <c r="AJ266" i="5"/>
  <c r="AE266" i="5"/>
  <c r="S306" i="5"/>
  <c r="U197" i="5"/>
  <c r="T201" i="5"/>
  <c r="AJ201" i="5" s="1"/>
  <c r="U213" i="5"/>
  <c r="T207" i="5"/>
  <c r="Z207" i="5" s="1"/>
  <c r="AJ262" i="5"/>
  <c r="U244" i="5"/>
  <c r="U241" i="5"/>
  <c r="T238" i="5"/>
  <c r="Z238" i="5" s="1"/>
  <c r="U235" i="5"/>
  <c r="T232" i="5"/>
  <c r="Z232" i="5" s="1"/>
  <c r="T229" i="5"/>
  <c r="Z229" i="5" s="1"/>
  <c r="T226" i="5"/>
  <c r="Z226" i="5" s="1"/>
  <c r="U220" i="5"/>
  <c r="AE262" i="5"/>
  <c r="T310" i="5"/>
  <c r="AJ310" i="5" s="1"/>
  <c r="T305" i="5"/>
  <c r="Z305" i="5" s="1"/>
  <c r="U199" i="5"/>
  <c r="T196" i="5"/>
  <c r="AJ196" i="5" s="1"/>
  <c r="U193" i="5"/>
  <c r="U200" i="5"/>
  <c r="T215" i="5"/>
  <c r="Z215" i="5" s="1"/>
  <c r="U212" i="5"/>
  <c r="U209" i="5"/>
  <c r="U206" i="5"/>
  <c r="T203" i="5"/>
  <c r="Z203" i="5" s="1"/>
  <c r="AJ297" i="5"/>
  <c r="AE298" i="5"/>
  <c r="T237" i="5"/>
  <c r="Z237" i="5" s="1"/>
  <c r="U228" i="5"/>
  <c r="T222" i="5"/>
  <c r="Z222" i="5" s="1"/>
  <c r="T198" i="5"/>
  <c r="AJ198" i="5" s="1"/>
  <c r="U217" i="5"/>
  <c r="U214" i="5"/>
  <c r="T211" i="5"/>
  <c r="Z211" i="5" s="1"/>
  <c r="U205" i="5"/>
  <c r="AJ267" i="5"/>
  <c r="U192" i="5"/>
  <c r="T235" i="5"/>
  <c r="Z235" i="5" s="1"/>
  <c r="T209" i="5"/>
  <c r="Z209" i="5" s="1"/>
  <c r="U225" i="5"/>
  <c r="U238" i="5"/>
  <c r="T241" i="5"/>
  <c r="Z241" i="5" s="1"/>
  <c r="U207" i="5"/>
  <c r="U229" i="5"/>
  <c r="U221" i="5"/>
  <c r="T217" i="5"/>
  <c r="Z217" i="5" s="1"/>
  <c r="U215" i="5"/>
  <c r="T206" i="5"/>
  <c r="Z206" i="5" s="1"/>
  <c r="U237" i="5"/>
  <c r="T204" i="5"/>
  <c r="Z204" i="5" s="1"/>
  <c r="U245" i="5"/>
  <c r="U230" i="5"/>
  <c r="T227" i="5"/>
  <c r="Z227" i="5" s="1"/>
  <c r="U222" i="5"/>
  <c r="T219" i="5"/>
  <c r="Z219" i="5" s="1"/>
  <c r="T214" i="5"/>
  <c r="Z214" i="5" s="1"/>
  <c r="U246" i="5"/>
  <c r="T243" i="5"/>
  <c r="Z243" i="5" s="1"/>
  <c r="U233" i="5"/>
  <c r="T193" i="5"/>
  <c r="Z193" i="5" s="1"/>
  <c r="T212" i="5"/>
  <c r="Z212" i="5" s="1"/>
  <c r="T223" i="5"/>
  <c r="Z223" i="5" s="1"/>
  <c r="T244" i="5"/>
  <c r="Z244" i="5" s="1"/>
  <c r="T236" i="5"/>
  <c r="Z236" i="5" s="1"/>
  <c r="T228" i="5"/>
  <c r="Z228" i="5" s="1"/>
  <c r="T220" i="5"/>
  <c r="Z220" i="5" s="1"/>
  <c r="U247" i="5"/>
  <c r="U239" i="5"/>
  <c r="U231" i="5"/>
  <c r="U223" i="5"/>
  <c r="T247" i="5"/>
  <c r="Z247" i="5" s="1"/>
  <c r="U240" i="5"/>
  <c r="T239" i="5"/>
  <c r="Z239" i="5" s="1"/>
  <c r="U232" i="5"/>
  <c r="T231" i="5"/>
  <c r="Z231" i="5" s="1"/>
  <c r="U224" i="5"/>
  <c r="U242" i="5"/>
  <c r="U234" i="5"/>
  <c r="U226" i="5"/>
  <c r="U218" i="5"/>
  <c r="T199" i="5"/>
  <c r="Z199" i="5" s="1"/>
  <c r="T200" i="5"/>
  <c r="Z200" i="5" s="1"/>
  <c r="U210" i="5"/>
  <c r="T192" i="5"/>
  <c r="Z192" i="5" s="1"/>
  <c r="U194" i="5"/>
  <c r="U198" i="5"/>
  <c r="T213" i="5"/>
  <c r="Z213" i="5" s="1"/>
  <c r="T205" i="5"/>
  <c r="Z205" i="5" s="1"/>
  <c r="U216" i="5"/>
  <c r="U208" i="5"/>
  <c r="T216" i="5"/>
  <c r="Z216" i="5" s="1"/>
  <c r="T208" i="5"/>
  <c r="Z208" i="5" s="1"/>
  <c r="U211" i="5"/>
  <c r="U203" i="5"/>
  <c r="U201" i="5"/>
  <c r="T202" i="5"/>
  <c r="Z202" i="5" s="1"/>
  <c r="U195" i="5"/>
  <c r="U196" i="5"/>
  <c r="T195" i="5"/>
  <c r="Z195" i="5" s="1"/>
  <c r="T197" i="5"/>
  <c r="Z197" i="5" s="1"/>
  <c r="T307" i="5"/>
  <c r="Z307" i="5" s="1"/>
  <c r="S305" i="5"/>
  <c r="U312" i="5"/>
  <c r="S312" i="5"/>
  <c r="S309" i="5"/>
  <c r="S310" i="5"/>
  <c r="U305" i="5"/>
  <c r="U308" i="5"/>
  <c r="T309" i="5"/>
  <c r="Z309" i="5" s="1"/>
  <c r="T308" i="5"/>
  <c r="Z308" i="5" s="1"/>
  <c r="S307" i="5"/>
  <c r="S308" i="5"/>
  <c r="U311" i="5"/>
  <c r="U310" i="5"/>
  <c r="T311" i="5"/>
  <c r="Z311" i="5" s="1"/>
  <c r="U306" i="5"/>
  <c r="T306" i="5"/>
  <c r="Z306" i="5" s="1"/>
  <c r="T299" i="5"/>
  <c r="V299" i="5"/>
  <c r="W299" i="5"/>
  <c r="Y299" i="5"/>
  <c r="T300" i="5"/>
  <c r="AJ300" i="5" s="1"/>
  <c r="V300" i="5"/>
  <c r="W300" i="5"/>
  <c r="Y300" i="5"/>
  <c r="V52" i="5"/>
  <c r="W52" i="5"/>
  <c r="Y52" i="5"/>
  <c r="R301" i="5"/>
  <c r="V301" i="5"/>
  <c r="W301" i="5"/>
  <c r="Y301" i="5"/>
  <c r="R302" i="5"/>
  <c r="V302" i="5"/>
  <c r="W302" i="5"/>
  <c r="Y302" i="5"/>
  <c r="R303" i="5"/>
  <c r="V303" i="5"/>
  <c r="W303" i="5"/>
  <c r="Y303" i="5"/>
  <c r="R304" i="5"/>
  <c r="V304" i="5"/>
  <c r="W304" i="5"/>
  <c r="Y304" i="5"/>
  <c r="R149" i="5"/>
  <c r="V149" i="5"/>
  <c r="W149" i="5"/>
  <c r="Y149" i="5"/>
  <c r="A301" i="5"/>
  <c r="A302" i="5"/>
  <c r="A303" i="5"/>
  <c r="A304" i="5"/>
  <c r="A300" i="5"/>
  <c r="A299" i="5"/>
  <c r="R119" i="5"/>
  <c r="V119" i="5"/>
  <c r="W119" i="5"/>
  <c r="Y119" i="5"/>
  <c r="R120" i="5"/>
  <c r="V120" i="5"/>
  <c r="W120" i="5"/>
  <c r="Y120" i="5"/>
  <c r="R121" i="5"/>
  <c r="V121" i="5"/>
  <c r="W121" i="5"/>
  <c r="Y121" i="5"/>
  <c r="R122" i="5"/>
  <c r="V122" i="5"/>
  <c r="W122" i="5"/>
  <c r="Y122" i="5"/>
  <c r="R123" i="5"/>
  <c r="V123" i="5"/>
  <c r="W123" i="5"/>
  <c r="Y123" i="5"/>
  <c r="R125" i="5"/>
  <c r="V125" i="5"/>
  <c r="W125" i="5"/>
  <c r="Y125" i="5"/>
  <c r="R126" i="5"/>
  <c r="V126" i="5"/>
  <c r="W126" i="5"/>
  <c r="Y126" i="5"/>
  <c r="R185" i="5"/>
  <c r="V185" i="5"/>
  <c r="W185" i="5"/>
  <c r="Y185" i="5"/>
  <c r="R186" i="5"/>
  <c r="V186" i="5"/>
  <c r="W186" i="5"/>
  <c r="Y186" i="5"/>
  <c r="R187" i="5"/>
  <c r="V187" i="5"/>
  <c r="W187" i="5"/>
  <c r="Y187" i="5"/>
  <c r="R188" i="5"/>
  <c r="V188" i="5"/>
  <c r="W188" i="5"/>
  <c r="Y188" i="5"/>
  <c r="R189" i="5"/>
  <c r="V189" i="5"/>
  <c r="W189" i="5"/>
  <c r="Y189" i="5"/>
  <c r="R190" i="5"/>
  <c r="V190" i="5"/>
  <c r="W190" i="5"/>
  <c r="Y190" i="5"/>
  <c r="R191" i="5"/>
  <c r="V191" i="5"/>
  <c r="W191" i="5"/>
  <c r="Y191" i="5"/>
  <c r="R67" i="5"/>
  <c r="V67" i="5"/>
  <c r="W67" i="5"/>
  <c r="Y67" i="5"/>
  <c r="R70" i="5"/>
  <c r="V70" i="5"/>
  <c r="W70" i="5"/>
  <c r="Y70" i="5"/>
  <c r="R71" i="5"/>
  <c r="V71" i="5"/>
  <c r="W71" i="5"/>
  <c r="Y71" i="5"/>
  <c r="R72" i="5"/>
  <c r="V72" i="5"/>
  <c r="W72" i="5"/>
  <c r="Y72" i="5"/>
  <c r="R73" i="5"/>
  <c r="V73" i="5"/>
  <c r="W73" i="5"/>
  <c r="Y73" i="5"/>
  <c r="R74" i="5"/>
  <c r="V74" i="5"/>
  <c r="W74" i="5"/>
  <c r="Y74" i="5"/>
  <c r="R75" i="5"/>
  <c r="V75" i="5"/>
  <c r="W75" i="5"/>
  <c r="Y75" i="5"/>
  <c r="R76" i="5"/>
  <c r="V76" i="5"/>
  <c r="W76" i="5"/>
  <c r="Y76" i="5"/>
  <c r="R77" i="5"/>
  <c r="V77" i="5"/>
  <c r="W77" i="5"/>
  <c r="Y77" i="5"/>
  <c r="R68" i="5"/>
  <c r="V68" i="5"/>
  <c r="W68" i="5"/>
  <c r="Y68" i="5"/>
  <c r="R69" i="5"/>
  <c r="V69" i="5"/>
  <c r="W69" i="5"/>
  <c r="Y69" i="5"/>
  <c r="R163" i="5"/>
  <c r="V163" i="5"/>
  <c r="W163" i="5"/>
  <c r="Y163" i="5"/>
  <c r="R164" i="5"/>
  <c r="V164" i="5"/>
  <c r="W164" i="5"/>
  <c r="Y164" i="5"/>
  <c r="R165" i="5"/>
  <c r="V165" i="5"/>
  <c r="W165" i="5"/>
  <c r="Y165" i="5"/>
  <c r="R166" i="5"/>
  <c r="V166" i="5"/>
  <c r="W166" i="5"/>
  <c r="Y166" i="5"/>
  <c r="R167" i="5"/>
  <c r="V167" i="5"/>
  <c r="W167" i="5"/>
  <c r="Y167" i="5"/>
  <c r="R168" i="5"/>
  <c r="V168" i="5"/>
  <c r="W168" i="5"/>
  <c r="Y168" i="5"/>
  <c r="R169" i="5"/>
  <c r="V169" i="5"/>
  <c r="W169" i="5"/>
  <c r="Y169" i="5"/>
  <c r="V95" i="5"/>
  <c r="W95" i="5"/>
  <c r="Y95" i="5"/>
  <c r="V96" i="5"/>
  <c r="W96" i="5"/>
  <c r="Y96" i="5"/>
  <c r="V97" i="5"/>
  <c r="W97" i="5"/>
  <c r="Y97" i="5"/>
  <c r="V102" i="5"/>
  <c r="W102" i="5"/>
  <c r="Y102" i="5"/>
  <c r="V99" i="5"/>
  <c r="W99" i="5"/>
  <c r="Y99" i="5"/>
  <c r="V105" i="5"/>
  <c r="W105" i="5"/>
  <c r="Y105" i="5"/>
  <c r="V40" i="5"/>
  <c r="W40" i="5"/>
  <c r="Y40" i="5"/>
  <c r="V41" i="5"/>
  <c r="W41" i="5"/>
  <c r="Y41" i="5"/>
  <c r="V42" i="5"/>
  <c r="W42" i="5"/>
  <c r="Y42" i="5"/>
  <c r="V48" i="5"/>
  <c r="W48" i="5"/>
  <c r="Y48" i="5"/>
  <c r="V49" i="5"/>
  <c r="W49" i="5"/>
  <c r="Y49" i="5"/>
  <c r="V43" i="5"/>
  <c r="W43" i="5"/>
  <c r="Y43" i="5"/>
  <c r="V44" i="5"/>
  <c r="W44" i="5"/>
  <c r="Y44" i="5"/>
  <c r="V45" i="5"/>
  <c r="W45" i="5"/>
  <c r="Y45" i="5"/>
  <c r="V46" i="5"/>
  <c r="W46" i="5"/>
  <c r="Y46" i="5"/>
  <c r="V47" i="5"/>
  <c r="W47" i="5"/>
  <c r="Y47" i="5"/>
  <c r="V50" i="5"/>
  <c r="W50" i="5"/>
  <c r="Y50" i="5"/>
  <c r="V51" i="5"/>
  <c r="W51" i="5"/>
  <c r="Y51" i="5"/>
  <c r="V39" i="5"/>
  <c r="W39" i="5"/>
  <c r="Y39" i="5"/>
  <c r="R145" i="5"/>
  <c r="V145" i="5"/>
  <c r="W145" i="5"/>
  <c r="R146" i="5"/>
  <c r="V146" i="5"/>
  <c r="W146" i="5"/>
  <c r="Y146" i="5"/>
  <c r="R147" i="5"/>
  <c r="V147" i="5"/>
  <c r="W147" i="5"/>
  <c r="Y147" i="5"/>
  <c r="R25" i="5"/>
  <c r="V25" i="5"/>
  <c r="W25" i="5"/>
  <c r="Y25" i="5"/>
  <c r="R26" i="5"/>
  <c r="V26" i="5"/>
  <c r="W26" i="5"/>
  <c r="Y26" i="5"/>
  <c r="R27" i="5"/>
  <c r="V27" i="5"/>
  <c r="W27" i="5"/>
  <c r="Y27" i="5"/>
  <c r="R28" i="5"/>
  <c r="V28" i="5"/>
  <c r="W28" i="5"/>
  <c r="Y28" i="5"/>
  <c r="R79" i="5"/>
  <c r="V79" i="5"/>
  <c r="W79" i="5"/>
  <c r="Y79" i="5"/>
  <c r="R80" i="5"/>
  <c r="V80" i="5"/>
  <c r="W80" i="5"/>
  <c r="Y80" i="5"/>
  <c r="R81" i="5"/>
  <c r="V81" i="5"/>
  <c r="W81" i="5"/>
  <c r="Y81" i="5"/>
  <c r="R82" i="5"/>
  <c r="V82" i="5"/>
  <c r="W82" i="5"/>
  <c r="Y82" i="5"/>
  <c r="R16" i="5"/>
  <c r="V16" i="5"/>
  <c r="W16" i="5"/>
  <c r="Y16" i="5"/>
  <c r="R17" i="5"/>
  <c r="V17" i="5"/>
  <c r="W17" i="5"/>
  <c r="Y17" i="5"/>
  <c r="R18" i="5"/>
  <c r="V18" i="5"/>
  <c r="W18" i="5"/>
  <c r="Y18" i="5"/>
  <c r="R19" i="5"/>
  <c r="V19" i="5"/>
  <c r="W19" i="5"/>
  <c r="Y19" i="5"/>
  <c r="R154" i="5"/>
  <c r="V154" i="5"/>
  <c r="W154" i="5"/>
  <c r="Y154" i="5"/>
  <c r="R155" i="5"/>
  <c r="V155" i="5"/>
  <c r="W155" i="5"/>
  <c r="Y155" i="5"/>
  <c r="R156" i="5"/>
  <c r="V156" i="5"/>
  <c r="W156" i="5"/>
  <c r="Y156" i="5"/>
  <c r="R157" i="5"/>
  <c r="V157" i="5"/>
  <c r="W157" i="5"/>
  <c r="Y157" i="5"/>
  <c r="R151" i="5"/>
  <c r="V151" i="5"/>
  <c r="W151" i="5"/>
  <c r="Y151" i="5"/>
  <c r="R152" i="5"/>
  <c r="V152" i="5"/>
  <c r="W152" i="5"/>
  <c r="Y152" i="5"/>
  <c r="R153" i="5"/>
  <c r="V153" i="5"/>
  <c r="W153" i="5"/>
  <c r="Y153" i="5"/>
  <c r="R150" i="5"/>
  <c r="V150" i="5"/>
  <c r="W150" i="5"/>
  <c r="Y150" i="5"/>
  <c r="R88" i="5"/>
  <c r="V88" i="5"/>
  <c r="W88" i="5"/>
  <c r="Y88" i="5"/>
  <c r="Y87" i="5"/>
  <c r="W87" i="5"/>
  <c r="V87" i="5"/>
  <c r="R87" i="5"/>
  <c r="Y86" i="5"/>
  <c r="W86" i="5"/>
  <c r="V86" i="5"/>
  <c r="R86" i="5"/>
  <c r="Y85" i="5"/>
  <c r="W85" i="5"/>
  <c r="V85" i="5"/>
  <c r="R85" i="5"/>
  <c r="Y84" i="5"/>
  <c r="W84" i="5"/>
  <c r="V84" i="5"/>
  <c r="R84" i="5"/>
  <c r="Y83" i="5"/>
  <c r="W83" i="5"/>
  <c r="V83" i="5"/>
  <c r="R83" i="5"/>
  <c r="R29" i="5"/>
  <c r="V29" i="5"/>
  <c r="W29" i="5"/>
  <c r="Y29" i="5"/>
  <c r="R30" i="5"/>
  <c r="V30" i="5"/>
  <c r="W30" i="5"/>
  <c r="Y30" i="5"/>
  <c r="R31" i="5"/>
  <c r="V31" i="5"/>
  <c r="W31" i="5"/>
  <c r="Y31" i="5"/>
  <c r="R32" i="5"/>
  <c r="V32" i="5"/>
  <c r="W32" i="5"/>
  <c r="Y32" i="5"/>
  <c r="R33" i="5"/>
  <c r="V33" i="5"/>
  <c r="W33" i="5"/>
  <c r="Y33" i="5"/>
  <c r="V148" i="5"/>
  <c r="W148" i="5"/>
  <c r="V5" i="5"/>
  <c r="W5" i="5"/>
  <c r="Y5" i="5"/>
  <c r="V6" i="5"/>
  <c r="W6" i="5"/>
  <c r="Y6" i="5"/>
  <c r="V7" i="5"/>
  <c r="W7" i="5"/>
  <c r="Y7" i="5"/>
  <c r="R9" i="5"/>
  <c r="V9" i="5"/>
  <c r="W9" i="5"/>
  <c r="Y9" i="5"/>
  <c r="R10" i="5"/>
  <c r="V10" i="5"/>
  <c r="W10" i="5"/>
  <c r="Y10" i="5"/>
  <c r="R11" i="5"/>
  <c r="V11" i="5"/>
  <c r="W11" i="5"/>
  <c r="Y11" i="5"/>
  <c r="R4" i="5"/>
  <c r="V4" i="5"/>
  <c r="W4" i="5"/>
  <c r="Y4" i="5"/>
  <c r="R5" i="5"/>
  <c r="R6" i="5"/>
  <c r="R7" i="5"/>
  <c r="V8" i="5"/>
  <c r="Y8" i="5"/>
  <c r="W8" i="5"/>
  <c r="R8" i="5"/>
  <c r="Z201" i="5" l="1"/>
  <c r="AE201" i="5"/>
  <c r="AJ225" i="5"/>
  <c r="AE312" i="5"/>
  <c r="AE218" i="5"/>
  <c r="AJ241" i="5"/>
  <c r="AJ200" i="5"/>
  <c r="AJ307" i="5"/>
  <c r="AE205" i="5"/>
  <c r="AE225" i="5"/>
  <c r="AJ245" i="5"/>
  <c r="AE216" i="5"/>
  <c r="AJ194" i="5"/>
  <c r="AJ240" i="5"/>
  <c r="AE195" i="5"/>
  <c r="AE200" i="5"/>
  <c r="AE226" i="5"/>
  <c r="AE193" i="5"/>
  <c r="Z196" i="5"/>
  <c r="AE196" i="5"/>
  <c r="AJ238" i="5"/>
  <c r="Z198" i="5"/>
  <c r="AE229" i="5"/>
  <c r="AE240" i="5"/>
  <c r="AE245" i="5"/>
  <c r="AE309" i="5"/>
  <c r="AE224" i="5"/>
  <c r="Z218" i="5"/>
  <c r="AJ217" i="5"/>
  <c r="AE310" i="5"/>
  <c r="AE307" i="5"/>
  <c r="AJ224" i="5"/>
  <c r="AE241" i="5"/>
  <c r="AE198" i="5"/>
  <c r="AE220" i="5"/>
  <c r="AJ206" i="5"/>
  <c r="AE209" i="5"/>
  <c r="AJ311" i="5"/>
  <c r="AJ222" i="5"/>
  <c r="AJ209" i="5"/>
  <c r="AE244" i="5"/>
  <c r="AE300" i="5"/>
  <c r="AE233" i="5"/>
  <c r="AE208" i="5"/>
  <c r="AJ244" i="5"/>
  <c r="AE243" i="5"/>
  <c r="Z242" i="5"/>
  <c r="AJ208" i="5"/>
  <c r="AE212" i="5"/>
  <c r="AJ309" i="5"/>
  <c r="AE236" i="5"/>
  <c r="AE211" i="5"/>
  <c r="AJ237" i="5"/>
  <c r="AE305" i="5"/>
  <c r="AE232" i="5"/>
  <c r="AE246" i="5"/>
  <c r="AE237" i="5"/>
  <c r="AJ232" i="5"/>
  <c r="AJ207" i="5"/>
  <c r="AJ210" i="5"/>
  <c r="AE221" i="5"/>
  <c r="AE192" i="5"/>
  <c r="AJ193" i="5"/>
  <c r="AJ223" i="5"/>
  <c r="AJ312" i="5"/>
  <c r="AJ230" i="5"/>
  <c r="T28" i="5"/>
  <c r="AJ28" i="5" s="1"/>
  <c r="U166" i="5"/>
  <c r="AE219" i="5"/>
  <c r="AE202" i="5"/>
  <c r="U4" i="5"/>
  <c r="U9" i="5"/>
  <c r="AE47" i="5"/>
  <c r="AE44" i="5"/>
  <c r="AJ48" i="5"/>
  <c r="Z40" i="5"/>
  <c r="T68" i="5"/>
  <c r="AE68" i="5" s="1"/>
  <c r="T72" i="5"/>
  <c r="AE72" i="5" s="1"/>
  <c r="U67" i="5"/>
  <c r="T303" i="5"/>
  <c r="AE303" i="5" s="1"/>
  <c r="Z299" i="5"/>
  <c r="AJ299" i="5"/>
  <c r="AE299" i="5"/>
  <c r="AJ195" i="5"/>
  <c r="AJ212" i="5"/>
  <c r="AE194" i="5"/>
  <c r="AJ219" i="5"/>
  <c r="AJ236" i="5"/>
  <c r="U152" i="5"/>
  <c r="U145" i="5"/>
  <c r="U97" i="5"/>
  <c r="AE308" i="5"/>
  <c r="U8" i="5"/>
  <c r="T84" i="5"/>
  <c r="Z84" i="5" s="1"/>
  <c r="T189" i="5"/>
  <c r="Z189" i="5" s="1"/>
  <c r="U186" i="5"/>
  <c r="T121" i="5"/>
  <c r="Z121" i="5" s="1"/>
  <c r="AJ220" i="5"/>
  <c r="AJ308" i="5"/>
  <c r="AJ243" i="5"/>
  <c r="U32" i="5"/>
  <c r="U25" i="5"/>
  <c r="T163" i="5"/>
  <c r="Z163" i="5" s="1"/>
  <c r="T31" i="5"/>
  <c r="AE31" i="5" s="1"/>
  <c r="U156" i="5"/>
  <c r="T80" i="5"/>
  <c r="Z80" i="5" s="1"/>
  <c r="U165" i="5"/>
  <c r="AJ211" i="5"/>
  <c r="AE203" i="5"/>
  <c r="AE215" i="5"/>
  <c r="AE199" i="5"/>
  <c r="AE235" i="5"/>
  <c r="AE247" i="5"/>
  <c r="AE197" i="5"/>
  <c r="AE204" i="5"/>
  <c r="AE227" i="5"/>
  <c r="AE239" i="5"/>
  <c r="U154" i="5"/>
  <c r="T148" i="5"/>
  <c r="AE148" i="5" s="1"/>
  <c r="T151" i="5"/>
  <c r="AE151" i="5" s="1"/>
  <c r="U16" i="5"/>
  <c r="T147" i="5"/>
  <c r="Z147" i="5" s="1"/>
  <c r="T99" i="5"/>
  <c r="AJ99" i="5" s="1"/>
  <c r="U11" i="5"/>
  <c r="AJ46" i="5"/>
  <c r="T74" i="5"/>
  <c r="AE74" i="5" s="1"/>
  <c r="U71" i="5"/>
  <c r="T149" i="5"/>
  <c r="Z149" i="5" s="1"/>
  <c r="U302" i="5"/>
  <c r="U52" i="5"/>
  <c r="Z234" i="5"/>
  <c r="AE222" i="5"/>
  <c r="AJ203" i="5"/>
  <c r="AJ215" i="5"/>
  <c r="AJ199" i="5"/>
  <c r="AE223" i="5"/>
  <c r="AJ235" i="5"/>
  <c r="AJ247" i="5"/>
  <c r="AJ197" i="5"/>
  <c r="AJ204" i="5"/>
  <c r="AE311" i="5"/>
  <c r="AJ246" i="5"/>
  <c r="AJ227" i="5"/>
  <c r="AJ239" i="5"/>
  <c r="T17" i="5"/>
  <c r="AE17" i="5" s="1"/>
  <c r="T105" i="5"/>
  <c r="Z105" i="5" s="1"/>
  <c r="T169" i="5"/>
  <c r="AE169" i="5" s="1"/>
  <c r="T150" i="5"/>
  <c r="AJ150" i="5" s="1"/>
  <c r="U27" i="5"/>
  <c r="T33" i="5"/>
  <c r="AJ33" i="5" s="1"/>
  <c r="U30" i="5"/>
  <c r="T153" i="5"/>
  <c r="Z153" i="5" s="1"/>
  <c r="T155" i="5"/>
  <c r="Z155" i="5" s="1"/>
  <c r="U18" i="5"/>
  <c r="T82" i="5"/>
  <c r="Z82" i="5" s="1"/>
  <c r="T26" i="5"/>
  <c r="AJ26" i="5" s="1"/>
  <c r="T146" i="5"/>
  <c r="AE146" i="5" s="1"/>
  <c r="U102" i="5"/>
  <c r="T95" i="5"/>
  <c r="Z95" i="5" s="1"/>
  <c r="AE214" i="5"/>
  <c r="AE231" i="5"/>
  <c r="AJ242" i="5"/>
  <c r="T29" i="5"/>
  <c r="AE29" i="5" s="1"/>
  <c r="T81" i="5"/>
  <c r="AJ81" i="5" s="1"/>
  <c r="T19" i="5"/>
  <c r="Z19" i="5" s="1"/>
  <c r="T96" i="5"/>
  <c r="AJ96" i="5" s="1"/>
  <c r="T7" i="5"/>
  <c r="Z7" i="5" s="1"/>
  <c r="U85" i="5"/>
  <c r="U188" i="5"/>
  <c r="T185" i="5"/>
  <c r="Z185" i="5" s="1"/>
  <c r="T123" i="5"/>
  <c r="AE123" i="5" s="1"/>
  <c r="T120" i="5"/>
  <c r="Z120" i="5" s="1"/>
  <c r="AJ192" i="5"/>
  <c r="AJ214" i="5"/>
  <c r="AE206" i="5"/>
  <c r="AJ305" i="5"/>
  <c r="AJ226" i="5"/>
  <c r="AE238" i="5"/>
  <c r="AE207" i="5"/>
  <c r="AE306" i="5"/>
  <c r="AE210" i="5"/>
  <c r="AJ231" i="5"/>
  <c r="AE230" i="5"/>
  <c r="U157" i="5"/>
  <c r="T6" i="5"/>
  <c r="Z6" i="5" s="1"/>
  <c r="U167" i="5"/>
  <c r="T164" i="5"/>
  <c r="AJ164" i="5" s="1"/>
  <c r="Z310" i="5"/>
  <c r="AE228" i="5"/>
  <c r="AJ306" i="5"/>
  <c r="AJ234" i="5"/>
  <c r="U5" i="5"/>
  <c r="T10" i="5"/>
  <c r="AE10" i="5" s="1"/>
  <c r="Z45" i="5"/>
  <c r="Z49" i="5"/>
  <c r="AE41" i="5"/>
  <c r="U69" i="5"/>
  <c r="T76" i="5"/>
  <c r="Z76" i="5" s="1"/>
  <c r="U73" i="5"/>
  <c r="T70" i="5"/>
  <c r="Z70" i="5" s="1"/>
  <c r="U304" i="5"/>
  <c r="T301" i="5"/>
  <c r="AE301" i="5" s="1"/>
  <c r="AE217" i="5"/>
  <c r="AJ228" i="5"/>
  <c r="U88" i="5"/>
  <c r="AJ213" i="5"/>
  <c r="U83" i="5"/>
  <c r="T86" i="5"/>
  <c r="Z86" i="5" s="1"/>
  <c r="T190" i="5"/>
  <c r="AE190" i="5" s="1"/>
  <c r="T187" i="5"/>
  <c r="AJ187" i="5" s="1"/>
  <c r="T126" i="5"/>
  <c r="Z126" i="5" s="1"/>
  <c r="T122" i="5"/>
  <c r="Z122" i="5" s="1"/>
  <c r="U119" i="5"/>
  <c r="AJ205" i="5"/>
  <c r="AJ229" i="5"/>
  <c r="AE213" i="5"/>
  <c r="AJ216" i="5"/>
  <c r="AJ202" i="5"/>
  <c r="AJ221" i="5"/>
  <c r="AJ233" i="5"/>
  <c r="T67" i="5"/>
  <c r="Z67" i="5" s="1"/>
  <c r="U74" i="5"/>
  <c r="U122" i="5"/>
  <c r="T166" i="5"/>
  <c r="Z166" i="5" s="1"/>
  <c r="U299" i="5"/>
  <c r="T188" i="5"/>
  <c r="Z188" i="5" s="1"/>
  <c r="T27" i="5"/>
  <c r="Z27" i="5" s="1"/>
  <c r="U126" i="5"/>
  <c r="U169" i="5"/>
  <c r="U77" i="5"/>
  <c r="U121" i="5"/>
  <c r="T77" i="5"/>
  <c r="Z77" i="5" s="1"/>
  <c r="T69" i="5"/>
  <c r="Z69" i="5" s="1"/>
  <c r="U76" i="5"/>
  <c r="U149" i="5"/>
  <c r="U148" i="5"/>
  <c r="T71" i="5"/>
  <c r="Z71" i="5" s="1"/>
  <c r="U81" i="5"/>
  <c r="U163" i="5"/>
  <c r="U75" i="5"/>
  <c r="T75" i="5"/>
  <c r="Z75" i="5" s="1"/>
  <c r="U72" i="5"/>
  <c r="T119" i="5"/>
  <c r="Z119" i="5" s="1"/>
  <c r="T304" i="5"/>
  <c r="Z304" i="5" s="1"/>
  <c r="T52" i="5"/>
  <c r="Z52" i="5" s="1"/>
  <c r="U301" i="5"/>
  <c r="Z300" i="5"/>
  <c r="U303" i="5"/>
  <c r="T302" i="5"/>
  <c r="Z302" i="5" s="1"/>
  <c r="U300" i="5"/>
  <c r="U187" i="5"/>
  <c r="U189" i="5"/>
  <c r="T186" i="5"/>
  <c r="Z186" i="5" s="1"/>
  <c r="U185" i="5"/>
  <c r="U190" i="5"/>
  <c r="U123" i="5"/>
  <c r="U191" i="5"/>
  <c r="U125" i="5"/>
  <c r="T191" i="5"/>
  <c r="Z191" i="5" s="1"/>
  <c r="T125" i="5"/>
  <c r="Z125" i="5" s="1"/>
  <c r="U120" i="5"/>
  <c r="T73" i="5"/>
  <c r="Z73" i="5" s="1"/>
  <c r="U68" i="5"/>
  <c r="U70" i="5"/>
  <c r="T165" i="5"/>
  <c r="Z165" i="5" s="1"/>
  <c r="U168" i="5"/>
  <c r="T167" i="5"/>
  <c r="Z167" i="5" s="1"/>
  <c r="T168" i="5"/>
  <c r="Z168" i="5" s="1"/>
  <c r="U164" i="5"/>
  <c r="T145" i="5"/>
  <c r="Z145" i="5" s="1"/>
  <c r="U105" i="5"/>
  <c r="T88" i="5"/>
  <c r="Z88" i="5" s="1"/>
  <c r="U80" i="5"/>
  <c r="Z43" i="5"/>
  <c r="Z50" i="5"/>
  <c r="T154" i="5"/>
  <c r="Z154" i="5" s="1"/>
  <c r="T25" i="5"/>
  <c r="Z25" i="5" s="1"/>
  <c r="T97" i="5"/>
  <c r="Z97" i="5" s="1"/>
  <c r="Z42" i="5"/>
  <c r="U28" i="5"/>
  <c r="U39" i="5"/>
  <c r="T18" i="5"/>
  <c r="Z18" i="5" s="1"/>
  <c r="T39" i="5"/>
  <c r="Z39" i="5" s="1"/>
  <c r="U95" i="5"/>
  <c r="U79" i="5"/>
  <c r="U146" i="5"/>
  <c r="T32" i="5"/>
  <c r="Z32" i="5" s="1"/>
  <c r="U19" i="5"/>
  <c r="T16" i="5"/>
  <c r="Z16" i="5" s="1"/>
  <c r="T79" i="5"/>
  <c r="Z79" i="5" s="1"/>
  <c r="Z51" i="5"/>
  <c r="U99" i="5"/>
  <c r="T102" i="5"/>
  <c r="Z102" i="5" s="1"/>
  <c r="U96" i="5"/>
  <c r="U82" i="5"/>
  <c r="U147" i="5"/>
  <c r="U17" i="5"/>
  <c r="U26" i="5"/>
  <c r="U86" i="5"/>
  <c r="T156" i="5"/>
  <c r="Z156" i="5" s="1"/>
  <c r="U153" i="5"/>
  <c r="T157" i="5"/>
  <c r="Z157" i="5" s="1"/>
  <c r="U155" i="5"/>
  <c r="U31" i="5"/>
  <c r="T85" i="5"/>
  <c r="Z85" i="5" s="1"/>
  <c r="U150" i="5"/>
  <c r="T30" i="5"/>
  <c r="Z30" i="5" s="1"/>
  <c r="T152" i="5"/>
  <c r="Z152" i="5" s="1"/>
  <c r="U151" i="5"/>
  <c r="T87" i="5"/>
  <c r="Z87" i="5" s="1"/>
  <c r="U87" i="5"/>
  <c r="T83" i="5"/>
  <c r="Z83" i="5" s="1"/>
  <c r="U84" i="5"/>
  <c r="U33" i="5"/>
  <c r="U29" i="5"/>
  <c r="T5" i="5"/>
  <c r="Z5" i="5" s="1"/>
  <c r="U6" i="5"/>
  <c r="T11" i="5"/>
  <c r="Z11" i="5" s="1"/>
  <c r="U7" i="5"/>
  <c r="T9" i="5"/>
  <c r="Z9" i="5" s="1"/>
  <c r="U10" i="5"/>
  <c r="T4" i="5"/>
  <c r="AJ4" i="5" s="1"/>
  <c r="T8" i="5"/>
  <c r="Z8" i="5" s="1"/>
  <c r="AJ7" i="5" l="1"/>
  <c r="AE164" i="5"/>
  <c r="Z47" i="5"/>
  <c r="Z46" i="5"/>
  <c r="Z164" i="5"/>
  <c r="Z48" i="5"/>
  <c r="AE105" i="5"/>
  <c r="AJ50" i="5"/>
  <c r="AJ29" i="5"/>
  <c r="AE26" i="5"/>
  <c r="AJ105" i="5"/>
  <c r="AJ82" i="5"/>
  <c r="AJ68" i="5"/>
  <c r="AJ155" i="5"/>
  <c r="AJ148" i="5"/>
  <c r="AJ122" i="5"/>
  <c r="AE155" i="5"/>
  <c r="AJ147" i="5"/>
  <c r="AJ47" i="5"/>
  <c r="Z28" i="5"/>
  <c r="AJ41" i="5"/>
  <c r="AJ153" i="5"/>
  <c r="AJ151" i="5"/>
  <c r="Z123" i="5"/>
  <c r="AJ86" i="5"/>
  <c r="AJ304" i="5"/>
  <c r="Z33" i="5"/>
  <c r="Z41" i="5"/>
  <c r="AJ95" i="5"/>
  <c r="AE33" i="5"/>
  <c r="AE99" i="5"/>
  <c r="AJ189" i="5"/>
  <c r="AE40" i="5"/>
  <c r="AE79" i="5"/>
  <c r="AJ31" i="5"/>
  <c r="AJ84" i="5"/>
  <c r="AJ40" i="5"/>
  <c r="AE71" i="5"/>
  <c r="AE70" i="5"/>
  <c r="AJ10" i="5"/>
  <c r="AE82" i="5"/>
  <c r="AE86" i="5"/>
  <c r="AJ70" i="5"/>
  <c r="Z303" i="5"/>
  <c r="Z96" i="5"/>
  <c r="AJ80" i="5"/>
  <c r="Z151" i="5"/>
  <c r="AE122" i="5"/>
  <c r="AE96" i="5"/>
  <c r="AE153" i="5"/>
  <c r="AJ17" i="5"/>
  <c r="AE80" i="5"/>
  <c r="AE119" i="5"/>
  <c r="AJ76" i="5"/>
  <c r="AE6" i="5"/>
  <c r="AE28" i="5"/>
  <c r="AE76" i="5"/>
  <c r="AJ6" i="5"/>
  <c r="AJ154" i="5"/>
  <c r="AJ303" i="5"/>
  <c r="AJ44" i="5"/>
  <c r="AE5" i="5"/>
  <c r="AE4" i="5"/>
  <c r="AJ71" i="5"/>
  <c r="AE154" i="5"/>
  <c r="Z31" i="5"/>
  <c r="AJ69" i="5"/>
  <c r="Z44" i="5"/>
  <c r="AE126" i="5"/>
  <c r="AE147" i="5"/>
  <c r="AE189" i="5"/>
  <c r="AE9" i="5"/>
  <c r="AE191" i="5"/>
  <c r="AE32" i="5"/>
  <c r="AJ32" i="5"/>
  <c r="AE157" i="5"/>
  <c r="AE73" i="5"/>
  <c r="AE77" i="5"/>
  <c r="AJ166" i="5"/>
  <c r="AJ119" i="5"/>
  <c r="Z74" i="5"/>
  <c r="AE45" i="5"/>
  <c r="AE120" i="5"/>
  <c r="AJ73" i="5"/>
  <c r="AJ45" i="5"/>
  <c r="AJ120" i="5"/>
  <c r="AE95" i="5"/>
  <c r="AJ77" i="5"/>
  <c r="Z29" i="5"/>
  <c r="Z81" i="5"/>
  <c r="AJ157" i="5"/>
  <c r="AJ156" i="5"/>
  <c r="Z10" i="5"/>
  <c r="Z187" i="5"/>
  <c r="AJ27" i="5"/>
  <c r="AE43" i="5"/>
  <c r="Z17" i="5"/>
  <c r="AE187" i="5"/>
  <c r="AJ301" i="5"/>
  <c r="AJ185" i="5"/>
  <c r="AE19" i="5"/>
  <c r="AE150" i="5"/>
  <c r="AJ302" i="5"/>
  <c r="AJ188" i="5"/>
  <c r="Z146" i="5"/>
  <c r="Z150" i="5"/>
  <c r="Z26" i="5"/>
  <c r="Z301" i="5"/>
  <c r="AJ167" i="5"/>
  <c r="AE185" i="5"/>
  <c r="AJ19" i="5"/>
  <c r="AJ146" i="5"/>
  <c r="AE302" i="5"/>
  <c r="AE25" i="5"/>
  <c r="AJ72" i="5"/>
  <c r="AE188" i="5"/>
  <c r="Z148" i="5"/>
  <c r="Z99" i="5"/>
  <c r="Z169" i="5"/>
  <c r="Z72" i="5"/>
  <c r="AJ190" i="5"/>
  <c r="AE49" i="5"/>
  <c r="AJ5" i="5"/>
  <c r="AE167" i="5"/>
  <c r="AJ123" i="5"/>
  <c r="AE18" i="5"/>
  <c r="AE30" i="5"/>
  <c r="AJ169" i="5"/>
  <c r="AJ52" i="5"/>
  <c r="AJ74" i="5"/>
  <c r="AJ16" i="5"/>
  <c r="AJ163" i="5"/>
  <c r="AE121" i="5"/>
  <c r="AJ87" i="5"/>
  <c r="AE145" i="5"/>
  <c r="AE48" i="5"/>
  <c r="Z4" i="5"/>
  <c r="Z190" i="5"/>
  <c r="AJ49" i="5"/>
  <c r="AE7" i="5"/>
  <c r="AJ18" i="5"/>
  <c r="AJ30" i="5"/>
  <c r="AE51" i="5"/>
  <c r="AE16" i="5"/>
  <c r="AE168" i="5"/>
  <c r="AE163" i="5"/>
  <c r="AJ121" i="5"/>
  <c r="AE84" i="5"/>
  <c r="AJ51" i="5"/>
  <c r="AE39" i="5"/>
  <c r="AJ39" i="5"/>
  <c r="AE42" i="5"/>
  <c r="AJ11" i="5"/>
  <c r="AJ25" i="5"/>
  <c r="AJ125" i="5"/>
  <c r="AE8" i="5"/>
  <c r="AE149" i="5"/>
  <c r="AJ42" i="5"/>
  <c r="AE186" i="5"/>
  <c r="AJ8" i="5"/>
  <c r="AJ75" i="5"/>
  <c r="AJ83" i="5"/>
  <c r="AJ168" i="5"/>
  <c r="AE152" i="5"/>
  <c r="AE11" i="5"/>
  <c r="AE125" i="5"/>
  <c r="AJ152" i="5"/>
  <c r="AE75" i="5"/>
  <c r="Z68" i="5"/>
  <c r="AJ126" i="5"/>
  <c r="AE83" i="5"/>
  <c r="AE304" i="5"/>
  <c r="AE69" i="5"/>
  <c r="AE50" i="5"/>
  <c r="AE27" i="5"/>
  <c r="AJ149" i="5"/>
  <c r="AE156" i="5"/>
  <c r="AJ186" i="5"/>
  <c r="AE166" i="5"/>
  <c r="AJ43" i="5"/>
  <c r="AJ79" i="5"/>
  <c r="AE97" i="5"/>
  <c r="AJ191" i="5"/>
  <c r="AJ97" i="5"/>
  <c r="AE88" i="5"/>
  <c r="AE85" i="5"/>
  <c r="AE81" i="5"/>
  <c r="AE102" i="5"/>
  <c r="AE46" i="5"/>
  <c r="AE165" i="5"/>
  <c r="AE67" i="5"/>
  <c r="AJ9" i="5"/>
  <c r="AJ88" i="5"/>
  <c r="AJ85" i="5"/>
  <c r="AJ102" i="5"/>
  <c r="AE52" i="5"/>
  <c r="AJ165" i="5"/>
  <c r="AE87" i="5"/>
  <c r="AJ145" i="5"/>
  <c r="AJ67" i="5"/>
</calcChain>
</file>

<file path=xl/sharedStrings.xml><?xml version="1.0" encoding="utf-8"?>
<sst xmlns="http://schemas.openxmlformats.org/spreadsheetml/2006/main" count="2841" uniqueCount="270">
  <si>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</si>
  <si>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</si>
  <si>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</si>
  <si>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</si>
  <si>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</si>
  <si>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</si>
  <si>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</si>
  <si>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</si>
  <si>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</si>
  <si>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Day of Week</t>
  </si>
  <si>
    <t>Class Start Time</t>
  </si>
  <si>
    <t>Class Frequency</t>
  </si>
  <si>
    <t>Class End Time</t>
  </si>
  <si>
    <t>Class Length</t>
  </si>
  <si>
    <t>Room Number</t>
  </si>
  <si>
    <t>Room Name</t>
  </si>
  <si>
    <t>Room Capacity</t>
  </si>
  <si>
    <t>Number of Students</t>
  </si>
  <si>
    <t>CourseID</t>
  </si>
  <si>
    <t>LogisticsID</t>
  </si>
  <si>
    <t>Course Start Date</t>
  </si>
  <si>
    <t>Course End Date</t>
  </si>
  <si>
    <t>FacultyID</t>
  </si>
  <si>
    <t>Teacher Pay &gt;=50 students</t>
  </si>
  <si>
    <t>Teacher Pay &gt;=20 students</t>
  </si>
  <si>
    <t>Teacher Pay &gt;=10 students</t>
  </si>
  <si>
    <t>Teacher Pay &gt;=5 students</t>
  </si>
  <si>
    <t>Profitability %</t>
  </si>
  <si>
    <t>Course Name</t>
  </si>
  <si>
    <t>Board/
University</t>
  </si>
  <si>
    <t>Module Status</t>
  </si>
  <si>
    <t>Fees</t>
  </si>
  <si>
    <t>~2 Yrs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</si>
  <si>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</si>
  <si>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</si>
  <si>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</si>
  <si>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</si>
  <si>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</si>
  <si>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</si>
  <si>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</si>
  <si>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</si>
  <si>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</si>
  <si>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</si>
  <si>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</si>
  <si>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</si>
  <si>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</si>
  <si>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XI, XII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</si>
  <si>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</si>
  <si>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</si>
  <si>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</si>
  <si>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</si>
  <si>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</si>
  <si>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</si>
  <si>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</si>
  <si>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</si>
  <si>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</si>
  <si>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</si>
  <si>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</si>
  <si>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</si>
  <si>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</si>
  <si>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</si>
  <si>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</si>
  <si>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</si>
  <si>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Math</t>
  </si>
  <si>
    <t>ICSE</t>
  </si>
  <si>
    <t>Computers</t>
  </si>
  <si>
    <t>Social Science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</si>
  <si>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</si>
  <si>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</si>
  <si>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</si>
  <si>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</si>
  <si>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</si>
  <si>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</si>
  <si>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</si>
  <si>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</si>
  <si>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</si>
  <si>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</si>
  <si>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</si>
  <si>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</si>
  <si>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</si>
  <si>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AI - NLP (RNN)</t>
  </si>
  <si>
    <t>AI - Computer Vision (CNN)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</si>
  <si>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</si>
  <si>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</si>
  <si>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</si>
  <si>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</si>
  <si>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</si>
  <si>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</si>
  <si>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</si>
  <si>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</si>
  <si>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</si>
  <si>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12 Wks</t>
  </si>
  <si>
    <t>Faculty</t>
  </si>
  <si>
    <t>Info Practices</t>
  </si>
  <si>
    <t>Stats</t>
  </si>
  <si>
    <t>Offer Price
(50% off)</t>
  </si>
  <si>
    <t>Overhead
(20%)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</si>
  <si>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</si>
  <si>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</si>
  <si>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</si>
  <si>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</si>
  <si>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</si>
  <si>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</si>
  <si>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</si>
  <si>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</si>
  <si>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</si>
  <si>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</si>
  <si>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</si>
  <si>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</si>
  <si>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</si>
  <si>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</si>
  <si>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</si>
  <si>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</si>
  <si>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SXUK</t>
  </si>
  <si>
    <t>Amity</t>
  </si>
  <si>
    <t>Techno</t>
  </si>
  <si>
    <t>Heritage</t>
  </si>
  <si>
    <t>SNU</t>
  </si>
  <si>
    <t>Cost &amp; Mgmt Ac I</t>
  </si>
  <si>
    <t>Cost &amp; Mgmt Ac II</t>
  </si>
  <si>
    <t>In/Direct Tax I</t>
  </si>
  <si>
    <t>In/Direct Tax II</t>
  </si>
  <si>
    <t>Financial Mgmt</t>
  </si>
  <si>
    <t>Fin Report &amp; Stmt Anlys</t>
  </si>
  <si>
    <t>Development Eco</t>
  </si>
  <si>
    <t>CU: BESC</t>
  </si>
  <si>
    <t>CU: City Sth</t>
  </si>
  <si>
    <t>CU: City Nrth</t>
  </si>
  <si>
    <t>CU: Goenka</t>
  </si>
  <si>
    <t>CU: Jaipuria</t>
  </si>
  <si>
    <t>CU: Srndrnth</t>
  </si>
  <si>
    <t>CU: Bngbsi</t>
  </si>
  <si>
    <t>CU: Andrews</t>
  </si>
  <si>
    <t>St Xav (Aut)</t>
  </si>
  <si>
    <t>Srskytn (Aut)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</si>
  <si>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</si>
  <si>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</si>
  <si>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</si>
  <si>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</si>
  <si>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</si>
  <si>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</si>
  <si>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</si>
  <si>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</si>
  <si>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</si>
  <si>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</si>
  <si>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</si>
  <si>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</si>
  <si>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</si>
  <si>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</si>
  <si>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</si>
  <si>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</si>
  <si>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</si>
  <si>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</si>
  <si>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</si>
  <si>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</si>
  <si>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</si>
  <si>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</si>
  <si>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</si>
  <si>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</si>
  <si>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</si>
  <si>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</si>
  <si>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</si>
  <si>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</si>
  <si>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</si>
  <si>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</si>
  <si>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</si>
  <si>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</si>
  <si>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VIII-XII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</si>
  <si>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</si>
  <si>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</si>
  <si>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</si>
  <si>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</si>
  <si>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</si>
  <si>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</si>
  <si>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</si>
  <si>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</si>
  <si>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</si>
  <si>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</si>
  <si>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</si>
  <si>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</si>
  <si>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</si>
  <si>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</si>
  <si>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</si>
  <si>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</si>
  <si>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</si>
  <si>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</si>
  <si>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</si>
  <si>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</si>
  <si>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</si>
  <si>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</si>
  <si>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</si>
  <si>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</si>
  <si>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</si>
  <si>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</si>
  <si>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</si>
  <si>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</si>
  <si>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</si>
  <si>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</si>
  <si>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</si>
  <si>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</si>
  <si>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</si>
  <si>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</si>
  <si>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</si>
  <si>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Advanced Commercial Pkg</t>
  </si>
  <si>
    <t>PHP, Wordpress</t>
  </si>
  <si>
    <t>Testing Automtn Selenium</t>
  </si>
  <si>
    <t>Final</t>
  </si>
  <si>
    <t>Foundation</t>
  </si>
  <si>
    <t>Intermediate</t>
  </si>
  <si>
    <t>C.A.</t>
  </si>
  <si>
    <t>C.M.A.</t>
  </si>
  <si>
    <t>C.S.</t>
  </si>
  <si>
    <t>C.F.A.</t>
  </si>
  <si>
    <t>Level-1</t>
  </si>
  <si>
    <t>Level-2</t>
  </si>
  <si>
    <t>Level-3</t>
  </si>
  <si>
    <t>Max Teacher Pay/ Student</t>
  </si>
  <si>
    <t>Final Negotiated</t>
  </si>
  <si>
    <t>Maximum Pay</t>
  </si>
  <si>
    <t>Average Pay</t>
  </si>
  <si>
    <t>Need Adequate Market Reseatrch to confirm these fields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</si>
  <si>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</si>
  <si>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</si>
  <si>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</si>
  <si>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</si>
  <si>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</si>
  <si>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</si>
  <si>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</si>
  <si>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</si>
  <si>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</si>
  <si>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Abhishek</t>
  </si>
  <si>
    <t>Arijit</t>
  </si>
  <si>
    <t>Amrita Chatterjee</t>
  </si>
  <si>
    <t>Subhayan Sengupta</t>
  </si>
  <si>
    <t>Eco Geography</t>
  </si>
  <si>
    <t>Sutapa Sen</t>
  </si>
  <si>
    <t>Faculty Confirnation Status</t>
  </si>
  <si>
    <t>No</t>
  </si>
  <si>
    <t>Shamik</t>
  </si>
  <si>
    <t>Subrata Sir</t>
  </si>
  <si>
    <t>Subrata Ghosh</t>
  </si>
  <si>
    <t>Siddarta Sir</t>
  </si>
  <si>
    <t>Dr P S Chakrabarty</t>
  </si>
  <si>
    <t>Subhendu</t>
  </si>
  <si>
    <t>Avipsha</t>
  </si>
  <si>
    <t>Avishek</t>
  </si>
  <si>
    <t>Trisha</t>
  </si>
  <si>
    <t>Debasish Dutta</t>
  </si>
  <si>
    <t>? Pradipta</t>
  </si>
  <si>
    <t>Sudipta Bhawal</t>
  </si>
  <si>
    <t>Joy Saha</t>
  </si>
  <si>
    <t>Sujit Kar</t>
  </si>
  <si>
    <t>Dipanwita</t>
  </si>
  <si>
    <t>? Anupam</t>
  </si>
  <si>
    <t>? Arijit</t>
  </si>
  <si>
    <t>? Sonali</t>
  </si>
  <si>
    <t>? Abhishek</t>
  </si>
  <si>
    <t>? Suvayan Sengupta</t>
  </si>
  <si>
    <t>DN</t>
  </si>
  <si>
    <t>~20Wk</t>
  </si>
  <si>
    <t>? Trisha</t>
  </si>
  <si>
    <t>Science, Physics</t>
  </si>
  <si>
    <t>Science, Chemistry</t>
  </si>
  <si>
    <t>Science, Biology</t>
  </si>
  <si>
    <t>Abhipsha</t>
  </si>
  <si>
    <t>SST, Geography</t>
  </si>
  <si>
    <t>SST, Economics</t>
  </si>
  <si>
    <t>SST, History, Pol Science</t>
  </si>
  <si>
    <t>Science - Physics, Chem</t>
  </si>
  <si>
    <t>Science - 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</si>
</sst>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sz val="9"/>
      <name val="Oxygen"/>
    </font>
    <font>
      <sz val="8"/>
      <name val="Calibri"/>
      <family val="2"/>
      <scheme val="minor"/>
    </font>
    <font>
      <b/>
      <sz val="9"/>
      <name val="Oxygen"/>
    </font>
  </fonts>
  <fills count="3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1" fontId="5" fillId="24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14" borderId="1" xfId="0" applyNumberFormat="1" applyFont="1" applyFill="1" applyBorder="1" applyAlignment="1">
      <alignment horizontal="center" vertical="center" wrapText="1"/>
    </xf>
    <xf numFmtId="15" fontId="5" fillId="2" borderId="1" xfId="0" applyNumberFormat="1" applyFont="1" applyFill="1" applyBorder="1" applyAlignment="1">
      <alignment horizontal="center" vertical="center" wrapText="1"/>
    </xf>
    <xf numFmtId="15" fontId="5" fillId="8" borderId="1" xfId="0" applyNumberFormat="1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7" borderId="1" xfId="0" applyFont="1" applyFill="1" applyBorder="1" applyAlignment="1">
      <alignment horizontal="center" vertical="center" wrapText="1"/>
    </xf>
    <xf numFmtId="0" fontId="10" fillId="26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20" borderId="1" xfId="0" applyFont="1" applyFill="1" applyBorder="1" applyAlignment="1">
      <alignment horizontal="center" vertical="center" wrapText="1"/>
    </xf>
    <xf numFmtId="0" fontId="6" fillId="28" borderId="1" xfId="0" applyFont="1" applyFill="1" applyBorder="1" applyAlignment="1">
      <alignment horizontal="center" vertical="center" wrapText="1"/>
    </xf>
    <xf numFmtId="0" fontId="2" fillId="20" borderId="2" xfId="0" applyFont="1" applyFill="1" applyBorder="1" applyAlignment="1">
      <alignment horizontal="center" vertical="center" wrapText="1"/>
    </xf>
    <xf numFmtId="0" fontId="2" fillId="20" borderId="8" xfId="0" applyFont="1" applyFill="1" applyBorder="1" applyAlignment="1">
      <alignment horizontal="center" vertical="center" wrapText="1"/>
    </xf>
    <xf numFmtId="0" fontId="7" fillId="23" borderId="3" xfId="0" applyFont="1" applyFill="1" applyBorder="1" applyAlignment="1">
      <alignment horizontal="center" vertical="center" wrapText="1"/>
    </xf>
    <xf numFmtId="0" fontId="7" fillId="23" borderId="4" xfId="0" applyFont="1" applyFill="1" applyBorder="1" applyAlignment="1">
      <alignment horizontal="center" vertical="center" wrapText="1"/>
    </xf>
    <xf numFmtId="0" fontId="7" fillId="23" borderId="5" xfId="0" applyFont="1" applyFill="1" applyBorder="1" applyAlignment="1">
      <alignment horizontal="center" vertical="center" wrapText="1"/>
    </xf>
    <xf numFmtId="0" fontId="7" fillId="23" borderId="1" xfId="0" applyFont="1" applyFill="1" applyBorder="1" applyAlignment="1">
      <alignment horizontal="center" vertical="center" wrapText="1"/>
    </xf>
    <xf numFmtId="43" fontId="7" fillId="23" borderId="1" xfId="1" applyFont="1" applyFill="1" applyBorder="1" applyAlignment="1">
      <alignment horizontal="center" vertical="center" wrapText="1"/>
    </xf>
    <xf numFmtId="0" fontId="7" fillId="21" borderId="3" xfId="0" applyFont="1" applyFill="1" applyBorder="1" applyAlignment="1">
      <alignment horizontal="center" vertical="center" wrapText="1"/>
    </xf>
    <xf numFmtId="0" fontId="7" fillId="21" borderId="4" xfId="0" applyFont="1" applyFill="1" applyBorder="1" applyAlignment="1">
      <alignment horizontal="center" vertical="center" wrapText="1"/>
    </xf>
    <xf numFmtId="0" fontId="7" fillId="21" borderId="5" xfId="0" applyFont="1" applyFill="1" applyBorder="1" applyAlignment="1">
      <alignment horizontal="center" vertical="center" wrapText="1"/>
    </xf>
    <xf numFmtId="0" fontId="7" fillId="22" borderId="3" xfId="0" applyFont="1" applyFill="1" applyBorder="1" applyAlignment="1">
      <alignment horizontal="center" vertical="center" wrapText="1"/>
    </xf>
    <xf numFmtId="0" fontId="7" fillId="22" borderId="4" xfId="0" applyFont="1" applyFill="1" applyBorder="1" applyAlignment="1">
      <alignment horizontal="center" vertical="center" wrapText="1"/>
    </xf>
    <xf numFmtId="0" fontId="7" fillId="22" borderId="5" xfId="0" applyFont="1" applyFill="1" applyBorder="1" applyAlignment="1">
      <alignment horizontal="center" vertical="center" wrapText="1"/>
    </xf>
    <xf numFmtId="0" fontId="7" fillId="22" borderId="1" xfId="0" applyFont="1" applyFill="1" applyBorder="1" applyAlignment="1">
      <alignment horizontal="center" vertical="center" wrapText="1"/>
    </xf>
    <xf numFmtId="43" fontId="7" fillId="22" borderId="1" xfId="1" applyFont="1" applyFill="1" applyBorder="1" applyAlignment="1">
      <alignment horizontal="center" vertical="center" wrapText="1"/>
    </xf>
    <xf numFmtId="43" fontId="7" fillId="21" borderId="1" xfId="1" applyFont="1" applyFill="1" applyBorder="1" applyAlignment="1">
      <alignment horizontal="center" vertical="center" wrapText="1"/>
    </xf>
    <xf numFmtId="0" fontId="7" fillId="21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7" fillId="20" borderId="6" xfId="0" applyFont="1" applyFill="1" applyBorder="1" applyAlignment="1">
      <alignment horizontal="center" vertical="center" wrapText="1"/>
    </xf>
    <xf numFmtId="0" fontId="7" fillId="20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23" borderId="6" xfId="0" applyFont="1" applyFill="1" applyBorder="1" applyAlignment="1">
      <alignment horizontal="center" vertical="center" wrapText="1"/>
    </xf>
    <xf numFmtId="0" fontId="7" fillId="23" borderId="7" xfId="0" applyFont="1" applyFill="1" applyBorder="1" applyAlignment="1">
      <alignment horizontal="center" vertical="center" wrapText="1"/>
    </xf>
    <xf numFmtId="0" fontId="6" fillId="29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2"/>
  <sheetViews>
    <sheetView tabSelected="1" zoomScale="130" zoomScaleNormal="130" workbookViewId="0">
      <pane xSplit="1" ySplit="3" topLeftCell="B26" activePane="bottomRight" state="frozen"/>
      <selection pane="topRight" activeCell="B1" sqref="B1"/>
      <selection pane="bottomLeft" activeCell="A3" sqref="A3"/>
      <selection pane="bottomRight" activeCell="B45" sqref="B45"/>
    </sheetView>
  </sheetViews>
  <sheetFormatPr defaultColWidth="10.664062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17.44140625" style="1" customWidth="1"/>
    <col min="7" max="7" width="12" style="1" customWidth="1"/>
    <col min="8" max="8" width="6.6640625" style="1" bestFit="1" customWidth="1"/>
    <col min="9" max="9" width="14.33203125" style="1" bestFit="1" customWidth="1"/>
    <col min="10" max="10" width="8.6640625" style="1" bestFit="1" customWidth="1"/>
    <col min="11" max="11" width="6.88671875" style="1" bestFit="1" customWidth="1"/>
    <col min="12" max="13" width="6" style="1" customWidth="1"/>
    <col min="14" max="14" width="7.44140625" style="1" bestFit="1" customWidth="1"/>
    <col min="15" max="15" width="5.88671875" style="1" customWidth="1"/>
    <col min="16" max="16" width="4.5546875" style="1" customWidth="1"/>
    <col min="17" max="17" width="7.6640625" style="1" customWidth="1"/>
    <col min="18" max="18" width="8.33203125" style="1" customWidth="1"/>
    <col min="19" max="19" width="4.33203125" style="1" customWidth="1"/>
    <col min="20" max="20" width="9" style="1" customWidth="1"/>
    <col min="21" max="21" width="8.109375" style="1" customWidth="1"/>
    <col min="22" max="22" width="8.6640625" style="1" customWidth="1"/>
    <col min="23" max="23" width="9.109375" style="1" customWidth="1"/>
    <col min="24" max="24" width="8.6640625" style="1" customWidth="1"/>
    <col min="25" max="25" width="8.5546875" style="1" customWidth="1"/>
    <col min="26" max="26" width="6.44140625" style="1" customWidth="1"/>
    <col min="27" max="27" width="8.6640625" style="1" customWidth="1"/>
    <col min="28" max="28" width="9.109375" style="1" customWidth="1"/>
    <col min="29" max="29" width="8.6640625" style="1" customWidth="1"/>
    <col min="30" max="30" width="8.5546875" style="1" customWidth="1"/>
    <col min="31" max="31" width="6.44140625" style="1" customWidth="1"/>
    <col min="32" max="32" width="8.6640625" style="1" customWidth="1"/>
    <col min="33" max="33" width="9.109375" style="1" customWidth="1"/>
    <col min="34" max="34" width="8.6640625" style="1" customWidth="1"/>
    <col min="35" max="35" width="8.5546875" style="1" customWidth="1"/>
    <col min="36" max="36" width="6.44140625" style="1" customWidth="1"/>
    <col min="37" max="16384" width="10.6640625" style="1"/>
  </cols>
  <sheetData>
    <row r="1" spans="1:36" x14ac:dyDescent="0.3">
      <c r="F1" s="42" t="s">
        <v>220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3"/>
      <c r="V1" s="49" t="s">
        <v>218</v>
      </c>
      <c r="W1" s="50"/>
      <c r="X1" s="50"/>
      <c r="Y1" s="50"/>
      <c r="Z1" s="51"/>
      <c r="AA1" s="52" t="s">
        <v>219</v>
      </c>
      <c r="AB1" s="53"/>
      <c r="AC1" s="53"/>
      <c r="AD1" s="53"/>
      <c r="AE1" s="54"/>
      <c r="AF1" s="44" t="s">
        <v>217</v>
      </c>
      <c r="AG1" s="45"/>
      <c r="AH1" s="45"/>
      <c r="AI1" s="45"/>
      <c r="AJ1" s="46"/>
    </row>
    <row r="2" spans="1:36" s="2" customFormat="1" x14ac:dyDescent="0.3">
      <c r="A2" s="59" t="s">
        <v>28</v>
      </c>
      <c r="B2" s="59" t="s">
        <v>6</v>
      </c>
      <c r="C2" s="59" t="s">
        <v>1</v>
      </c>
      <c r="D2" s="59" t="s">
        <v>29</v>
      </c>
      <c r="E2" s="59" t="s">
        <v>165</v>
      </c>
      <c r="F2" s="60" t="s">
        <v>92</v>
      </c>
      <c r="G2" s="60" t="s">
        <v>236</v>
      </c>
      <c r="H2" s="59" t="s">
        <v>7</v>
      </c>
      <c r="I2" s="59" t="s">
        <v>8</v>
      </c>
      <c r="J2" s="59" t="s">
        <v>33</v>
      </c>
      <c r="K2" s="59"/>
      <c r="L2" s="59" t="s">
        <v>34</v>
      </c>
      <c r="M2" s="59"/>
      <c r="N2" s="59" t="s">
        <v>30</v>
      </c>
      <c r="O2" s="59" t="s">
        <v>31</v>
      </c>
      <c r="P2" s="59" t="s">
        <v>84</v>
      </c>
      <c r="Q2" s="59" t="s">
        <v>89</v>
      </c>
      <c r="R2" s="59" t="s">
        <v>95</v>
      </c>
      <c r="S2" s="59" t="s">
        <v>84</v>
      </c>
      <c r="T2" s="59" t="s">
        <v>96</v>
      </c>
      <c r="U2" s="59" t="s">
        <v>216</v>
      </c>
      <c r="V2" s="58" t="s">
        <v>23</v>
      </c>
      <c r="W2" s="58" t="s">
        <v>24</v>
      </c>
      <c r="X2" s="57" t="s">
        <v>25</v>
      </c>
      <c r="Y2" s="58" t="s">
        <v>26</v>
      </c>
      <c r="Z2" s="58" t="s">
        <v>27</v>
      </c>
      <c r="AA2" s="55" t="s">
        <v>23</v>
      </c>
      <c r="AB2" s="55" t="s">
        <v>24</v>
      </c>
      <c r="AC2" s="56" t="s">
        <v>25</v>
      </c>
      <c r="AD2" s="55" t="s">
        <v>26</v>
      </c>
      <c r="AE2" s="55" t="s">
        <v>27</v>
      </c>
      <c r="AF2" s="47" t="s">
        <v>23</v>
      </c>
      <c r="AG2" s="47" t="s">
        <v>24</v>
      </c>
      <c r="AH2" s="48" t="s">
        <v>25</v>
      </c>
      <c r="AI2" s="47" t="s">
        <v>26</v>
      </c>
      <c r="AJ2" s="47" t="s">
        <v>27</v>
      </c>
    </row>
    <row r="3" spans="1:36" s="2" customFormat="1" ht="33" customHeight="1" x14ac:dyDescent="0.3">
      <c r="A3" s="59"/>
      <c r="B3" s="59"/>
      <c r="C3" s="59"/>
      <c r="D3" s="59"/>
      <c r="E3" s="59"/>
      <c r="F3" s="60"/>
      <c r="G3" s="60"/>
      <c r="H3" s="59"/>
      <c r="I3" s="59"/>
      <c r="J3" s="21" t="s">
        <v>36</v>
      </c>
      <c r="K3" s="21" t="s">
        <v>35</v>
      </c>
      <c r="L3" s="39" t="s">
        <v>37</v>
      </c>
      <c r="M3" s="39" t="s">
        <v>38</v>
      </c>
      <c r="N3" s="59"/>
      <c r="O3" s="59"/>
      <c r="P3" s="59"/>
      <c r="Q3" s="59"/>
      <c r="R3" s="59"/>
      <c r="S3" s="59"/>
      <c r="T3" s="59"/>
      <c r="U3" s="59"/>
      <c r="V3" s="58"/>
      <c r="W3" s="58"/>
      <c r="X3" s="57"/>
      <c r="Y3" s="58"/>
      <c r="Z3" s="58"/>
      <c r="AA3" s="55"/>
      <c r="AB3" s="55"/>
      <c r="AC3" s="56"/>
      <c r="AD3" s="55"/>
      <c r="AE3" s="55"/>
      <c r="AF3" s="47"/>
      <c r="AG3" s="47"/>
      <c r="AH3" s="48"/>
      <c r="AI3" s="47"/>
      <c r="AJ3" s="47"/>
    </row>
    <row r="4" spans="1:36" x14ac:dyDescent="0.3">
      <c r="A4" s="22" t="str">
        <f>"NEET &amp; IIT Crash Course "&amp;" " &amp; B4</f>
        <v>NEET &amp; IIT Crash Course  Physics</v>
      </c>
      <c r="B4" s="4" t="s">
        <v>39</v>
      </c>
      <c r="C4" s="3" t="s">
        <v>70</v>
      </c>
      <c r="D4" s="3" t="s">
        <v>41</v>
      </c>
      <c r="E4" s="3" t="s">
        <v>166</v>
      </c>
      <c r="F4" s="10" t="s">
        <v>239</v>
      </c>
      <c r="G4" s="10" t="s">
        <v>237</v>
      </c>
      <c r="H4" s="10" t="s">
        <v>90</v>
      </c>
      <c r="I4" s="33">
        <v>45139</v>
      </c>
      <c r="J4" s="10">
        <v>2</v>
      </c>
      <c r="K4" s="10">
        <v>2</v>
      </c>
      <c r="L4" s="10">
        <v>0</v>
      </c>
      <c r="M4" s="10">
        <v>0</v>
      </c>
      <c r="N4" s="10" t="s">
        <v>44</v>
      </c>
      <c r="O4" s="10">
        <v>4000</v>
      </c>
      <c r="P4" s="10">
        <v>0</v>
      </c>
      <c r="Q4" s="10" t="s">
        <v>42</v>
      </c>
      <c r="R4" s="10">
        <f>O4*50%</f>
        <v>2000</v>
      </c>
      <c r="S4" s="10">
        <v>0</v>
      </c>
      <c r="T4" s="10">
        <f>R4*20%</f>
        <v>400</v>
      </c>
      <c r="U4" s="34">
        <f>R4*46.666666666667%</f>
        <v>933.33333333333997</v>
      </c>
      <c r="V4" s="31">
        <f>X4*4</f>
        <v>37333.333599999998</v>
      </c>
      <c r="W4" s="31">
        <f>X4*2</f>
        <v>18666.666799999999</v>
      </c>
      <c r="X4" s="31">
        <v>9333.3333999999995</v>
      </c>
      <c r="Y4" s="31">
        <f>X4/2</f>
        <v>4666.6666999999998</v>
      </c>
      <c r="Z4" s="31">
        <f>(R4-(T4+X4/10))/(T4+X4/10)%</f>
        <v>49.999999250000016</v>
      </c>
      <c r="AA4" s="28">
        <f>AC4*4</f>
        <v>26133.333519999996</v>
      </c>
      <c r="AB4" s="28">
        <f>AC4*2</f>
        <v>13066.666759999998</v>
      </c>
      <c r="AC4" s="28">
        <f>X4*70%</f>
        <v>6533.3333799999991</v>
      </c>
      <c r="AD4" s="28">
        <f>AC4/2</f>
        <v>3266.6666899999996</v>
      </c>
      <c r="AE4" s="28">
        <f>(R4-(T4+AC4/10))/(T4+AC4/10)%</f>
        <v>89.873416880307673</v>
      </c>
      <c r="AF4" s="29">
        <f>AH4*4</f>
        <v>0</v>
      </c>
      <c r="AG4" s="29">
        <f>AH4*2</f>
        <v>0</v>
      </c>
      <c r="AH4" s="29">
        <v>0</v>
      </c>
      <c r="AI4" s="29">
        <f>AH4/2</f>
        <v>0</v>
      </c>
      <c r="AJ4" s="29">
        <f>(R4-(T4+AH4/10))/(T4+AH4/10)%</f>
        <v>400</v>
      </c>
    </row>
    <row r="5" spans="1:36" x14ac:dyDescent="0.3">
      <c r="A5" s="22" t="str">
        <f t="shared" ref="A5:A7" si="0">"NEET &amp; IIT Crash Course "&amp;" " &amp; B5</f>
        <v>NEET &amp; IIT Crash Course  Chemistry</v>
      </c>
      <c r="B5" s="4" t="s">
        <v>43</v>
      </c>
      <c r="C5" s="3" t="s">
        <v>70</v>
      </c>
      <c r="D5" s="3" t="s">
        <v>41</v>
      </c>
      <c r="E5" s="3" t="s">
        <v>166</v>
      </c>
      <c r="F5" s="10" t="s">
        <v>240</v>
      </c>
      <c r="G5" s="10" t="s">
        <v>237</v>
      </c>
      <c r="H5" s="10" t="s">
        <v>90</v>
      </c>
      <c r="I5" s="33">
        <v>45139</v>
      </c>
      <c r="J5" s="10">
        <v>2</v>
      </c>
      <c r="K5" s="10">
        <v>2</v>
      </c>
      <c r="L5" s="10">
        <v>0</v>
      </c>
      <c r="M5" s="10">
        <v>0</v>
      </c>
      <c r="N5" s="10" t="s">
        <v>44</v>
      </c>
      <c r="O5" s="10">
        <v>4000</v>
      </c>
      <c r="P5" s="10">
        <v>0</v>
      </c>
      <c r="Q5" s="10" t="s">
        <v>42</v>
      </c>
      <c r="R5" s="10">
        <f>O5*50%</f>
        <v>2000</v>
      </c>
      <c r="S5" s="10">
        <v>0</v>
      </c>
      <c r="T5" s="10">
        <f>R5*20%</f>
        <v>400</v>
      </c>
      <c r="U5" s="34">
        <f t="shared" ref="U5:U7" si="1">R5*46.666666666667%</f>
        <v>933.33333333333997</v>
      </c>
      <c r="V5" s="31">
        <f t="shared" ref="V5:V7" si="2">X5*4</f>
        <v>37333.32</v>
      </c>
      <c r="W5" s="31">
        <f>X5*2</f>
        <v>18666.66</v>
      </c>
      <c r="X5" s="31">
        <v>9333.33</v>
      </c>
      <c r="Y5" s="31">
        <f>X5/2</f>
        <v>4666.665</v>
      </c>
      <c r="Z5" s="31">
        <f t="shared" ref="Z5:Z7" si="3">(R5-(T5+X5/10))/(T5+X5/10)%</f>
        <v>50.00003750000937</v>
      </c>
      <c r="AA5" s="28">
        <f t="shared" ref="AA5:AA7" si="4">AC5*4</f>
        <v>26133.323999999997</v>
      </c>
      <c r="AB5" s="28">
        <f>AC5*2</f>
        <v>13066.661999999998</v>
      </c>
      <c r="AC5" s="28">
        <f t="shared" ref="AC5:AC28" si="5">X5*70%</f>
        <v>6533.3309999999992</v>
      </c>
      <c r="AD5" s="28">
        <f>AC5/2</f>
        <v>3266.6654999999996</v>
      </c>
      <c r="AE5" s="28">
        <f t="shared" ref="AE5:AE28" si="6">(R5-(T5+AC5/10))/(T5+AC5/10)%</f>
        <v>89.873459782095551</v>
      </c>
      <c r="AF5" s="29">
        <f t="shared" ref="AF5:AF7" si="7">AH5*4</f>
        <v>0</v>
      </c>
      <c r="AG5" s="29">
        <f>AH5*2</f>
        <v>0</v>
      </c>
      <c r="AH5" s="29">
        <v>0</v>
      </c>
      <c r="AI5" s="29">
        <f>AH5/2</f>
        <v>0</v>
      </c>
      <c r="AJ5" s="29">
        <f t="shared" ref="AJ5:AJ28" si="8">(R5-(T5+AH5/10))/(T5+AH5/10)%</f>
        <v>400</v>
      </c>
    </row>
    <row r="6" spans="1:36" x14ac:dyDescent="0.3">
      <c r="A6" s="22" t="str">
        <f>"NEET &amp; IIT Crash Course "&amp;" " &amp; B6</f>
        <v>NEET &amp; IIT Crash Course  Math</v>
      </c>
      <c r="B6" s="4" t="s">
        <v>63</v>
      </c>
      <c r="C6" s="3" t="s">
        <v>70</v>
      </c>
      <c r="D6" s="3" t="s">
        <v>41</v>
      </c>
      <c r="E6" s="3" t="s">
        <v>166</v>
      </c>
      <c r="F6" s="10" t="s">
        <v>241</v>
      </c>
      <c r="G6" s="10" t="s">
        <v>237</v>
      </c>
      <c r="H6" s="10" t="s">
        <v>90</v>
      </c>
      <c r="I6" s="33">
        <v>45139</v>
      </c>
      <c r="J6" s="10">
        <v>2</v>
      </c>
      <c r="K6" s="10">
        <v>2</v>
      </c>
      <c r="L6" s="10">
        <v>0</v>
      </c>
      <c r="M6" s="10">
        <v>0</v>
      </c>
      <c r="N6" s="10" t="s">
        <v>44</v>
      </c>
      <c r="O6" s="10">
        <v>4000</v>
      </c>
      <c r="P6" s="10">
        <v>0</v>
      </c>
      <c r="Q6" s="10" t="s">
        <v>42</v>
      </c>
      <c r="R6" s="10">
        <f>O6*50%</f>
        <v>2000</v>
      </c>
      <c r="S6" s="10">
        <v>0</v>
      </c>
      <c r="T6" s="10">
        <f>R6*20%</f>
        <v>400</v>
      </c>
      <c r="U6" s="34">
        <f t="shared" si="1"/>
        <v>933.33333333333997</v>
      </c>
      <c r="V6" s="31">
        <f t="shared" si="2"/>
        <v>37333.32</v>
      </c>
      <c r="W6" s="31">
        <f>X6*2</f>
        <v>18666.66</v>
      </c>
      <c r="X6" s="31">
        <v>9333.33</v>
      </c>
      <c r="Y6" s="31">
        <f>X6/2</f>
        <v>4666.665</v>
      </c>
      <c r="Z6" s="31">
        <f t="shared" si="3"/>
        <v>50.00003750000937</v>
      </c>
      <c r="AA6" s="28">
        <f t="shared" si="4"/>
        <v>26133.323999999997</v>
      </c>
      <c r="AB6" s="28">
        <f>AC6*2</f>
        <v>13066.661999999998</v>
      </c>
      <c r="AC6" s="28">
        <f t="shared" si="5"/>
        <v>6533.3309999999992</v>
      </c>
      <c r="AD6" s="28">
        <f>AC6/2</f>
        <v>3266.6654999999996</v>
      </c>
      <c r="AE6" s="28">
        <f t="shared" si="6"/>
        <v>89.873459782095551</v>
      </c>
      <c r="AF6" s="29">
        <f t="shared" si="7"/>
        <v>0</v>
      </c>
      <c r="AG6" s="29">
        <f>AH6*2</f>
        <v>0</v>
      </c>
      <c r="AH6" s="29">
        <v>0</v>
      </c>
      <c r="AI6" s="29">
        <f>AH6/2</f>
        <v>0</v>
      </c>
      <c r="AJ6" s="29">
        <f t="shared" si="8"/>
        <v>400</v>
      </c>
    </row>
    <row r="7" spans="1:36" x14ac:dyDescent="0.3">
      <c r="A7" s="22" t="str">
        <f t="shared" si="0"/>
        <v>NEET &amp; IIT Crash Course  Biology</v>
      </c>
      <c r="B7" s="4" t="s">
        <v>45</v>
      </c>
      <c r="C7" s="3" t="s">
        <v>70</v>
      </c>
      <c r="D7" s="3" t="s">
        <v>41</v>
      </c>
      <c r="E7" s="3" t="s">
        <v>166</v>
      </c>
      <c r="F7" s="10" t="s">
        <v>242</v>
      </c>
      <c r="G7" s="10" t="s">
        <v>237</v>
      </c>
      <c r="H7" s="10" t="s">
        <v>90</v>
      </c>
      <c r="I7" s="33">
        <v>45139</v>
      </c>
      <c r="J7" s="10">
        <v>2</v>
      </c>
      <c r="K7" s="10">
        <v>2</v>
      </c>
      <c r="L7" s="10">
        <v>0</v>
      </c>
      <c r="M7" s="10">
        <v>0</v>
      </c>
      <c r="N7" s="10" t="s">
        <v>44</v>
      </c>
      <c r="O7" s="10">
        <v>4000</v>
      </c>
      <c r="P7" s="10">
        <v>0</v>
      </c>
      <c r="Q7" s="10" t="s">
        <v>42</v>
      </c>
      <c r="R7" s="10">
        <f>O7*50%</f>
        <v>2000</v>
      </c>
      <c r="S7" s="10">
        <v>0</v>
      </c>
      <c r="T7" s="10">
        <f>R7*20%</f>
        <v>400</v>
      </c>
      <c r="U7" s="34">
        <f t="shared" si="1"/>
        <v>933.33333333333997</v>
      </c>
      <c r="V7" s="31">
        <f t="shared" si="2"/>
        <v>37333.32</v>
      </c>
      <c r="W7" s="31">
        <f>X7*2</f>
        <v>18666.66</v>
      </c>
      <c r="X7" s="31">
        <v>9333.33</v>
      </c>
      <c r="Y7" s="31">
        <f>X7/2</f>
        <v>4666.665</v>
      </c>
      <c r="Z7" s="31">
        <f t="shared" si="3"/>
        <v>50.00003750000937</v>
      </c>
      <c r="AA7" s="28">
        <f t="shared" si="4"/>
        <v>26133.323999999997</v>
      </c>
      <c r="AB7" s="28">
        <f>AC7*2</f>
        <v>13066.661999999998</v>
      </c>
      <c r="AC7" s="28">
        <f t="shared" si="5"/>
        <v>6533.3309999999992</v>
      </c>
      <c r="AD7" s="28">
        <f>AC7/2</f>
        <v>3266.6654999999996</v>
      </c>
      <c r="AE7" s="28">
        <f t="shared" si="6"/>
        <v>89.873459782095551</v>
      </c>
      <c r="AF7" s="29">
        <f t="shared" si="7"/>
        <v>0</v>
      </c>
      <c r="AG7" s="29">
        <f>AH7*2</f>
        <v>0</v>
      </c>
      <c r="AH7" s="29">
        <v>0</v>
      </c>
      <c r="AI7" s="29">
        <f>AH7/2</f>
        <v>0</v>
      </c>
      <c r="AJ7" s="29">
        <f t="shared" si="8"/>
        <v>400</v>
      </c>
    </row>
    <row r="8" spans="1:36" x14ac:dyDescent="0.3">
      <c r="A8" s="22" t="str">
        <f>C8&amp;" - All Boards - "&amp;B8</f>
        <v>XII - All Boards - Physics</v>
      </c>
      <c r="B8" s="5" t="s">
        <v>39</v>
      </c>
      <c r="C8" s="3" t="s">
        <v>70</v>
      </c>
      <c r="D8" s="3" t="s">
        <v>41</v>
      </c>
      <c r="E8" s="3" t="s">
        <v>167</v>
      </c>
      <c r="F8" s="10" t="s">
        <v>243</v>
      </c>
      <c r="G8" s="10" t="s">
        <v>237</v>
      </c>
      <c r="H8" s="10" t="s">
        <v>32</v>
      </c>
      <c r="I8" s="33">
        <v>45139</v>
      </c>
      <c r="J8" s="10">
        <v>2</v>
      </c>
      <c r="K8" s="10">
        <v>2</v>
      </c>
      <c r="L8" s="10">
        <v>0</v>
      </c>
      <c r="M8" s="10">
        <v>0</v>
      </c>
      <c r="N8" s="10" t="s">
        <v>44</v>
      </c>
      <c r="O8" s="10">
        <v>3000</v>
      </c>
      <c r="P8" s="10">
        <v>0</v>
      </c>
      <c r="Q8" s="10" t="s">
        <v>42</v>
      </c>
      <c r="R8" s="10">
        <f>O8*50%</f>
        <v>1500</v>
      </c>
      <c r="S8" s="10">
        <v>0</v>
      </c>
      <c r="T8" s="10">
        <f>R8*20%</f>
        <v>300</v>
      </c>
      <c r="U8" s="34">
        <f>R8*46.666666666667%</f>
        <v>700.000000000005</v>
      </c>
      <c r="V8" s="6">
        <f>X8*4</f>
        <v>28000</v>
      </c>
      <c r="W8" s="6">
        <f>X8*2</f>
        <v>14000</v>
      </c>
      <c r="X8" s="6">
        <v>7000</v>
      </c>
      <c r="Y8" s="6">
        <f>X8/2</f>
        <v>3500</v>
      </c>
      <c r="Z8" s="6">
        <f>(R8-(T8+X8/10))/(T8+X8/10)%</f>
        <v>50</v>
      </c>
      <c r="AA8" s="27">
        <f>AC8*4</f>
        <v>19600</v>
      </c>
      <c r="AB8" s="27">
        <f>AC8*2</f>
        <v>9800</v>
      </c>
      <c r="AC8" s="28">
        <f t="shared" si="5"/>
        <v>4900</v>
      </c>
      <c r="AD8" s="27">
        <f>AC8/2</f>
        <v>2450</v>
      </c>
      <c r="AE8" s="28">
        <f t="shared" si="6"/>
        <v>89.87341772151899</v>
      </c>
      <c r="AF8" s="30">
        <f>AH8*4</f>
        <v>0</v>
      </c>
      <c r="AG8" s="30">
        <f>AH8*2</f>
        <v>0</v>
      </c>
      <c r="AH8" s="29">
        <v>0</v>
      </c>
      <c r="AI8" s="30">
        <f>AH8/2</f>
        <v>0</v>
      </c>
      <c r="AJ8" s="29">
        <f t="shared" si="8"/>
        <v>400</v>
      </c>
    </row>
    <row r="9" spans="1:36" x14ac:dyDescent="0.3">
      <c r="A9" s="22" t="str">
        <f t="shared" ref="A9:A23" si="9">C9&amp;" - All Boards - "&amp;B9</f>
        <v>XII - All Boards - Chemistry</v>
      </c>
      <c r="B9" s="5" t="s">
        <v>43</v>
      </c>
      <c r="C9" s="3" t="s">
        <v>70</v>
      </c>
      <c r="D9" s="3" t="s">
        <v>41</v>
      </c>
      <c r="E9" s="3" t="s">
        <v>167</v>
      </c>
      <c r="F9" s="10" t="s">
        <v>244</v>
      </c>
      <c r="G9" s="10" t="s">
        <v>237</v>
      </c>
      <c r="H9" s="10" t="s">
        <v>32</v>
      </c>
      <c r="I9" s="33">
        <v>45139</v>
      </c>
      <c r="J9" s="10">
        <v>2</v>
      </c>
      <c r="K9" s="10">
        <v>2</v>
      </c>
      <c r="L9" s="10">
        <v>0</v>
      </c>
      <c r="M9" s="10">
        <v>0</v>
      </c>
      <c r="N9" s="10" t="s">
        <v>44</v>
      </c>
      <c r="O9" s="10">
        <v>3000</v>
      </c>
      <c r="P9" s="10">
        <v>0</v>
      </c>
      <c r="Q9" s="10" t="s">
        <v>42</v>
      </c>
      <c r="R9" s="10">
        <f t="shared" ref="R9:R11" si="10">O9*50%</f>
        <v>1500</v>
      </c>
      <c r="S9" s="10">
        <v>0</v>
      </c>
      <c r="T9" s="10">
        <f t="shared" ref="T9:T192" si="11">R9*20%</f>
        <v>300</v>
      </c>
      <c r="U9" s="34">
        <f t="shared" ref="U9:U11" si="12">R9*46.666666666667%</f>
        <v>700.000000000005</v>
      </c>
      <c r="V9" s="6">
        <f t="shared" ref="V9:V11" si="13">X9*4</f>
        <v>28000</v>
      </c>
      <c r="W9" s="6">
        <f t="shared" ref="W9:W192" si="14">X9*2</f>
        <v>14000</v>
      </c>
      <c r="X9" s="6">
        <v>7000</v>
      </c>
      <c r="Y9" s="6">
        <f t="shared" ref="Y9:Y192" si="15">X9/2</f>
        <v>3500</v>
      </c>
      <c r="Z9" s="6">
        <f t="shared" ref="Z9:Z11" si="16">(R9-(T9+X9/10))/(T9+X9/10)%</f>
        <v>50</v>
      </c>
      <c r="AA9" s="27">
        <f t="shared" ref="AA9:AA28" si="17">AC9*4</f>
        <v>19600</v>
      </c>
      <c r="AB9" s="27">
        <f t="shared" ref="AB9:AB192" si="18">AC9*2</f>
        <v>9800</v>
      </c>
      <c r="AC9" s="28">
        <f t="shared" si="5"/>
        <v>4900</v>
      </c>
      <c r="AD9" s="27">
        <f t="shared" ref="AD9:AD192" si="19">AC9/2</f>
        <v>2450</v>
      </c>
      <c r="AE9" s="28">
        <f t="shared" si="6"/>
        <v>89.87341772151899</v>
      </c>
      <c r="AF9" s="30">
        <f t="shared" ref="AF9:AF28" si="20">AH9*4</f>
        <v>0</v>
      </c>
      <c r="AG9" s="30">
        <f t="shared" ref="AG9:AG192" si="21">AH9*2</f>
        <v>0</v>
      </c>
      <c r="AH9" s="29">
        <v>0</v>
      </c>
      <c r="AI9" s="30">
        <f t="shared" ref="AI9:AI192" si="22">AH9/2</f>
        <v>0</v>
      </c>
      <c r="AJ9" s="29">
        <f t="shared" si="8"/>
        <v>400</v>
      </c>
    </row>
    <row r="10" spans="1:36" x14ac:dyDescent="0.3">
      <c r="A10" s="22" t="str">
        <f t="shared" si="9"/>
        <v>XII - All Boards - Math</v>
      </c>
      <c r="B10" s="5" t="s">
        <v>63</v>
      </c>
      <c r="C10" s="3" t="s">
        <v>70</v>
      </c>
      <c r="D10" s="3" t="s">
        <v>41</v>
      </c>
      <c r="E10" s="3" t="s">
        <v>167</v>
      </c>
      <c r="F10" s="10" t="s">
        <v>245</v>
      </c>
      <c r="G10" s="10" t="s">
        <v>237</v>
      </c>
      <c r="H10" s="10" t="s">
        <v>32</v>
      </c>
      <c r="I10" s="33">
        <v>45139</v>
      </c>
      <c r="J10" s="10">
        <v>2</v>
      </c>
      <c r="K10" s="10">
        <v>2</v>
      </c>
      <c r="L10" s="10">
        <v>0</v>
      </c>
      <c r="M10" s="10">
        <v>0</v>
      </c>
      <c r="N10" s="10" t="s">
        <v>44</v>
      </c>
      <c r="O10" s="10">
        <v>3000</v>
      </c>
      <c r="P10" s="10">
        <v>0</v>
      </c>
      <c r="Q10" s="10" t="s">
        <v>42</v>
      </c>
      <c r="R10" s="10">
        <f t="shared" si="10"/>
        <v>1500</v>
      </c>
      <c r="S10" s="10">
        <v>0</v>
      </c>
      <c r="T10" s="10">
        <f t="shared" si="11"/>
        <v>300</v>
      </c>
      <c r="U10" s="34">
        <f t="shared" si="12"/>
        <v>700.000000000005</v>
      </c>
      <c r="V10" s="6">
        <f t="shared" si="13"/>
        <v>28000</v>
      </c>
      <c r="W10" s="6">
        <f t="shared" si="14"/>
        <v>14000</v>
      </c>
      <c r="X10" s="6">
        <v>7000</v>
      </c>
      <c r="Y10" s="6">
        <f t="shared" si="15"/>
        <v>3500</v>
      </c>
      <c r="Z10" s="6">
        <f t="shared" si="16"/>
        <v>50</v>
      </c>
      <c r="AA10" s="27">
        <f t="shared" si="17"/>
        <v>19600</v>
      </c>
      <c r="AB10" s="27">
        <f t="shared" si="18"/>
        <v>9800</v>
      </c>
      <c r="AC10" s="28">
        <f t="shared" si="5"/>
        <v>4900</v>
      </c>
      <c r="AD10" s="27">
        <f t="shared" si="19"/>
        <v>2450</v>
      </c>
      <c r="AE10" s="28">
        <f t="shared" si="6"/>
        <v>89.87341772151899</v>
      </c>
      <c r="AF10" s="30">
        <f t="shared" si="20"/>
        <v>0</v>
      </c>
      <c r="AG10" s="30">
        <f t="shared" si="21"/>
        <v>0</v>
      </c>
      <c r="AH10" s="29">
        <v>0</v>
      </c>
      <c r="AI10" s="30">
        <f t="shared" si="22"/>
        <v>0</v>
      </c>
      <c r="AJ10" s="29">
        <f t="shared" si="8"/>
        <v>400</v>
      </c>
    </row>
    <row r="11" spans="1:36" x14ac:dyDescent="0.3">
      <c r="A11" s="22" t="str">
        <f t="shared" si="9"/>
        <v>XII - All Boards - Biology</v>
      </c>
      <c r="B11" s="5" t="s">
        <v>45</v>
      </c>
      <c r="C11" s="3" t="s">
        <v>70</v>
      </c>
      <c r="D11" s="3" t="s">
        <v>41</v>
      </c>
      <c r="E11" s="3" t="s">
        <v>167</v>
      </c>
      <c r="F11" s="10" t="s">
        <v>246</v>
      </c>
      <c r="G11" s="10" t="s">
        <v>237</v>
      </c>
      <c r="H11" s="10" t="s">
        <v>32</v>
      </c>
      <c r="I11" s="33">
        <v>45139</v>
      </c>
      <c r="J11" s="10">
        <v>2</v>
      </c>
      <c r="K11" s="10">
        <v>2</v>
      </c>
      <c r="L11" s="10">
        <v>0</v>
      </c>
      <c r="M11" s="10">
        <v>0</v>
      </c>
      <c r="N11" s="10" t="s">
        <v>44</v>
      </c>
      <c r="O11" s="10">
        <v>3000</v>
      </c>
      <c r="P11" s="10">
        <v>0</v>
      </c>
      <c r="Q11" s="10" t="s">
        <v>42</v>
      </c>
      <c r="R11" s="10">
        <f t="shared" si="10"/>
        <v>1500</v>
      </c>
      <c r="S11" s="10">
        <v>0</v>
      </c>
      <c r="T11" s="10">
        <f t="shared" si="11"/>
        <v>300</v>
      </c>
      <c r="U11" s="34">
        <f t="shared" si="12"/>
        <v>700.000000000005</v>
      </c>
      <c r="V11" s="6">
        <f t="shared" si="13"/>
        <v>28000</v>
      </c>
      <c r="W11" s="6">
        <f t="shared" si="14"/>
        <v>14000</v>
      </c>
      <c r="X11" s="6">
        <v>7000</v>
      </c>
      <c r="Y11" s="6">
        <f t="shared" si="15"/>
        <v>3500</v>
      </c>
      <c r="Z11" s="6">
        <f t="shared" si="16"/>
        <v>50</v>
      </c>
      <c r="AA11" s="27">
        <f t="shared" si="17"/>
        <v>19600</v>
      </c>
      <c r="AB11" s="27">
        <f t="shared" si="18"/>
        <v>9800</v>
      </c>
      <c r="AC11" s="28">
        <f t="shared" si="5"/>
        <v>4900</v>
      </c>
      <c r="AD11" s="27">
        <f t="shared" si="19"/>
        <v>2450</v>
      </c>
      <c r="AE11" s="28">
        <f t="shared" si="6"/>
        <v>89.87341772151899</v>
      </c>
      <c r="AF11" s="30">
        <f t="shared" si="20"/>
        <v>0</v>
      </c>
      <c r="AG11" s="30">
        <f t="shared" si="21"/>
        <v>0</v>
      </c>
      <c r="AH11" s="29">
        <v>0</v>
      </c>
      <c r="AI11" s="30">
        <f t="shared" si="22"/>
        <v>0</v>
      </c>
      <c r="AJ11" s="29">
        <f t="shared" si="8"/>
        <v>400</v>
      </c>
    </row>
    <row r="12" spans="1:36" x14ac:dyDescent="0.3">
      <c r="A12" s="22" t="str">
        <f t="shared" si="9"/>
        <v>XI - All Boards - Physics</v>
      </c>
      <c r="B12" s="5" t="s">
        <v>39</v>
      </c>
      <c r="C12" s="3" t="s">
        <v>40</v>
      </c>
      <c r="D12" s="3" t="s">
        <v>41</v>
      </c>
      <c r="E12" s="3" t="s">
        <v>167</v>
      </c>
      <c r="F12" s="10" t="s">
        <v>243</v>
      </c>
      <c r="G12" s="10" t="s">
        <v>237</v>
      </c>
      <c r="H12" s="10" t="s">
        <v>32</v>
      </c>
      <c r="I12" s="33">
        <v>45139</v>
      </c>
      <c r="J12" s="10">
        <v>2</v>
      </c>
      <c r="K12" s="10">
        <v>2</v>
      </c>
      <c r="L12" s="10">
        <v>0</v>
      </c>
      <c r="M12" s="10">
        <v>0</v>
      </c>
      <c r="N12" s="10" t="s">
        <v>44</v>
      </c>
      <c r="O12" s="10">
        <v>3000</v>
      </c>
      <c r="P12" s="10">
        <v>0</v>
      </c>
      <c r="Q12" s="10" t="s">
        <v>42</v>
      </c>
      <c r="R12" s="10">
        <f>O12*50%</f>
        <v>1500</v>
      </c>
      <c r="S12" s="10">
        <v>0</v>
      </c>
      <c r="T12" s="10">
        <f>R12*20%</f>
        <v>300</v>
      </c>
      <c r="U12" s="34">
        <f>R12*46.666666666667%</f>
        <v>700.000000000005</v>
      </c>
      <c r="V12" s="6">
        <f>X12*4</f>
        <v>28000</v>
      </c>
      <c r="W12" s="6">
        <f>X12*2</f>
        <v>14000</v>
      </c>
      <c r="X12" s="6">
        <v>7000</v>
      </c>
      <c r="Y12" s="6">
        <f>X12/2</f>
        <v>3500</v>
      </c>
      <c r="Z12" s="6">
        <f>(R12-(T12+X12/10))/(T12+X12/10)%</f>
        <v>50</v>
      </c>
      <c r="AA12" s="27">
        <f>AC12*4</f>
        <v>19600</v>
      </c>
      <c r="AB12" s="27">
        <f>AC12*2</f>
        <v>9800</v>
      </c>
      <c r="AC12" s="28">
        <f t="shared" ref="AC12:AC15" si="23">X12*70%</f>
        <v>4900</v>
      </c>
      <c r="AD12" s="27">
        <f>AC12/2</f>
        <v>2450</v>
      </c>
      <c r="AE12" s="28">
        <f t="shared" ref="AE12:AE15" si="24">(R12-(T12+AC12/10))/(T12+AC12/10)%</f>
        <v>89.87341772151899</v>
      </c>
      <c r="AF12" s="30">
        <f>AH12*4</f>
        <v>0</v>
      </c>
      <c r="AG12" s="30">
        <f>AH12*2</f>
        <v>0</v>
      </c>
      <c r="AH12" s="29">
        <v>0</v>
      </c>
      <c r="AI12" s="30">
        <f>AH12/2</f>
        <v>0</v>
      </c>
      <c r="AJ12" s="29">
        <f t="shared" ref="AJ12:AJ15" si="25">(R12-(T12+AH12/10))/(T12+AH12/10)%</f>
        <v>400</v>
      </c>
    </row>
    <row r="13" spans="1:36" x14ac:dyDescent="0.3">
      <c r="A13" s="22" t="str">
        <f t="shared" si="9"/>
        <v>XI - All Boards - Chemistry</v>
      </c>
      <c r="B13" s="5" t="s">
        <v>43</v>
      </c>
      <c r="C13" s="3" t="s">
        <v>40</v>
      </c>
      <c r="D13" s="3" t="s">
        <v>41</v>
      </c>
      <c r="E13" s="3" t="s">
        <v>167</v>
      </c>
      <c r="F13" s="10" t="s">
        <v>244</v>
      </c>
      <c r="G13" s="10" t="s">
        <v>237</v>
      </c>
      <c r="H13" s="10" t="s">
        <v>32</v>
      </c>
      <c r="I13" s="33">
        <v>45139</v>
      </c>
      <c r="J13" s="10">
        <v>2</v>
      </c>
      <c r="K13" s="10">
        <v>2</v>
      </c>
      <c r="L13" s="10">
        <v>0</v>
      </c>
      <c r="M13" s="10">
        <v>0</v>
      </c>
      <c r="N13" s="10" t="s">
        <v>44</v>
      </c>
      <c r="O13" s="10">
        <v>3000</v>
      </c>
      <c r="P13" s="10">
        <v>0</v>
      </c>
      <c r="Q13" s="10" t="s">
        <v>42</v>
      </c>
      <c r="R13" s="10">
        <f t="shared" ref="R13:R15" si="26">O13*50%</f>
        <v>1500</v>
      </c>
      <c r="S13" s="10">
        <v>0</v>
      </c>
      <c r="T13" s="10">
        <f t="shared" ref="T13:T15" si="27">R13*20%</f>
        <v>300</v>
      </c>
      <c r="U13" s="34">
        <f t="shared" ref="U13:U15" si="28">R13*46.666666666667%</f>
        <v>700.000000000005</v>
      </c>
      <c r="V13" s="6">
        <f t="shared" ref="V13:V15" si="29">X13*4</f>
        <v>28000</v>
      </c>
      <c r="W13" s="6">
        <f t="shared" ref="W13:W15" si="30">X13*2</f>
        <v>14000</v>
      </c>
      <c r="X13" s="6">
        <v>7000</v>
      </c>
      <c r="Y13" s="6">
        <f t="shared" ref="Y13:Y15" si="31">X13/2</f>
        <v>3500</v>
      </c>
      <c r="Z13" s="6">
        <f t="shared" ref="Z13:Z15" si="32">(R13-(T13+X13/10))/(T13+X13/10)%</f>
        <v>50</v>
      </c>
      <c r="AA13" s="27">
        <f t="shared" ref="AA13:AA15" si="33">AC13*4</f>
        <v>19600</v>
      </c>
      <c r="AB13" s="27">
        <f t="shared" ref="AB13:AB15" si="34">AC13*2</f>
        <v>9800</v>
      </c>
      <c r="AC13" s="28">
        <f t="shared" si="23"/>
        <v>4900</v>
      </c>
      <c r="AD13" s="27">
        <f t="shared" ref="AD13:AD15" si="35">AC13/2</f>
        <v>2450</v>
      </c>
      <c r="AE13" s="28">
        <f t="shared" si="24"/>
        <v>89.87341772151899</v>
      </c>
      <c r="AF13" s="30">
        <f t="shared" ref="AF13:AF15" si="36">AH13*4</f>
        <v>0</v>
      </c>
      <c r="AG13" s="30">
        <f t="shared" ref="AG13:AG15" si="37">AH13*2</f>
        <v>0</v>
      </c>
      <c r="AH13" s="29">
        <v>0</v>
      </c>
      <c r="AI13" s="30">
        <f t="shared" ref="AI13:AI15" si="38">AH13/2</f>
        <v>0</v>
      </c>
      <c r="AJ13" s="29">
        <f t="shared" si="25"/>
        <v>400</v>
      </c>
    </row>
    <row r="14" spans="1:36" x14ac:dyDescent="0.3">
      <c r="A14" s="22" t="str">
        <f t="shared" si="9"/>
        <v>XI - All Boards - Math</v>
      </c>
      <c r="B14" s="5" t="s">
        <v>63</v>
      </c>
      <c r="C14" s="3" t="s">
        <v>40</v>
      </c>
      <c r="D14" s="3" t="s">
        <v>41</v>
      </c>
      <c r="E14" s="3" t="s">
        <v>167</v>
      </c>
      <c r="F14" s="10" t="s">
        <v>245</v>
      </c>
      <c r="G14" s="10" t="s">
        <v>237</v>
      </c>
      <c r="H14" s="10" t="s">
        <v>32</v>
      </c>
      <c r="I14" s="33">
        <v>45139</v>
      </c>
      <c r="J14" s="10">
        <v>2</v>
      </c>
      <c r="K14" s="10">
        <v>2</v>
      </c>
      <c r="L14" s="10">
        <v>0</v>
      </c>
      <c r="M14" s="10">
        <v>0</v>
      </c>
      <c r="N14" s="10" t="s">
        <v>44</v>
      </c>
      <c r="O14" s="10">
        <v>3000</v>
      </c>
      <c r="P14" s="10">
        <v>0</v>
      </c>
      <c r="Q14" s="10" t="s">
        <v>42</v>
      </c>
      <c r="R14" s="10">
        <f t="shared" si="26"/>
        <v>1500</v>
      </c>
      <c r="S14" s="10">
        <v>0</v>
      </c>
      <c r="T14" s="10">
        <f t="shared" si="27"/>
        <v>300</v>
      </c>
      <c r="U14" s="34">
        <f t="shared" si="28"/>
        <v>700.000000000005</v>
      </c>
      <c r="V14" s="6">
        <f t="shared" si="29"/>
        <v>28000</v>
      </c>
      <c r="W14" s="6">
        <f t="shared" si="30"/>
        <v>14000</v>
      </c>
      <c r="X14" s="6">
        <v>7000</v>
      </c>
      <c r="Y14" s="6">
        <f t="shared" si="31"/>
        <v>3500</v>
      </c>
      <c r="Z14" s="6">
        <f t="shared" si="32"/>
        <v>50</v>
      </c>
      <c r="AA14" s="27">
        <f t="shared" si="33"/>
        <v>19600</v>
      </c>
      <c r="AB14" s="27">
        <f t="shared" si="34"/>
        <v>9800</v>
      </c>
      <c r="AC14" s="28">
        <f t="shared" si="23"/>
        <v>4900</v>
      </c>
      <c r="AD14" s="27">
        <f t="shared" si="35"/>
        <v>2450</v>
      </c>
      <c r="AE14" s="28">
        <f t="shared" si="24"/>
        <v>89.87341772151899</v>
      </c>
      <c r="AF14" s="30">
        <f t="shared" si="36"/>
        <v>0</v>
      </c>
      <c r="AG14" s="30">
        <f t="shared" si="37"/>
        <v>0</v>
      </c>
      <c r="AH14" s="29">
        <v>0</v>
      </c>
      <c r="AI14" s="30">
        <f t="shared" si="38"/>
        <v>0</v>
      </c>
      <c r="AJ14" s="29">
        <f t="shared" si="25"/>
        <v>400</v>
      </c>
    </row>
    <row r="15" spans="1:36" x14ac:dyDescent="0.3">
      <c r="A15" s="22" t="str">
        <f t="shared" si="9"/>
        <v>XI - All Boards - Biology</v>
      </c>
      <c r="B15" s="5" t="s">
        <v>45</v>
      </c>
      <c r="C15" s="3" t="s">
        <v>40</v>
      </c>
      <c r="D15" s="3" t="s">
        <v>41</v>
      </c>
      <c r="E15" s="3" t="s">
        <v>167</v>
      </c>
      <c r="F15" s="10" t="s">
        <v>246</v>
      </c>
      <c r="G15" s="10" t="s">
        <v>237</v>
      </c>
      <c r="H15" s="10" t="s">
        <v>32</v>
      </c>
      <c r="I15" s="33">
        <v>45139</v>
      </c>
      <c r="J15" s="10">
        <v>2</v>
      </c>
      <c r="K15" s="10">
        <v>2</v>
      </c>
      <c r="L15" s="10">
        <v>0</v>
      </c>
      <c r="M15" s="10">
        <v>0</v>
      </c>
      <c r="N15" s="10" t="s">
        <v>44</v>
      </c>
      <c r="O15" s="10">
        <v>3000</v>
      </c>
      <c r="P15" s="10">
        <v>0</v>
      </c>
      <c r="Q15" s="10" t="s">
        <v>42</v>
      </c>
      <c r="R15" s="10">
        <f t="shared" si="26"/>
        <v>1500</v>
      </c>
      <c r="S15" s="10">
        <v>0</v>
      </c>
      <c r="T15" s="10">
        <f t="shared" si="27"/>
        <v>300</v>
      </c>
      <c r="U15" s="34">
        <f t="shared" si="28"/>
        <v>700.000000000005</v>
      </c>
      <c r="V15" s="6">
        <f t="shared" si="29"/>
        <v>28000</v>
      </c>
      <c r="W15" s="6">
        <f t="shared" si="30"/>
        <v>14000</v>
      </c>
      <c r="X15" s="6">
        <v>7000</v>
      </c>
      <c r="Y15" s="6">
        <f t="shared" si="31"/>
        <v>3500</v>
      </c>
      <c r="Z15" s="6">
        <f t="shared" si="32"/>
        <v>50</v>
      </c>
      <c r="AA15" s="27">
        <f t="shared" si="33"/>
        <v>19600</v>
      </c>
      <c r="AB15" s="27">
        <f t="shared" si="34"/>
        <v>9800</v>
      </c>
      <c r="AC15" s="28">
        <f t="shared" si="23"/>
        <v>4900</v>
      </c>
      <c r="AD15" s="27">
        <f t="shared" si="35"/>
        <v>2450</v>
      </c>
      <c r="AE15" s="28">
        <f t="shared" si="24"/>
        <v>89.87341772151899</v>
      </c>
      <c r="AF15" s="30">
        <f t="shared" si="36"/>
        <v>0</v>
      </c>
      <c r="AG15" s="30">
        <f t="shared" si="37"/>
        <v>0</v>
      </c>
      <c r="AH15" s="29">
        <v>0</v>
      </c>
      <c r="AI15" s="30">
        <f t="shared" si="38"/>
        <v>0</v>
      </c>
      <c r="AJ15" s="29">
        <f t="shared" si="25"/>
        <v>400</v>
      </c>
    </row>
    <row r="16" spans="1:36" x14ac:dyDescent="0.3">
      <c r="A16" s="22" t="str">
        <f t="shared" si="9"/>
        <v>XII - All Boards - History</v>
      </c>
      <c r="B16" s="8" t="s">
        <v>51</v>
      </c>
      <c r="C16" s="3" t="s">
        <v>70</v>
      </c>
      <c r="D16" s="3" t="s">
        <v>41</v>
      </c>
      <c r="E16" s="3" t="s">
        <v>167</v>
      </c>
      <c r="F16" s="10" t="s">
        <v>249</v>
      </c>
      <c r="G16" s="10" t="s">
        <v>237</v>
      </c>
      <c r="H16" s="10" t="s">
        <v>90</v>
      </c>
      <c r="I16" s="33">
        <v>45139</v>
      </c>
      <c r="J16" s="10">
        <v>1</v>
      </c>
      <c r="K16" s="10">
        <v>2</v>
      </c>
      <c r="L16" s="10">
        <v>0</v>
      </c>
      <c r="M16" s="10">
        <v>0</v>
      </c>
      <c r="N16" s="10" t="s">
        <v>44</v>
      </c>
      <c r="O16" s="10">
        <v>2000</v>
      </c>
      <c r="P16" s="10">
        <v>0</v>
      </c>
      <c r="Q16" s="10" t="s">
        <v>42</v>
      </c>
      <c r="R16" s="34">
        <f>O16*50%</f>
        <v>1000</v>
      </c>
      <c r="S16" s="10">
        <v>0</v>
      </c>
      <c r="T16" s="34">
        <f>R16*20%</f>
        <v>200</v>
      </c>
      <c r="U16" s="34">
        <f>R16*46.666666666667%</f>
        <v>466.66666666666998</v>
      </c>
      <c r="V16" s="31">
        <f>X16*4</f>
        <v>18666.64</v>
      </c>
      <c r="W16" s="31">
        <f>X16*2</f>
        <v>9333.32</v>
      </c>
      <c r="X16" s="31">
        <v>4666.66</v>
      </c>
      <c r="Y16" s="31">
        <f>X16/2</f>
        <v>2333.33</v>
      </c>
      <c r="Z16" s="31">
        <f>(R16-(T16+X16/10))/(T16+X16/10)%</f>
        <v>50.000150000150015</v>
      </c>
      <c r="AA16" s="28">
        <f>AC16*4</f>
        <v>13066.647999999999</v>
      </c>
      <c r="AB16" s="28">
        <f>AC16*2</f>
        <v>6533.3239999999996</v>
      </c>
      <c r="AC16" s="28">
        <f>X16*70%</f>
        <v>3266.6619999999998</v>
      </c>
      <c r="AD16" s="28">
        <f>AC16/2</f>
        <v>1633.3309999999999</v>
      </c>
      <c r="AE16" s="28">
        <f>(R16-(T16+AC16/10))/(T16+AC16/10)%</f>
        <v>89.873585963936932</v>
      </c>
      <c r="AF16" s="29">
        <f>AH16*4</f>
        <v>0</v>
      </c>
      <c r="AG16" s="29">
        <f>AH16*2</f>
        <v>0</v>
      </c>
      <c r="AH16" s="29">
        <v>0</v>
      </c>
      <c r="AI16" s="29">
        <f>AH16/2</f>
        <v>0</v>
      </c>
      <c r="AJ16" s="29">
        <f>(R16-(T16+AH16/10))/(T16+AH16/10)%</f>
        <v>400</v>
      </c>
    </row>
    <row r="17" spans="1:36" x14ac:dyDescent="0.3">
      <c r="A17" s="22" t="str">
        <f t="shared" si="9"/>
        <v>XII - All Boards - Political Science</v>
      </c>
      <c r="B17" s="8" t="s">
        <v>52</v>
      </c>
      <c r="C17" s="3" t="s">
        <v>70</v>
      </c>
      <c r="D17" s="3" t="s">
        <v>41</v>
      </c>
      <c r="E17" s="3" t="s">
        <v>167</v>
      </c>
      <c r="F17" s="10" t="s">
        <v>249</v>
      </c>
      <c r="G17" s="10" t="s">
        <v>237</v>
      </c>
      <c r="H17" s="10" t="s">
        <v>90</v>
      </c>
      <c r="I17" s="33">
        <v>45139</v>
      </c>
      <c r="J17" s="10">
        <v>1</v>
      </c>
      <c r="K17" s="10">
        <v>2</v>
      </c>
      <c r="L17" s="10">
        <v>0</v>
      </c>
      <c r="M17" s="10">
        <v>0</v>
      </c>
      <c r="N17" s="10" t="s">
        <v>44</v>
      </c>
      <c r="O17" s="10">
        <v>2000</v>
      </c>
      <c r="P17" s="10">
        <v>0</v>
      </c>
      <c r="Q17" s="10" t="s">
        <v>42</v>
      </c>
      <c r="R17" s="34">
        <f>O17*50%</f>
        <v>1000</v>
      </c>
      <c r="S17" s="10">
        <v>0</v>
      </c>
      <c r="T17" s="34">
        <f>R17*20%</f>
        <v>200</v>
      </c>
      <c r="U17" s="34">
        <f>R17*46.666666666667%</f>
        <v>466.66666666666998</v>
      </c>
      <c r="V17" s="31">
        <f>X17*4</f>
        <v>18666.64</v>
      </c>
      <c r="W17" s="31">
        <f>X17*2</f>
        <v>9333.32</v>
      </c>
      <c r="X17" s="31">
        <v>4666.66</v>
      </c>
      <c r="Y17" s="31">
        <f>X17/2</f>
        <v>2333.33</v>
      </c>
      <c r="Z17" s="31">
        <f>(R17-(T17+X17/10))/(T17+X17/10)%</f>
        <v>50.000150000150015</v>
      </c>
      <c r="AA17" s="28">
        <f>AC17*4</f>
        <v>13066.647999999999</v>
      </c>
      <c r="AB17" s="28">
        <f>AC17*2</f>
        <v>6533.3239999999996</v>
      </c>
      <c r="AC17" s="28">
        <f>X17*70%</f>
        <v>3266.6619999999998</v>
      </c>
      <c r="AD17" s="28">
        <f>AC17/2</f>
        <v>1633.3309999999999</v>
      </c>
      <c r="AE17" s="28">
        <f>(R17-(T17+AC17/10))/(T17+AC17/10)%</f>
        <v>89.873585963936932</v>
      </c>
      <c r="AF17" s="29">
        <f>AH17*4</f>
        <v>0</v>
      </c>
      <c r="AG17" s="29">
        <f>AH17*2</f>
        <v>0</v>
      </c>
      <c r="AH17" s="29">
        <v>0</v>
      </c>
      <c r="AI17" s="29">
        <f>AH17/2</f>
        <v>0</v>
      </c>
      <c r="AJ17" s="29">
        <f>(R17-(T17+AH17/10))/(T17+AH17/10)%</f>
        <v>400</v>
      </c>
    </row>
    <row r="18" spans="1:36" x14ac:dyDescent="0.3">
      <c r="A18" s="22" t="str">
        <f t="shared" si="9"/>
        <v>XII - All Boards - Sociology</v>
      </c>
      <c r="B18" s="8" t="s">
        <v>53</v>
      </c>
      <c r="C18" s="3" t="s">
        <v>70</v>
      </c>
      <c r="D18" s="3" t="s">
        <v>41</v>
      </c>
      <c r="E18" s="3" t="s">
        <v>167</v>
      </c>
      <c r="F18" s="10" t="s">
        <v>44</v>
      </c>
      <c r="G18" s="10" t="s">
        <v>237</v>
      </c>
      <c r="H18" s="10" t="s">
        <v>90</v>
      </c>
      <c r="I18" s="33">
        <v>45139</v>
      </c>
      <c r="J18" s="10">
        <v>1</v>
      </c>
      <c r="K18" s="10">
        <v>2</v>
      </c>
      <c r="L18" s="10">
        <v>0</v>
      </c>
      <c r="M18" s="10">
        <v>0</v>
      </c>
      <c r="N18" s="10" t="s">
        <v>44</v>
      </c>
      <c r="O18" s="10">
        <v>2000</v>
      </c>
      <c r="P18" s="10">
        <v>0</v>
      </c>
      <c r="Q18" s="10" t="s">
        <v>42</v>
      </c>
      <c r="R18" s="34">
        <f>O18*50%</f>
        <v>1000</v>
      </c>
      <c r="S18" s="10">
        <v>0</v>
      </c>
      <c r="T18" s="34">
        <f>R18*20%</f>
        <v>200</v>
      </c>
      <c r="U18" s="34">
        <f>R18*46.666666666667%</f>
        <v>466.66666666666998</v>
      </c>
      <c r="V18" s="31">
        <f>X18*4</f>
        <v>18666.64</v>
      </c>
      <c r="W18" s="31">
        <f>X18*2</f>
        <v>9333.32</v>
      </c>
      <c r="X18" s="31">
        <v>4666.66</v>
      </c>
      <c r="Y18" s="31">
        <f>X18/2</f>
        <v>2333.33</v>
      </c>
      <c r="Z18" s="31">
        <f>(R18-(T18+X18/10))/(T18+X18/10)%</f>
        <v>50.000150000150015</v>
      </c>
      <c r="AA18" s="28">
        <f>AC18*4</f>
        <v>13066.647999999999</v>
      </c>
      <c r="AB18" s="28">
        <f>AC18*2</f>
        <v>6533.3239999999996</v>
      </c>
      <c r="AC18" s="28">
        <f>X18*70%</f>
        <v>3266.6619999999998</v>
      </c>
      <c r="AD18" s="28">
        <f>AC18/2</f>
        <v>1633.3309999999999</v>
      </c>
      <c r="AE18" s="28">
        <f>(R18-(T18+AC18/10))/(T18+AC18/10)%</f>
        <v>89.873585963936932</v>
      </c>
      <c r="AF18" s="29">
        <f>AH18*4</f>
        <v>0</v>
      </c>
      <c r="AG18" s="29">
        <f>AH18*2</f>
        <v>0</v>
      </c>
      <c r="AH18" s="29">
        <v>0</v>
      </c>
      <c r="AI18" s="29">
        <f>AH18/2</f>
        <v>0</v>
      </c>
      <c r="AJ18" s="29">
        <f>(R18-(T18+AH18/10))/(T18+AH18/10)%</f>
        <v>400</v>
      </c>
    </row>
    <row r="19" spans="1:36" x14ac:dyDescent="0.3">
      <c r="A19" s="22" t="str">
        <f t="shared" si="9"/>
        <v>XII - All Boards - Philosophy</v>
      </c>
      <c r="B19" s="8" t="s">
        <v>54</v>
      </c>
      <c r="C19" s="3" t="s">
        <v>70</v>
      </c>
      <c r="D19" s="3" t="s">
        <v>41</v>
      </c>
      <c r="E19" s="3" t="s">
        <v>167</v>
      </c>
      <c r="F19" s="10" t="s">
        <v>44</v>
      </c>
      <c r="G19" s="10" t="s">
        <v>237</v>
      </c>
      <c r="H19" s="10" t="s">
        <v>90</v>
      </c>
      <c r="I19" s="33">
        <v>45139</v>
      </c>
      <c r="J19" s="10">
        <v>1</v>
      </c>
      <c r="K19" s="10">
        <v>2</v>
      </c>
      <c r="L19" s="10">
        <v>0</v>
      </c>
      <c r="M19" s="10">
        <v>0</v>
      </c>
      <c r="N19" s="10" t="s">
        <v>44</v>
      </c>
      <c r="O19" s="10">
        <v>2000</v>
      </c>
      <c r="P19" s="10">
        <v>0</v>
      </c>
      <c r="Q19" s="10" t="s">
        <v>42</v>
      </c>
      <c r="R19" s="34">
        <f>O19*50%</f>
        <v>1000</v>
      </c>
      <c r="S19" s="10">
        <v>0</v>
      </c>
      <c r="T19" s="34">
        <f>R19*20%</f>
        <v>200</v>
      </c>
      <c r="U19" s="34">
        <f>R19*46.666666666667%</f>
        <v>466.66666666666998</v>
      </c>
      <c r="V19" s="31">
        <f>X19*4</f>
        <v>18666.64</v>
      </c>
      <c r="W19" s="31">
        <f>X19*2</f>
        <v>9333.32</v>
      </c>
      <c r="X19" s="31">
        <v>4666.66</v>
      </c>
      <c r="Y19" s="31">
        <f>X19/2</f>
        <v>2333.33</v>
      </c>
      <c r="Z19" s="31">
        <f>(R19-(T19+X19/10))/(T19+X19/10)%</f>
        <v>50.000150000150015</v>
      </c>
      <c r="AA19" s="28">
        <f>AC19*4</f>
        <v>13066.647999999999</v>
      </c>
      <c r="AB19" s="28">
        <f>AC19*2</f>
        <v>6533.3239999999996</v>
      </c>
      <c r="AC19" s="28">
        <f>X19*70%</f>
        <v>3266.6619999999998</v>
      </c>
      <c r="AD19" s="28">
        <f>AC19/2</f>
        <v>1633.3309999999999</v>
      </c>
      <c r="AE19" s="28">
        <f>(R19-(T19+AC19/10))/(T19+AC19/10)%</f>
        <v>89.873585963936932</v>
      </c>
      <c r="AF19" s="29">
        <f>AH19*4</f>
        <v>0</v>
      </c>
      <c r="AG19" s="29">
        <f>AH19*2</f>
        <v>0</v>
      </c>
      <c r="AH19" s="29">
        <v>0</v>
      </c>
      <c r="AI19" s="29">
        <f>AH19/2</f>
        <v>0</v>
      </c>
      <c r="AJ19" s="29">
        <f>(R19-(T19+AH19/10))/(T19+AH19/10)%</f>
        <v>400</v>
      </c>
    </row>
    <row r="20" spans="1:36" x14ac:dyDescent="0.3">
      <c r="A20" s="22" t="str">
        <f t="shared" si="9"/>
        <v>XI - All Boards - History</v>
      </c>
      <c r="B20" s="8" t="s">
        <v>51</v>
      </c>
      <c r="C20" s="3" t="s">
        <v>40</v>
      </c>
      <c r="D20" s="3" t="s">
        <v>41</v>
      </c>
      <c r="E20" s="3" t="s">
        <v>167</v>
      </c>
      <c r="F20" s="10" t="s">
        <v>249</v>
      </c>
      <c r="G20" s="10" t="s">
        <v>237</v>
      </c>
      <c r="H20" s="10" t="s">
        <v>90</v>
      </c>
      <c r="I20" s="33">
        <v>45139</v>
      </c>
      <c r="J20" s="10">
        <v>1</v>
      </c>
      <c r="K20" s="10">
        <v>2</v>
      </c>
      <c r="L20" s="10">
        <v>0</v>
      </c>
      <c r="M20" s="10">
        <v>0</v>
      </c>
      <c r="N20" s="10" t="s">
        <v>44</v>
      </c>
      <c r="O20" s="10">
        <v>2000</v>
      </c>
      <c r="P20" s="10">
        <v>0</v>
      </c>
      <c r="Q20" s="10" t="s">
        <v>42</v>
      </c>
      <c r="R20" s="34">
        <f>O20*50%</f>
        <v>1000</v>
      </c>
      <c r="S20" s="10">
        <v>0</v>
      </c>
      <c r="T20" s="34">
        <f>R20*20%</f>
        <v>200</v>
      </c>
      <c r="U20" s="34">
        <f>R20*46.666666666667%</f>
        <v>466.66666666666998</v>
      </c>
      <c r="V20" s="31">
        <f>X20*4</f>
        <v>18666.64</v>
      </c>
      <c r="W20" s="31">
        <f>X20*2</f>
        <v>9333.32</v>
      </c>
      <c r="X20" s="31">
        <v>4666.66</v>
      </c>
      <c r="Y20" s="31">
        <f>X20/2</f>
        <v>2333.33</v>
      </c>
      <c r="Z20" s="31">
        <f>(R20-(T20+X20/10))/(T20+X20/10)%</f>
        <v>50.000150000150015</v>
      </c>
      <c r="AA20" s="28">
        <f>AC20*4</f>
        <v>13066.647999999999</v>
      </c>
      <c r="AB20" s="28">
        <f>AC20*2</f>
        <v>6533.3239999999996</v>
      </c>
      <c r="AC20" s="28">
        <f>X20*70%</f>
        <v>3266.6619999999998</v>
      </c>
      <c r="AD20" s="28">
        <f>AC20/2</f>
        <v>1633.3309999999999</v>
      </c>
      <c r="AE20" s="28">
        <f>(R20-(T20+AC20/10))/(T20+AC20/10)%</f>
        <v>89.873585963936932</v>
      </c>
      <c r="AF20" s="29">
        <f>AH20*4</f>
        <v>0</v>
      </c>
      <c r="AG20" s="29">
        <f>AH20*2</f>
        <v>0</v>
      </c>
      <c r="AH20" s="29">
        <v>0</v>
      </c>
      <c r="AI20" s="29">
        <f>AH20/2</f>
        <v>0</v>
      </c>
      <c r="AJ20" s="29">
        <f>(R20-(T20+AH20/10))/(T20+AH20/10)%</f>
        <v>400</v>
      </c>
    </row>
    <row r="21" spans="1:36" x14ac:dyDescent="0.3">
      <c r="A21" s="22" t="str">
        <f t="shared" si="9"/>
        <v>XI - All Boards - Political Science</v>
      </c>
      <c r="B21" s="8" t="s">
        <v>52</v>
      </c>
      <c r="C21" s="3" t="s">
        <v>40</v>
      </c>
      <c r="D21" s="3" t="s">
        <v>41</v>
      </c>
      <c r="E21" s="3" t="s">
        <v>167</v>
      </c>
      <c r="F21" s="10" t="s">
        <v>249</v>
      </c>
      <c r="G21" s="10" t="s">
        <v>237</v>
      </c>
      <c r="H21" s="10" t="s">
        <v>90</v>
      </c>
      <c r="I21" s="33">
        <v>45139</v>
      </c>
      <c r="J21" s="10">
        <v>1</v>
      </c>
      <c r="K21" s="10">
        <v>2</v>
      </c>
      <c r="L21" s="10">
        <v>0</v>
      </c>
      <c r="M21" s="10">
        <v>0</v>
      </c>
      <c r="N21" s="10" t="s">
        <v>44</v>
      </c>
      <c r="O21" s="10">
        <v>2000</v>
      </c>
      <c r="P21" s="10">
        <v>0</v>
      </c>
      <c r="Q21" s="10" t="s">
        <v>42</v>
      </c>
      <c r="R21" s="34">
        <f>O21*50%</f>
        <v>1000</v>
      </c>
      <c r="S21" s="10">
        <v>0</v>
      </c>
      <c r="T21" s="34">
        <f>R21*20%</f>
        <v>200</v>
      </c>
      <c r="U21" s="34">
        <f>R21*46.666666666667%</f>
        <v>466.66666666666998</v>
      </c>
      <c r="V21" s="31">
        <f>X21*4</f>
        <v>18666.64</v>
      </c>
      <c r="W21" s="31">
        <f>X21*2</f>
        <v>9333.32</v>
      </c>
      <c r="X21" s="31">
        <v>4666.66</v>
      </c>
      <c r="Y21" s="31">
        <f>X21/2</f>
        <v>2333.33</v>
      </c>
      <c r="Z21" s="31">
        <f>(R21-(T21+X21/10))/(T21+X21/10)%</f>
        <v>50.000150000150015</v>
      </c>
      <c r="AA21" s="28">
        <f>AC21*4</f>
        <v>13066.647999999999</v>
      </c>
      <c r="AB21" s="28">
        <f>AC21*2</f>
        <v>6533.3239999999996</v>
      </c>
      <c r="AC21" s="28">
        <f>X21*70%</f>
        <v>3266.6619999999998</v>
      </c>
      <c r="AD21" s="28">
        <f>AC21/2</f>
        <v>1633.3309999999999</v>
      </c>
      <c r="AE21" s="28">
        <f>(R21-(T21+AC21/10))/(T21+AC21/10)%</f>
        <v>89.873585963936932</v>
      </c>
      <c r="AF21" s="29">
        <f>AH21*4</f>
        <v>0</v>
      </c>
      <c r="AG21" s="29">
        <f>AH21*2</f>
        <v>0</v>
      </c>
      <c r="AH21" s="29">
        <v>0</v>
      </c>
      <c r="AI21" s="29">
        <f>AH21/2</f>
        <v>0</v>
      </c>
      <c r="AJ21" s="29">
        <f>(R21-(T21+AH21/10))/(T21+AH21/10)%</f>
        <v>400</v>
      </c>
    </row>
    <row r="22" spans="1:36" x14ac:dyDescent="0.3">
      <c r="A22" s="22" t="str">
        <f t="shared" si="9"/>
        <v>XI - All Boards - Sociology</v>
      </c>
      <c r="B22" s="8" t="s">
        <v>53</v>
      </c>
      <c r="C22" s="3" t="s">
        <v>40</v>
      </c>
      <c r="D22" s="3" t="s">
        <v>41</v>
      </c>
      <c r="E22" s="3" t="s">
        <v>167</v>
      </c>
      <c r="F22" s="10" t="s">
        <v>44</v>
      </c>
      <c r="G22" s="10" t="s">
        <v>237</v>
      </c>
      <c r="H22" s="10" t="s">
        <v>90</v>
      </c>
      <c r="I22" s="33">
        <v>45139</v>
      </c>
      <c r="J22" s="10">
        <v>1</v>
      </c>
      <c r="K22" s="10">
        <v>2</v>
      </c>
      <c r="L22" s="10">
        <v>0</v>
      </c>
      <c r="M22" s="10">
        <v>0</v>
      </c>
      <c r="N22" s="10" t="s">
        <v>44</v>
      </c>
      <c r="O22" s="10">
        <v>2000</v>
      </c>
      <c r="P22" s="10">
        <v>0</v>
      </c>
      <c r="Q22" s="10" t="s">
        <v>42</v>
      </c>
      <c r="R22" s="34">
        <f>O22*50%</f>
        <v>1000</v>
      </c>
      <c r="S22" s="10">
        <v>0</v>
      </c>
      <c r="T22" s="34">
        <f>R22*20%</f>
        <v>200</v>
      </c>
      <c r="U22" s="34">
        <f>R22*46.666666666667%</f>
        <v>466.66666666666998</v>
      </c>
      <c r="V22" s="31">
        <f>X22*4</f>
        <v>18666.64</v>
      </c>
      <c r="W22" s="31">
        <f>X22*2</f>
        <v>9333.32</v>
      </c>
      <c r="X22" s="31">
        <v>4666.66</v>
      </c>
      <c r="Y22" s="31">
        <f>X22/2</f>
        <v>2333.33</v>
      </c>
      <c r="Z22" s="31">
        <f>(R22-(T22+X22/10))/(T22+X22/10)%</f>
        <v>50.000150000150015</v>
      </c>
      <c r="AA22" s="28">
        <f>AC22*4</f>
        <v>13066.647999999999</v>
      </c>
      <c r="AB22" s="28">
        <f>AC22*2</f>
        <v>6533.3239999999996</v>
      </c>
      <c r="AC22" s="28">
        <f>X22*70%</f>
        <v>3266.6619999999998</v>
      </c>
      <c r="AD22" s="28">
        <f>AC22/2</f>
        <v>1633.3309999999999</v>
      </c>
      <c r="AE22" s="28">
        <f>(R22-(T22+AC22/10))/(T22+AC22/10)%</f>
        <v>89.873585963936932</v>
      </c>
      <c r="AF22" s="29">
        <f>AH22*4</f>
        <v>0</v>
      </c>
      <c r="AG22" s="29">
        <f>AH22*2</f>
        <v>0</v>
      </c>
      <c r="AH22" s="29">
        <v>0</v>
      </c>
      <c r="AI22" s="29">
        <f>AH22/2</f>
        <v>0</v>
      </c>
      <c r="AJ22" s="29">
        <f>(R22-(T22+AH22/10))/(T22+AH22/10)%</f>
        <v>400</v>
      </c>
    </row>
    <row r="23" spans="1:36" x14ac:dyDescent="0.3">
      <c r="A23" s="22" t="str">
        <f t="shared" si="9"/>
        <v>XI - All Boards - Philosophy</v>
      </c>
      <c r="B23" s="8" t="s">
        <v>54</v>
      </c>
      <c r="C23" s="3" t="s">
        <v>40</v>
      </c>
      <c r="D23" s="3" t="s">
        <v>41</v>
      </c>
      <c r="E23" s="3" t="s">
        <v>167</v>
      </c>
      <c r="F23" s="10" t="s">
        <v>44</v>
      </c>
      <c r="G23" s="10" t="s">
        <v>237</v>
      </c>
      <c r="H23" s="10" t="s">
        <v>90</v>
      </c>
      <c r="I23" s="33">
        <v>45139</v>
      </c>
      <c r="J23" s="10">
        <v>1</v>
      </c>
      <c r="K23" s="10">
        <v>2</v>
      </c>
      <c r="L23" s="10">
        <v>0</v>
      </c>
      <c r="M23" s="10">
        <v>0</v>
      </c>
      <c r="N23" s="10" t="s">
        <v>44</v>
      </c>
      <c r="O23" s="10">
        <v>2000</v>
      </c>
      <c r="P23" s="10">
        <v>0</v>
      </c>
      <c r="Q23" s="10" t="s">
        <v>42</v>
      </c>
      <c r="R23" s="34">
        <f>O23*50%</f>
        <v>1000</v>
      </c>
      <c r="S23" s="10">
        <v>0</v>
      </c>
      <c r="T23" s="34">
        <f>R23*20%</f>
        <v>200</v>
      </c>
      <c r="U23" s="34">
        <f>R23*46.666666666667%</f>
        <v>466.66666666666998</v>
      </c>
      <c r="V23" s="31">
        <f>X23*4</f>
        <v>18666.64</v>
      </c>
      <c r="W23" s="31">
        <f>X23*2</f>
        <v>9333.32</v>
      </c>
      <c r="X23" s="31">
        <v>4666.66</v>
      </c>
      <c r="Y23" s="31">
        <f>X23/2</f>
        <v>2333.33</v>
      </c>
      <c r="Z23" s="31">
        <f>(R23-(T23+X23/10))/(T23+X23/10)%</f>
        <v>50.000150000150015</v>
      </c>
      <c r="AA23" s="28">
        <f>AC23*4</f>
        <v>13066.647999999999</v>
      </c>
      <c r="AB23" s="28">
        <f>AC23*2</f>
        <v>6533.3239999999996</v>
      </c>
      <c r="AC23" s="28">
        <f>X23*70%</f>
        <v>3266.6619999999998</v>
      </c>
      <c r="AD23" s="28">
        <f>AC23/2</f>
        <v>1633.3309999999999</v>
      </c>
      <c r="AE23" s="28">
        <f>(R23-(T23+AC23/10))/(T23+AC23/10)%</f>
        <v>89.873585963936932</v>
      </c>
      <c r="AF23" s="29">
        <f>AH23*4</f>
        <v>0</v>
      </c>
      <c r="AG23" s="29">
        <f>AH23*2</f>
        <v>0</v>
      </c>
      <c r="AH23" s="29">
        <v>0</v>
      </c>
      <c r="AI23" s="29">
        <f>AH23/2</f>
        <v>0</v>
      </c>
      <c r="AJ23" s="29">
        <f>(R23-(T23+AH23/10))/(T23+AH23/10)%</f>
        <v>400</v>
      </c>
    </row>
    <row r="24" spans="1:36" x14ac:dyDescent="0.3">
      <c r="A24" s="22" t="str">
        <f t="shared" ref="A24:A28" si="39">C24&amp;" "&amp;D24&amp;" "&amp;B24</f>
        <v>XI, XII ISC Computers</v>
      </c>
      <c r="B24" s="7" t="s">
        <v>65</v>
      </c>
      <c r="C24" s="3" t="s">
        <v>46</v>
      </c>
      <c r="D24" s="3" t="s">
        <v>57</v>
      </c>
      <c r="E24" s="3" t="s">
        <v>168</v>
      </c>
      <c r="F24" s="10" t="s">
        <v>247</v>
      </c>
      <c r="G24" s="10" t="s">
        <v>237</v>
      </c>
      <c r="H24" s="10" t="s">
        <v>90</v>
      </c>
      <c r="I24" s="33">
        <v>45139</v>
      </c>
      <c r="J24" s="10">
        <v>1</v>
      </c>
      <c r="K24" s="10">
        <v>2</v>
      </c>
      <c r="L24" s="10">
        <v>0</v>
      </c>
      <c r="M24" s="10">
        <v>0</v>
      </c>
      <c r="N24" s="10" t="s">
        <v>44</v>
      </c>
      <c r="O24" s="10">
        <v>2400</v>
      </c>
      <c r="P24" s="10">
        <v>0</v>
      </c>
      <c r="Q24" s="10" t="s">
        <v>42</v>
      </c>
      <c r="R24" s="34">
        <f t="shared" ref="R24:R28" si="40">O24*50%</f>
        <v>1200</v>
      </c>
      <c r="S24" s="10">
        <v>0</v>
      </c>
      <c r="T24" s="34">
        <f t="shared" ref="T24:T28" si="41">R24*20%</f>
        <v>240</v>
      </c>
      <c r="U24" s="34">
        <f t="shared" ref="U24:U28" si="42">R24*46.666666666667%</f>
        <v>560.00000000000398</v>
      </c>
      <c r="V24" s="31">
        <f t="shared" ref="V24:V28" si="43">X24*4</f>
        <v>22400</v>
      </c>
      <c r="W24" s="31">
        <f t="shared" ref="W24:W28" si="44">X24*2</f>
        <v>11200</v>
      </c>
      <c r="X24" s="31">
        <v>5600</v>
      </c>
      <c r="Y24" s="31">
        <f t="shared" ref="Y24:Y28" si="45">X24/2</f>
        <v>2800</v>
      </c>
      <c r="Z24" s="31">
        <f t="shared" ref="Z24:Z28" si="46">(R24-(T24+X24/10))/(T24+X24/10)%</f>
        <v>50</v>
      </c>
      <c r="AA24" s="28">
        <f t="shared" ref="AA24" si="47">AC24*4</f>
        <v>15679.999999999998</v>
      </c>
      <c r="AB24" s="28">
        <f t="shared" ref="AB24" si="48">AC24*2</f>
        <v>7839.9999999999991</v>
      </c>
      <c r="AC24" s="28">
        <f t="shared" ref="AC24" si="49">X24*70%</f>
        <v>3919.9999999999995</v>
      </c>
      <c r="AD24" s="28">
        <f t="shared" ref="AD24" si="50">AC24/2</f>
        <v>1959.9999999999998</v>
      </c>
      <c r="AE24" s="28">
        <f t="shared" ref="AE24" si="51">(R24-(T24+AC24/10))/(T24+AC24/10)%</f>
        <v>89.87341772151899</v>
      </c>
      <c r="AF24" s="29">
        <f t="shared" ref="AF24" si="52">AH24*4</f>
        <v>0</v>
      </c>
      <c r="AG24" s="29">
        <f t="shared" ref="AG24" si="53">AH24*2</f>
        <v>0</v>
      </c>
      <c r="AH24" s="29">
        <v>0</v>
      </c>
      <c r="AI24" s="29">
        <f t="shared" ref="AI24" si="54">AH24/2</f>
        <v>0</v>
      </c>
      <c r="AJ24" s="29">
        <f t="shared" ref="AJ24" si="55">(R24-(T24+AH24/10))/(T24+AH24/10)%</f>
        <v>400</v>
      </c>
    </row>
    <row r="25" spans="1:36" x14ac:dyDescent="0.3">
      <c r="A25" s="22" t="str">
        <f t="shared" si="39"/>
        <v>XI, XII ISC Geography</v>
      </c>
      <c r="B25" s="7" t="s">
        <v>48</v>
      </c>
      <c r="C25" s="3" t="s">
        <v>46</v>
      </c>
      <c r="D25" s="3" t="s">
        <v>57</v>
      </c>
      <c r="E25" s="3" t="s">
        <v>167</v>
      </c>
      <c r="F25" s="10" t="s">
        <v>226</v>
      </c>
      <c r="G25" s="10" t="s">
        <v>237</v>
      </c>
      <c r="H25" s="10" t="s">
        <v>90</v>
      </c>
      <c r="I25" s="33">
        <v>45139</v>
      </c>
      <c r="J25" s="10">
        <v>1</v>
      </c>
      <c r="K25" s="10">
        <v>2</v>
      </c>
      <c r="L25" s="10">
        <v>0</v>
      </c>
      <c r="M25" s="10">
        <v>0</v>
      </c>
      <c r="N25" s="10" t="s">
        <v>44</v>
      </c>
      <c r="O25" s="10">
        <v>2000</v>
      </c>
      <c r="P25" s="10">
        <v>0</v>
      </c>
      <c r="Q25" s="10" t="s">
        <v>42</v>
      </c>
      <c r="R25" s="34">
        <f t="shared" si="40"/>
        <v>1000</v>
      </c>
      <c r="S25" s="10">
        <v>0</v>
      </c>
      <c r="T25" s="34">
        <f t="shared" si="41"/>
        <v>200</v>
      </c>
      <c r="U25" s="34">
        <f t="shared" si="42"/>
        <v>466.66666666666998</v>
      </c>
      <c r="V25" s="31">
        <f t="shared" si="43"/>
        <v>18666.64</v>
      </c>
      <c r="W25" s="31">
        <f t="shared" si="44"/>
        <v>9333.32</v>
      </c>
      <c r="X25" s="31">
        <v>4666.66</v>
      </c>
      <c r="Y25" s="31">
        <f t="shared" si="45"/>
        <v>2333.33</v>
      </c>
      <c r="Z25" s="31">
        <f t="shared" si="46"/>
        <v>50.000150000150015</v>
      </c>
      <c r="AA25" s="28">
        <f t="shared" si="17"/>
        <v>13066.647999999999</v>
      </c>
      <c r="AB25" s="28">
        <f t="shared" si="18"/>
        <v>6533.3239999999996</v>
      </c>
      <c r="AC25" s="28">
        <f t="shared" si="5"/>
        <v>3266.6619999999998</v>
      </c>
      <c r="AD25" s="28">
        <f t="shared" si="19"/>
        <v>1633.3309999999999</v>
      </c>
      <c r="AE25" s="28">
        <f t="shared" si="6"/>
        <v>89.873585963936932</v>
      </c>
      <c r="AF25" s="29">
        <f t="shared" si="20"/>
        <v>0</v>
      </c>
      <c r="AG25" s="29">
        <f t="shared" si="21"/>
        <v>0</v>
      </c>
      <c r="AH25" s="29">
        <v>0</v>
      </c>
      <c r="AI25" s="29">
        <f t="shared" si="22"/>
        <v>0</v>
      </c>
      <c r="AJ25" s="29">
        <f t="shared" si="8"/>
        <v>400</v>
      </c>
    </row>
    <row r="26" spans="1:36" x14ac:dyDescent="0.3">
      <c r="A26" s="22" t="str">
        <f t="shared" si="39"/>
        <v>XI, XII ISC English</v>
      </c>
      <c r="B26" s="7" t="s">
        <v>49</v>
      </c>
      <c r="C26" s="3" t="s">
        <v>46</v>
      </c>
      <c r="D26" s="3" t="s">
        <v>57</v>
      </c>
      <c r="E26" s="3" t="s">
        <v>167</v>
      </c>
      <c r="F26" s="10" t="s">
        <v>248</v>
      </c>
      <c r="G26" s="10" t="s">
        <v>237</v>
      </c>
      <c r="H26" s="10" t="s">
        <v>90</v>
      </c>
      <c r="I26" s="33">
        <v>45139</v>
      </c>
      <c r="J26" s="10">
        <v>1</v>
      </c>
      <c r="K26" s="10">
        <v>2</v>
      </c>
      <c r="L26" s="10">
        <v>0</v>
      </c>
      <c r="M26" s="10">
        <v>0</v>
      </c>
      <c r="N26" s="10" t="s">
        <v>44</v>
      </c>
      <c r="O26" s="10">
        <v>2000</v>
      </c>
      <c r="P26" s="10">
        <v>0</v>
      </c>
      <c r="Q26" s="10" t="s">
        <v>42</v>
      </c>
      <c r="R26" s="34">
        <f t="shared" si="40"/>
        <v>1000</v>
      </c>
      <c r="S26" s="10">
        <v>0</v>
      </c>
      <c r="T26" s="34">
        <f t="shared" si="41"/>
        <v>200</v>
      </c>
      <c r="U26" s="34">
        <f t="shared" si="42"/>
        <v>466.66666666666998</v>
      </c>
      <c r="V26" s="31">
        <f t="shared" si="43"/>
        <v>18666.64</v>
      </c>
      <c r="W26" s="31">
        <f t="shared" si="44"/>
        <v>9333.32</v>
      </c>
      <c r="X26" s="31">
        <v>4666.66</v>
      </c>
      <c r="Y26" s="31">
        <f t="shared" si="45"/>
        <v>2333.33</v>
      </c>
      <c r="Z26" s="31">
        <f t="shared" si="46"/>
        <v>50.000150000150015</v>
      </c>
      <c r="AA26" s="28">
        <f t="shared" si="17"/>
        <v>13066.647999999999</v>
      </c>
      <c r="AB26" s="28">
        <f t="shared" si="18"/>
        <v>6533.3239999999996</v>
      </c>
      <c r="AC26" s="28">
        <f t="shared" si="5"/>
        <v>3266.6619999999998</v>
      </c>
      <c r="AD26" s="28">
        <f t="shared" si="19"/>
        <v>1633.3309999999999</v>
      </c>
      <c r="AE26" s="28">
        <f t="shared" si="6"/>
        <v>89.873585963936932</v>
      </c>
      <c r="AF26" s="29">
        <f t="shared" si="20"/>
        <v>0</v>
      </c>
      <c r="AG26" s="29">
        <f t="shared" si="21"/>
        <v>0</v>
      </c>
      <c r="AH26" s="29">
        <v>0</v>
      </c>
      <c r="AI26" s="29">
        <f t="shared" si="22"/>
        <v>0</v>
      </c>
      <c r="AJ26" s="29">
        <f t="shared" si="8"/>
        <v>400</v>
      </c>
    </row>
    <row r="27" spans="1:36" x14ac:dyDescent="0.3">
      <c r="A27" s="22" t="str">
        <f t="shared" si="39"/>
        <v>XI, XII ISC Bengali</v>
      </c>
      <c r="B27" s="7" t="s">
        <v>50</v>
      </c>
      <c r="C27" s="3" t="s">
        <v>46</v>
      </c>
      <c r="D27" s="3" t="s">
        <v>57</v>
      </c>
      <c r="E27" s="3" t="s">
        <v>167</v>
      </c>
      <c r="F27" s="10" t="s">
        <v>44</v>
      </c>
      <c r="G27" s="10" t="s">
        <v>237</v>
      </c>
      <c r="H27" s="10" t="s">
        <v>90</v>
      </c>
      <c r="I27" s="33">
        <v>45139</v>
      </c>
      <c r="J27" s="10">
        <v>1</v>
      </c>
      <c r="K27" s="10">
        <v>2</v>
      </c>
      <c r="L27" s="10">
        <v>0</v>
      </c>
      <c r="M27" s="10">
        <v>0</v>
      </c>
      <c r="N27" s="10" t="s">
        <v>44</v>
      </c>
      <c r="O27" s="10">
        <v>2000</v>
      </c>
      <c r="P27" s="10">
        <v>0</v>
      </c>
      <c r="Q27" s="10" t="s">
        <v>42</v>
      </c>
      <c r="R27" s="34">
        <f t="shared" si="40"/>
        <v>1000</v>
      </c>
      <c r="S27" s="10">
        <v>0</v>
      </c>
      <c r="T27" s="34">
        <f t="shared" si="41"/>
        <v>200</v>
      </c>
      <c r="U27" s="34">
        <f t="shared" si="42"/>
        <v>466.66666666666998</v>
      </c>
      <c r="V27" s="31">
        <f t="shared" si="43"/>
        <v>18666.64</v>
      </c>
      <c r="W27" s="31">
        <f t="shared" si="44"/>
        <v>9333.32</v>
      </c>
      <c r="X27" s="31">
        <v>4666.66</v>
      </c>
      <c r="Y27" s="31">
        <f t="shared" si="45"/>
        <v>2333.33</v>
      </c>
      <c r="Z27" s="31">
        <f t="shared" si="46"/>
        <v>50.000150000150015</v>
      </c>
      <c r="AA27" s="28">
        <f t="shared" si="17"/>
        <v>13066.647999999999</v>
      </c>
      <c r="AB27" s="28">
        <f t="shared" si="18"/>
        <v>6533.3239999999996</v>
      </c>
      <c r="AC27" s="28">
        <f t="shared" si="5"/>
        <v>3266.6619999999998</v>
      </c>
      <c r="AD27" s="28">
        <f t="shared" si="19"/>
        <v>1633.3309999999999</v>
      </c>
      <c r="AE27" s="28">
        <f t="shared" si="6"/>
        <v>89.873585963936932</v>
      </c>
      <c r="AF27" s="29">
        <f t="shared" si="20"/>
        <v>0</v>
      </c>
      <c r="AG27" s="29">
        <f t="shared" si="21"/>
        <v>0</v>
      </c>
      <c r="AH27" s="29">
        <v>0</v>
      </c>
      <c r="AI27" s="29">
        <f t="shared" si="22"/>
        <v>0</v>
      </c>
      <c r="AJ27" s="29">
        <f t="shared" si="8"/>
        <v>400</v>
      </c>
    </row>
    <row r="28" spans="1:36" x14ac:dyDescent="0.3">
      <c r="A28" s="22" t="str">
        <f t="shared" si="39"/>
        <v>XI, XII ISC Hindi</v>
      </c>
      <c r="B28" s="7" t="s">
        <v>0</v>
      </c>
      <c r="C28" s="3" t="s">
        <v>46</v>
      </c>
      <c r="D28" s="3" t="s">
        <v>57</v>
      </c>
      <c r="E28" s="3" t="s">
        <v>167</v>
      </c>
      <c r="F28" s="10" t="s">
        <v>44</v>
      </c>
      <c r="G28" s="10" t="s">
        <v>237</v>
      </c>
      <c r="H28" s="10" t="s">
        <v>90</v>
      </c>
      <c r="I28" s="33">
        <v>45139</v>
      </c>
      <c r="J28" s="10">
        <v>1</v>
      </c>
      <c r="K28" s="10">
        <v>2</v>
      </c>
      <c r="L28" s="10">
        <v>0</v>
      </c>
      <c r="M28" s="10">
        <v>0</v>
      </c>
      <c r="N28" s="10" t="s">
        <v>44</v>
      </c>
      <c r="O28" s="10">
        <v>2000</v>
      </c>
      <c r="P28" s="10">
        <v>0</v>
      </c>
      <c r="Q28" s="10" t="s">
        <v>42</v>
      </c>
      <c r="R28" s="34">
        <f t="shared" si="40"/>
        <v>1000</v>
      </c>
      <c r="S28" s="10">
        <v>0</v>
      </c>
      <c r="T28" s="34">
        <f t="shared" si="41"/>
        <v>200</v>
      </c>
      <c r="U28" s="34">
        <f t="shared" si="42"/>
        <v>466.66666666666998</v>
      </c>
      <c r="V28" s="31">
        <f t="shared" si="43"/>
        <v>18666.64</v>
      </c>
      <c r="W28" s="31">
        <f t="shared" si="44"/>
        <v>9333.32</v>
      </c>
      <c r="X28" s="31">
        <v>4666.66</v>
      </c>
      <c r="Y28" s="31">
        <f t="shared" si="45"/>
        <v>2333.33</v>
      </c>
      <c r="Z28" s="31">
        <f t="shared" si="46"/>
        <v>50.000150000150015</v>
      </c>
      <c r="AA28" s="28">
        <f t="shared" si="17"/>
        <v>13066.647999999999</v>
      </c>
      <c r="AB28" s="28">
        <f t="shared" si="18"/>
        <v>6533.3239999999996</v>
      </c>
      <c r="AC28" s="28">
        <f t="shared" si="5"/>
        <v>3266.6619999999998</v>
      </c>
      <c r="AD28" s="28">
        <f t="shared" si="19"/>
        <v>1633.3309999999999</v>
      </c>
      <c r="AE28" s="28">
        <f t="shared" si="6"/>
        <v>89.873585963936932</v>
      </c>
      <c r="AF28" s="29">
        <f t="shared" si="20"/>
        <v>0</v>
      </c>
      <c r="AG28" s="29">
        <f t="shared" si="21"/>
        <v>0</v>
      </c>
      <c r="AH28" s="29">
        <v>0</v>
      </c>
      <c r="AI28" s="29">
        <f t="shared" si="22"/>
        <v>0</v>
      </c>
      <c r="AJ28" s="29">
        <f t="shared" si="8"/>
        <v>400</v>
      </c>
    </row>
    <row r="29" spans="1:36" x14ac:dyDescent="0.3">
      <c r="A29" s="41" t="str">
        <f t="shared" ref="A29:A38" si="56">D29&amp;" - "&amp;C29&amp;" - "&amp;B29</f>
        <v>ISC - XII - Accounting</v>
      </c>
      <c r="B29" s="14" t="s">
        <v>55</v>
      </c>
      <c r="C29" s="3" t="s">
        <v>70</v>
      </c>
      <c r="D29" s="3" t="s">
        <v>57</v>
      </c>
      <c r="E29" s="3" t="s">
        <v>4</v>
      </c>
      <c r="F29" s="10" t="s">
        <v>228</v>
      </c>
      <c r="G29" s="10" t="s">
        <v>237</v>
      </c>
      <c r="H29" s="10" t="s">
        <v>90</v>
      </c>
      <c r="I29" s="33">
        <v>45139</v>
      </c>
      <c r="J29" s="10">
        <v>1</v>
      </c>
      <c r="K29" s="10">
        <v>2</v>
      </c>
      <c r="L29" s="10">
        <v>0</v>
      </c>
      <c r="M29" s="10">
        <v>0</v>
      </c>
      <c r="N29" s="10" t="s">
        <v>44</v>
      </c>
      <c r="O29" s="10">
        <v>3000</v>
      </c>
      <c r="P29" s="10">
        <v>0</v>
      </c>
      <c r="Q29" s="10" t="s">
        <v>42</v>
      </c>
      <c r="R29" s="34">
        <f>O29*50%</f>
        <v>1500</v>
      </c>
      <c r="S29" s="10">
        <v>0</v>
      </c>
      <c r="T29" s="34">
        <f>R29*20%</f>
        <v>300</v>
      </c>
      <c r="U29" s="34">
        <f>R29*46.666666666667%</f>
        <v>700.000000000005</v>
      </c>
      <c r="V29" s="31">
        <f>X29*4</f>
        <v>28000</v>
      </c>
      <c r="W29" s="31">
        <f>X29*2</f>
        <v>14000</v>
      </c>
      <c r="X29" s="31">
        <v>7000</v>
      </c>
      <c r="Y29" s="31">
        <f>X29/2</f>
        <v>3500</v>
      </c>
      <c r="Z29" s="31">
        <f>(R29-(T29+X29/10))/(T29+X29/10)%</f>
        <v>50</v>
      </c>
      <c r="AA29" s="28">
        <f>AC29*4</f>
        <v>19600</v>
      </c>
      <c r="AB29" s="28">
        <f>AC29*2</f>
        <v>9800</v>
      </c>
      <c r="AC29" s="28">
        <f>X29*70%</f>
        <v>4900</v>
      </c>
      <c r="AD29" s="28">
        <f>AC29/2</f>
        <v>2450</v>
      </c>
      <c r="AE29" s="28">
        <f>(R29-(T29+AC29/10))/(T29+AC29/10)%</f>
        <v>89.87341772151899</v>
      </c>
      <c r="AF29" s="29">
        <f>AH29*4</f>
        <v>0</v>
      </c>
      <c r="AG29" s="29">
        <f>AH29*2</f>
        <v>0</v>
      </c>
      <c r="AH29" s="29">
        <v>0</v>
      </c>
      <c r="AI29" s="29">
        <f>AH29/2</f>
        <v>0</v>
      </c>
      <c r="AJ29" s="29">
        <f>(R29-(T29+AH29/10))/(T29+AH29/10)%</f>
        <v>400</v>
      </c>
    </row>
    <row r="30" spans="1:36" x14ac:dyDescent="0.3">
      <c r="A30" s="41" t="str">
        <f t="shared" si="56"/>
        <v>ISC - XII - Commercial Study</v>
      </c>
      <c r="B30" s="14" t="s">
        <v>87</v>
      </c>
      <c r="C30" s="3" t="s">
        <v>70</v>
      </c>
      <c r="D30" s="3" t="s">
        <v>57</v>
      </c>
      <c r="E30" s="3" t="s">
        <v>4</v>
      </c>
      <c r="F30" s="10" t="s">
        <v>231</v>
      </c>
      <c r="G30" s="10" t="s">
        <v>237</v>
      </c>
      <c r="H30" s="10" t="s">
        <v>90</v>
      </c>
      <c r="I30" s="33">
        <v>45139</v>
      </c>
      <c r="J30" s="10">
        <v>1</v>
      </c>
      <c r="K30" s="10">
        <v>2</v>
      </c>
      <c r="L30" s="10">
        <v>0</v>
      </c>
      <c r="M30" s="10">
        <v>0</v>
      </c>
      <c r="N30" s="10" t="s">
        <v>44</v>
      </c>
      <c r="O30" s="10">
        <v>3000</v>
      </c>
      <c r="P30" s="10">
        <v>0</v>
      </c>
      <c r="Q30" s="10" t="s">
        <v>42</v>
      </c>
      <c r="R30" s="34">
        <f>O30*50%</f>
        <v>1500</v>
      </c>
      <c r="S30" s="10">
        <v>0</v>
      </c>
      <c r="T30" s="34">
        <f>R30*20%</f>
        <v>300</v>
      </c>
      <c r="U30" s="34">
        <f>R30*46.666666666667%</f>
        <v>700.000000000005</v>
      </c>
      <c r="V30" s="31">
        <f>X30*4</f>
        <v>28000</v>
      </c>
      <c r="W30" s="31">
        <f>X30*2</f>
        <v>14000</v>
      </c>
      <c r="X30" s="31">
        <v>7000</v>
      </c>
      <c r="Y30" s="31">
        <f>X30/2</f>
        <v>3500</v>
      </c>
      <c r="Z30" s="31">
        <f>(R30-(T30+X30/10))/(T30+X30/10)%</f>
        <v>50</v>
      </c>
      <c r="AA30" s="28">
        <f>AC30*4</f>
        <v>19600</v>
      </c>
      <c r="AB30" s="28">
        <f>AC30*2</f>
        <v>9800</v>
      </c>
      <c r="AC30" s="28">
        <f>X30*70%</f>
        <v>4900</v>
      </c>
      <c r="AD30" s="28">
        <f>AC30/2</f>
        <v>2450</v>
      </c>
      <c r="AE30" s="28">
        <f>(R30-(T30+AC30/10))/(T30+AC30/10)%</f>
        <v>89.87341772151899</v>
      </c>
      <c r="AF30" s="29">
        <f>AH30*4</f>
        <v>0</v>
      </c>
      <c r="AG30" s="29">
        <f>AH30*2</f>
        <v>0</v>
      </c>
      <c r="AH30" s="29">
        <v>0</v>
      </c>
      <c r="AI30" s="29">
        <f>AH30/2</f>
        <v>0</v>
      </c>
      <c r="AJ30" s="29">
        <f>(R30-(T30+AH30/10))/(T30+AH30/10)%</f>
        <v>400</v>
      </c>
    </row>
    <row r="31" spans="1:36" x14ac:dyDescent="0.3">
      <c r="A31" s="41" t="str">
        <f t="shared" si="56"/>
        <v>ISC - XII - Economics</v>
      </c>
      <c r="B31" s="14" t="s">
        <v>47</v>
      </c>
      <c r="C31" s="3" t="s">
        <v>70</v>
      </c>
      <c r="D31" s="3" t="s">
        <v>57</v>
      </c>
      <c r="E31" s="3" t="s">
        <v>4</v>
      </c>
      <c r="F31" s="10" t="s">
        <v>227</v>
      </c>
      <c r="G31" s="10" t="s">
        <v>237</v>
      </c>
      <c r="H31" s="10" t="s">
        <v>90</v>
      </c>
      <c r="I31" s="33">
        <v>45139</v>
      </c>
      <c r="J31" s="10">
        <v>1</v>
      </c>
      <c r="K31" s="10">
        <v>2</v>
      </c>
      <c r="L31" s="10">
        <v>0</v>
      </c>
      <c r="M31" s="10">
        <v>0</v>
      </c>
      <c r="N31" s="10" t="s">
        <v>44</v>
      </c>
      <c r="O31" s="10">
        <v>3000</v>
      </c>
      <c r="P31" s="10">
        <v>0</v>
      </c>
      <c r="Q31" s="10" t="s">
        <v>42</v>
      </c>
      <c r="R31" s="34">
        <f>O31*50%</f>
        <v>1500</v>
      </c>
      <c r="S31" s="10">
        <v>0</v>
      </c>
      <c r="T31" s="34">
        <f>R31*20%</f>
        <v>300</v>
      </c>
      <c r="U31" s="34">
        <f>R31*46.666666666667%</f>
        <v>700.000000000005</v>
      </c>
      <c r="V31" s="31">
        <f>X31*4</f>
        <v>28000</v>
      </c>
      <c r="W31" s="31">
        <f>X31*2</f>
        <v>14000</v>
      </c>
      <c r="X31" s="31">
        <v>7000</v>
      </c>
      <c r="Y31" s="31">
        <f>X31/2</f>
        <v>3500</v>
      </c>
      <c r="Z31" s="31">
        <f>(R31-(T31+X31/10))/(T31+X31/10)%</f>
        <v>50</v>
      </c>
      <c r="AA31" s="28">
        <f>AC31*4</f>
        <v>19600</v>
      </c>
      <c r="AB31" s="28">
        <f>AC31*2</f>
        <v>9800</v>
      </c>
      <c r="AC31" s="28">
        <f>X31*70%</f>
        <v>4900</v>
      </c>
      <c r="AD31" s="28">
        <f>AC31/2</f>
        <v>2450</v>
      </c>
      <c r="AE31" s="28">
        <f>(R31-(T31+AC31/10))/(T31+AC31/10)%</f>
        <v>89.87341772151899</v>
      </c>
      <c r="AF31" s="29">
        <f>AH31*4</f>
        <v>0</v>
      </c>
      <c r="AG31" s="29">
        <f>AH31*2</f>
        <v>0</v>
      </c>
      <c r="AH31" s="29">
        <v>0</v>
      </c>
      <c r="AI31" s="29">
        <f>AH31/2</f>
        <v>0</v>
      </c>
      <c r="AJ31" s="29">
        <f>(R31-(T31+AH31/10))/(T31+AH31/10)%</f>
        <v>400</v>
      </c>
    </row>
    <row r="32" spans="1:36" x14ac:dyDescent="0.3">
      <c r="A32" s="41" t="str">
        <f t="shared" si="56"/>
        <v>ISC - XII - Business Studies</v>
      </c>
      <c r="B32" s="14" t="s">
        <v>56</v>
      </c>
      <c r="C32" s="3" t="s">
        <v>70</v>
      </c>
      <c r="D32" s="3" t="s">
        <v>57</v>
      </c>
      <c r="E32" s="3" t="s">
        <v>4</v>
      </c>
      <c r="F32" s="10" t="s">
        <v>226</v>
      </c>
      <c r="G32" s="10" t="s">
        <v>237</v>
      </c>
      <c r="H32" s="10" t="s">
        <v>90</v>
      </c>
      <c r="I32" s="33">
        <v>45139</v>
      </c>
      <c r="J32" s="10">
        <v>1</v>
      </c>
      <c r="K32" s="10">
        <v>2</v>
      </c>
      <c r="L32" s="10">
        <v>0</v>
      </c>
      <c r="M32" s="10">
        <v>0</v>
      </c>
      <c r="N32" s="10" t="s">
        <v>44</v>
      </c>
      <c r="O32" s="10">
        <v>3000</v>
      </c>
      <c r="P32" s="10">
        <v>0</v>
      </c>
      <c r="Q32" s="10" t="s">
        <v>42</v>
      </c>
      <c r="R32" s="34">
        <f>O32*50%</f>
        <v>1500</v>
      </c>
      <c r="S32" s="10">
        <v>0</v>
      </c>
      <c r="T32" s="34">
        <f>R32*20%</f>
        <v>300</v>
      </c>
      <c r="U32" s="34">
        <f>R32*46.666666666667%</f>
        <v>700.000000000005</v>
      </c>
      <c r="V32" s="31">
        <f>X32*4</f>
        <v>28000</v>
      </c>
      <c r="W32" s="31">
        <f>X32*2</f>
        <v>14000</v>
      </c>
      <c r="X32" s="31">
        <v>7000</v>
      </c>
      <c r="Y32" s="31">
        <f>X32/2</f>
        <v>3500</v>
      </c>
      <c r="Z32" s="31">
        <f>(R32-(T32+X32/10))/(T32+X32/10)%</f>
        <v>50</v>
      </c>
      <c r="AA32" s="28">
        <f>AC32*4</f>
        <v>19600</v>
      </c>
      <c r="AB32" s="28">
        <f>AC32*2</f>
        <v>9800</v>
      </c>
      <c r="AC32" s="28">
        <f>X32*70%</f>
        <v>4900</v>
      </c>
      <c r="AD32" s="28">
        <f>AC32/2</f>
        <v>2450</v>
      </c>
      <c r="AE32" s="28">
        <f>(R32-(T32+AC32/10))/(T32+AC32/10)%</f>
        <v>89.87341772151899</v>
      </c>
      <c r="AF32" s="29">
        <f>AH32*4</f>
        <v>0</v>
      </c>
      <c r="AG32" s="29">
        <f>AH32*2</f>
        <v>0</v>
      </c>
      <c r="AH32" s="29">
        <v>0</v>
      </c>
      <c r="AI32" s="29">
        <f>AH32/2</f>
        <v>0</v>
      </c>
      <c r="AJ32" s="29">
        <f>(R32-(T32+AH32/10))/(T32+AH32/10)%</f>
        <v>400</v>
      </c>
    </row>
    <row r="33" spans="1:36" x14ac:dyDescent="0.3">
      <c r="A33" s="41" t="str">
        <f t="shared" si="56"/>
        <v>ISC - XII - Maths (Comm)</v>
      </c>
      <c r="B33" s="14" t="s">
        <v>229</v>
      </c>
      <c r="C33" s="3" t="s">
        <v>70</v>
      </c>
      <c r="D33" s="3" t="s">
        <v>57</v>
      </c>
      <c r="E33" s="3" t="s">
        <v>4</v>
      </c>
      <c r="F33" s="10" t="s">
        <v>230</v>
      </c>
      <c r="G33" s="10" t="s">
        <v>237</v>
      </c>
      <c r="H33" s="10" t="s">
        <v>90</v>
      </c>
      <c r="I33" s="33">
        <v>45139</v>
      </c>
      <c r="J33" s="10">
        <v>1</v>
      </c>
      <c r="K33" s="10">
        <v>2</v>
      </c>
      <c r="L33" s="10">
        <v>0</v>
      </c>
      <c r="M33" s="10">
        <v>0</v>
      </c>
      <c r="N33" s="10" t="s">
        <v>44</v>
      </c>
      <c r="O33" s="10">
        <v>3000</v>
      </c>
      <c r="P33" s="10">
        <v>0</v>
      </c>
      <c r="Q33" s="10" t="s">
        <v>42</v>
      </c>
      <c r="R33" s="34">
        <f>O33*50%</f>
        <v>1500</v>
      </c>
      <c r="S33" s="10">
        <v>0</v>
      </c>
      <c r="T33" s="34">
        <f>R33*20%</f>
        <v>300</v>
      </c>
      <c r="U33" s="34">
        <f>R33*46.666666666667%</f>
        <v>700.000000000005</v>
      </c>
      <c r="V33" s="31">
        <f>X33*4</f>
        <v>28000</v>
      </c>
      <c r="W33" s="31">
        <f>X33*2</f>
        <v>14000</v>
      </c>
      <c r="X33" s="31">
        <v>7000</v>
      </c>
      <c r="Y33" s="31">
        <f>X33/2</f>
        <v>3500</v>
      </c>
      <c r="Z33" s="31">
        <f>(R33-(T33+X33/10))/(T33+X33/10)%</f>
        <v>50</v>
      </c>
      <c r="AA33" s="28">
        <f>AC33*4</f>
        <v>19600</v>
      </c>
      <c r="AB33" s="28">
        <f>AC33*2</f>
        <v>9800</v>
      </c>
      <c r="AC33" s="28">
        <f>X33*70%</f>
        <v>4900</v>
      </c>
      <c r="AD33" s="28">
        <f>AC33/2</f>
        <v>2450</v>
      </c>
      <c r="AE33" s="28">
        <f>(R33-(T33+AC33/10))/(T33+AC33/10)%</f>
        <v>89.87341772151899</v>
      </c>
      <c r="AF33" s="29">
        <f>AH33*4</f>
        <v>0</v>
      </c>
      <c r="AG33" s="29">
        <f>AH33*2</f>
        <v>0</v>
      </c>
      <c r="AH33" s="29">
        <v>0</v>
      </c>
      <c r="AI33" s="29">
        <f>AH33/2</f>
        <v>0</v>
      </c>
      <c r="AJ33" s="29">
        <f>(R33-(T33+AH33/10))/(T33+AH33/10)%</f>
        <v>400</v>
      </c>
    </row>
    <row r="34" spans="1:36" x14ac:dyDescent="0.3">
      <c r="A34" s="41" t="str">
        <f t="shared" si="56"/>
        <v>ISC - XI - Accounting</v>
      </c>
      <c r="B34" s="14" t="s">
        <v>55</v>
      </c>
      <c r="C34" s="3" t="s">
        <v>40</v>
      </c>
      <c r="D34" s="3" t="s">
        <v>57</v>
      </c>
      <c r="E34" s="3" t="s">
        <v>4</v>
      </c>
      <c r="F34" s="10" t="s">
        <v>228</v>
      </c>
      <c r="G34" s="10" t="s">
        <v>237</v>
      </c>
      <c r="H34" s="10" t="s">
        <v>90</v>
      </c>
      <c r="I34" s="33">
        <v>45139</v>
      </c>
      <c r="J34" s="10">
        <v>1</v>
      </c>
      <c r="K34" s="10">
        <v>2</v>
      </c>
      <c r="L34" s="10">
        <v>0</v>
      </c>
      <c r="M34" s="10">
        <v>0</v>
      </c>
      <c r="N34" s="10" t="s">
        <v>44</v>
      </c>
      <c r="O34" s="10">
        <v>3000</v>
      </c>
      <c r="P34" s="10">
        <v>0</v>
      </c>
      <c r="Q34" s="10" t="s">
        <v>42</v>
      </c>
      <c r="R34" s="34">
        <f>O34*50%</f>
        <v>1500</v>
      </c>
      <c r="S34" s="10">
        <v>0</v>
      </c>
      <c r="T34" s="34">
        <f>R34*20%</f>
        <v>300</v>
      </c>
      <c r="U34" s="34">
        <f>R34*46.666666666667%</f>
        <v>700.000000000005</v>
      </c>
      <c r="V34" s="31">
        <f>X34*4</f>
        <v>28000</v>
      </c>
      <c r="W34" s="31">
        <f>X34*2</f>
        <v>14000</v>
      </c>
      <c r="X34" s="31">
        <v>7000</v>
      </c>
      <c r="Y34" s="31">
        <f>X34/2</f>
        <v>3500</v>
      </c>
      <c r="Z34" s="31">
        <f>(R34-(T34+X34/10))/(T34+X34/10)%</f>
        <v>50</v>
      </c>
      <c r="AA34" s="28">
        <f>AC34*4</f>
        <v>19600</v>
      </c>
      <c r="AB34" s="28">
        <f>AC34*2</f>
        <v>9800</v>
      </c>
      <c r="AC34" s="28">
        <f>X34*70%</f>
        <v>4900</v>
      </c>
      <c r="AD34" s="28">
        <f>AC34/2</f>
        <v>2450</v>
      </c>
      <c r="AE34" s="28">
        <f>(R34-(T34+AC34/10))/(T34+AC34/10)%</f>
        <v>89.87341772151899</v>
      </c>
      <c r="AF34" s="29">
        <f>AH34*4</f>
        <v>0</v>
      </c>
      <c r="AG34" s="29">
        <f>AH34*2</f>
        <v>0</v>
      </c>
      <c r="AH34" s="29">
        <v>0</v>
      </c>
      <c r="AI34" s="29">
        <f>AH34/2</f>
        <v>0</v>
      </c>
      <c r="AJ34" s="29">
        <f>(R34-(T34+AH34/10))/(T34+AH34/10)%</f>
        <v>400</v>
      </c>
    </row>
    <row r="35" spans="1:36" x14ac:dyDescent="0.3">
      <c r="A35" s="41" t="str">
        <f t="shared" si="56"/>
        <v>ISC - XI - Commercial Study</v>
      </c>
      <c r="B35" s="14" t="s">
        <v>87</v>
      </c>
      <c r="C35" s="3" t="s">
        <v>40</v>
      </c>
      <c r="D35" s="3" t="s">
        <v>57</v>
      </c>
      <c r="E35" s="3" t="s">
        <v>4</v>
      </c>
      <c r="F35" s="10" t="s">
        <v>231</v>
      </c>
      <c r="G35" s="10" t="s">
        <v>237</v>
      </c>
      <c r="H35" s="10" t="s">
        <v>90</v>
      </c>
      <c r="I35" s="33">
        <v>45139</v>
      </c>
      <c r="J35" s="10">
        <v>1</v>
      </c>
      <c r="K35" s="10">
        <v>2</v>
      </c>
      <c r="L35" s="10">
        <v>0</v>
      </c>
      <c r="M35" s="10">
        <v>0</v>
      </c>
      <c r="N35" s="10" t="s">
        <v>44</v>
      </c>
      <c r="O35" s="10">
        <v>3000</v>
      </c>
      <c r="P35" s="10">
        <v>0</v>
      </c>
      <c r="Q35" s="10" t="s">
        <v>42</v>
      </c>
      <c r="R35" s="34">
        <f>O35*50%</f>
        <v>1500</v>
      </c>
      <c r="S35" s="10">
        <v>0</v>
      </c>
      <c r="T35" s="34">
        <f>R35*20%</f>
        <v>300</v>
      </c>
      <c r="U35" s="34">
        <f>R35*46.666666666667%</f>
        <v>700.000000000005</v>
      </c>
      <c r="V35" s="31">
        <f>X35*4</f>
        <v>28000</v>
      </c>
      <c r="W35" s="31">
        <f>X35*2</f>
        <v>14000</v>
      </c>
      <c r="X35" s="31">
        <v>7000</v>
      </c>
      <c r="Y35" s="31">
        <f>X35/2</f>
        <v>3500</v>
      </c>
      <c r="Z35" s="31">
        <f>(R35-(T35+X35/10))/(T35+X35/10)%</f>
        <v>50</v>
      </c>
      <c r="AA35" s="28">
        <f>AC35*4</f>
        <v>19600</v>
      </c>
      <c r="AB35" s="28">
        <f>AC35*2</f>
        <v>9800</v>
      </c>
      <c r="AC35" s="28">
        <f>X35*70%</f>
        <v>4900</v>
      </c>
      <c r="AD35" s="28">
        <f>AC35/2</f>
        <v>2450</v>
      </c>
      <c r="AE35" s="28">
        <f>(R35-(T35+AC35/10))/(T35+AC35/10)%</f>
        <v>89.87341772151899</v>
      </c>
      <c r="AF35" s="29">
        <f>AH35*4</f>
        <v>0</v>
      </c>
      <c r="AG35" s="29">
        <f>AH35*2</f>
        <v>0</v>
      </c>
      <c r="AH35" s="29">
        <v>0</v>
      </c>
      <c r="AI35" s="29">
        <f>AH35/2</f>
        <v>0</v>
      </c>
      <c r="AJ35" s="29">
        <f>(R35-(T35+AH35/10))/(T35+AH35/10)%</f>
        <v>400</v>
      </c>
    </row>
    <row r="36" spans="1:36" x14ac:dyDescent="0.3">
      <c r="A36" s="41" t="str">
        <f t="shared" si="56"/>
        <v>ISC - XI - Economics</v>
      </c>
      <c r="B36" s="14" t="s">
        <v>47</v>
      </c>
      <c r="C36" s="3" t="s">
        <v>40</v>
      </c>
      <c r="D36" s="3" t="s">
        <v>57</v>
      </c>
      <c r="E36" s="3" t="s">
        <v>4</v>
      </c>
      <c r="F36" s="10" t="s">
        <v>227</v>
      </c>
      <c r="G36" s="10" t="s">
        <v>237</v>
      </c>
      <c r="H36" s="10" t="s">
        <v>90</v>
      </c>
      <c r="I36" s="33">
        <v>45139</v>
      </c>
      <c r="J36" s="10">
        <v>1</v>
      </c>
      <c r="K36" s="10">
        <v>2</v>
      </c>
      <c r="L36" s="10">
        <v>0</v>
      </c>
      <c r="M36" s="10">
        <v>0</v>
      </c>
      <c r="N36" s="10" t="s">
        <v>44</v>
      </c>
      <c r="O36" s="10">
        <v>3000</v>
      </c>
      <c r="P36" s="10">
        <v>0</v>
      </c>
      <c r="Q36" s="10" t="s">
        <v>42</v>
      </c>
      <c r="R36" s="34">
        <f>O36*50%</f>
        <v>1500</v>
      </c>
      <c r="S36" s="10">
        <v>0</v>
      </c>
      <c r="T36" s="34">
        <f>R36*20%</f>
        <v>300</v>
      </c>
      <c r="U36" s="34">
        <f>R36*46.666666666667%</f>
        <v>700.000000000005</v>
      </c>
      <c r="V36" s="31">
        <f>X36*4</f>
        <v>28000</v>
      </c>
      <c r="W36" s="31">
        <f>X36*2</f>
        <v>14000</v>
      </c>
      <c r="X36" s="31">
        <v>7000</v>
      </c>
      <c r="Y36" s="31">
        <f>X36/2</f>
        <v>3500</v>
      </c>
      <c r="Z36" s="31">
        <f>(R36-(T36+X36/10))/(T36+X36/10)%</f>
        <v>50</v>
      </c>
      <c r="AA36" s="28">
        <f>AC36*4</f>
        <v>19600</v>
      </c>
      <c r="AB36" s="28">
        <f>AC36*2</f>
        <v>9800</v>
      </c>
      <c r="AC36" s="28">
        <f>X36*70%</f>
        <v>4900</v>
      </c>
      <c r="AD36" s="28">
        <f>AC36/2</f>
        <v>2450</v>
      </c>
      <c r="AE36" s="28">
        <f>(R36-(T36+AC36/10))/(T36+AC36/10)%</f>
        <v>89.87341772151899</v>
      </c>
      <c r="AF36" s="29">
        <f>AH36*4</f>
        <v>0</v>
      </c>
      <c r="AG36" s="29">
        <f>AH36*2</f>
        <v>0</v>
      </c>
      <c r="AH36" s="29">
        <v>0</v>
      </c>
      <c r="AI36" s="29">
        <f>AH36/2</f>
        <v>0</v>
      </c>
      <c r="AJ36" s="29">
        <f>(R36-(T36+AH36/10))/(T36+AH36/10)%</f>
        <v>400</v>
      </c>
    </row>
    <row r="37" spans="1:36" x14ac:dyDescent="0.3">
      <c r="A37" s="41" t="str">
        <f t="shared" si="56"/>
        <v>ISC - XI - Business Studies</v>
      </c>
      <c r="B37" s="14" t="s">
        <v>56</v>
      </c>
      <c r="C37" s="3" t="s">
        <v>40</v>
      </c>
      <c r="D37" s="3" t="s">
        <v>57</v>
      </c>
      <c r="E37" s="3" t="s">
        <v>4</v>
      </c>
      <c r="F37" s="10" t="s">
        <v>226</v>
      </c>
      <c r="G37" s="10" t="s">
        <v>237</v>
      </c>
      <c r="H37" s="10" t="s">
        <v>90</v>
      </c>
      <c r="I37" s="33">
        <v>45139</v>
      </c>
      <c r="J37" s="10">
        <v>1</v>
      </c>
      <c r="K37" s="10">
        <v>2</v>
      </c>
      <c r="L37" s="10">
        <v>0</v>
      </c>
      <c r="M37" s="10">
        <v>0</v>
      </c>
      <c r="N37" s="10" t="s">
        <v>44</v>
      </c>
      <c r="O37" s="10">
        <v>3000</v>
      </c>
      <c r="P37" s="10">
        <v>0</v>
      </c>
      <c r="Q37" s="10" t="s">
        <v>42</v>
      </c>
      <c r="R37" s="34">
        <f>O37*50%</f>
        <v>1500</v>
      </c>
      <c r="S37" s="10">
        <v>0</v>
      </c>
      <c r="T37" s="34">
        <f>R37*20%</f>
        <v>300</v>
      </c>
      <c r="U37" s="34">
        <f>R37*46.666666666667%</f>
        <v>700.000000000005</v>
      </c>
      <c r="V37" s="31">
        <f>X37*4</f>
        <v>28000</v>
      </c>
      <c r="W37" s="31">
        <f>X37*2</f>
        <v>14000</v>
      </c>
      <c r="X37" s="31">
        <v>7000</v>
      </c>
      <c r="Y37" s="31">
        <f>X37/2</f>
        <v>3500</v>
      </c>
      <c r="Z37" s="31">
        <f>(R37-(T37+X37/10))/(T37+X37/10)%</f>
        <v>50</v>
      </c>
      <c r="AA37" s="28">
        <f>AC37*4</f>
        <v>19600</v>
      </c>
      <c r="AB37" s="28">
        <f>AC37*2</f>
        <v>9800</v>
      </c>
      <c r="AC37" s="28">
        <f>X37*70%</f>
        <v>4900</v>
      </c>
      <c r="AD37" s="28">
        <f>AC37/2</f>
        <v>2450</v>
      </c>
      <c r="AE37" s="28">
        <f>(R37-(T37+AC37/10))/(T37+AC37/10)%</f>
        <v>89.87341772151899</v>
      </c>
      <c r="AF37" s="29">
        <f>AH37*4</f>
        <v>0</v>
      </c>
      <c r="AG37" s="29">
        <f>AH37*2</f>
        <v>0</v>
      </c>
      <c r="AH37" s="29">
        <v>0</v>
      </c>
      <c r="AI37" s="29">
        <f>AH37/2</f>
        <v>0</v>
      </c>
      <c r="AJ37" s="29">
        <f>(R37-(T37+AH37/10))/(T37+AH37/10)%</f>
        <v>400</v>
      </c>
    </row>
    <row r="38" spans="1:36" x14ac:dyDescent="0.3">
      <c r="A38" s="41" t="str">
        <f t="shared" si="56"/>
        <v>ISC - XI - Maths (Comm)</v>
      </c>
      <c r="B38" s="14" t="s">
        <v>229</v>
      </c>
      <c r="C38" s="3" t="s">
        <v>40</v>
      </c>
      <c r="D38" s="3" t="s">
        <v>57</v>
      </c>
      <c r="E38" s="3" t="s">
        <v>4</v>
      </c>
      <c r="F38" s="10" t="s">
        <v>230</v>
      </c>
      <c r="G38" s="10" t="s">
        <v>237</v>
      </c>
      <c r="H38" s="10" t="s">
        <v>90</v>
      </c>
      <c r="I38" s="33">
        <v>45139</v>
      </c>
      <c r="J38" s="10">
        <v>1</v>
      </c>
      <c r="K38" s="10">
        <v>2</v>
      </c>
      <c r="L38" s="10">
        <v>0</v>
      </c>
      <c r="M38" s="10">
        <v>0</v>
      </c>
      <c r="N38" s="10" t="s">
        <v>44</v>
      </c>
      <c r="O38" s="10">
        <v>3000</v>
      </c>
      <c r="P38" s="10">
        <v>0</v>
      </c>
      <c r="Q38" s="10" t="s">
        <v>42</v>
      </c>
      <c r="R38" s="34">
        <f>O38*50%</f>
        <v>1500</v>
      </c>
      <c r="S38" s="10">
        <v>0</v>
      </c>
      <c r="T38" s="34">
        <f>R38*20%</f>
        <v>300</v>
      </c>
      <c r="U38" s="34">
        <f>R38*46.666666666667%</f>
        <v>700.000000000005</v>
      </c>
      <c r="V38" s="31">
        <f>X38*4</f>
        <v>28000</v>
      </c>
      <c r="W38" s="31">
        <f>X38*2</f>
        <v>14000</v>
      </c>
      <c r="X38" s="31">
        <v>7000</v>
      </c>
      <c r="Y38" s="31">
        <f>X38/2</f>
        <v>3500</v>
      </c>
      <c r="Z38" s="31">
        <f>(R38-(T38+X38/10))/(T38+X38/10)%</f>
        <v>50</v>
      </c>
      <c r="AA38" s="28">
        <f>AC38*4</f>
        <v>19600</v>
      </c>
      <c r="AB38" s="28">
        <f>AC38*2</f>
        <v>9800</v>
      </c>
      <c r="AC38" s="28">
        <f>X38*70%</f>
        <v>4900</v>
      </c>
      <c r="AD38" s="28">
        <f>AC38/2</f>
        <v>2450</v>
      </c>
      <c r="AE38" s="28">
        <f>(R38-(T38+AC38/10))/(T38+AC38/10)%</f>
        <v>89.87341772151899</v>
      </c>
      <c r="AF38" s="29">
        <f>AH38*4</f>
        <v>0</v>
      </c>
      <c r="AG38" s="29">
        <f>AH38*2</f>
        <v>0</v>
      </c>
      <c r="AH38" s="29">
        <v>0</v>
      </c>
      <c r="AI38" s="29">
        <f>AH38/2</f>
        <v>0</v>
      </c>
      <c r="AJ38" s="29">
        <f>(R38-(T38+AH38/10))/(T38+AH38/10)%</f>
        <v>400</v>
      </c>
    </row>
    <row r="39" spans="1:36" x14ac:dyDescent="0.3">
      <c r="A39" s="41" t="str">
        <f>D39&amp;" - "&amp;C39&amp;" - "&amp;B39</f>
        <v>ICSE - X - English</v>
      </c>
      <c r="B39" s="9" t="s">
        <v>49</v>
      </c>
      <c r="C39" s="3" t="s">
        <v>71</v>
      </c>
      <c r="D39" s="3" t="s">
        <v>64</v>
      </c>
      <c r="E39" s="3" t="s">
        <v>167</v>
      </c>
      <c r="F39" s="10" t="s">
        <v>252</v>
      </c>
      <c r="G39" s="10" t="s">
        <v>237</v>
      </c>
      <c r="H39" s="10" t="s">
        <v>90</v>
      </c>
      <c r="I39" s="33">
        <v>45139</v>
      </c>
      <c r="J39" s="10">
        <v>1</v>
      </c>
      <c r="K39" s="10">
        <v>1.5</v>
      </c>
      <c r="L39" s="10">
        <v>0</v>
      </c>
      <c r="M39" s="10">
        <v>0</v>
      </c>
      <c r="N39" s="10" t="s">
        <v>44</v>
      </c>
      <c r="O39" s="10">
        <v>1400</v>
      </c>
      <c r="P39" s="10">
        <v>0</v>
      </c>
      <c r="Q39" s="10" t="s">
        <v>42</v>
      </c>
      <c r="R39" s="34">
        <f>O39*50%</f>
        <v>700</v>
      </c>
      <c r="S39" s="10">
        <v>0</v>
      </c>
      <c r="T39" s="34">
        <f>R39*20%</f>
        <v>140</v>
      </c>
      <c r="U39" s="34">
        <f>R39*46.666666666667%</f>
        <v>326.66666666666902</v>
      </c>
      <c r="V39" s="31">
        <f>X39*4</f>
        <v>13080</v>
      </c>
      <c r="W39" s="31">
        <f>X39*2</f>
        <v>6540</v>
      </c>
      <c r="X39" s="31">
        <v>3270</v>
      </c>
      <c r="Y39" s="31">
        <f>X39/2</f>
        <v>1635</v>
      </c>
      <c r="Z39" s="31">
        <f>(R39-(T39+X39/10))/(T39+X39/10)%</f>
        <v>49.892933618843685</v>
      </c>
      <c r="AA39" s="28">
        <f>AC39*4</f>
        <v>9156</v>
      </c>
      <c r="AB39" s="28">
        <f>AC39*2</f>
        <v>4578</v>
      </c>
      <c r="AC39" s="28">
        <f>X39*70%</f>
        <v>2289</v>
      </c>
      <c r="AD39" s="28">
        <f>AC39/2</f>
        <v>1144.5</v>
      </c>
      <c r="AE39" s="28">
        <f>(R39-(T39+AC39/10))/(T39+AC39/10)%</f>
        <v>89.753320683111966</v>
      </c>
      <c r="AF39" s="29">
        <f>AH39*4</f>
        <v>0</v>
      </c>
      <c r="AG39" s="29">
        <f>AH39*2</f>
        <v>0</v>
      </c>
      <c r="AH39" s="29">
        <v>0</v>
      </c>
      <c r="AI39" s="29">
        <f>AH39/2</f>
        <v>0</v>
      </c>
      <c r="AJ39" s="29">
        <f>(R39-(T39+AH39/10))/(T39+AH39/10)%</f>
        <v>400</v>
      </c>
    </row>
    <row r="40" spans="1:36" x14ac:dyDescent="0.3">
      <c r="A40" s="41" t="str">
        <f t="shared" ref="A40:A94" si="57">D40&amp;" - "&amp;C40&amp;" - "&amp;B40</f>
        <v>ICSE - X - Bengali</v>
      </c>
      <c r="B40" s="9" t="s">
        <v>50</v>
      </c>
      <c r="C40" s="3" t="s">
        <v>71</v>
      </c>
      <c r="D40" s="3" t="s">
        <v>64</v>
      </c>
      <c r="E40" s="3" t="s">
        <v>167</v>
      </c>
      <c r="F40" s="10" t="s">
        <v>44</v>
      </c>
      <c r="G40" s="10" t="s">
        <v>237</v>
      </c>
      <c r="H40" s="10" t="s">
        <v>90</v>
      </c>
      <c r="I40" s="33">
        <v>45139</v>
      </c>
      <c r="J40" s="10">
        <v>1</v>
      </c>
      <c r="K40" s="10">
        <v>1.5</v>
      </c>
      <c r="L40" s="10">
        <v>0</v>
      </c>
      <c r="M40" s="10">
        <v>0</v>
      </c>
      <c r="N40" s="10" t="s">
        <v>44</v>
      </c>
      <c r="O40" s="10">
        <v>1200</v>
      </c>
      <c r="P40" s="10">
        <v>0</v>
      </c>
      <c r="Q40" s="10" t="s">
        <v>42</v>
      </c>
      <c r="R40" s="34">
        <f>O40*50%</f>
        <v>600</v>
      </c>
      <c r="S40" s="10">
        <v>0</v>
      </c>
      <c r="T40" s="34">
        <f>R40*20%</f>
        <v>120</v>
      </c>
      <c r="U40" s="34">
        <f t="shared" ref="U40:U51" si="58">R40*46.666666666667%</f>
        <v>280.00000000000199</v>
      </c>
      <c r="V40" s="31">
        <f t="shared" ref="V40:V51" si="59">X40*4</f>
        <v>11200</v>
      </c>
      <c r="W40" s="31">
        <f>X40*2</f>
        <v>5600</v>
      </c>
      <c r="X40" s="31">
        <v>2800</v>
      </c>
      <c r="Y40" s="31">
        <f>X40/2</f>
        <v>1400</v>
      </c>
      <c r="Z40" s="31">
        <f t="shared" ref="Z40:Z51" si="60">(R40-(T40+X40/10))/(T40+X40/10)%</f>
        <v>50</v>
      </c>
      <c r="AA40" s="28">
        <f>AC40*4</f>
        <v>7839.9999999999991</v>
      </c>
      <c r="AB40" s="28">
        <f>AC40*2</f>
        <v>3919.9999999999995</v>
      </c>
      <c r="AC40" s="28">
        <f>X40*70%</f>
        <v>1959.9999999999998</v>
      </c>
      <c r="AD40" s="28">
        <f>AC40/2</f>
        <v>979.99999999999989</v>
      </c>
      <c r="AE40" s="28">
        <f>(R40-(T40+AC40/10))/(T40+AC40/10)%</f>
        <v>89.87341772151899</v>
      </c>
      <c r="AF40" s="29">
        <f>AH40*4</f>
        <v>0</v>
      </c>
      <c r="AG40" s="29">
        <f>AH40*2</f>
        <v>0</v>
      </c>
      <c r="AH40" s="29">
        <v>0</v>
      </c>
      <c r="AI40" s="29">
        <f>AH40/2</f>
        <v>0</v>
      </c>
      <c r="AJ40" s="29">
        <f>(R40-(T40+AH40/10))/(T40+AH40/10)%</f>
        <v>400</v>
      </c>
    </row>
    <row r="41" spans="1:36" x14ac:dyDescent="0.3">
      <c r="A41" s="41" t="str">
        <f t="shared" si="57"/>
        <v>ICSE - X - Hindi</v>
      </c>
      <c r="B41" s="9" t="s">
        <v>0</v>
      </c>
      <c r="C41" s="3" t="s">
        <v>71</v>
      </c>
      <c r="D41" s="3" t="s">
        <v>64</v>
      </c>
      <c r="E41" s="3" t="s">
        <v>167</v>
      </c>
      <c r="F41" s="10" t="s">
        <v>44</v>
      </c>
      <c r="G41" s="10" t="s">
        <v>237</v>
      </c>
      <c r="H41" s="10" t="s">
        <v>90</v>
      </c>
      <c r="I41" s="33">
        <v>45139</v>
      </c>
      <c r="J41" s="10">
        <v>1</v>
      </c>
      <c r="K41" s="10">
        <v>1.5</v>
      </c>
      <c r="L41" s="10">
        <v>0</v>
      </c>
      <c r="M41" s="10">
        <v>0</v>
      </c>
      <c r="N41" s="10" t="s">
        <v>44</v>
      </c>
      <c r="O41" s="10">
        <v>1200</v>
      </c>
      <c r="P41" s="10">
        <v>0</v>
      </c>
      <c r="Q41" s="10" t="s">
        <v>42</v>
      </c>
      <c r="R41" s="34">
        <f>O41*50%</f>
        <v>600</v>
      </c>
      <c r="S41" s="10">
        <v>0</v>
      </c>
      <c r="T41" s="34">
        <f>R41*20%</f>
        <v>120</v>
      </c>
      <c r="U41" s="34">
        <f t="shared" si="58"/>
        <v>280.00000000000199</v>
      </c>
      <c r="V41" s="31">
        <f t="shared" si="59"/>
        <v>11200</v>
      </c>
      <c r="W41" s="31">
        <f>X41*2</f>
        <v>5600</v>
      </c>
      <c r="X41" s="31">
        <v>2800</v>
      </c>
      <c r="Y41" s="31">
        <f>X41/2</f>
        <v>1400</v>
      </c>
      <c r="Z41" s="31">
        <f t="shared" si="60"/>
        <v>50</v>
      </c>
      <c r="AA41" s="28">
        <f>AC41*4</f>
        <v>7839.9999999999991</v>
      </c>
      <c r="AB41" s="28">
        <f>AC41*2</f>
        <v>3919.9999999999995</v>
      </c>
      <c r="AC41" s="28">
        <f>X41*70%</f>
        <v>1959.9999999999998</v>
      </c>
      <c r="AD41" s="28">
        <f>AC41/2</f>
        <v>979.99999999999989</v>
      </c>
      <c r="AE41" s="28">
        <f>(R41-(T41+AC41/10))/(T41+AC41/10)%</f>
        <v>89.87341772151899</v>
      </c>
      <c r="AF41" s="29">
        <f>AH41*4</f>
        <v>0</v>
      </c>
      <c r="AG41" s="29">
        <f>AH41*2</f>
        <v>0</v>
      </c>
      <c r="AH41" s="29">
        <v>0</v>
      </c>
      <c r="AI41" s="29">
        <f>AH41/2</f>
        <v>0</v>
      </c>
      <c r="AJ41" s="29">
        <f>(R41-(T41+AH41/10))/(T41+AH41/10)%</f>
        <v>400</v>
      </c>
    </row>
    <row r="42" spans="1:36" x14ac:dyDescent="0.3">
      <c r="A42" s="41" t="str">
        <f t="shared" si="57"/>
        <v>ICSE - X - Maths</v>
      </c>
      <c r="B42" s="9" t="s">
        <v>2</v>
      </c>
      <c r="C42" s="3" t="s">
        <v>71</v>
      </c>
      <c r="D42" s="3" t="s">
        <v>64</v>
      </c>
      <c r="E42" s="3" t="s">
        <v>167</v>
      </c>
      <c r="F42" s="10" t="s">
        <v>230</v>
      </c>
      <c r="G42" s="10" t="s">
        <v>237</v>
      </c>
      <c r="H42" s="10" t="s">
        <v>90</v>
      </c>
      <c r="I42" s="33">
        <v>45139</v>
      </c>
      <c r="J42" s="10">
        <v>1</v>
      </c>
      <c r="K42" s="10">
        <v>1.5</v>
      </c>
      <c r="L42" s="10">
        <v>0</v>
      </c>
      <c r="M42" s="10">
        <v>0</v>
      </c>
      <c r="N42" s="10" t="s">
        <v>44</v>
      </c>
      <c r="O42" s="10">
        <v>1400</v>
      </c>
      <c r="P42" s="10">
        <v>0</v>
      </c>
      <c r="Q42" s="10" t="s">
        <v>42</v>
      </c>
      <c r="R42" s="34">
        <f>O42*50%</f>
        <v>700</v>
      </c>
      <c r="S42" s="10">
        <v>0</v>
      </c>
      <c r="T42" s="34">
        <f>R42*20%</f>
        <v>140</v>
      </c>
      <c r="U42" s="34">
        <f t="shared" si="58"/>
        <v>326.66666666666902</v>
      </c>
      <c r="V42" s="31">
        <f t="shared" si="59"/>
        <v>13080</v>
      </c>
      <c r="W42" s="31">
        <f>X42*2</f>
        <v>6540</v>
      </c>
      <c r="X42" s="31">
        <v>3270</v>
      </c>
      <c r="Y42" s="31">
        <f>X42/2</f>
        <v>1635</v>
      </c>
      <c r="Z42" s="31">
        <f t="shared" si="60"/>
        <v>49.892933618843685</v>
      </c>
      <c r="AA42" s="28">
        <f>AC42*4</f>
        <v>9156</v>
      </c>
      <c r="AB42" s="28">
        <f>AC42*2</f>
        <v>4578</v>
      </c>
      <c r="AC42" s="28">
        <f>X42*70%</f>
        <v>2289</v>
      </c>
      <c r="AD42" s="28">
        <f>AC42/2</f>
        <v>1144.5</v>
      </c>
      <c r="AE42" s="28">
        <f>(R42-(T42+AC42/10))/(T42+AC42/10)%</f>
        <v>89.753320683111966</v>
      </c>
      <c r="AF42" s="29">
        <f>AH42*4</f>
        <v>0</v>
      </c>
      <c r="AG42" s="29">
        <f>AH42*2</f>
        <v>0</v>
      </c>
      <c r="AH42" s="29">
        <v>0</v>
      </c>
      <c r="AI42" s="29">
        <f>AH42/2</f>
        <v>0</v>
      </c>
      <c r="AJ42" s="29">
        <f>(R42-(T42+AH42/10))/(T42+AH42/10)%</f>
        <v>400</v>
      </c>
    </row>
    <row r="43" spans="1:36" x14ac:dyDescent="0.3">
      <c r="A43" s="41" t="str">
        <f t="shared" si="57"/>
        <v>ICSE - X - Physics</v>
      </c>
      <c r="B43" s="9" t="s">
        <v>39</v>
      </c>
      <c r="C43" s="3" t="s">
        <v>71</v>
      </c>
      <c r="D43" s="3" t="s">
        <v>64</v>
      </c>
      <c r="E43" s="3" t="s">
        <v>167</v>
      </c>
      <c r="F43" s="10" t="s">
        <v>243</v>
      </c>
      <c r="G43" s="10" t="s">
        <v>237</v>
      </c>
      <c r="H43" s="10" t="s">
        <v>90</v>
      </c>
      <c r="I43" s="33">
        <v>45139</v>
      </c>
      <c r="J43" s="10">
        <v>1</v>
      </c>
      <c r="K43" s="10">
        <v>1.5</v>
      </c>
      <c r="L43" s="10">
        <v>0</v>
      </c>
      <c r="M43" s="10">
        <v>0</v>
      </c>
      <c r="N43" s="10" t="s">
        <v>44</v>
      </c>
      <c r="O43" s="10">
        <v>1400</v>
      </c>
      <c r="P43" s="10">
        <v>0</v>
      </c>
      <c r="Q43" s="10" t="s">
        <v>42</v>
      </c>
      <c r="R43" s="34">
        <f>O43*50%</f>
        <v>700</v>
      </c>
      <c r="S43" s="10">
        <v>0</v>
      </c>
      <c r="T43" s="34">
        <f>R43*20%</f>
        <v>140</v>
      </c>
      <c r="U43" s="34">
        <f>R43*46.666666666667%</f>
        <v>326.66666666666902</v>
      </c>
      <c r="V43" s="31">
        <f>X43*4</f>
        <v>13080</v>
      </c>
      <c r="W43" s="31">
        <f>X43*2</f>
        <v>6540</v>
      </c>
      <c r="X43" s="31">
        <v>3270</v>
      </c>
      <c r="Y43" s="31">
        <f>X43/2</f>
        <v>1635</v>
      </c>
      <c r="Z43" s="31">
        <f>(R43-(T43+X43/10))/(T43+X43/10)%</f>
        <v>49.892933618843685</v>
      </c>
      <c r="AA43" s="28">
        <f>AC43*4</f>
        <v>9156</v>
      </c>
      <c r="AB43" s="28">
        <f>AC43*2</f>
        <v>4578</v>
      </c>
      <c r="AC43" s="28">
        <f>X43*70%</f>
        <v>2289</v>
      </c>
      <c r="AD43" s="28">
        <f>AC43/2</f>
        <v>1144.5</v>
      </c>
      <c r="AE43" s="28">
        <f>(R43-(T43+AC43/10))/(T43+AC43/10)%</f>
        <v>89.753320683111966</v>
      </c>
      <c r="AF43" s="29">
        <f>AH43*4</f>
        <v>0</v>
      </c>
      <c r="AG43" s="29">
        <f>AH43*2</f>
        <v>0</v>
      </c>
      <c r="AH43" s="29">
        <v>0</v>
      </c>
      <c r="AI43" s="29">
        <f>AH43/2</f>
        <v>0</v>
      </c>
      <c r="AJ43" s="29">
        <f>(R43-(T43+AH43/10))/(T43+AH43/10)%</f>
        <v>400</v>
      </c>
    </row>
    <row r="44" spans="1:36" x14ac:dyDescent="0.3">
      <c r="A44" s="41" t="str">
        <f t="shared" si="57"/>
        <v>ICSE - X - Chemistry</v>
      </c>
      <c r="B44" s="9" t="s">
        <v>43</v>
      </c>
      <c r="C44" s="3" t="s">
        <v>71</v>
      </c>
      <c r="D44" s="3" t="s">
        <v>64</v>
      </c>
      <c r="E44" s="3" t="s">
        <v>167</v>
      </c>
      <c r="F44" s="10" t="s">
        <v>244</v>
      </c>
      <c r="G44" s="10" t="s">
        <v>237</v>
      </c>
      <c r="H44" s="10" t="s">
        <v>90</v>
      </c>
      <c r="I44" s="33">
        <v>45139</v>
      </c>
      <c r="J44" s="10">
        <v>1</v>
      </c>
      <c r="K44" s="10">
        <v>1.5</v>
      </c>
      <c r="L44" s="10">
        <v>0</v>
      </c>
      <c r="M44" s="10">
        <v>0</v>
      </c>
      <c r="N44" s="10" t="s">
        <v>44</v>
      </c>
      <c r="O44" s="10">
        <v>1300</v>
      </c>
      <c r="P44" s="10">
        <v>0</v>
      </c>
      <c r="Q44" s="10" t="s">
        <v>42</v>
      </c>
      <c r="R44" s="34">
        <f t="shared" ref="R44:R106" si="61">O44*50%</f>
        <v>650</v>
      </c>
      <c r="S44" s="10">
        <v>0</v>
      </c>
      <c r="T44" s="34">
        <f>R44*20%</f>
        <v>130</v>
      </c>
      <c r="U44" s="34">
        <f>R44*46.666666666667%</f>
        <v>303.33333333333553</v>
      </c>
      <c r="V44" s="31">
        <f>X44*4</f>
        <v>12120</v>
      </c>
      <c r="W44" s="31">
        <f>X44*2</f>
        <v>6060</v>
      </c>
      <c r="X44" s="31">
        <v>3030</v>
      </c>
      <c r="Y44" s="31">
        <f>X44/2</f>
        <v>1515</v>
      </c>
      <c r="Z44" s="31">
        <f>(R44-(T44+X44/10))/(T44+X44/10)%</f>
        <v>50.115473441108541</v>
      </c>
      <c r="AA44" s="28">
        <f>AC44*4</f>
        <v>8484</v>
      </c>
      <c r="AB44" s="28">
        <f>AC44*2</f>
        <v>4242</v>
      </c>
      <c r="AC44" s="28">
        <f>X44*70%</f>
        <v>2121</v>
      </c>
      <c r="AD44" s="28">
        <f>AC44/2</f>
        <v>1060.5</v>
      </c>
      <c r="AE44" s="28">
        <f>(R44-(T44+AC44/10))/(T44+AC44/10)%</f>
        <v>90.00292312189417</v>
      </c>
      <c r="AF44" s="29">
        <f>AH44*4</f>
        <v>0</v>
      </c>
      <c r="AG44" s="29">
        <f>AH44*2</f>
        <v>0</v>
      </c>
      <c r="AH44" s="29">
        <v>0</v>
      </c>
      <c r="AI44" s="29">
        <f>AH44/2</f>
        <v>0</v>
      </c>
      <c r="AJ44" s="29">
        <f>(R44-(T44+AH44/10))/(T44+AH44/10)%</f>
        <v>400</v>
      </c>
    </row>
    <row r="45" spans="1:36" x14ac:dyDescent="0.3">
      <c r="A45" s="41" t="str">
        <f t="shared" si="57"/>
        <v>ICSE - X - Biology</v>
      </c>
      <c r="B45" s="9" t="s">
        <v>45</v>
      </c>
      <c r="C45" s="3" t="s">
        <v>71</v>
      </c>
      <c r="D45" s="3" t="s">
        <v>64</v>
      </c>
      <c r="E45" s="3" t="s">
        <v>167</v>
      </c>
      <c r="F45" s="38" t="s">
        <v>260</v>
      </c>
      <c r="G45" s="10" t="s">
        <v>237</v>
      </c>
      <c r="H45" s="10" t="s">
        <v>90</v>
      </c>
      <c r="I45" s="33">
        <v>45139</v>
      </c>
      <c r="J45" s="10">
        <v>1</v>
      </c>
      <c r="K45" s="10">
        <v>1.5</v>
      </c>
      <c r="L45" s="10">
        <v>0</v>
      </c>
      <c r="M45" s="10">
        <v>0</v>
      </c>
      <c r="N45" s="10" t="s">
        <v>44</v>
      </c>
      <c r="O45" s="10">
        <v>1300</v>
      </c>
      <c r="P45" s="10">
        <v>0</v>
      </c>
      <c r="Q45" s="10" t="s">
        <v>42</v>
      </c>
      <c r="R45" s="34">
        <f t="shared" si="61"/>
        <v>650</v>
      </c>
      <c r="S45" s="10">
        <v>0</v>
      </c>
      <c r="T45" s="34">
        <f>R45*20%</f>
        <v>130</v>
      </c>
      <c r="U45" s="34">
        <f>R45*46.666666666667%</f>
        <v>303.33333333333553</v>
      </c>
      <c r="V45" s="31">
        <f>X45*4</f>
        <v>12120</v>
      </c>
      <c r="W45" s="31">
        <f>X45*2</f>
        <v>6060</v>
      </c>
      <c r="X45" s="31">
        <v>3030</v>
      </c>
      <c r="Y45" s="31">
        <f>X45/2</f>
        <v>1515</v>
      </c>
      <c r="Z45" s="31">
        <f>(R45-(T45+X45/10))/(T45+X45/10)%</f>
        <v>50.115473441108541</v>
      </c>
      <c r="AA45" s="28">
        <f>AC45*4</f>
        <v>8484</v>
      </c>
      <c r="AB45" s="28">
        <f>AC45*2</f>
        <v>4242</v>
      </c>
      <c r="AC45" s="28">
        <f>X45*70%</f>
        <v>2121</v>
      </c>
      <c r="AD45" s="28">
        <f>AC45/2</f>
        <v>1060.5</v>
      </c>
      <c r="AE45" s="28">
        <f>(R45-(T45+AC45/10))/(T45+AC45/10)%</f>
        <v>90.00292312189417</v>
      </c>
      <c r="AF45" s="29">
        <f>AH45*4</f>
        <v>0</v>
      </c>
      <c r="AG45" s="29">
        <f>AH45*2</f>
        <v>0</v>
      </c>
      <c r="AH45" s="29">
        <v>0</v>
      </c>
      <c r="AI45" s="29">
        <f>AH45/2</f>
        <v>0</v>
      </c>
      <c r="AJ45" s="29">
        <f>(R45-(T45+AH45/10))/(T45+AH45/10)%</f>
        <v>400</v>
      </c>
    </row>
    <row r="46" spans="1:36" x14ac:dyDescent="0.3">
      <c r="A46" s="41" t="str">
        <f t="shared" si="57"/>
        <v>ICSE - X - Hist Civics</v>
      </c>
      <c r="B46" s="9" t="s">
        <v>85</v>
      </c>
      <c r="C46" s="3" t="s">
        <v>71</v>
      </c>
      <c r="D46" s="3" t="s">
        <v>64</v>
      </c>
      <c r="E46" s="3" t="s">
        <v>167</v>
      </c>
      <c r="F46" s="10" t="s">
        <v>249</v>
      </c>
      <c r="G46" s="10" t="s">
        <v>237</v>
      </c>
      <c r="H46" s="10" t="s">
        <v>90</v>
      </c>
      <c r="I46" s="33">
        <v>45139</v>
      </c>
      <c r="J46" s="10">
        <v>1</v>
      </c>
      <c r="K46" s="10">
        <v>1.5</v>
      </c>
      <c r="L46" s="10">
        <v>0</v>
      </c>
      <c r="M46" s="10">
        <v>0</v>
      </c>
      <c r="N46" s="10" t="s">
        <v>44</v>
      </c>
      <c r="O46" s="10">
        <v>1200</v>
      </c>
      <c r="P46" s="10">
        <v>0</v>
      </c>
      <c r="Q46" s="10" t="s">
        <v>42</v>
      </c>
      <c r="R46" s="34">
        <f t="shared" si="61"/>
        <v>600</v>
      </c>
      <c r="S46" s="10">
        <v>0</v>
      </c>
      <c r="T46" s="34">
        <f>R46*20%</f>
        <v>120</v>
      </c>
      <c r="U46" s="34">
        <f>R46*46.666666666667%</f>
        <v>280.00000000000199</v>
      </c>
      <c r="V46" s="31">
        <f>X46*4</f>
        <v>11200</v>
      </c>
      <c r="W46" s="31">
        <f>X46*2</f>
        <v>5600</v>
      </c>
      <c r="X46" s="31">
        <v>2800</v>
      </c>
      <c r="Y46" s="31">
        <f>X46/2</f>
        <v>1400</v>
      </c>
      <c r="Z46" s="31">
        <f>(R46-(T46+X46/10))/(T46+X46/10)%</f>
        <v>50</v>
      </c>
      <c r="AA46" s="28">
        <f>AC46*4</f>
        <v>7839.9999999999991</v>
      </c>
      <c r="AB46" s="28">
        <f>AC46*2</f>
        <v>3919.9999999999995</v>
      </c>
      <c r="AC46" s="28">
        <f>X46*70%</f>
        <v>1959.9999999999998</v>
      </c>
      <c r="AD46" s="28">
        <f>AC46/2</f>
        <v>979.99999999999989</v>
      </c>
      <c r="AE46" s="28">
        <f>(R46-(T46+AC46/10))/(T46+AC46/10)%</f>
        <v>89.87341772151899</v>
      </c>
      <c r="AF46" s="29">
        <f>AH46*4</f>
        <v>0</v>
      </c>
      <c r="AG46" s="29">
        <f>AH46*2</f>
        <v>0</v>
      </c>
      <c r="AH46" s="29">
        <v>0</v>
      </c>
      <c r="AI46" s="29">
        <f>AH46/2</f>
        <v>0</v>
      </c>
      <c r="AJ46" s="29">
        <f>(R46-(T46+AH46/10))/(T46+AH46/10)%</f>
        <v>400</v>
      </c>
    </row>
    <row r="47" spans="1:36" x14ac:dyDescent="0.3">
      <c r="A47" s="41" t="str">
        <f t="shared" si="57"/>
        <v>ICSE - X - Geography</v>
      </c>
      <c r="B47" s="9" t="s">
        <v>48</v>
      </c>
      <c r="C47" s="3" t="s">
        <v>71</v>
      </c>
      <c r="D47" s="3" t="s">
        <v>64</v>
      </c>
      <c r="E47" s="3" t="s">
        <v>167</v>
      </c>
      <c r="F47" s="10" t="s">
        <v>226</v>
      </c>
      <c r="G47" s="10" t="s">
        <v>237</v>
      </c>
      <c r="H47" s="10" t="s">
        <v>90</v>
      </c>
      <c r="I47" s="33">
        <v>45139</v>
      </c>
      <c r="J47" s="10">
        <v>1</v>
      </c>
      <c r="K47" s="10">
        <v>1.5</v>
      </c>
      <c r="L47" s="10">
        <v>0</v>
      </c>
      <c r="M47" s="10">
        <v>0</v>
      </c>
      <c r="N47" s="10" t="s">
        <v>44</v>
      </c>
      <c r="O47" s="10">
        <v>1200</v>
      </c>
      <c r="P47" s="10">
        <v>0</v>
      </c>
      <c r="Q47" s="10" t="s">
        <v>42</v>
      </c>
      <c r="R47" s="34">
        <f t="shared" si="61"/>
        <v>600</v>
      </c>
      <c r="S47" s="10">
        <v>0</v>
      </c>
      <c r="T47" s="34">
        <f>R47*20%</f>
        <v>120</v>
      </c>
      <c r="U47" s="34">
        <f>R47*46.666666666667%</f>
        <v>280.00000000000199</v>
      </c>
      <c r="V47" s="31">
        <f>X47*4</f>
        <v>11200</v>
      </c>
      <c r="W47" s="31">
        <f>X47*2</f>
        <v>5600</v>
      </c>
      <c r="X47" s="31">
        <v>2800</v>
      </c>
      <c r="Y47" s="31">
        <f>X47/2</f>
        <v>1400</v>
      </c>
      <c r="Z47" s="31">
        <f>(R47-(T47+X47/10))/(T47+X47/10)%</f>
        <v>50</v>
      </c>
      <c r="AA47" s="28">
        <f>AC47*4</f>
        <v>7839.9999999999991</v>
      </c>
      <c r="AB47" s="28">
        <f>AC47*2</f>
        <v>3919.9999999999995</v>
      </c>
      <c r="AC47" s="28">
        <f>X47*70%</f>
        <v>1959.9999999999998</v>
      </c>
      <c r="AD47" s="28">
        <f>AC47/2</f>
        <v>979.99999999999989</v>
      </c>
      <c r="AE47" s="28">
        <f>(R47-(T47+AC47/10))/(T47+AC47/10)%</f>
        <v>89.87341772151899</v>
      </c>
      <c r="AF47" s="29">
        <f>AH47*4</f>
        <v>0</v>
      </c>
      <c r="AG47" s="29">
        <f>AH47*2</f>
        <v>0</v>
      </c>
      <c r="AH47" s="29">
        <v>0</v>
      </c>
      <c r="AI47" s="29">
        <f>AH47/2</f>
        <v>0</v>
      </c>
      <c r="AJ47" s="29">
        <f>(R47-(T47+AH47/10))/(T47+AH47/10)%</f>
        <v>400</v>
      </c>
    </row>
    <row r="48" spans="1:36" x14ac:dyDescent="0.3">
      <c r="A48" s="41" t="str">
        <f t="shared" si="57"/>
        <v>ICSE - X - Computers</v>
      </c>
      <c r="B48" s="9" t="s">
        <v>65</v>
      </c>
      <c r="C48" s="3" t="s">
        <v>71</v>
      </c>
      <c r="D48" s="3" t="s">
        <v>64</v>
      </c>
      <c r="E48" s="3" t="s">
        <v>168</v>
      </c>
      <c r="F48" s="10" t="s">
        <v>247</v>
      </c>
      <c r="G48" s="10" t="s">
        <v>237</v>
      </c>
      <c r="H48" s="10" t="s">
        <v>90</v>
      </c>
      <c r="I48" s="33">
        <v>45139</v>
      </c>
      <c r="J48" s="10">
        <v>1</v>
      </c>
      <c r="K48" s="10">
        <v>1.5</v>
      </c>
      <c r="L48" s="10">
        <v>0</v>
      </c>
      <c r="M48" s="10">
        <v>0</v>
      </c>
      <c r="N48" s="10" t="s">
        <v>44</v>
      </c>
      <c r="O48" s="10">
        <v>1400</v>
      </c>
      <c r="P48" s="10">
        <v>0</v>
      </c>
      <c r="Q48" s="10" t="s">
        <v>42</v>
      </c>
      <c r="R48" s="34">
        <f t="shared" si="61"/>
        <v>700</v>
      </c>
      <c r="S48" s="10">
        <v>0</v>
      </c>
      <c r="T48" s="34">
        <f>R48*20%</f>
        <v>140</v>
      </c>
      <c r="U48" s="34">
        <f t="shared" si="58"/>
        <v>326.66666666666902</v>
      </c>
      <c r="V48" s="31">
        <f t="shared" si="59"/>
        <v>13080</v>
      </c>
      <c r="W48" s="31">
        <f>X48*2</f>
        <v>6540</v>
      </c>
      <c r="X48" s="31">
        <v>3270</v>
      </c>
      <c r="Y48" s="31">
        <f>X48/2</f>
        <v>1635</v>
      </c>
      <c r="Z48" s="31">
        <f t="shared" si="60"/>
        <v>49.892933618843685</v>
      </c>
      <c r="AA48" s="28">
        <f>AC48*4</f>
        <v>9156</v>
      </c>
      <c r="AB48" s="28">
        <f>AC48*2</f>
        <v>4578</v>
      </c>
      <c r="AC48" s="28">
        <f>X48*70%</f>
        <v>2289</v>
      </c>
      <c r="AD48" s="28">
        <f>AC48/2</f>
        <v>1144.5</v>
      </c>
      <c r="AE48" s="28">
        <f>(R48-(T48+AC48/10))/(T48+AC48/10)%</f>
        <v>89.753320683111966</v>
      </c>
      <c r="AF48" s="29">
        <f>AH48*4</f>
        <v>0</v>
      </c>
      <c r="AG48" s="29">
        <f>AH48*2</f>
        <v>0</v>
      </c>
      <c r="AH48" s="29">
        <v>0</v>
      </c>
      <c r="AI48" s="29">
        <f>AH48/2</f>
        <v>0</v>
      </c>
      <c r="AJ48" s="29">
        <f>(R48-(T48+AH48/10))/(T48+AH48/10)%</f>
        <v>400</v>
      </c>
    </row>
    <row r="49" spans="1:36" x14ac:dyDescent="0.3">
      <c r="A49" s="41" t="str">
        <f t="shared" si="57"/>
        <v>ICSE - X - EVS</v>
      </c>
      <c r="B49" s="9" t="s">
        <v>3</v>
      </c>
      <c r="C49" s="3" t="s">
        <v>71</v>
      </c>
      <c r="D49" s="3" t="s">
        <v>64</v>
      </c>
      <c r="E49" s="3" t="s">
        <v>167</v>
      </c>
      <c r="F49" s="10" t="s">
        <v>44</v>
      </c>
      <c r="G49" s="10" t="s">
        <v>237</v>
      </c>
      <c r="H49" s="10" t="s">
        <v>90</v>
      </c>
      <c r="I49" s="33">
        <v>45139</v>
      </c>
      <c r="J49" s="10">
        <v>1</v>
      </c>
      <c r="K49" s="10">
        <v>1.5</v>
      </c>
      <c r="L49" s="10">
        <v>0</v>
      </c>
      <c r="M49" s="10">
        <v>0</v>
      </c>
      <c r="N49" s="10" t="s">
        <v>44</v>
      </c>
      <c r="O49" s="10">
        <v>1200</v>
      </c>
      <c r="P49" s="10">
        <v>0</v>
      </c>
      <c r="Q49" s="10" t="s">
        <v>42</v>
      </c>
      <c r="R49" s="34">
        <f t="shared" si="61"/>
        <v>600</v>
      </c>
      <c r="S49" s="10">
        <v>0</v>
      </c>
      <c r="T49" s="34">
        <f>R49*20%</f>
        <v>120</v>
      </c>
      <c r="U49" s="34">
        <f t="shared" si="58"/>
        <v>280.00000000000199</v>
      </c>
      <c r="V49" s="31">
        <f t="shared" si="59"/>
        <v>11200</v>
      </c>
      <c r="W49" s="31">
        <f>X49*2</f>
        <v>5600</v>
      </c>
      <c r="X49" s="31">
        <v>2800</v>
      </c>
      <c r="Y49" s="31">
        <f>X49/2</f>
        <v>1400</v>
      </c>
      <c r="Z49" s="31">
        <f t="shared" si="60"/>
        <v>50</v>
      </c>
      <c r="AA49" s="28">
        <f>AC49*4</f>
        <v>7839.9999999999991</v>
      </c>
      <c r="AB49" s="28">
        <f>AC49*2</f>
        <v>3919.9999999999995</v>
      </c>
      <c r="AC49" s="28">
        <f>X49*70%</f>
        <v>1959.9999999999998</v>
      </c>
      <c r="AD49" s="28">
        <f>AC49/2</f>
        <v>979.99999999999989</v>
      </c>
      <c r="AE49" s="28">
        <f>(R49-(T49+AC49/10))/(T49+AC49/10)%</f>
        <v>89.87341772151899</v>
      </c>
      <c r="AF49" s="29">
        <f>AH49*4</f>
        <v>0</v>
      </c>
      <c r="AG49" s="29">
        <f>AH49*2</f>
        <v>0</v>
      </c>
      <c r="AH49" s="29">
        <v>0</v>
      </c>
      <c r="AI49" s="29">
        <f>AH49/2</f>
        <v>0</v>
      </c>
      <c r="AJ49" s="29">
        <f>(R49-(T49+AH49/10))/(T49+AH49/10)%</f>
        <v>400</v>
      </c>
    </row>
    <row r="50" spans="1:36" x14ac:dyDescent="0.3">
      <c r="A50" s="41" t="str">
        <f t="shared" si="57"/>
        <v>ICSE - X - Commercial Study</v>
      </c>
      <c r="B50" s="9" t="s">
        <v>87</v>
      </c>
      <c r="C50" s="3" t="s">
        <v>71</v>
      </c>
      <c r="D50" s="3" t="s">
        <v>64</v>
      </c>
      <c r="E50" s="3" t="s">
        <v>4</v>
      </c>
      <c r="F50" s="10" t="s">
        <v>226</v>
      </c>
      <c r="G50" s="10" t="s">
        <v>237</v>
      </c>
      <c r="H50" s="10" t="s">
        <v>90</v>
      </c>
      <c r="I50" s="33">
        <v>45139</v>
      </c>
      <c r="J50" s="10">
        <v>1</v>
      </c>
      <c r="K50" s="10">
        <v>1.5</v>
      </c>
      <c r="L50" s="10">
        <v>0</v>
      </c>
      <c r="M50" s="10">
        <v>0</v>
      </c>
      <c r="N50" s="10" t="s">
        <v>44</v>
      </c>
      <c r="O50" s="10">
        <v>1300</v>
      </c>
      <c r="P50" s="10">
        <v>0</v>
      </c>
      <c r="Q50" s="10" t="s">
        <v>42</v>
      </c>
      <c r="R50" s="34">
        <f t="shared" si="61"/>
        <v>650</v>
      </c>
      <c r="S50" s="10">
        <v>0</v>
      </c>
      <c r="T50" s="34">
        <f>R50*20%</f>
        <v>130</v>
      </c>
      <c r="U50" s="34">
        <f t="shared" si="58"/>
        <v>303.33333333333553</v>
      </c>
      <c r="V50" s="31">
        <f t="shared" si="59"/>
        <v>12120</v>
      </c>
      <c r="W50" s="31">
        <f>X50*2</f>
        <v>6060</v>
      </c>
      <c r="X50" s="31">
        <v>3030</v>
      </c>
      <c r="Y50" s="31">
        <f>X50/2</f>
        <v>1515</v>
      </c>
      <c r="Z50" s="31">
        <f t="shared" si="60"/>
        <v>50.115473441108541</v>
      </c>
      <c r="AA50" s="28">
        <f>AC50*4</f>
        <v>8484</v>
      </c>
      <c r="AB50" s="28">
        <f>AC50*2</f>
        <v>4242</v>
      </c>
      <c r="AC50" s="28">
        <f>X50*70%</f>
        <v>2121</v>
      </c>
      <c r="AD50" s="28">
        <f>AC50/2</f>
        <v>1060.5</v>
      </c>
      <c r="AE50" s="28">
        <f>(R50-(T50+AC50/10))/(T50+AC50/10)%</f>
        <v>90.00292312189417</v>
      </c>
      <c r="AF50" s="29">
        <f>AH50*4</f>
        <v>0</v>
      </c>
      <c r="AG50" s="29">
        <f>AH50*2</f>
        <v>0</v>
      </c>
      <c r="AH50" s="29">
        <v>0</v>
      </c>
      <c r="AI50" s="29">
        <f>AH50/2</f>
        <v>0</v>
      </c>
      <c r="AJ50" s="29">
        <f>(R50-(T50+AH50/10))/(T50+AH50/10)%</f>
        <v>400</v>
      </c>
    </row>
    <row r="51" spans="1:36" x14ac:dyDescent="0.3">
      <c r="A51" s="41" t="str">
        <f t="shared" si="57"/>
        <v>ICSE - X - Economics</v>
      </c>
      <c r="B51" s="9" t="s">
        <v>47</v>
      </c>
      <c r="C51" s="3" t="s">
        <v>71</v>
      </c>
      <c r="D51" s="3" t="s">
        <v>64</v>
      </c>
      <c r="E51" s="3" t="s">
        <v>4</v>
      </c>
      <c r="F51" s="10" t="s">
        <v>227</v>
      </c>
      <c r="G51" s="10" t="s">
        <v>237</v>
      </c>
      <c r="H51" s="10" t="s">
        <v>90</v>
      </c>
      <c r="I51" s="33">
        <v>45139</v>
      </c>
      <c r="J51" s="10">
        <v>1</v>
      </c>
      <c r="K51" s="10">
        <v>1.5</v>
      </c>
      <c r="L51" s="10">
        <v>0</v>
      </c>
      <c r="M51" s="10">
        <v>0</v>
      </c>
      <c r="N51" s="10" t="s">
        <v>44</v>
      </c>
      <c r="O51" s="10">
        <v>1300</v>
      </c>
      <c r="P51" s="10">
        <v>0</v>
      </c>
      <c r="Q51" s="10" t="s">
        <v>42</v>
      </c>
      <c r="R51" s="34">
        <f t="shared" si="61"/>
        <v>650</v>
      </c>
      <c r="S51" s="10">
        <v>0</v>
      </c>
      <c r="T51" s="34">
        <f>R51*20%</f>
        <v>130</v>
      </c>
      <c r="U51" s="34">
        <f t="shared" si="58"/>
        <v>303.33333333333553</v>
      </c>
      <c r="V51" s="31">
        <f t="shared" si="59"/>
        <v>12120</v>
      </c>
      <c r="W51" s="31">
        <f>X51*2</f>
        <v>6060</v>
      </c>
      <c r="X51" s="31">
        <v>3030</v>
      </c>
      <c r="Y51" s="31">
        <f>X51/2</f>
        <v>1515</v>
      </c>
      <c r="Z51" s="31">
        <f t="shared" si="60"/>
        <v>50.115473441108541</v>
      </c>
      <c r="AA51" s="28">
        <f>AC51*4</f>
        <v>8484</v>
      </c>
      <c r="AB51" s="28">
        <f>AC51*2</f>
        <v>4242</v>
      </c>
      <c r="AC51" s="28">
        <f>X51*70%</f>
        <v>2121</v>
      </c>
      <c r="AD51" s="28">
        <f>AC51/2</f>
        <v>1060.5</v>
      </c>
      <c r="AE51" s="28">
        <f>(R51-(T51+AC51/10))/(T51+AC51/10)%</f>
        <v>90.00292312189417</v>
      </c>
      <c r="AF51" s="29">
        <f>AH51*4</f>
        <v>0</v>
      </c>
      <c r="AG51" s="29">
        <f>AH51*2</f>
        <v>0</v>
      </c>
      <c r="AH51" s="29">
        <v>0</v>
      </c>
      <c r="AI51" s="29">
        <f>AH51/2</f>
        <v>0</v>
      </c>
      <c r="AJ51" s="29">
        <f>(R51-(T51+AH51/10))/(T51+AH51/10)%</f>
        <v>400</v>
      </c>
    </row>
    <row r="52" spans="1:36" x14ac:dyDescent="0.3">
      <c r="A52" s="41" t="str">
        <f t="shared" si="57"/>
        <v>ICSE - X - AI</v>
      </c>
      <c r="B52" s="9" t="s">
        <v>5</v>
      </c>
      <c r="C52" s="3" t="s">
        <v>71</v>
      </c>
      <c r="D52" s="3" t="s">
        <v>64</v>
      </c>
      <c r="E52" s="3" t="s">
        <v>168</v>
      </c>
      <c r="F52" s="10" t="s">
        <v>82</v>
      </c>
      <c r="G52" s="10" t="s">
        <v>237</v>
      </c>
      <c r="H52" s="10" t="s">
        <v>90</v>
      </c>
      <c r="I52" s="33">
        <v>45139</v>
      </c>
      <c r="J52" s="10">
        <v>1</v>
      </c>
      <c r="K52" s="10">
        <v>1</v>
      </c>
      <c r="L52" s="10">
        <v>1</v>
      </c>
      <c r="M52" s="10">
        <v>1</v>
      </c>
      <c r="N52" s="10" t="s">
        <v>44</v>
      </c>
      <c r="O52" s="10">
        <v>5000</v>
      </c>
      <c r="P52" s="10">
        <v>0</v>
      </c>
      <c r="Q52" s="10" t="s">
        <v>42</v>
      </c>
      <c r="R52" s="34">
        <f t="shared" si="61"/>
        <v>2500</v>
      </c>
      <c r="S52" s="10">
        <v>0</v>
      </c>
      <c r="T52" s="34">
        <f>R52*20%</f>
        <v>500</v>
      </c>
      <c r="U52" s="34">
        <f>R52*46.666666666667%</f>
        <v>1166.6666666666749</v>
      </c>
      <c r="V52" s="31">
        <f>X52*4</f>
        <v>46668</v>
      </c>
      <c r="W52" s="31">
        <f>X52*2</f>
        <v>23334</v>
      </c>
      <c r="X52" s="31">
        <v>11667</v>
      </c>
      <c r="Y52" s="31">
        <f>X52/2</f>
        <v>5833.5</v>
      </c>
      <c r="Z52" s="31">
        <f>(R52-(T52+X52/10))/(T52+X52/10)%</f>
        <v>49.99700005999879</v>
      </c>
      <c r="AA52" s="28">
        <f>AC52*4</f>
        <v>32667.599999999999</v>
      </c>
      <c r="AB52" s="28">
        <f>AC52*2</f>
        <v>16333.8</v>
      </c>
      <c r="AC52" s="28">
        <f>X52*70%</f>
        <v>8166.9</v>
      </c>
      <c r="AD52" s="28">
        <f>AC52/2</f>
        <v>4083.45</v>
      </c>
      <c r="AE52" s="28">
        <f>(R52-(T52+AC52/10))/(T52+AC52/10)%</f>
        <v>89.870052935770758</v>
      </c>
      <c r="AF52" s="29">
        <f>AH52*4</f>
        <v>0</v>
      </c>
      <c r="AG52" s="29">
        <f>AH52*2</f>
        <v>0</v>
      </c>
      <c r="AH52" s="29">
        <v>0</v>
      </c>
      <c r="AI52" s="29">
        <f>AH52/2</f>
        <v>0</v>
      </c>
      <c r="AJ52" s="29">
        <f>(R52-(T52+AH52/10))/(T52+AH52/10)%</f>
        <v>400</v>
      </c>
    </row>
    <row r="53" spans="1:36" x14ac:dyDescent="0.3">
      <c r="A53" s="41" t="str">
        <f t="shared" si="57"/>
        <v>ICSE - IX - English</v>
      </c>
      <c r="B53" s="9" t="s">
        <v>49</v>
      </c>
      <c r="C53" s="3" t="s">
        <v>72</v>
      </c>
      <c r="D53" s="3" t="s">
        <v>64</v>
      </c>
      <c r="E53" s="3" t="s">
        <v>167</v>
      </c>
      <c r="F53" s="10" t="s">
        <v>252</v>
      </c>
      <c r="G53" s="10" t="s">
        <v>237</v>
      </c>
      <c r="H53" s="10" t="s">
        <v>90</v>
      </c>
      <c r="I53" s="33">
        <v>45139</v>
      </c>
      <c r="J53" s="10">
        <v>1</v>
      </c>
      <c r="K53" s="10">
        <v>1.5</v>
      </c>
      <c r="L53" s="10">
        <v>0</v>
      </c>
      <c r="M53" s="10">
        <v>0</v>
      </c>
      <c r="N53" s="10" t="s">
        <v>44</v>
      </c>
      <c r="O53" s="10">
        <v>1400</v>
      </c>
      <c r="P53" s="10">
        <v>0</v>
      </c>
      <c r="Q53" s="10" t="s">
        <v>42</v>
      </c>
      <c r="R53" s="34">
        <f>O53*50%</f>
        <v>700</v>
      </c>
      <c r="S53" s="10">
        <v>0</v>
      </c>
      <c r="T53" s="34">
        <f>R53*20%</f>
        <v>140</v>
      </c>
      <c r="U53" s="34">
        <f>R53*46.666666666667%</f>
        <v>326.66666666666902</v>
      </c>
      <c r="V53" s="31">
        <f>X53*4</f>
        <v>13080</v>
      </c>
      <c r="W53" s="31">
        <f>X53*2</f>
        <v>6540</v>
      </c>
      <c r="X53" s="31">
        <v>3270</v>
      </c>
      <c r="Y53" s="31">
        <f>X53/2</f>
        <v>1635</v>
      </c>
      <c r="Z53" s="31">
        <f>(R53-(T53+X53/10))/(T53+X53/10)%</f>
        <v>49.892933618843685</v>
      </c>
      <c r="AA53" s="28">
        <f>AC53*4</f>
        <v>9156</v>
      </c>
      <c r="AB53" s="28">
        <f>AC53*2</f>
        <v>4578</v>
      </c>
      <c r="AC53" s="28">
        <f>X53*70%</f>
        <v>2289</v>
      </c>
      <c r="AD53" s="28">
        <f>AC53/2</f>
        <v>1144.5</v>
      </c>
      <c r="AE53" s="28">
        <f>(R53-(T53+AC53/10))/(T53+AC53/10)%</f>
        <v>89.753320683111966</v>
      </c>
      <c r="AF53" s="29">
        <f>AH53*4</f>
        <v>0</v>
      </c>
      <c r="AG53" s="29">
        <f>AH53*2</f>
        <v>0</v>
      </c>
      <c r="AH53" s="29">
        <v>0</v>
      </c>
      <c r="AI53" s="29">
        <f>AH53/2</f>
        <v>0</v>
      </c>
      <c r="AJ53" s="29">
        <f>(R53-(T53+AH53/10))/(T53+AH53/10)%</f>
        <v>400</v>
      </c>
    </row>
    <row r="54" spans="1:36" x14ac:dyDescent="0.3">
      <c r="A54" s="41" t="str">
        <f t="shared" si="57"/>
        <v>ICSE - IX - Bengali</v>
      </c>
      <c r="B54" s="9" t="s">
        <v>50</v>
      </c>
      <c r="C54" s="3" t="s">
        <v>72</v>
      </c>
      <c r="D54" s="3" t="s">
        <v>64</v>
      </c>
      <c r="E54" s="3" t="s">
        <v>167</v>
      </c>
      <c r="F54" s="10" t="s">
        <v>44</v>
      </c>
      <c r="G54" s="10" t="s">
        <v>237</v>
      </c>
      <c r="H54" s="10" t="s">
        <v>90</v>
      </c>
      <c r="I54" s="33">
        <v>45139</v>
      </c>
      <c r="J54" s="10">
        <v>1</v>
      </c>
      <c r="K54" s="10">
        <v>1.5</v>
      </c>
      <c r="L54" s="10">
        <v>0</v>
      </c>
      <c r="M54" s="10">
        <v>0</v>
      </c>
      <c r="N54" s="10" t="s">
        <v>44</v>
      </c>
      <c r="O54" s="10">
        <v>1200</v>
      </c>
      <c r="P54" s="10">
        <v>0</v>
      </c>
      <c r="Q54" s="10" t="s">
        <v>42</v>
      </c>
      <c r="R54" s="34">
        <f>O54*50%</f>
        <v>600</v>
      </c>
      <c r="S54" s="10">
        <v>0</v>
      </c>
      <c r="T54" s="34">
        <f>R54*20%</f>
        <v>120</v>
      </c>
      <c r="U54" s="34">
        <f t="shared" ref="U54:U56" si="62">R54*46.666666666667%</f>
        <v>280.00000000000199</v>
      </c>
      <c r="V54" s="31">
        <f t="shared" ref="V54:V56" si="63">X54*4</f>
        <v>11200</v>
      </c>
      <c r="W54" s="31">
        <f>X54*2</f>
        <v>5600</v>
      </c>
      <c r="X54" s="31">
        <v>2800</v>
      </c>
      <c r="Y54" s="31">
        <f>X54/2</f>
        <v>1400</v>
      </c>
      <c r="Z54" s="31">
        <f t="shared" ref="Z54:Z56" si="64">(R54-(T54+X54/10))/(T54+X54/10)%</f>
        <v>50</v>
      </c>
      <c r="AA54" s="28">
        <f>AC54*4</f>
        <v>7839.9999999999991</v>
      </c>
      <c r="AB54" s="28">
        <f>AC54*2</f>
        <v>3919.9999999999995</v>
      </c>
      <c r="AC54" s="28">
        <f>X54*70%</f>
        <v>1959.9999999999998</v>
      </c>
      <c r="AD54" s="28">
        <f>AC54/2</f>
        <v>979.99999999999989</v>
      </c>
      <c r="AE54" s="28">
        <f>(R54-(T54+AC54/10))/(T54+AC54/10)%</f>
        <v>89.87341772151899</v>
      </c>
      <c r="AF54" s="29">
        <f>AH54*4</f>
        <v>0</v>
      </c>
      <c r="AG54" s="29">
        <f>AH54*2</f>
        <v>0</v>
      </c>
      <c r="AH54" s="29">
        <v>0</v>
      </c>
      <c r="AI54" s="29">
        <f>AH54/2</f>
        <v>0</v>
      </c>
      <c r="AJ54" s="29">
        <f>(R54-(T54+AH54/10))/(T54+AH54/10)%</f>
        <v>400</v>
      </c>
    </row>
    <row r="55" spans="1:36" x14ac:dyDescent="0.3">
      <c r="A55" s="41" t="str">
        <f t="shared" si="57"/>
        <v>ICSE - IX - Hindi</v>
      </c>
      <c r="B55" s="9" t="s">
        <v>0</v>
      </c>
      <c r="C55" s="3" t="s">
        <v>72</v>
      </c>
      <c r="D55" s="3" t="s">
        <v>64</v>
      </c>
      <c r="E55" s="3" t="s">
        <v>167</v>
      </c>
      <c r="F55" s="10" t="s">
        <v>44</v>
      </c>
      <c r="G55" s="10" t="s">
        <v>237</v>
      </c>
      <c r="H55" s="10" t="s">
        <v>90</v>
      </c>
      <c r="I55" s="33">
        <v>45139</v>
      </c>
      <c r="J55" s="10">
        <v>1</v>
      </c>
      <c r="K55" s="10">
        <v>1.5</v>
      </c>
      <c r="L55" s="10">
        <v>0</v>
      </c>
      <c r="M55" s="10">
        <v>0</v>
      </c>
      <c r="N55" s="10" t="s">
        <v>44</v>
      </c>
      <c r="O55" s="10">
        <v>1200</v>
      </c>
      <c r="P55" s="10">
        <v>0</v>
      </c>
      <c r="Q55" s="10" t="s">
        <v>42</v>
      </c>
      <c r="R55" s="34">
        <f>O55*50%</f>
        <v>600</v>
      </c>
      <c r="S55" s="10">
        <v>0</v>
      </c>
      <c r="T55" s="34">
        <f>R55*20%</f>
        <v>120</v>
      </c>
      <c r="U55" s="34">
        <f t="shared" si="62"/>
        <v>280.00000000000199</v>
      </c>
      <c r="V55" s="31">
        <f t="shared" si="63"/>
        <v>11200</v>
      </c>
      <c r="W55" s="31">
        <f>X55*2</f>
        <v>5600</v>
      </c>
      <c r="X55" s="31">
        <v>2800</v>
      </c>
      <c r="Y55" s="31">
        <f>X55/2</f>
        <v>1400</v>
      </c>
      <c r="Z55" s="31">
        <f t="shared" si="64"/>
        <v>50</v>
      </c>
      <c r="AA55" s="28">
        <f>AC55*4</f>
        <v>7839.9999999999991</v>
      </c>
      <c r="AB55" s="28">
        <f>AC55*2</f>
        <v>3919.9999999999995</v>
      </c>
      <c r="AC55" s="28">
        <f>X55*70%</f>
        <v>1959.9999999999998</v>
      </c>
      <c r="AD55" s="28">
        <f>AC55/2</f>
        <v>979.99999999999989</v>
      </c>
      <c r="AE55" s="28">
        <f>(R55-(T55+AC55/10))/(T55+AC55/10)%</f>
        <v>89.87341772151899</v>
      </c>
      <c r="AF55" s="29">
        <f>AH55*4</f>
        <v>0</v>
      </c>
      <c r="AG55" s="29">
        <f>AH55*2</f>
        <v>0</v>
      </c>
      <c r="AH55" s="29">
        <v>0</v>
      </c>
      <c r="AI55" s="29">
        <f>AH55/2</f>
        <v>0</v>
      </c>
      <c r="AJ55" s="29">
        <f>(R55-(T55+AH55/10))/(T55+AH55/10)%</f>
        <v>400</v>
      </c>
    </row>
    <row r="56" spans="1:36" x14ac:dyDescent="0.3">
      <c r="A56" s="41" t="str">
        <f t="shared" si="57"/>
        <v>ICSE - IX - Maths</v>
      </c>
      <c r="B56" s="9" t="s">
        <v>2</v>
      </c>
      <c r="C56" s="3" t="s">
        <v>72</v>
      </c>
      <c r="D56" s="3" t="s">
        <v>64</v>
      </c>
      <c r="E56" s="3" t="s">
        <v>167</v>
      </c>
      <c r="F56" s="10" t="s">
        <v>230</v>
      </c>
      <c r="G56" s="10" t="s">
        <v>237</v>
      </c>
      <c r="H56" s="10" t="s">
        <v>90</v>
      </c>
      <c r="I56" s="33">
        <v>45139</v>
      </c>
      <c r="J56" s="10">
        <v>1</v>
      </c>
      <c r="K56" s="10">
        <v>1.5</v>
      </c>
      <c r="L56" s="10">
        <v>0</v>
      </c>
      <c r="M56" s="10">
        <v>0</v>
      </c>
      <c r="N56" s="10" t="s">
        <v>44</v>
      </c>
      <c r="O56" s="10">
        <v>1400</v>
      </c>
      <c r="P56" s="10">
        <v>0</v>
      </c>
      <c r="Q56" s="10" t="s">
        <v>42</v>
      </c>
      <c r="R56" s="34">
        <f>O56*50%</f>
        <v>700</v>
      </c>
      <c r="S56" s="10">
        <v>0</v>
      </c>
      <c r="T56" s="34">
        <f>R56*20%</f>
        <v>140</v>
      </c>
      <c r="U56" s="34">
        <f t="shared" si="62"/>
        <v>326.66666666666902</v>
      </c>
      <c r="V56" s="31">
        <f t="shared" si="63"/>
        <v>13080</v>
      </c>
      <c r="W56" s="31">
        <f>X56*2</f>
        <v>6540</v>
      </c>
      <c r="X56" s="31">
        <v>3270</v>
      </c>
      <c r="Y56" s="31">
        <f>X56/2</f>
        <v>1635</v>
      </c>
      <c r="Z56" s="31">
        <f t="shared" si="64"/>
        <v>49.892933618843685</v>
      </c>
      <c r="AA56" s="28">
        <f>AC56*4</f>
        <v>9156</v>
      </c>
      <c r="AB56" s="28">
        <f>AC56*2</f>
        <v>4578</v>
      </c>
      <c r="AC56" s="28">
        <f>X56*70%</f>
        <v>2289</v>
      </c>
      <c r="AD56" s="28">
        <f>AC56/2</f>
        <v>1144.5</v>
      </c>
      <c r="AE56" s="28">
        <f>(R56-(T56+AC56/10))/(T56+AC56/10)%</f>
        <v>89.753320683111966</v>
      </c>
      <c r="AF56" s="29">
        <f>AH56*4</f>
        <v>0</v>
      </c>
      <c r="AG56" s="29">
        <f>AH56*2</f>
        <v>0</v>
      </c>
      <c r="AH56" s="29">
        <v>0</v>
      </c>
      <c r="AI56" s="29">
        <f>AH56/2</f>
        <v>0</v>
      </c>
      <c r="AJ56" s="29">
        <f>(R56-(T56+AH56/10))/(T56+AH56/10)%</f>
        <v>400</v>
      </c>
    </row>
    <row r="57" spans="1:36" x14ac:dyDescent="0.3">
      <c r="A57" s="41" t="str">
        <f t="shared" si="57"/>
        <v>ICSE - IX - Physics</v>
      </c>
      <c r="B57" s="9" t="s">
        <v>39</v>
      </c>
      <c r="C57" s="3" t="s">
        <v>72</v>
      </c>
      <c r="D57" s="3" t="s">
        <v>64</v>
      </c>
      <c r="E57" s="3" t="s">
        <v>167</v>
      </c>
      <c r="F57" s="10" t="s">
        <v>243</v>
      </c>
      <c r="G57" s="10" t="s">
        <v>237</v>
      </c>
      <c r="H57" s="10" t="s">
        <v>90</v>
      </c>
      <c r="I57" s="33">
        <v>45139</v>
      </c>
      <c r="J57" s="10">
        <v>1</v>
      </c>
      <c r="K57" s="10">
        <v>1.5</v>
      </c>
      <c r="L57" s="10">
        <v>0</v>
      </c>
      <c r="M57" s="10">
        <v>0</v>
      </c>
      <c r="N57" s="10" t="s">
        <v>44</v>
      </c>
      <c r="O57" s="10">
        <v>1400</v>
      </c>
      <c r="P57" s="10">
        <v>0</v>
      </c>
      <c r="Q57" s="10" t="s">
        <v>42</v>
      </c>
      <c r="R57" s="34">
        <f>O57*50%</f>
        <v>700</v>
      </c>
      <c r="S57" s="10">
        <v>0</v>
      </c>
      <c r="T57" s="34">
        <f>R57*20%</f>
        <v>140</v>
      </c>
      <c r="U57" s="34">
        <f>R57*46.666666666667%</f>
        <v>326.66666666666902</v>
      </c>
      <c r="V57" s="31">
        <f>X57*4</f>
        <v>13080</v>
      </c>
      <c r="W57" s="31">
        <f>X57*2</f>
        <v>6540</v>
      </c>
      <c r="X57" s="31">
        <v>3270</v>
      </c>
      <c r="Y57" s="31">
        <f>X57/2</f>
        <v>1635</v>
      </c>
      <c r="Z57" s="31">
        <f>(R57-(T57+X57/10))/(T57+X57/10)%</f>
        <v>49.892933618843685</v>
      </c>
      <c r="AA57" s="28">
        <f>AC57*4</f>
        <v>9156</v>
      </c>
      <c r="AB57" s="28">
        <f>AC57*2</f>
        <v>4578</v>
      </c>
      <c r="AC57" s="28">
        <f>X57*70%</f>
        <v>2289</v>
      </c>
      <c r="AD57" s="28">
        <f>AC57/2</f>
        <v>1144.5</v>
      </c>
      <c r="AE57" s="28">
        <f>(R57-(T57+AC57/10))/(T57+AC57/10)%</f>
        <v>89.753320683111966</v>
      </c>
      <c r="AF57" s="29">
        <f>AH57*4</f>
        <v>0</v>
      </c>
      <c r="AG57" s="29">
        <f>AH57*2</f>
        <v>0</v>
      </c>
      <c r="AH57" s="29">
        <v>0</v>
      </c>
      <c r="AI57" s="29">
        <f>AH57/2</f>
        <v>0</v>
      </c>
      <c r="AJ57" s="29">
        <f>(R57-(T57+AH57/10))/(T57+AH57/10)%</f>
        <v>400</v>
      </c>
    </row>
    <row r="58" spans="1:36" x14ac:dyDescent="0.3">
      <c r="A58" s="41" t="str">
        <f t="shared" si="57"/>
        <v>ICSE - IX - Chemistry</v>
      </c>
      <c r="B58" s="9" t="s">
        <v>43</v>
      </c>
      <c r="C58" s="3" t="s">
        <v>72</v>
      </c>
      <c r="D58" s="3" t="s">
        <v>64</v>
      </c>
      <c r="E58" s="3" t="s">
        <v>167</v>
      </c>
      <c r="F58" s="10" t="s">
        <v>244</v>
      </c>
      <c r="G58" s="10" t="s">
        <v>237</v>
      </c>
      <c r="H58" s="10" t="s">
        <v>90</v>
      </c>
      <c r="I58" s="33">
        <v>45139</v>
      </c>
      <c r="J58" s="10">
        <v>1</v>
      </c>
      <c r="K58" s="10">
        <v>1.5</v>
      </c>
      <c r="L58" s="10">
        <v>0</v>
      </c>
      <c r="M58" s="10">
        <v>0</v>
      </c>
      <c r="N58" s="10" t="s">
        <v>44</v>
      </c>
      <c r="O58" s="10">
        <v>1300</v>
      </c>
      <c r="P58" s="10">
        <v>0</v>
      </c>
      <c r="Q58" s="10" t="s">
        <v>42</v>
      </c>
      <c r="R58" s="34">
        <f t="shared" ref="R58:R66" si="65">O58*50%</f>
        <v>650</v>
      </c>
      <c r="S58" s="10">
        <v>0</v>
      </c>
      <c r="T58" s="34">
        <f>R58*20%</f>
        <v>130</v>
      </c>
      <c r="U58" s="34">
        <f>R58*46.666666666667%</f>
        <v>303.33333333333553</v>
      </c>
      <c r="V58" s="31">
        <f>X58*4</f>
        <v>12120</v>
      </c>
      <c r="W58" s="31">
        <f>X58*2</f>
        <v>6060</v>
      </c>
      <c r="X58" s="31">
        <v>3030</v>
      </c>
      <c r="Y58" s="31">
        <f>X58/2</f>
        <v>1515</v>
      </c>
      <c r="Z58" s="31">
        <f>(R58-(T58+X58/10))/(T58+X58/10)%</f>
        <v>50.115473441108541</v>
      </c>
      <c r="AA58" s="28">
        <f>AC58*4</f>
        <v>8484</v>
      </c>
      <c r="AB58" s="28">
        <f>AC58*2</f>
        <v>4242</v>
      </c>
      <c r="AC58" s="28">
        <f>X58*70%</f>
        <v>2121</v>
      </c>
      <c r="AD58" s="28">
        <f>AC58/2</f>
        <v>1060.5</v>
      </c>
      <c r="AE58" s="28">
        <f>(R58-(T58+AC58/10))/(T58+AC58/10)%</f>
        <v>90.00292312189417</v>
      </c>
      <c r="AF58" s="29">
        <f>AH58*4</f>
        <v>0</v>
      </c>
      <c r="AG58" s="29">
        <f>AH58*2</f>
        <v>0</v>
      </c>
      <c r="AH58" s="29">
        <v>0</v>
      </c>
      <c r="AI58" s="29">
        <f>AH58/2</f>
        <v>0</v>
      </c>
      <c r="AJ58" s="29">
        <f>(R58-(T58+AH58/10))/(T58+AH58/10)%</f>
        <v>400</v>
      </c>
    </row>
    <row r="59" spans="1:36" x14ac:dyDescent="0.3">
      <c r="A59" s="41" t="str">
        <f t="shared" si="57"/>
        <v>ICSE - IX - Biology</v>
      </c>
      <c r="B59" s="9" t="s">
        <v>45</v>
      </c>
      <c r="C59" s="3" t="s">
        <v>72</v>
      </c>
      <c r="D59" s="3" t="s">
        <v>64</v>
      </c>
      <c r="E59" s="3" t="s">
        <v>167</v>
      </c>
      <c r="F59" s="38" t="s">
        <v>260</v>
      </c>
      <c r="G59" s="10" t="s">
        <v>237</v>
      </c>
      <c r="H59" s="10" t="s">
        <v>90</v>
      </c>
      <c r="I59" s="33">
        <v>45139</v>
      </c>
      <c r="J59" s="10">
        <v>1</v>
      </c>
      <c r="K59" s="10">
        <v>1.5</v>
      </c>
      <c r="L59" s="10">
        <v>0</v>
      </c>
      <c r="M59" s="10">
        <v>0</v>
      </c>
      <c r="N59" s="10" t="s">
        <v>44</v>
      </c>
      <c r="O59" s="10">
        <v>1300</v>
      </c>
      <c r="P59" s="10">
        <v>0</v>
      </c>
      <c r="Q59" s="10" t="s">
        <v>42</v>
      </c>
      <c r="R59" s="34">
        <f t="shared" si="65"/>
        <v>650</v>
      </c>
      <c r="S59" s="10">
        <v>0</v>
      </c>
      <c r="T59" s="34">
        <f>R59*20%</f>
        <v>130</v>
      </c>
      <c r="U59" s="34">
        <f>R59*46.666666666667%</f>
        <v>303.33333333333553</v>
      </c>
      <c r="V59" s="31">
        <f>X59*4</f>
        <v>12120</v>
      </c>
      <c r="W59" s="31">
        <f>X59*2</f>
        <v>6060</v>
      </c>
      <c r="X59" s="31">
        <v>3030</v>
      </c>
      <c r="Y59" s="31">
        <f>X59/2</f>
        <v>1515</v>
      </c>
      <c r="Z59" s="31">
        <f>(R59-(T59+X59/10))/(T59+X59/10)%</f>
        <v>50.115473441108541</v>
      </c>
      <c r="AA59" s="28">
        <f>AC59*4</f>
        <v>8484</v>
      </c>
      <c r="AB59" s="28">
        <f>AC59*2</f>
        <v>4242</v>
      </c>
      <c r="AC59" s="28">
        <f>X59*70%</f>
        <v>2121</v>
      </c>
      <c r="AD59" s="28">
        <f>AC59/2</f>
        <v>1060.5</v>
      </c>
      <c r="AE59" s="28">
        <f>(R59-(T59+AC59/10))/(T59+AC59/10)%</f>
        <v>90.00292312189417</v>
      </c>
      <c r="AF59" s="29">
        <f>AH59*4</f>
        <v>0</v>
      </c>
      <c r="AG59" s="29">
        <f>AH59*2</f>
        <v>0</v>
      </c>
      <c r="AH59" s="29">
        <v>0</v>
      </c>
      <c r="AI59" s="29">
        <f>AH59/2</f>
        <v>0</v>
      </c>
      <c r="AJ59" s="29">
        <f>(R59-(T59+AH59/10))/(T59+AH59/10)%</f>
        <v>400</v>
      </c>
    </row>
    <row r="60" spans="1:36" x14ac:dyDescent="0.3">
      <c r="A60" s="41" t="str">
        <f t="shared" si="57"/>
        <v>ICSE - IX - Hist Civics</v>
      </c>
      <c r="B60" s="9" t="s">
        <v>85</v>
      </c>
      <c r="C60" s="3" t="s">
        <v>72</v>
      </c>
      <c r="D60" s="3" t="s">
        <v>64</v>
      </c>
      <c r="E60" s="3" t="s">
        <v>167</v>
      </c>
      <c r="F60" s="10" t="s">
        <v>249</v>
      </c>
      <c r="G60" s="10" t="s">
        <v>237</v>
      </c>
      <c r="H60" s="10" t="s">
        <v>90</v>
      </c>
      <c r="I60" s="33">
        <v>45139</v>
      </c>
      <c r="J60" s="10">
        <v>1</v>
      </c>
      <c r="K60" s="10">
        <v>1.5</v>
      </c>
      <c r="L60" s="10">
        <v>0</v>
      </c>
      <c r="M60" s="10">
        <v>0</v>
      </c>
      <c r="N60" s="10" t="s">
        <v>44</v>
      </c>
      <c r="O60" s="10">
        <v>1200</v>
      </c>
      <c r="P60" s="10">
        <v>0</v>
      </c>
      <c r="Q60" s="10" t="s">
        <v>42</v>
      </c>
      <c r="R60" s="34">
        <f t="shared" si="65"/>
        <v>600</v>
      </c>
      <c r="S60" s="10">
        <v>0</v>
      </c>
      <c r="T60" s="34">
        <f>R60*20%</f>
        <v>120</v>
      </c>
      <c r="U60" s="34">
        <f>R60*46.666666666667%</f>
        <v>280.00000000000199</v>
      </c>
      <c r="V60" s="31">
        <f>X60*4</f>
        <v>11200</v>
      </c>
      <c r="W60" s="31">
        <f>X60*2</f>
        <v>5600</v>
      </c>
      <c r="X60" s="31">
        <v>2800</v>
      </c>
      <c r="Y60" s="31">
        <f>X60/2</f>
        <v>1400</v>
      </c>
      <c r="Z60" s="31">
        <f>(R60-(T60+X60/10))/(T60+X60/10)%</f>
        <v>50</v>
      </c>
      <c r="AA60" s="28">
        <f>AC60*4</f>
        <v>7839.9999999999991</v>
      </c>
      <c r="AB60" s="28">
        <f>AC60*2</f>
        <v>3919.9999999999995</v>
      </c>
      <c r="AC60" s="28">
        <f>X60*70%</f>
        <v>1959.9999999999998</v>
      </c>
      <c r="AD60" s="28">
        <f>AC60/2</f>
        <v>979.99999999999989</v>
      </c>
      <c r="AE60" s="28">
        <f>(R60-(T60+AC60/10))/(T60+AC60/10)%</f>
        <v>89.87341772151899</v>
      </c>
      <c r="AF60" s="29">
        <f>AH60*4</f>
        <v>0</v>
      </c>
      <c r="AG60" s="29">
        <f>AH60*2</f>
        <v>0</v>
      </c>
      <c r="AH60" s="29">
        <v>0</v>
      </c>
      <c r="AI60" s="29">
        <f>AH60/2</f>
        <v>0</v>
      </c>
      <c r="AJ60" s="29">
        <f>(R60-(T60+AH60/10))/(T60+AH60/10)%</f>
        <v>400</v>
      </c>
    </row>
    <row r="61" spans="1:36" x14ac:dyDescent="0.3">
      <c r="A61" s="41" t="str">
        <f t="shared" si="57"/>
        <v>ICSE - IX - Geography</v>
      </c>
      <c r="B61" s="9" t="s">
        <v>48</v>
      </c>
      <c r="C61" s="3" t="s">
        <v>72</v>
      </c>
      <c r="D61" s="3" t="s">
        <v>64</v>
      </c>
      <c r="E61" s="3" t="s">
        <v>167</v>
      </c>
      <c r="F61" s="10" t="s">
        <v>226</v>
      </c>
      <c r="G61" s="10" t="s">
        <v>237</v>
      </c>
      <c r="H61" s="10" t="s">
        <v>90</v>
      </c>
      <c r="I61" s="33">
        <v>45139</v>
      </c>
      <c r="J61" s="10">
        <v>1</v>
      </c>
      <c r="K61" s="10">
        <v>1.5</v>
      </c>
      <c r="L61" s="10">
        <v>0</v>
      </c>
      <c r="M61" s="10">
        <v>0</v>
      </c>
      <c r="N61" s="10" t="s">
        <v>44</v>
      </c>
      <c r="O61" s="10">
        <v>1200</v>
      </c>
      <c r="P61" s="10">
        <v>0</v>
      </c>
      <c r="Q61" s="10" t="s">
        <v>42</v>
      </c>
      <c r="R61" s="34">
        <f t="shared" si="65"/>
        <v>600</v>
      </c>
      <c r="S61" s="10">
        <v>0</v>
      </c>
      <c r="T61" s="34">
        <f>R61*20%</f>
        <v>120</v>
      </c>
      <c r="U61" s="34">
        <f>R61*46.666666666667%</f>
        <v>280.00000000000199</v>
      </c>
      <c r="V61" s="31">
        <f>X61*4</f>
        <v>11200</v>
      </c>
      <c r="W61" s="31">
        <f>X61*2</f>
        <v>5600</v>
      </c>
      <c r="X61" s="31">
        <v>2800</v>
      </c>
      <c r="Y61" s="31">
        <f>X61/2</f>
        <v>1400</v>
      </c>
      <c r="Z61" s="31">
        <f>(R61-(T61+X61/10))/(T61+X61/10)%</f>
        <v>50</v>
      </c>
      <c r="AA61" s="28">
        <f>AC61*4</f>
        <v>7839.9999999999991</v>
      </c>
      <c r="AB61" s="28">
        <f>AC61*2</f>
        <v>3919.9999999999995</v>
      </c>
      <c r="AC61" s="28">
        <f>X61*70%</f>
        <v>1959.9999999999998</v>
      </c>
      <c r="AD61" s="28">
        <f>AC61/2</f>
        <v>979.99999999999989</v>
      </c>
      <c r="AE61" s="28">
        <f>(R61-(T61+AC61/10))/(T61+AC61/10)%</f>
        <v>89.87341772151899</v>
      </c>
      <c r="AF61" s="29">
        <f>AH61*4</f>
        <v>0</v>
      </c>
      <c r="AG61" s="29">
        <f>AH61*2</f>
        <v>0</v>
      </c>
      <c r="AH61" s="29">
        <v>0</v>
      </c>
      <c r="AI61" s="29">
        <f>AH61/2</f>
        <v>0</v>
      </c>
      <c r="AJ61" s="29">
        <f>(R61-(T61+AH61/10))/(T61+AH61/10)%</f>
        <v>400</v>
      </c>
    </row>
    <row r="62" spans="1:36" x14ac:dyDescent="0.3">
      <c r="A62" s="41" t="str">
        <f t="shared" si="57"/>
        <v>ICSE - IX - Computers</v>
      </c>
      <c r="B62" s="9" t="s">
        <v>65</v>
      </c>
      <c r="C62" s="3" t="s">
        <v>72</v>
      </c>
      <c r="D62" s="3" t="s">
        <v>64</v>
      </c>
      <c r="E62" s="3" t="s">
        <v>168</v>
      </c>
      <c r="F62" s="10" t="s">
        <v>247</v>
      </c>
      <c r="G62" s="10" t="s">
        <v>237</v>
      </c>
      <c r="H62" s="10" t="s">
        <v>90</v>
      </c>
      <c r="I62" s="33">
        <v>45139</v>
      </c>
      <c r="J62" s="10">
        <v>1</v>
      </c>
      <c r="K62" s="10">
        <v>1.5</v>
      </c>
      <c r="L62" s="10">
        <v>0</v>
      </c>
      <c r="M62" s="10">
        <v>0</v>
      </c>
      <c r="N62" s="10" t="s">
        <v>44</v>
      </c>
      <c r="O62" s="10">
        <v>1400</v>
      </c>
      <c r="P62" s="10">
        <v>0</v>
      </c>
      <c r="Q62" s="10" t="s">
        <v>42</v>
      </c>
      <c r="R62" s="34">
        <f t="shared" si="65"/>
        <v>700</v>
      </c>
      <c r="S62" s="10">
        <v>0</v>
      </c>
      <c r="T62" s="34">
        <f>R62*20%</f>
        <v>140</v>
      </c>
      <c r="U62" s="34">
        <f t="shared" ref="U62:U65" si="66">R62*46.666666666667%</f>
        <v>326.66666666666902</v>
      </c>
      <c r="V62" s="31">
        <f t="shared" ref="V62:V65" si="67">X62*4</f>
        <v>13080</v>
      </c>
      <c r="W62" s="31">
        <f>X62*2</f>
        <v>6540</v>
      </c>
      <c r="X62" s="31">
        <v>3270</v>
      </c>
      <c r="Y62" s="31">
        <f>X62/2</f>
        <v>1635</v>
      </c>
      <c r="Z62" s="31">
        <f t="shared" ref="Z62:Z65" si="68">(R62-(T62+X62/10))/(T62+X62/10)%</f>
        <v>49.892933618843685</v>
      </c>
      <c r="AA62" s="28">
        <f>AC62*4</f>
        <v>9156</v>
      </c>
      <c r="AB62" s="28">
        <f>AC62*2</f>
        <v>4578</v>
      </c>
      <c r="AC62" s="28">
        <f>X62*70%</f>
        <v>2289</v>
      </c>
      <c r="AD62" s="28">
        <f>AC62/2</f>
        <v>1144.5</v>
      </c>
      <c r="AE62" s="28">
        <f>(R62-(T62+AC62/10))/(T62+AC62/10)%</f>
        <v>89.753320683111966</v>
      </c>
      <c r="AF62" s="29">
        <f>AH62*4</f>
        <v>0</v>
      </c>
      <c r="AG62" s="29">
        <f>AH62*2</f>
        <v>0</v>
      </c>
      <c r="AH62" s="29">
        <v>0</v>
      </c>
      <c r="AI62" s="29">
        <f>AH62/2</f>
        <v>0</v>
      </c>
      <c r="AJ62" s="29">
        <f>(R62-(T62+AH62/10))/(T62+AH62/10)%</f>
        <v>400</v>
      </c>
    </row>
    <row r="63" spans="1:36" x14ac:dyDescent="0.3">
      <c r="A63" s="41" t="str">
        <f t="shared" si="57"/>
        <v>ICSE - IX - EVS</v>
      </c>
      <c r="B63" s="9" t="s">
        <v>3</v>
      </c>
      <c r="C63" s="3" t="s">
        <v>72</v>
      </c>
      <c r="D63" s="3" t="s">
        <v>64</v>
      </c>
      <c r="E63" s="3" t="s">
        <v>167</v>
      </c>
      <c r="F63" s="10" t="s">
        <v>44</v>
      </c>
      <c r="G63" s="10" t="s">
        <v>237</v>
      </c>
      <c r="H63" s="10" t="s">
        <v>90</v>
      </c>
      <c r="I63" s="33">
        <v>45139</v>
      </c>
      <c r="J63" s="10">
        <v>1</v>
      </c>
      <c r="K63" s="10">
        <v>1.5</v>
      </c>
      <c r="L63" s="10">
        <v>0</v>
      </c>
      <c r="M63" s="10">
        <v>0</v>
      </c>
      <c r="N63" s="10" t="s">
        <v>44</v>
      </c>
      <c r="O63" s="10">
        <v>1200</v>
      </c>
      <c r="P63" s="10">
        <v>0</v>
      </c>
      <c r="Q63" s="10" t="s">
        <v>42</v>
      </c>
      <c r="R63" s="34">
        <f t="shared" si="65"/>
        <v>600</v>
      </c>
      <c r="S63" s="10">
        <v>0</v>
      </c>
      <c r="T63" s="34">
        <f>R63*20%</f>
        <v>120</v>
      </c>
      <c r="U63" s="34">
        <f t="shared" si="66"/>
        <v>280.00000000000199</v>
      </c>
      <c r="V63" s="31">
        <f t="shared" si="67"/>
        <v>11200</v>
      </c>
      <c r="W63" s="31">
        <f>X63*2</f>
        <v>5600</v>
      </c>
      <c r="X63" s="31">
        <v>2800</v>
      </c>
      <c r="Y63" s="31">
        <f>X63/2</f>
        <v>1400</v>
      </c>
      <c r="Z63" s="31">
        <f t="shared" si="68"/>
        <v>50</v>
      </c>
      <c r="AA63" s="28">
        <f>AC63*4</f>
        <v>7839.9999999999991</v>
      </c>
      <c r="AB63" s="28">
        <f>AC63*2</f>
        <v>3919.9999999999995</v>
      </c>
      <c r="AC63" s="28">
        <f>X63*70%</f>
        <v>1959.9999999999998</v>
      </c>
      <c r="AD63" s="28">
        <f>AC63/2</f>
        <v>979.99999999999989</v>
      </c>
      <c r="AE63" s="28">
        <f>(R63-(T63+AC63/10))/(T63+AC63/10)%</f>
        <v>89.87341772151899</v>
      </c>
      <c r="AF63" s="29">
        <f>AH63*4</f>
        <v>0</v>
      </c>
      <c r="AG63" s="29">
        <f>AH63*2</f>
        <v>0</v>
      </c>
      <c r="AH63" s="29">
        <v>0</v>
      </c>
      <c r="AI63" s="29">
        <f>AH63/2</f>
        <v>0</v>
      </c>
      <c r="AJ63" s="29">
        <f>(R63-(T63+AH63/10))/(T63+AH63/10)%</f>
        <v>400</v>
      </c>
    </row>
    <row r="64" spans="1:36" x14ac:dyDescent="0.3">
      <c r="A64" s="41" t="str">
        <f t="shared" si="57"/>
        <v>ICSE - IX - Commercial Study</v>
      </c>
      <c r="B64" s="9" t="s">
        <v>87</v>
      </c>
      <c r="C64" s="3" t="s">
        <v>72</v>
      </c>
      <c r="D64" s="3" t="s">
        <v>64</v>
      </c>
      <c r="E64" s="3" t="s">
        <v>4</v>
      </c>
      <c r="F64" s="10" t="s">
        <v>226</v>
      </c>
      <c r="G64" s="10" t="s">
        <v>237</v>
      </c>
      <c r="H64" s="10" t="s">
        <v>90</v>
      </c>
      <c r="I64" s="33">
        <v>45139</v>
      </c>
      <c r="J64" s="10">
        <v>1</v>
      </c>
      <c r="K64" s="10">
        <v>1.5</v>
      </c>
      <c r="L64" s="10">
        <v>0</v>
      </c>
      <c r="M64" s="10">
        <v>0</v>
      </c>
      <c r="N64" s="10" t="s">
        <v>44</v>
      </c>
      <c r="O64" s="10">
        <v>1300</v>
      </c>
      <c r="P64" s="10">
        <v>0</v>
      </c>
      <c r="Q64" s="10" t="s">
        <v>42</v>
      </c>
      <c r="R64" s="34">
        <f t="shared" si="65"/>
        <v>650</v>
      </c>
      <c r="S64" s="10">
        <v>0</v>
      </c>
      <c r="T64" s="34">
        <f>R64*20%</f>
        <v>130</v>
      </c>
      <c r="U64" s="34">
        <f t="shared" si="66"/>
        <v>303.33333333333553</v>
      </c>
      <c r="V64" s="31">
        <f t="shared" si="67"/>
        <v>12120</v>
      </c>
      <c r="W64" s="31">
        <f>X64*2</f>
        <v>6060</v>
      </c>
      <c r="X64" s="31">
        <v>3030</v>
      </c>
      <c r="Y64" s="31">
        <f>X64/2</f>
        <v>1515</v>
      </c>
      <c r="Z64" s="31">
        <f t="shared" si="68"/>
        <v>50.115473441108541</v>
      </c>
      <c r="AA64" s="28">
        <f>AC64*4</f>
        <v>8484</v>
      </c>
      <c r="AB64" s="28">
        <f>AC64*2</f>
        <v>4242</v>
      </c>
      <c r="AC64" s="28">
        <f>X64*70%</f>
        <v>2121</v>
      </c>
      <c r="AD64" s="28">
        <f>AC64/2</f>
        <v>1060.5</v>
      </c>
      <c r="AE64" s="28">
        <f>(R64-(T64+AC64/10))/(T64+AC64/10)%</f>
        <v>90.00292312189417</v>
      </c>
      <c r="AF64" s="29">
        <f>AH64*4</f>
        <v>0</v>
      </c>
      <c r="AG64" s="29">
        <f>AH64*2</f>
        <v>0</v>
      </c>
      <c r="AH64" s="29">
        <v>0</v>
      </c>
      <c r="AI64" s="29">
        <f>AH64/2</f>
        <v>0</v>
      </c>
      <c r="AJ64" s="29">
        <f>(R64-(T64+AH64/10))/(T64+AH64/10)%</f>
        <v>400</v>
      </c>
    </row>
    <row r="65" spans="1:36" x14ac:dyDescent="0.3">
      <c r="A65" s="41" t="str">
        <f t="shared" si="57"/>
        <v>ICSE - IX - Economics</v>
      </c>
      <c r="B65" s="9" t="s">
        <v>47</v>
      </c>
      <c r="C65" s="3" t="s">
        <v>72</v>
      </c>
      <c r="D65" s="3" t="s">
        <v>64</v>
      </c>
      <c r="E65" s="3" t="s">
        <v>4</v>
      </c>
      <c r="F65" s="10" t="s">
        <v>227</v>
      </c>
      <c r="G65" s="10" t="s">
        <v>237</v>
      </c>
      <c r="H65" s="10" t="s">
        <v>90</v>
      </c>
      <c r="I65" s="33">
        <v>45139</v>
      </c>
      <c r="J65" s="10">
        <v>1</v>
      </c>
      <c r="K65" s="10">
        <v>1.5</v>
      </c>
      <c r="L65" s="10">
        <v>0</v>
      </c>
      <c r="M65" s="10">
        <v>0</v>
      </c>
      <c r="N65" s="10" t="s">
        <v>44</v>
      </c>
      <c r="O65" s="10">
        <v>1300</v>
      </c>
      <c r="P65" s="10">
        <v>0</v>
      </c>
      <c r="Q65" s="10" t="s">
        <v>42</v>
      </c>
      <c r="R65" s="34">
        <f t="shared" si="65"/>
        <v>650</v>
      </c>
      <c r="S65" s="10">
        <v>0</v>
      </c>
      <c r="T65" s="34">
        <f>R65*20%</f>
        <v>130</v>
      </c>
      <c r="U65" s="34">
        <f t="shared" si="66"/>
        <v>303.33333333333553</v>
      </c>
      <c r="V65" s="31">
        <f t="shared" si="67"/>
        <v>12120</v>
      </c>
      <c r="W65" s="31">
        <f>X65*2</f>
        <v>6060</v>
      </c>
      <c r="X65" s="31">
        <v>3030</v>
      </c>
      <c r="Y65" s="31">
        <f>X65/2</f>
        <v>1515</v>
      </c>
      <c r="Z65" s="31">
        <f t="shared" si="68"/>
        <v>50.115473441108541</v>
      </c>
      <c r="AA65" s="28">
        <f>AC65*4</f>
        <v>8484</v>
      </c>
      <c r="AB65" s="28">
        <f>AC65*2</f>
        <v>4242</v>
      </c>
      <c r="AC65" s="28">
        <f>X65*70%</f>
        <v>2121</v>
      </c>
      <c r="AD65" s="28">
        <f>AC65/2</f>
        <v>1060.5</v>
      </c>
      <c r="AE65" s="28">
        <f>(R65-(T65+AC65/10))/(T65+AC65/10)%</f>
        <v>90.00292312189417</v>
      </c>
      <c r="AF65" s="29">
        <f>AH65*4</f>
        <v>0</v>
      </c>
      <c r="AG65" s="29">
        <f>AH65*2</f>
        <v>0</v>
      </c>
      <c r="AH65" s="29">
        <v>0</v>
      </c>
      <c r="AI65" s="29">
        <f>AH65/2</f>
        <v>0</v>
      </c>
      <c r="AJ65" s="29">
        <f>(R65-(T65+AH65/10))/(T65+AH65/10)%</f>
        <v>400</v>
      </c>
    </row>
    <row r="66" spans="1:36" x14ac:dyDescent="0.3">
      <c r="A66" s="41" t="str">
        <f t="shared" si="57"/>
        <v>ICSE - IX - AI</v>
      </c>
      <c r="B66" s="9" t="s">
        <v>5</v>
      </c>
      <c r="C66" s="3" t="s">
        <v>72</v>
      </c>
      <c r="D66" s="3" t="s">
        <v>64</v>
      </c>
      <c r="E66" s="3" t="s">
        <v>168</v>
      </c>
      <c r="F66" s="10" t="s">
        <v>82</v>
      </c>
      <c r="G66" s="10" t="s">
        <v>237</v>
      </c>
      <c r="H66" s="10" t="s">
        <v>90</v>
      </c>
      <c r="I66" s="33">
        <v>45139</v>
      </c>
      <c r="J66" s="10">
        <v>1</v>
      </c>
      <c r="K66" s="10">
        <v>1</v>
      </c>
      <c r="L66" s="10">
        <v>1</v>
      </c>
      <c r="M66" s="10">
        <v>1</v>
      </c>
      <c r="N66" s="10" t="s">
        <v>44</v>
      </c>
      <c r="O66" s="10">
        <v>5000</v>
      </c>
      <c r="P66" s="10">
        <v>0</v>
      </c>
      <c r="Q66" s="10" t="s">
        <v>42</v>
      </c>
      <c r="R66" s="34">
        <f t="shared" si="65"/>
        <v>2500</v>
      </c>
      <c r="S66" s="10">
        <v>0</v>
      </c>
      <c r="T66" s="34">
        <f>R66*20%</f>
        <v>500</v>
      </c>
      <c r="U66" s="34">
        <f>R66*46.666666666667%</f>
        <v>1166.6666666666749</v>
      </c>
      <c r="V66" s="31">
        <f>X66*4</f>
        <v>46668</v>
      </c>
      <c r="W66" s="31">
        <f>X66*2</f>
        <v>23334</v>
      </c>
      <c r="X66" s="31">
        <v>11667</v>
      </c>
      <c r="Y66" s="31">
        <f>X66/2</f>
        <v>5833.5</v>
      </c>
      <c r="Z66" s="31">
        <f>(R66-(T66+X66/10))/(T66+X66/10)%</f>
        <v>49.99700005999879</v>
      </c>
      <c r="AA66" s="28">
        <f>AC66*4</f>
        <v>32667.599999999999</v>
      </c>
      <c r="AB66" s="28">
        <f>AC66*2</f>
        <v>16333.8</v>
      </c>
      <c r="AC66" s="28">
        <f>X66*70%</f>
        <v>8166.9</v>
      </c>
      <c r="AD66" s="28">
        <f>AC66/2</f>
        <v>4083.45</v>
      </c>
      <c r="AE66" s="28">
        <f>(R66-(T66+AC66/10))/(T66+AC66/10)%</f>
        <v>89.870052935770758</v>
      </c>
      <c r="AF66" s="29">
        <f>AH66*4</f>
        <v>0</v>
      </c>
      <c r="AG66" s="29">
        <f>AH66*2</f>
        <v>0</v>
      </c>
      <c r="AH66" s="29">
        <v>0</v>
      </c>
      <c r="AI66" s="29">
        <f>AH66/2</f>
        <v>0</v>
      </c>
      <c r="AJ66" s="29">
        <f>(R66-(T66+AH66/10))/(T66+AH66/10)%</f>
        <v>400</v>
      </c>
    </row>
    <row r="67" spans="1:36" x14ac:dyDescent="0.3">
      <c r="A67" s="41" t="str">
        <f t="shared" si="57"/>
        <v>ICSE - VIII - English</v>
      </c>
      <c r="B67" s="11" t="s">
        <v>49</v>
      </c>
      <c r="C67" s="3" t="s">
        <v>69</v>
      </c>
      <c r="D67" s="3" t="s">
        <v>64</v>
      </c>
      <c r="E67" s="3" t="s">
        <v>167</v>
      </c>
      <c r="F67" s="10" t="s">
        <v>252</v>
      </c>
      <c r="G67" s="10" t="s">
        <v>237</v>
      </c>
      <c r="H67" s="10" t="s">
        <v>90</v>
      </c>
      <c r="I67" s="33">
        <v>45139</v>
      </c>
      <c r="J67" s="10">
        <v>1</v>
      </c>
      <c r="K67" s="10">
        <v>2</v>
      </c>
      <c r="L67" s="10">
        <v>0</v>
      </c>
      <c r="M67" s="10">
        <v>0</v>
      </c>
      <c r="N67" s="10" t="s">
        <v>44</v>
      </c>
      <c r="O67" s="10">
        <v>1300</v>
      </c>
      <c r="P67" s="10">
        <v>0</v>
      </c>
      <c r="Q67" s="10" t="s">
        <v>42</v>
      </c>
      <c r="R67" s="34">
        <f t="shared" ref="R67:R77" si="69">O67*50%</f>
        <v>650</v>
      </c>
      <c r="S67" s="10">
        <v>0</v>
      </c>
      <c r="T67" s="34">
        <f>R67*20%</f>
        <v>130</v>
      </c>
      <c r="U67" s="34">
        <f t="shared" ref="U67:U77" si="70">R67*46.666666666667%</f>
        <v>303.33333333333553</v>
      </c>
      <c r="V67" s="31">
        <f t="shared" ref="V67:V77" si="71">X67*4</f>
        <v>12120</v>
      </c>
      <c r="W67" s="31">
        <f>X67*2</f>
        <v>6060</v>
      </c>
      <c r="X67" s="31">
        <v>3030</v>
      </c>
      <c r="Y67" s="31">
        <f>X67/2</f>
        <v>1515</v>
      </c>
      <c r="Z67" s="31">
        <f t="shared" ref="Z67:Z77" si="72">(R67-(T67+X67/10))/(T67+X67/10)%</f>
        <v>50.115473441108541</v>
      </c>
      <c r="AA67" s="28">
        <f>AC67*4</f>
        <v>8484</v>
      </c>
      <c r="AB67" s="28">
        <f>AC67*2</f>
        <v>4242</v>
      </c>
      <c r="AC67" s="28">
        <f>X67*70%</f>
        <v>2121</v>
      </c>
      <c r="AD67" s="28">
        <f>AC67/2</f>
        <v>1060.5</v>
      </c>
      <c r="AE67" s="28">
        <f>(R67-(T67+AC67/10))/(T67+AC67/10)%</f>
        <v>90.00292312189417</v>
      </c>
      <c r="AF67" s="29">
        <f>AH67*4</f>
        <v>0</v>
      </c>
      <c r="AG67" s="29">
        <f>AH67*2</f>
        <v>0</v>
      </c>
      <c r="AH67" s="29">
        <v>0</v>
      </c>
      <c r="AI67" s="29">
        <f>AH67/2</f>
        <v>0</v>
      </c>
      <c r="AJ67" s="29">
        <f>(R67-(T67+AH67/10))/(T67+AH67/10)%</f>
        <v>400</v>
      </c>
    </row>
    <row r="68" spans="1:36" x14ac:dyDescent="0.3">
      <c r="A68" s="41" t="str">
        <f>D68&amp;" - "&amp;C68&amp;" - "&amp;B68</f>
        <v>ICSE - VIII - Bengali</v>
      </c>
      <c r="B68" s="11" t="s">
        <v>50</v>
      </c>
      <c r="C68" s="3" t="s">
        <v>69</v>
      </c>
      <c r="D68" s="3" t="s">
        <v>64</v>
      </c>
      <c r="E68" s="3" t="s">
        <v>167</v>
      </c>
      <c r="F68" s="10" t="s">
        <v>44</v>
      </c>
      <c r="G68" s="10" t="s">
        <v>237</v>
      </c>
      <c r="H68" s="10" t="s">
        <v>90</v>
      </c>
      <c r="I68" s="33">
        <v>45139</v>
      </c>
      <c r="J68" s="10">
        <v>1</v>
      </c>
      <c r="K68" s="10">
        <v>2</v>
      </c>
      <c r="L68" s="10">
        <v>0</v>
      </c>
      <c r="M68" s="10">
        <v>0</v>
      </c>
      <c r="N68" s="10" t="s">
        <v>44</v>
      </c>
      <c r="O68" s="10">
        <v>1100</v>
      </c>
      <c r="P68" s="10">
        <v>0</v>
      </c>
      <c r="Q68" s="10" t="s">
        <v>42</v>
      </c>
      <c r="R68" s="34">
        <f>O68*50%</f>
        <v>550</v>
      </c>
      <c r="S68" s="10">
        <v>0</v>
      </c>
      <c r="T68" s="34">
        <f>R68*20%</f>
        <v>110</v>
      </c>
      <c r="U68" s="34">
        <f>R68*46.666666666667%</f>
        <v>256.6666666666685</v>
      </c>
      <c r="V68" s="31">
        <f>X68*4</f>
        <v>10280</v>
      </c>
      <c r="W68" s="31">
        <f>X68*2</f>
        <v>5140</v>
      </c>
      <c r="X68" s="31">
        <v>2570</v>
      </c>
      <c r="Y68" s="31">
        <f>X68/2</f>
        <v>1285</v>
      </c>
      <c r="Z68" s="31">
        <f>(R68-(T68+X68/10))/(T68+X68/10)%</f>
        <v>49.863760217983653</v>
      </c>
      <c r="AA68" s="28">
        <f>AC68*4</f>
        <v>7195.9999999999991</v>
      </c>
      <c r="AB68" s="28">
        <f>AC68*2</f>
        <v>3597.9999999999995</v>
      </c>
      <c r="AC68" s="28">
        <f>X68*70%</f>
        <v>1798.9999999999998</v>
      </c>
      <c r="AD68" s="28">
        <f>AC68/2</f>
        <v>899.49999999999989</v>
      </c>
      <c r="AE68" s="28">
        <f>(R68-(T68+AC68/10))/(T68+AC68/10)%</f>
        <v>89.72059330803728</v>
      </c>
      <c r="AF68" s="29">
        <f>AH68*4</f>
        <v>0</v>
      </c>
      <c r="AG68" s="29">
        <f>AH68*2</f>
        <v>0</v>
      </c>
      <c r="AH68" s="29">
        <v>0</v>
      </c>
      <c r="AI68" s="29">
        <f>AH68/2</f>
        <v>0</v>
      </c>
      <c r="AJ68" s="29">
        <f>(R68-(T68+AH68/10))/(T68+AH68/10)%</f>
        <v>399.99999999999994</v>
      </c>
    </row>
    <row r="69" spans="1:36" x14ac:dyDescent="0.3">
      <c r="A69" s="41" t="str">
        <f>D69&amp;" - "&amp;C69&amp;" - "&amp;B69</f>
        <v>ICSE - VIII - Hindi</v>
      </c>
      <c r="B69" s="11" t="s">
        <v>0</v>
      </c>
      <c r="C69" s="3" t="s">
        <v>69</v>
      </c>
      <c r="D69" s="3" t="s">
        <v>64</v>
      </c>
      <c r="E69" s="3" t="s">
        <v>167</v>
      </c>
      <c r="F69" s="10" t="s">
        <v>44</v>
      </c>
      <c r="G69" s="10" t="s">
        <v>237</v>
      </c>
      <c r="H69" s="10" t="s">
        <v>90</v>
      </c>
      <c r="I69" s="33">
        <v>45139</v>
      </c>
      <c r="J69" s="10">
        <v>1</v>
      </c>
      <c r="K69" s="10">
        <v>2</v>
      </c>
      <c r="L69" s="10">
        <v>0</v>
      </c>
      <c r="M69" s="10">
        <v>0</v>
      </c>
      <c r="N69" s="10" t="s">
        <v>44</v>
      </c>
      <c r="O69" s="10">
        <v>1100</v>
      </c>
      <c r="P69" s="10">
        <v>0</v>
      </c>
      <c r="Q69" s="10" t="s">
        <v>42</v>
      </c>
      <c r="R69" s="34">
        <f>O69*50%</f>
        <v>550</v>
      </c>
      <c r="S69" s="10">
        <v>0</v>
      </c>
      <c r="T69" s="34">
        <f>R69*20%</f>
        <v>110</v>
      </c>
      <c r="U69" s="34">
        <f>R69*46.666666666667%</f>
        <v>256.6666666666685</v>
      </c>
      <c r="V69" s="31">
        <f>X69*4</f>
        <v>10280</v>
      </c>
      <c r="W69" s="31">
        <f>X69*2</f>
        <v>5140</v>
      </c>
      <c r="X69" s="31">
        <v>2570</v>
      </c>
      <c r="Y69" s="31">
        <f>X69/2</f>
        <v>1285</v>
      </c>
      <c r="Z69" s="31">
        <f>(R69-(T69+X69/10))/(T69+X69/10)%</f>
        <v>49.863760217983653</v>
      </c>
      <c r="AA69" s="28">
        <f>AC69*4</f>
        <v>7195.9999999999991</v>
      </c>
      <c r="AB69" s="28">
        <f>AC69*2</f>
        <v>3597.9999999999995</v>
      </c>
      <c r="AC69" s="28">
        <f>X69*70%</f>
        <v>1798.9999999999998</v>
      </c>
      <c r="AD69" s="28">
        <f>AC69/2</f>
        <v>899.49999999999989</v>
      </c>
      <c r="AE69" s="28">
        <f>(R69-(T69+AC69/10))/(T69+AC69/10)%</f>
        <v>89.72059330803728</v>
      </c>
      <c r="AF69" s="29">
        <f>AH69*4</f>
        <v>0</v>
      </c>
      <c r="AG69" s="29">
        <f>AH69*2</f>
        <v>0</v>
      </c>
      <c r="AH69" s="29">
        <v>0</v>
      </c>
      <c r="AI69" s="29">
        <f>AH69/2</f>
        <v>0</v>
      </c>
      <c r="AJ69" s="29">
        <f>(R69-(T69+AH69/10))/(T69+AH69/10)%</f>
        <v>399.99999999999994</v>
      </c>
    </row>
    <row r="70" spans="1:36" x14ac:dyDescent="0.3">
      <c r="A70" s="41" t="str">
        <f t="shared" si="57"/>
        <v>ICSE - VIII - Maths</v>
      </c>
      <c r="B70" s="11" t="s">
        <v>2</v>
      </c>
      <c r="C70" s="3" t="s">
        <v>69</v>
      </c>
      <c r="D70" s="3" t="s">
        <v>64</v>
      </c>
      <c r="E70" s="3" t="s">
        <v>167</v>
      </c>
      <c r="F70" s="10" t="s">
        <v>230</v>
      </c>
      <c r="G70" s="10" t="s">
        <v>237</v>
      </c>
      <c r="H70" s="10" t="s">
        <v>90</v>
      </c>
      <c r="I70" s="33">
        <v>45139</v>
      </c>
      <c r="J70" s="10">
        <v>1</v>
      </c>
      <c r="K70" s="10">
        <v>2</v>
      </c>
      <c r="L70" s="10">
        <v>0</v>
      </c>
      <c r="M70" s="10">
        <v>0</v>
      </c>
      <c r="N70" s="10" t="s">
        <v>44</v>
      </c>
      <c r="O70" s="10">
        <v>1300</v>
      </c>
      <c r="P70" s="10">
        <v>0</v>
      </c>
      <c r="Q70" s="10" t="s">
        <v>42</v>
      </c>
      <c r="R70" s="34">
        <f t="shared" si="69"/>
        <v>650</v>
      </c>
      <c r="S70" s="10">
        <v>0</v>
      </c>
      <c r="T70" s="34">
        <f>R70*20%</f>
        <v>130</v>
      </c>
      <c r="U70" s="34">
        <f t="shared" si="70"/>
        <v>303.33333333333553</v>
      </c>
      <c r="V70" s="31">
        <f t="shared" si="71"/>
        <v>12120</v>
      </c>
      <c r="W70" s="31">
        <f>X70*2</f>
        <v>6060</v>
      </c>
      <c r="X70" s="31">
        <v>3030</v>
      </c>
      <c r="Y70" s="31">
        <f>X70/2</f>
        <v>1515</v>
      </c>
      <c r="Z70" s="31">
        <f t="shared" si="72"/>
        <v>50.115473441108541</v>
      </c>
      <c r="AA70" s="28">
        <f>AC70*4</f>
        <v>8484</v>
      </c>
      <c r="AB70" s="28">
        <f>AC70*2</f>
        <v>4242</v>
      </c>
      <c r="AC70" s="28">
        <f>X70*70%</f>
        <v>2121</v>
      </c>
      <c r="AD70" s="28">
        <f>AC70/2</f>
        <v>1060.5</v>
      </c>
      <c r="AE70" s="28">
        <f>(R70-(T70+AC70/10))/(T70+AC70/10)%</f>
        <v>90.00292312189417</v>
      </c>
      <c r="AF70" s="29">
        <f>AH70*4</f>
        <v>0</v>
      </c>
      <c r="AG70" s="29">
        <f>AH70*2</f>
        <v>0</v>
      </c>
      <c r="AH70" s="29">
        <v>0</v>
      </c>
      <c r="AI70" s="29">
        <f>AH70/2</f>
        <v>0</v>
      </c>
      <c r="AJ70" s="29">
        <f>(R70-(T70+AH70/10))/(T70+AH70/10)%</f>
        <v>400</v>
      </c>
    </row>
    <row r="71" spans="1:36" x14ac:dyDescent="0.3">
      <c r="A71" s="41" t="str">
        <f t="shared" si="57"/>
        <v>ICSE - VIII - Physics</v>
      </c>
      <c r="B71" s="11" t="s">
        <v>39</v>
      </c>
      <c r="C71" s="3" t="s">
        <v>69</v>
      </c>
      <c r="D71" s="3" t="s">
        <v>64</v>
      </c>
      <c r="E71" s="3" t="s">
        <v>167</v>
      </c>
      <c r="F71" s="10" t="s">
        <v>251</v>
      </c>
      <c r="G71" s="10" t="s">
        <v>237</v>
      </c>
      <c r="H71" s="10" t="s">
        <v>90</v>
      </c>
      <c r="I71" s="33">
        <v>45139</v>
      </c>
      <c r="J71" s="10">
        <v>1</v>
      </c>
      <c r="K71" s="10">
        <v>2</v>
      </c>
      <c r="L71" s="10">
        <v>0</v>
      </c>
      <c r="M71" s="10">
        <v>0</v>
      </c>
      <c r="N71" s="10" t="s">
        <v>44</v>
      </c>
      <c r="O71" s="10">
        <v>1300</v>
      </c>
      <c r="P71" s="10">
        <v>0</v>
      </c>
      <c r="Q71" s="10" t="s">
        <v>42</v>
      </c>
      <c r="R71" s="34">
        <f t="shared" si="69"/>
        <v>650</v>
      </c>
      <c r="S71" s="10">
        <v>0</v>
      </c>
      <c r="T71" s="34">
        <f>R71*20%</f>
        <v>130</v>
      </c>
      <c r="U71" s="34">
        <f t="shared" si="70"/>
        <v>303.33333333333553</v>
      </c>
      <c r="V71" s="31">
        <f t="shared" si="71"/>
        <v>12120</v>
      </c>
      <c r="W71" s="31">
        <f>X71*2</f>
        <v>6060</v>
      </c>
      <c r="X71" s="31">
        <v>3030</v>
      </c>
      <c r="Y71" s="31">
        <f>X71/2</f>
        <v>1515</v>
      </c>
      <c r="Z71" s="31">
        <f t="shared" si="72"/>
        <v>50.115473441108541</v>
      </c>
      <c r="AA71" s="28">
        <f>AC71*4</f>
        <v>8484</v>
      </c>
      <c r="AB71" s="28">
        <f>AC71*2</f>
        <v>4242</v>
      </c>
      <c r="AC71" s="28">
        <f>X71*70%</f>
        <v>2121</v>
      </c>
      <c r="AD71" s="28">
        <f>AC71/2</f>
        <v>1060.5</v>
      </c>
      <c r="AE71" s="28">
        <f>(R71-(T71+AC71/10))/(T71+AC71/10)%</f>
        <v>90.00292312189417</v>
      </c>
      <c r="AF71" s="29">
        <f>AH71*4</f>
        <v>0</v>
      </c>
      <c r="AG71" s="29">
        <f>AH71*2</f>
        <v>0</v>
      </c>
      <c r="AH71" s="29">
        <v>0</v>
      </c>
      <c r="AI71" s="29">
        <f>AH71/2</f>
        <v>0</v>
      </c>
      <c r="AJ71" s="29">
        <f>(R71-(T71+AH71/10))/(T71+AH71/10)%</f>
        <v>400</v>
      </c>
    </row>
    <row r="72" spans="1:36" x14ac:dyDescent="0.3">
      <c r="A72" s="41" t="str">
        <f t="shared" si="57"/>
        <v>ICSE - VIII - Chemistry</v>
      </c>
      <c r="B72" s="11" t="s">
        <v>43</v>
      </c>
      <c r="C72" s="3" t="s">
        <v>69</v>
      </c>
      <c r="D72" s="3" t="s">
        <v>64</v>
      </c>
      <c r="E72" s="3" t="s">
        <v>167</v>
      </c>
      <c r="F72" s="10" t="s">
        <v>244</v>
      </c>
      <c r="G72" s="10" t="s">
        <v>237</v>
      </c>
      <c r="H72" s="10" t="s">
        <v>90</v>
      </c>
      <c r="I72" s="33">
        <v>45139</v>
      </c>
      <c r="J72" s="10">
        <v>1</v>
      </c>
      <c r="K72" s="10">
        <v>2</v>
      </c>
      <c r="L72" s="10">
        <v>0</v>
      </c>
      <c r="M72" s="10">
        <v>0</v>
      </c>
      <c r="N72" s="10" t="s">
        <v>44</v>
      </c>
      <c r="O72" s="10">
        <v>1200</v>
      </c>
      <c r="P72" s="10">
        <v>0</v>
      </c>
      <c r="Q72" s="10" t="s">
        <v>42</v>
      </c>
      <c r="R72" s="34">
        <f t="shared" si="69"/>
        <v>600</v>
      </c>
      <c r="S72" s="10">
        <v>0</v>
      </c>
      <c r="T72" s="34">
        <f>R72*20%</f>
        <v>120</v>
      </c>
      <c r="U72" s="34">
        <f t="shared" si="70"/>
        <v>280.00000000000199</v>
      </c>
      <c r="V72" s="31">
        <f t="shared" si="71"/>
        <v>11200</v>
      </c>
      <c r="W72" s="31">
        <f>X72*2</f>
        <v>5600</v>
      </c>
      <c r="X72" s="31">
        <v>2800</v>
      </c>
      <c r="Y72" s="31">
        <f>X72/2</f>
        <v>1400</v>
      </c>
      <c r="Z72" s="31">
        <f t="shared" si="72"/>
        <v>50</v>
      </c>
      <c r="AA72" s="28">
        <f>AC72*4</f>
        <v>7839.9999999999991</v>
      </c>
      <c r="AB72" s="28">
        <f>AC72*2</f>
        <v>3919.9999999999995</v>
      </c>
      <c r="AC72" s="28">
        <f>X72*70%</f>
        <v>1959.9999999999998</v>
      </c>
      <c r="AD72" s="28">
        <f>AC72/2</f>
        <v>979.99999999999989</v>
      </c>
      <c r="AE72" s="28">
        <f>(R72-(T72+AC72/10))/(T72+AC72/10)%</f>
        <v>89.87341772151899</v>
      </c>
      <c r="AF72" s="29">
        <f>AH72*4</f>
        <v>0</v>
      </c>
      <c r="AG72" s="29">
        <f>AH72*2</f>
        <v>0</v>
      </c>
      <c r="AH72" s="29">
        <v>0</v>
      </c>
      <c r="AI72" s="29">
        <f>AH72/2</f>
        <v>0</v>
      </c>
      <c r="AJ72" s="29">
        <f>(R72-(T72+AH72/10))/(T72+AH72/10)%</f>
        <v>400</v>
      </c>
    </row>
    <row r="73" spans="1:36" x14ac:dyDescent="0.3">
      <c r="A73" s="41" t="str">
        <f t="shared" si="57"/>
        <v>ICSE - VIII - Biology</v>
      </c>
      <c r="B73" s="11" t="s">
        <v>45</v>
      </c>
      <c r="C73" s="3" t="s">
        <v>69</v>
      </c>
      <c r="D73" s="3" t="s">
        <v>64</v>
      </c>
      <c r="E73" s="3" t="s">
        <v>167</v>
      </c>
      <c r="F73" s="38" t="s">
        <v>260</v>
      </c>
      <c r="G73" s="10" t="s">
        <v>237</v>
      </c>
      <c r="H73" s="10" t="s">
        <v>90</v>
      </c>
      <c r="I73" s="33">
        <v>45139</v>
      </c>
      <c r="J73" s="10">
        <v>1</v>
      </c>
      <c r="K73" s="10">
        <v>2</v>
      </c>
      <c r="L73" s="10">
        <v>0</v>
      </c>
      <c r="M73" s="10">
        <v>0</v>
      </c>
      <c r="N73" s="10" t="s">
        <v>44</v>
      </c>
      <c r="O73" s="10">
        <v>1200</v>
      </c>
      <c r="P73" s="10">
        <v>0</v>
      </c>
      <c r="Q73" s="10" t="s">
        <v>42</v>
      </c>
      <c r="R73" s="34">
        <f t="shared" si="69"/>
        <v>600</v>
      </c>
      <c r="S73" s="10">
        <v>0</v>
      </c>
      <c r="T73" s="34">
        <f>R73*20%</f>
        <v>120</v>
      </c>
      <c r="U73" s="34">
        <f t="shared" si="70"/>
        <v>280.00000000000199</v>
      </c>
      <c r="V73" s="31">
        <f t="shared" si="71"/>
        <v>11200</v>
      </c>
      <c r="W73" s="31">
        <f>X73*2</f>
        <v>5600</v>
      </c>
      <c r="X73" s="31">
        <v>2800</v>
      </c>
      <c r="Y73" s="31">
        <f>X73/2</f>
        <v>1400</v>
      </c>
      <c r="Z73" s="31">
        <f t="shared" si="72"/>
        <v>50</v>
      </c>
      <c r="AA73" s="28">
        <f>AC73*4</f>
        <v>7839.9999999999991</v>
      </c>
      <c r="AB73" s="28">
        <f>AC73*2</f>
        <v>3919.9999999999995</v>
      </c>
      <c r="AC73" s="28">
        <f>X73*70%</f>
        <v>1959.9999999999998</v>
      </c>
      <c r="AD73" s="28">
        <f>AC73/2</f>
        <v>979.99999999999989</v>
      </c>
      <c r="AE73" s="28">
        <f>(R73-(T73+AC73/10))/(T73+AC73/10)%</f>
        <v>89.87341772151899</v>
      </c>
      <c r="AF73" s="29">
        <f>AH73*4</f>
        <v>0</v>
      </c>
      <c r="AG73" s="29">
        <f>AH73*2</f>
        <v>0</v>
      </c>
      <c r="AH73" s="29">
        <v>0</v>
      </c>
      <c r="AI73" s="29">
        <f>AH73/2</f>
        <v>0</v>
      </c>
      <c r="AJ73" s="29">
        <f>(R73-(T73+AH73/10))/(T73+AH73/10)%</f>
        <v>400</v>
      </c>
    </row>
    <row r="74" spans="1:36" x14ac:dyDescent="0.3">
      <c r="A74" s="41" t="str">
        <f t="shared" si="57"/>
        <v>ICSE - VIII - Hist Civics</v>
      </c>
      <c r="B74" s="11" t="s">
        <v>85</v>
      </c>
      <c r="C74" s="3" t="s">
        <v>69</v>
      </c>
      <c r="D74" s="3" t="s">
        <v>64</v>
      </c>
      <c r="E74" s="3" t="s">
        <v>167</v>
      </c>
      <c r="F74" s="10" t="s">
        <v>226</v>
      </c>
      <c r="G74" s="10" t="s">
        <v>237</v>
      </c>
      <c r="H74" s="10" t="s">
        <v>90</v>
      </c>
      <c r="I74" s="33">
        <v>45139</v>
      </c>
      <c r="J74" s="10">
        <v>1</v>
      </c>
      <c r="K74" s="10">
        <v>2</v>
      </c>
      <c r="L74" s="10">
        <v>0</v>
      </c>
      <c r="M74" s="10">
        <v>0</v>
      </c>
      <c r="N74" s="10" t="s">
        <v>44</v>
      </c>
      <c r="O74" s="10">
        <v>1100</v>
      </c>
      <c r="P74" s="10">
        <v>0</v>
      </c>
      <c r="Q74" s="10" t="s">
        <v>42</v>
      </c>
      <c r="R74" s="34">
        <f t="shared" si="69"/>
        <v>550</v>
      </c>
      <c r="S74" s="10">
        <v>0</v>
      </c>
      <c r="T74" s="34">
        <f>R74*20%</f>
        <v>110</v>
      </c>
      <c r="U74" s="34">
        <f t="shared" si="70"/>
        <v>256.6666666666685</v>
      </c>
      <c r="V74" s="31">
        <f t="shared" si="71"/>
        <v>10280</v>
      </c>
      <c r="W74" s="31">
        <f>X74*2</f>
        <v>5140</v>
      </c>
      <c r="X74" s="31">
        <v>2570</v>
      </c>
      <c r="Y74" s="31">
        <f>X74/2</f>
        <v>1285</v>
      </c>
      <c r="Z74" s="31">
        <f t="shared" si="72"/>
        <v>49.863760217983653</v>
      </c>
      <c r="AA74" s="28">
        <f>AC74*4</f>
        <v>7195.9999999999991</v>
      </c>
      <c r="AB74" s="28">
        <f>AC74*2</f>
        <v>3597.9999999999995</v>
      </c>
      <c r="AC74" s="28">
        <f>X74*70%</f>
        <v>1798.9999999999998</v>
      </c>
      <c r="AD74" s="28">
        <f>AC74/2</f>
        <v>899.49999999999989</v>
      </c>
      <c r="AE74" s="28">
        <f>(R74-(T74+AC74/10))/(T74+AC74/10)%</f>
        <v>89.72059330803728</v>
      </c>
      <c r="AF74" s="29">
        <f>AH74*4</f>
        <v>0</v>
      </c>
      <c r="AG74" s="29">
        <f>AH74*2</f>
        <v>0</v>
      </c>
      <c r="AH74" s="29">
        <v>0</v>
      </c>
      <c r="AI74" s="29">
        <f>AH74/2</f>
        <v>0</v>
      </c>
      <c r="AJ74" s="29">
        <f>(R74-(T74+AH74/10))/(T74+AH74/10)%</f>
        <v>399.99999999999994</v>
      </c>
    </row>
    <row r="75" spans="1:36" x14ac:dyDescent="0.3">
      <c r="A75" s="41" t="str">
        <f t="shared" si="57"/>
        <v>ICSE - VIII - Geography</v>
      </c>
      <c r="B75" s="11" t="s">
        <v>48</v>
      </c>
      <c r="C75" s="3" t="s">
        <v>69</v>
      </c>
      <c r="D75" s="3" t="s">
        <v>64</v>
      </c>
      <c r="E75" s="3" t="s">
        <v>167</v>
      </c>
      <c r="F75" s="10" t="s">
        <v>226</v>
      </c>
      <c r="G75" s="10" t="s">
        <v>237</v>
      </c>
      <c r="H75" s="10" t="s">
        <v>90</v>
      </c>
      <c r="I75" s="33">
        <v>45139</v>
      </c>
      <c r="J75" s="10">
        <v>1</v>
      </c>
      <c r="K75" s="10">
        <v>2</v>
      </c>
      <c r="L75" s="10">
        <v>0</v>
      </c>
      <c r="M75" s="10">
        <v>0</v>
      </c>
      <c r="N75" s="10" t="s">
        <v>44</v>
      </c>
      <c r="O75" s="10">
        <v>1100</v>
      </c>
      <c r="P75" s="10">
        <v>0</v>
      </c>
      <c r="Q75" s="10" t="s">
        <v>42</v>
      </c>
      <c r="R75" s="34">
        <f t="shared" si="69"/>
        <v>550</v>
      </c>
      <c r="S75" s="10">
        <v>0</v>
      </c>
      <c r="T75" s="34">
        <f>R75*20%</f>
        <v>110</v>
      </c>
      <c r="U75" s="34">
        <f t="shared" si="70"/>
        <v>256.6666666666685</v>
      </c>
      <c r="V75" s="31">
        <f t="shared" si="71"/>
        <v>10280</v>
      </c>
      <c r="W75" s="31">
        <f>X75*2</f>
        <v>5140</v>
      </c>
      <c r="X75" s="31">
        <v>2570</v>
      </c>
      <c r="Y75" s="31">
        <f>X75/2</f>
        <v>1285</v>
      </c>
      <c r="Z75" s="31">
        <f t="shared" si="72"/>
        <v>49.863760217983653</v>
      </c>
      <c r="AA75" s="28">
        <f>AC75*4</f>
        <v>7195.9999999999991</v>
      </c>
      <c r="AB75" s="28">
        <f>AC75*2</f>
        <v>3597.9999999999995</v>
      </c>
      <c r="AC75" s="28">
        <f>X75*70%</f>
        <v>1798.9999999999998</v>
      </c>
      <c r="AD75" s="28">
        <f>AC75/2</f>
        <v>899.49999999999989</v>
      </c>
      <c r="AE75" s="28">
        <f>(R75-(T75+AC75/10))/(T75+AC75/10)%</f>
        <v>89.72059330803728</v>
      </c>
      <c r="AF75" s="29">
        <f>AH75*4</f>
        <v>0</v>
      </c>
      <c r="AG75" s="29">
        <f>AH75*2</f>
        <v>0</v>
      </c>
      <c r="AH75" s="29">
        <v>0</v>
      </c>
      <c r="AI75" s="29">
        <f>AH75/2</f>
        <v>0</v>
      </c>
      <c r="AJ75" s="29">
        <f>(R75-(T75+AH75/10))/(T75+AH75/10)%</f>
        <v>399.99999999999994</v>
      </c>
    </row>
    <row r="76" spans="1:36" x14ac:dyDescent="0.3">
      <c r="A76" s="41" t="str">
        <f t="shared" si="57"/>
        <v>ICSE - VIII - Computers</v>
      </c>
      <c r="B76" s="11" t="s">
        <v>65</v>
      </c>
      <c r="C76" s="3" t="s">
        <v>69</v>
      </c>
      <c r="D76" s="3" t="s">
        <v>64</v>
      </c>
      <c r="E76" s="3" t="s">
        <v>168</v>
      </c>
      <c r="F76" s="10" t="s">
        <v>250</v>
      </c>
      <c r="G76" s="10" t="s">
        <v>237</v>
      </c>
      <c r="H76" s="10" t="s">
        <v>90</v>
      </c>
      <c r="I76" s="33">
        <v>45139</v>
      </c>
      <c r="J76" s="10">
        <v>1</v>
      </c>
      <c r="K76" s="10">
        <v>2</v>
      </c>
      <c r="L76" s="10">
        <v>0</v>
      </c>
      <c r="M76" s="10">
        <v>0</v>
      </c>
      <c r="N76" s="10" t="s">
        <v>44</v>
      </c>
      <c r="O76" s="10">
        <v>1300</v>
      </c>
      <c r="P76" s="10">
        <v>0</v>
      </c>
      <c r="Q76" s="10" t="s">
        <v>42</v>
      </c>
      <c r="R76" s="34">
        <f t="shared" si="69"/>
        <v>650</v>
      </c>
      <c r="S76" s="10">
        <v>0</v>
      </c>
      <c r="T76" s="34">
        <f>R76*20%</f>
        <v>130</v>
      </c>
      <c r="U76" s="34">
        <f t="shared" si="70"/>
        <v>303.33333333333553</v>
      </c>
      <c r="V76" s="31">
        <f t="shared" si="71"/>
        <v>12120</v>
      </c>
      <c r="W76" s="31">
        <f>X76*2</f>
        <v>6060</v>
      </c>
      <c r="X76" s="31">
        <v>3030</v>
      </c>
      <c r="Y76" s="31">
        <f>X76/2</f>
        <v>1515</v>
      </c>
      <c r="Z76" s="31">
        <f t="shared" si="72"/>
        <v>50.115473441108541</v>
      </c>
      <c r="AA76" s="28">
        <f>AC76*4</f>
        <v>8484</v>
      </c>
      <c r="AB76" s="28">
        <f>AC76*2</f>
        <v>4242</v>
      </c>
      <c r="AC76" s="28">
        <f>X76*70%</f>
        <v>2121</v>
      </c>
      <c r="AD76" s="28">
        <f>AC76/2</f>
        <v>1060.5</v>
      </c>
      <c r="AE76" s="28">
        <f>(R76-(T76+AC76/10))/(T76+AC76/10)%</f>
        <v>90.00292312189417</v>
      </c>
      <c r="AF76" s="29">
        <f>AH76*4</f>
        <v>0</v>
      </c>
      <c r="AG76" s="29">
        <f>AH76*2</f>
        <v>0</v>
      </c>
      <c r="AH76" s="29">
        <v>0</v>
      </c>
      <c r="AI76" s="29">
        <f>AH76/2</f>
        <v>0</v>
      </c>
      <c r="AJ76" s="29">
        <f>(R76-(T76+AH76/10))/(T76+AH76/10)%</f>
        <v>400</v>
      </c>
    </row>
    <row r="77" spans="1:36" x14ac:dyDescent="0.3">
      <c r="A77" s="41" t="str">
        <f t="shared" si="57"/>
        <v>ICSE - VIII - EVS</v>
      </c>
      <c r="B77" s="11" t="s">
        <v>3</v>
      </c>
      <c r="C77" s="3" t="s">
        <v>69</v>
      </c>
      <c r="D77" s="3" t="s">
        <v>64</v>
      </c>
      <c r="E77" s="3" t="s">
        <v>167</v>
      </c>
      <c r="F77" s="10" t="s">
        <v>44</v>
      </c>
      <c r="G77" s="10" t="s">
        <v>237</v>
      </c>
      <c r="H77" s="10" t="s">
        <v>90</v>
      </c>
      <c r="I77" s="33">
        <v>45139</v>
      </c>
      <c r="J77" s="10">
        <v>1</v>
      </c>
      <c r="K77" s="10">
        <v>2</v>
      </c>
      <c r="L77" s="10">
        <v>0</v>
      </c>
      <c r="M77" s="10">
        <v>0</v>
      </c>
      <c r="N77" s="10" t="s">
        <v>44</v>
      </c>
      <c r="O77" s="10">
        <v>1100</v>
      </c>
      <c r="P77" s="10">
        <v>0</v>
      </c>
      <c r="Q77" s="10" t="s">
        <v>42</v>
      </c>
      <c r="R77" s="34">
        <f t="shared" si="69"/>
        <v>550</v>
      </c>
      <c r="S77" s="10">
        <v>0</v>
      </c>
      <c r="T77" s="34">
        <f>R77*20%</f>
        <v>110</v>
      </c>
      <c r="U77" s="34">
        <f t="shared" si="70"/>
        <v>256.6666666666685</v>
      </c>
      <c r="V77" s="31">
        <f t="shared" si="71"/>
        <v>10280</v>
      </c>
      <c r="W77" s="31">
        <f>X77*2</f>
        <v>5140</v>
      </c>
      <c r="X77" s="31">
        <v>2570</v>
      </c>
      <c r="Y77" s="31">
        <f>X77/2</f>
        <v>1285</v>
      </c>
      <c r="Z77" s="31">
        <f t="shared" si="72"/>
        <v>49.863760217983653</v>
      </c>
      <c r="AA77" s="28">
        <f>AC77*4</f>
        <v>7195.9999999999991</v>
      </c>
      <c r="AB77" s="28">
        <f>AC77*2</f>
        <v>3597.9999999999995</v>
      </c>
      <c r="AC77" s="28">
        <f>X77*70%</f>
        <v>1798.9999999999998</v>
      </c>
      <c r="AD77" s="28">
        <f>AC77/2</f>
        <v>899.49999999999989</v>
      </c>
      <c r="AE77" s="28">
        <f>(R77-(T77+AC77/10))/(T77+AC77/10)%</f>
        <v>89.72059330803728</v>
      </c>
      <c r="AF77" s="29">
        <f>AH77*4</f>
        <v>0</v>
      </c>
      <c r="AG77" s="29">
        <f>AH77*2</f>
        <v>0</v>
      </c>
      <c r="AH77" s="29">
        <v>0</v>
      </c>
      <c r="AI77" s="29">
        <f>AH77/2</f>
        <v>0</v>
      </c>
      <c r="AJ77" s="29">
        <f>(R77-(T77+AH77/10))/(T77+AH77/10)%</f>
        <v>399.99999999999994</v>
      </c>
    </row>
    <row r="78" spans="1:36" x14ac:dyDescent="0.3">
      <c r="A78" s="67" t="str">
        <f t="shared" si="57"/>
        <v>CBSE - XI, XII - Computers</v>
      </c>
      <c r="B78" s="7" t="s">
        <v>65</v>
      </c>
      <c r="C78" s="3" t="s">
        <v>46</v>
      </c>
      <c r="D78" s="3" t="s">
        <v>61</v>
      </c>
      <c r="E78" s="3" t="s">
        <v>168</v>
      </c>
      <c r="F78" s="10" t="s">
        <v>247</v>
      </c>
      <c r="G78" s="10" t="s">
        <v>237</v>
      </c>
      <c r="H78" s="10" t="s">
        <v>90</v>
      </c>
      <c r="I78" s="33">
        <v>45139</v>
      </c>
      <c r="J78" s="10">
        <v>1</v>
      </c>
      <c r="K78" s="10">
        <v>2</v>
      </c>
      <c r="L78" s="10">
        <v>0</v>
      </c>
      <c r="M78" s="10">
        <v>0</v>
      </c>
      <c r="N78" s="10" t="s">
        <v>44</v>
      </c>
      <c r="O78" s="10">
        <v>2400</v>
      </c>
      <c r="P78" s="10">
        <v>0</v>
      </c>
      <c r="Q78" s="10" t="s">
        <v>42</v>
      </c>
      <c r="R78" s="34">
        <f>O78*50%</f>
        <v>1200</v>
      </c>
      <c r="S78" s="10">
        <v>0</v>
      </c>
      <c r="T78" s="34">
        <f>R78*20%</f>
        <v>240</v>
      </c>
      <c r="U78" s="34">
        <f>R78*46.666666666667%</f>
        <v>560.00000000000398</v>
      </c>
      <c r="V78" s="31">
        <f>X78*4</f>
        <v>22400</v>
      </c>
      <c r="W78" s="31">
        <f>X78*2</f>
        <v>11200</v>
      </c>
      <c r="X78" s="31">
        <v>5600</v>
      </c>
      <c r="Y78" s="31">
        <f>X78/2</f>
        <v>2800</v>
      </c>
      <c r="Z78" s="31">
        <f>(R78-(T78+X78/10))/(T78+X78/10)%</f>
        <v>50</v>
      </c>
      <c r="AA78" s="28">
        <f t="shared" ref="AA78" si="73">AC78*4</f>
        <v>15679.999999999998</v>
      </c>
      <c r="AB78" s="28">
        <f t="shared" ref="AB78" si="74">AC78*2</f>
        <v>7839.9999999999991</v>
      </c>
      <c r="AC78" s="28">
        <f t="shared" ref="AC78" si="75">X78*70%</f>
        <v>3919.9999999999995</v>
      </c>
      <c r="AD78" s="28">
        <f t="shared" ref="AD78" si="76">AC78/2</f>
        <v>1959.9999999999998</v>
      </c>
      <c r="AE78" s="28">
        <f t="shared" ref="AE78" si="77">(R78-(T78+AC78/10))/(T78+AC78/10)%</f>
        <v>89.87341772151899</v>
      </c>
      <c r="AF78" s="29">
        <f t="shared" ref="AF78" si="78">AH78*4</f>
        <v>0</v>
      </c>
      <c r="AG78" s="29">
        <f t="shared" ref="AG78" si="79">AH78*2</f>
        <v>0</v>
      </c>
      <c r="AH78" s="29">
        <v>0</v>
      </c>
      <c r="AI78" s="29">
        <f t="shared" ref="AI78" si="80">AH78/2</f>
        <v>0</v>
      </c>
      <c r="AJ78" s="29">
        <f t="shared" ref="AJ78" si="81">(R78-(T78+AH78/10))/(T78+AH78/10)%</f>
        <v>400</v>
      </c>
    </row>
    <row r="79" spans="1:36" x14ac:dyDescent="0.3">
      <c r="A79" s="67" t="str">
        <f t="shared" si="57"/>
        <v>CBSE - XI, XII - Geography</v>
      </c>
      <c r="B79" s="7" t="s">
        <v>48</v>
      </c>
      <c r="C79" s="3" t="s">
        <v>46</v>
      </c>
      <c r="D79" s="3" t="s">
        <v>61</v>
      </c>
      <c r="E79" s="3" t="s">
        <v>167</v>
      </c>
      <c r="F79" s="10" t="s">
        <v>226</v>
      </c>
      <c r="G79" s="10" t="s">
        <v>237</v>
      </c>
      <c r="H79" s="10" t="s">
        <v>90</v>
      </c>
      <c r="I79" s="33">
        <v>45139</v>
      </c>
      <c r="J79" s="10">
        <v>1</v>
      </c>
      <c r="K79" s="10">
        <v>2</v>
      </c>
      <c r="L79" s="10">
        <v>0</v>
      </c>
      <c r="M79" s="10">
        <v>0</v>
      </c>
      <c r="N79" s="10" t="s">
        <v>44</v>
      </c>
      <c r="O79" s="10">
        <v>2000</v>
      </c>
      <c r="P79" s="10">
        <v>0</v>
      </c>
      <c r="Q79" s="10" t="s">
        <v>42</v>
      </c>
      <c r="R79" s="34">
        <f>O79*50%</f>
        <v>1000</v>
      </c>
      <c r="S79" s="10">
        <v>0</v>
      </c>
      <c r="T79" s="34">
        <f>R79*20%</f>
        <v>200</v>
      </c>
      <c r="U79" s="34">
        <f>R79*46.666666666667%</f>
        <v>466.66666666666998</v>
      </c>
      <c r="V79" s="31">
        <f>X79*4</f>
        <v>18666.64</v>
      </c>
      <c r="W79" s="31">
        <f>X79*2</f>
        <v>9333.32</v>
      </c>
      <c r="X79" s="31">
        <v>4666.66</v>
      </c>
      <c r="Y79" s="31">
        <f>X79/2</f>
        <v>2333.33</v>
      </c>
      <c r="Z79" s="31">
        <f>(R79-(T79+X79/10))/(T79+X79/10)%</f>
        <v>50.000150000150015</v>
      </c>
      <c r="AA79" s="28">
        <f>AC79*4</f>
        <v>13066.647999999999</v>
      </c>
      <c r="AB79" s="28">
        <f>AC79*2</f>
        <v>6533.3239999999996</v>
      </c>
      <c r="AC79" s="28">
        <f>X79*70%</f>
        <v>3266.6619999999998</v>
      </c>
      <c r="AD79" s="28">
        <f>AC79/2</f>
        <v>1633.3309999999999</v>
      </c>
      <c r="AE79" s="28">
        <f>(R79-(T79+AC79/10))/(T79+AC79/10)%</f>
        <v>89.873585963936932</v>
      </c>
      <c r="AF79" s="29">
        <f>AH79*4</f>
        <v>0</v>
      </c>
      <c r="AG79" s="29">
        <f>AH79*2</f>
        <v>0</v>
      </c>
      <c r="AH79" s="29">
        <v>0</v>
      </c>
      <c r="AI79" s="29">
        <f>AH79/2</f>
        <v>0</v>
      </c>
      <c r="AJ79" s="29">
        <f>(R79-(T79+AH79/10))/(T79+AH79/10)%</f>
        <v>400</v>
      </c>
    </row>
    <row r="80" spans="1:36" x14ac:dyDescent="0.3">
      <c r="A80" s="67" t="str">
        <f t="shared" si="57"/>
        <v>CBSE - XI, XII - English</v>
      </c>
      <c r="B80" s="7" t="s">
        <v>49</v>
      </c>
      <c r="C80" s="3" t="s">
        <v>46</v>
      </c>
      <c r="D80" s="3" t="s">
        <v>61</v>
      </c>
      <c r="E80" s="3" t="s">
        <v>167</v>
      </c>
      <c r="F80" s="10" t="s">
        <v>248</v>
      </c>
      <c r="G80" s="10" t="s">
        <v>237</v>
      </c>
      <c r="H80" s="10" t="s">
        <v>90</v>
      </c>
      <c r="I80" s="33">
        <v>45139</v>
      </c>
      <c r="J80" s="10">
        <v>1</v>
      </c>
      <c r="K80" s="10">
        <v>2</v>
      </c>
      <c r="L80" s="10">
        <v>0</v>
      </c>
      <c r="M80" s="10">
        <v>0</v>
      </c>
      <c r="N80" s="10" t="s">
        <v>44</v>
      </c>
      <c r="O80" s="10">
        <v>2000</v>
      </c>
      <c r="P80" s="10">
        <v>0</v>
      </c>
      <c r="Q80" s="10" t="s">
        <v>42</v>
      </c>
      <c r="R80" s="34">
        <f>O80*50%</f>
        <v>1000</v>
      </c>
      <c r="S80" s="10">
        <v>0</v>
      </c>
      <c r="T80" s="34">
        <f>R80*20%</f>
        <v>200</v>
      </c>
      <c r="U80" s="34">
        <f>R80*46.666666666667%</f>
        <v>466.66666666666998</v>
      </c>
      <c r="V80" s="31">
        <f>X80*4</f>
        <v>18666.64</v>
      </c>
      <c r="W80" s="31">
        <f>X80*2</f>
        <v>9333.32</v>
      </c>
      <c r="X80" s="31">
        <v>4666.66</v>
      </c>
      <c r="Y80" s="31">
        <f>X80/2</f>
        <v>2333.33</v>
      </c>
      <c r="Z80" s="31">
        <f>(R80-(T80+X80/10))/(T80+X80/10)%</f>
        <v>50.000150000150015</v>
      </c>
      <c r="AA80" s="28">
        <f>AC80*4</f>
        <v>13066.647999999999</v>
      </c>
      <c r="AB80" s="28">
        <f>AC80*2</f>
        <v>6533.3239999999996</v>
      </c>
      <c r="AC80" s="28">
        <f>X80*70%</f>
        <v>3266.6619999999998</v>
      </c>
      <c r="AD80" s="28">
        <f>AC80/2</f>
        <v>1633.3309999999999</v>
      </c>
      <c r="AE80" s="28">
        <f>(R80-(T80+AC80/10))/(T80+AC80/10)%</f>
        <v>89.873585963936932</v>
      </c>
      <c r="AF80" s="29">
        <f>AH80*4</f>
        <v>0</v>
      </c>
      <c r="AG80" s="29">
        <f>AH80*2</f>
        <v>0</v>
      </c>
      <c r="AH80" s="29">
        <v>0</v>
      </c>
      <c r="AI80" s="29">
        <f>AH80/2</f>
        <v>0</v>
      </c>
      <c r="AJ80" s="29">
        <f>(R80-(T80+AH80/10))/(T80+AH80/10)%</f>
        <v>400</v>
      </c>
    </row>
    <row r="81" spans="1:36" x14ac:dyDescent="0.3">
      <c r="A81" s="67" t="str">
        <f t="shared" si="57"/>
        <v>CBSE - XI, XII - Bengali</v>
      </c>
      <c r="B81" s="7" t="s">
        <v>50</v>
      </c>
      <c r="C81" s="3" t="s">
        <v>46</v>
      </c>
      <c r="D81" s="3" t="s">
        <v>61</v>
      </c>
      <c r="E81" s="3" t="s">
        <v>167</v>
      </c>
      <c r="F81" s="10" t="s">
        <v>44</v>
      </c>
      <c r="G81" s="10" t="s">
        <v>237</v>
      </c>
      <c r="H81" s="10" t="s">
        <v>90</v>
      </c>
      <c r="I81" s="33">
        <v>45139</v>
      </c>
      <c r="J81" s="10">
        <v>1</v>
      </c>
      <c r="K81" s="10">
        <v>2</v>
      </c>
      <c r="L81" s="10">
        <v>0</v>
      </c>
      <c r="M81" s="10">
        <v>0</v>
      </c>
      <c r="N81" s="10" t="s">
        <v>44</v>
      </c>
      <c r="O81" s="10">
        <v>2000</v>
      </c>
      <c r="P81" s="10">
        <v>0</v>
      </c>
      <c r="Q81" s="10" t="s">
        <v>42</v>
      </c>
      <c r="R81" s="34">
        <f>O81*50%</f>
        <v>1000</v>
      </c>
      <c r="S81" s="10">
        <v>0</v>
      </c>
      <c r="T81" s="34">
        <f>R81*20%</f>
        <v>200</v>
      </c>
      <c r="U81" s="34">
        <f>R81*46.666666666667%</f>
        <v>466.66666666666998</v>
      </c>
      <c r="V81" s="31">
        <f>X81*4</f>
        <v>18666.64</v>
      </c>
      <c r="W81" s="31">
        <f>X81*2</f>
        <v>9333.32</v>
      </c>
      <c r="X81" s="31">
        <v>4666.66</v>
      </c>
      <c r="Y81" s="31">
        <f>X81/2</f>
        <v>2333.33</v>
      </c>
      <c r="Z81" s="31">
        <f>(R81-(T81+X81/10))/(T81+X81/10)%</f>
        <v>50.000150000150015</v>
      </c>
      <c r="AA81" s="28">
        <f>AC81*4</f>
        <v>13066.647999999999</v>
      </c>
      <c r="AB81" s="28">
        <f>AC81*2</f>
        <v>6533.3239999999996</v>
      </c>
      <c r="AC81" s="28">
        <f>X81*70%</f>
        <v>3266.6619999999998</v>
      </c>
      <c r="AD81" s="28">
        <f>AC81/2</f>
        <v>1633.3309999999999</v>
      </c>
      <c r="AE81" s="28">
        <f>(R81-(T81+AC81/10))/(T81+AC81/10)%</f>
        <v>89.873585963936932</v>
      </c>
      <c r="AF81" s="29">
        <f>AH81*4</f>
        <v>0</v>
      </c>
      <c r="AG81" s="29">
        <f>AH81*2</f>
        <v>0</v>
      </c>
      <c r="AH81" s="29">
        <v>0</v>
      </c>
      <c r="AI81" s="29">
        <f>AH81/2</f>
        <v>0</v>
      </c>
      <c r="AJ81" s="29">
        <f>(R81-(T81+AH81/10))/(T81+AH81/10)%</f>
        <v>400</v>
      </c>
    </row>
    <row r="82" spans="1:36" x14ac:dyDescent="0.3">
      <c r="A82" s="67" t="str">
        <f t="shared" si="57"/>
        <v>CBSE - XI, XII - Hindi</v>
      </c>
      <c r="B82" s="7" t="s">
        <v>0</v>
      </c>
      <c r="C82" s="3" t="s">
        <v>46</v>
      </c>
      <c r="D82" s="3" t="s">
        <v>61</v>
      </c>
      <c r="E82" s="3" t="s">
        <v>167</v>
      </c>
      <c r="F82" s="10" t="s">
        <v>44</v>
      </c>
      <c r="G82" s="10" t="s">
        <v>237</v>
      </c>
      <c r="H82" s="10" t="s">
        <v>90</v>
      </c>
      <c r="I82" s="33">
        <v>45139</v>
      </c>
      <c r="J82" s="10">
        <v>1</v>
      </c>
      <c r="K82" s="10">
        <v>2</v>
      </c>
      <c r="L82" s="10">
        <v>0</v>
      </c>
      <c r="M82" s="10">
        <v>0</v>
      </c>
      <c r="N82" s="10" t="s">
        <v>44</v>
      </c>
      <c r="O82" s="10">
        <v>2000</v>
      </c>
      <c r="P82" s="10">
        <v>0</v>
      </c>
      <c r="Q82" s="10" t="s">
        <v>42</v>
      </c>
      <c r="R82" s="34">
        <f>O82*50%</f>
        <v>1000</v>
      </c>
      <c r="S82" s="10">
        <v>0</v>
      </c>
      <c r="T82" s="34">
        <f>R82*20%</f>
        <v>200</v>
      </c>
      <c r="U82" s="34">
        <f>R82*46.666666666667%</f>
        <v>466.66666666666998</v>
      </c>
      <c r="V82" s="31">
        <f>X82*4</f>
        <v>18666.64</v>
      </c>
      <c r="W82" s="31">
        <f>X82*2</f>
        <v>9333.32</v>
      </c>
      <c r="X82" s="31">
        <v>4666.66</v>
      </c>
      <c r="Y82" s="31">
        <f>X82/2</f>
        <v>2333.33</v>
      </c>
      <c r="Z82" s="31">
        <f>(R82-(T82+X82/10))/(T82+X82/10)%</f>
        <v>50.000150000150015</v>
      </c>
      <c r="AA82" s="28">
        <f>AC82*4</f>
        <v>13066.647999999999</v>
      </c>
      <c r="AB82" s="28">
        <f>AC82*2</f>
        <v>6533.3239999999996</v>
      </c>
      <c r="AC82" s="28">
        <f>X82*70%</f>
        <v>3266.6619999999998</v>
      </c>
      <c r="AD82" s="28">
        <f>AC82/2</f>
        <v>1633.3309999999999</v>
      </c>
      <c r="AE82" s="28">
        <f>(R82-(T82+AC82/10))/(T82+AC82/10)%</f>
        <v>89.873585963936932</v>
      </c>
      <c r="AF82" s="29">
        <f>AH82*4</f>
        <v>0</v>
      </c>
      <c r="AG82" s="29">
        <f>AH82*2</f>
        <v>0</v>
      </c>
      <c r="AH82" s="29">
        <v>0</v>
      </c>
      <c r="AI82" s="29">
        <f>AH82/2</f>
        <v>0</v>
      </c>
      <c r="AJ82" s="29">
        <f>(R82-(T82+AH82/10))/(T82+AH82/10)%</f>
        <v>400</v>
      </c>
    </row>
    <row r="83" spans="1:36" x14ac:dyDescent="0.3">
      <c r="A83" s="67" t="str">
        <f t="shared" si="57"/>
        <v>CBSE - XII - Accounting</v>
      </c>
      <c r="B83" s="14" t="s">
        <v>55</v>
      </c>
      <c r="C83" s="3" t="s">
        <v>70</v>
      </c>
      <c r="D83" s="3" t="s">
        <v>61</v>
      </c>
      <c r="E83" s="3" t="s">
        <v>4</v>
      </c>
      <c r="F83" s="10" t="s">
        <v>228</v>
      </c>
      <c r="G83" s="10" t="s">
        <v>237</v>
      </c>
      <c r="H83" s="10" t="s">
        <v>90</v>
      </c>
      <c r="I83" s="33">
        <v>45139</v>
      </c>
      <c r="J83" s="10">
        <v>1</v>
      </c>
      <c r="K83" s="10">
        <v>2</v>
      </c>
      <c r="L83" s="10">
        <v>0</v>
      </c>
      <c r="M83" s="10">
        <v>0</v>
      </c>
      <c r="N83" s="10" t="s">
        <v>44</v>
      </c>
      <c r="O83" s="10">
        <v>3000</v>
      </c>
      <c r="P83" s="10">
        <v>0</v>
      </c>
      <c r="Q83" s="10" t="s">
        <v>42</v>
      </c>
      <c r="R83" s="34">
        <f>O83*50%</f>
        <v>1500</v>
      </c>
      <c r="S83" s="10">
        <v>0</v>
      </c>
      <c r="T83" s="34">
        <f>R83*20%</f>
        <v>300</v>
      </c>
      <c r="U83" s="34">
        <f t="shared" ref="U83:U87" si="82">R83*46.666666666667%</f>
        <v>700.000000000005</v>
      </c>
      <c r="V83" s="31">
        <f t="shared" ref="V83:V87" si="83">X83*4</f>
        <v>28000</v>
      </c>
      <c r="W83" s="31">
        <f>X83*2</f>
        <v>14000</v>
      </c>
      <c r="X83" s="31">
        <v>7000</v>
      </c>
      <c r="Y83" s="31">
        <f>X83/2</f>
        <v>3500</v>
      </c>
      <c r="Z83" s="31">
        <f t="shared" ref="Z83:Z87" si="84">(R83-(T83+X83/10))/(T83+X83/10)%</f>
        <v>50</v>
      </c>
      <c r="AA83" s="28">
        <f>AC83*4</f>
        <v>19600</v>
      </c>
      <c r="AB83" s="28">
        <f>AC83*2</f>
        <v>9800</v>
      </c>
      <c r="AC83" s="28">
        <f>X83*70%</f>
        <v>4900</v>
      </c>
      <c r="AD83" s="28">
        <f>AC83/2</f>
        <v>2450</v>
      </c>
      <c r="AE83" s="28">
        <f>(R83-(T83+AC83/10))/(T83+AC83/10)%</f>
        <v>89.87341772151899</v>
      </c>
      <c r="AF83" s="29">
        <f>AH83*4</f>
        <v>0</v>
      </c>
      <c r="AG83" s="29">
        <f>AH83*2</f>
        <v>0</v>
      </c>
      <c r="AH83" s="29">
        <v>0</v>
      </c>
      <c r="AI83" s="29">
        <f>AH83/2</f>
        <v>0</v>
      </c>
      <c r="AJ83" s="29">
        <f>(R83-(T83+AH83/10))/(T83+AH83/10)%</f>
        <v>400</v>
      </c>
    </row>
    <row r="84" spans="1:36" x14ac:dyDescent="0.3">
      <c r="A84" s="67" t="str">
        <f t="shared" si="57"/>
        <v>CBSE - XII - Economics</v>
      </c>
      <c r="B84" s="14" t="s">
        <v>47</v>
      </c>
      <c r="C84" s="3" t="s">
        <v>70</v>
      </c>
      <c r="D84" s="3" t="s">
        <v>61</v>
      </c>
      <c r="E84" s="3" t="s">
        <v>4</v>
      </c>
      <c r="F84" s="10" t="s">
        <v>227</v>
      </c>
      <c r="G84" s="10" t="s">
        <v>237</v>
      </c>
      <c r="H84" s="10" t="s">
        <v>90</v>
      </c>
      <c r="I84" s="33">
        <v>45139</v>
      </c>
      <c r="J84" s="10">
        <v>1</v>
      </c>
      <c r="K84" s="10">
        <v>2</v>
      </c>
      <c r="L84" s="10">
        <v>0</v>
      </c>
      <c r="M84" s="10">
        <v>0</v>
      </c>
      <c r="N84" s="10" t="s">
        <v>44</v>
      </c>
      <c r="O84" s="10">
        <v>3000</v>
      </c>
      <c r="P84" s="10">
        <v>0</v>
      </c>
      <c r="Q84" s="10" t="s">
        <v>42</v>
      </c>
      <c r="R84" s="34">
        <f t="shared" ref="R84:R87" si="85">O84*50%</f>
        <v>1500</v>
      </c>
      <c r="S84" s="10">
        <v>0</v>
      </c>
      <c r="T84" s="34">
        <f>R84*20%</f>
        <v>300</v>
      </c>
      <c r="U84" s="34">
        <f t="shared" si="82"/>
        <v>700.000000000005</v>
      </c>
      <c r="V84" s="31">
        <f t="shared" si="83"/>
        <v>28000</v>
      </c>
      <c r="W84" s="31">
        <f>X84*2</f>
        <v>14000</v>
      </c>
      <c r="X84" s="31">
        <v>7000</v>
      </c>
      <c r="Y84" s="31">
        <f>X84/2</f>
        <v>3500</v>
      </c>
      <c r="Z84" s="31">
        <f t="shared" si="84"/>
        <v>50</v>
      </c>
      <c r="AA84" s="28">
        <f>AC84*4</f>
        <v>19600</v>
      </c>
      <c r="AB84" s="28">
        <f>AC84*2</f>
        <v>9800</v>
      </c>
      <c r="AC84" s="28">
        <f>X84*70%</f>
        <v>4900</v>
      </c>
      <c r="AD84" s="28">
        <f>AC84/2</f>
        <v>2450</v>
      </c>
      <c r="AE84" s="28">
        <f>(R84-(T84+AC84/10))/(T84+AC84/10)%</f>
        <v>89.87341772151899</v>
      </c>
      <c r="AF84" s="29">
        <f>AH84*4</f>
        <v>0</v>
      </c>
      <c r="AG84" s="29">
        <f>AH84*2</f>
        <v>0</v>
      </c>
      <c r="AH84" s="29">
        <v>0</v>
      </c>
      <c r="AI84" s="29">
        <f>AH84/2</f>
        <v>0</v>
      </c>
      <c r="AJ84" s="29">
        <f>(R84-(T84+AH84/10))/(T84+AH84/10)%</f>
        <v>400</v>
      </c>
    </row>
    <row r="85" spans="1:36" x14ac:dyDescent="0.3">
      <c r="A85" s="67" t="str">
        <f t="shared" si="57"/>
        <v>CBSE - XII - Business Studies</v>
      </c>
      <c r="B85" s="14" t="s">
        <v>56</v>
      </c>
      <c r="C85" s="3" t="s">
        <v>70</v>
      </c>
      <c r="D85" s="3" t="s">
        <v>61</v>
      </c>
      <c r="E85" s="3" t="s">
        <v>4</v>
      </c>
      <c r="F85" s="10" t="s">
        <v>226</v>
      </c>
      <c r="G85" s="10" t="s">
        <v>237</v>
      </c>
      <c r="H85" s="10" t="s">
        <v>90</v>
      </c>
      <c r="I85" s="33">
        <v>45139</v>
      </c>
      <c r="J85" s="10">
        <v>1</v>
      </c>
      <c r="K85" s="10">
        <v>2</v>
      </c>
      <c r="L85" s="10">
        <v>0</v>
      </c>
      <c r="M85" s="10">
        <v>0</v>
      </c>
      <c r="N85" s="10" t="s">
        <v>44</v>
      </c>
      <c r="O85" s="10">
        <v>3000</v>
      </c>
      <c r="P85" s="10">
        <v>0</v>
      </c>
      <c r="Q85" s="10" t="s">
        <v>42</v>
      </c>
      <c r="R85" s="34">
        <f t="shared" si="85"/>
        <v>1500</v>
      </c>
      <c r="S85" s="10">
        <v>0</v>
      </c>
      <c r="T85" s="34">
        <f>R85*20%</f>
        <v>300</v>
      </c>
      <c r="U85" s="34">
        <f t="shared" si="82"/>
        <v>700.000000000005</v>
      </c>
      <c r="V85" s="31">
        <f t="shared" si="83"/>
        <v>28000</v>
      </c>
      <c r="W85" s="31">
        <f>X85*2</f>
        <v>14000</v>
      </c>
      <c r="X85" s="31">
        <v>7000</v>
      </c>
      <c r="Y85" s="31">
        <f>X85/2</f>
        <v>3500</v>
      </c>
      <c r="Z85" s="31">
        <f t="shared" si="84"/>
        <v>50</v>
      </c>
      <c r="AA85" s="28">
        <f>AC85*4</f>
        <v>19600</v>
      </c>
      <c r="AB85" s="28">
        <f>AC85*2</f>
        <v>9800</v>
      </c>
      <c r="AC85" s="28">
        <f>X85*70%</f>
        <v>4900</v>
      </c>
      <c r="AD85" s="28">
        <f>AC85/2</f>
        <v>2450</v>
      </c>
      <c r="AE85" s="28">
        <f>(R85-(T85+AC85/10))/(T85+AC85/10)%</f>
        <v>89.87341772151899</v>
      </c>
      <c r="AF85" s="29">
        <f>AH85*4</f>
        <v>0</v>
      </c>
      <c r="AG85" s="29">
        <f>AH85*2</f>
        <v>0</v>
      </c>
      <c r="AH85" s="29">
        <v>0</v>
      </c>
      <c r="AI85" s="29">
        <f>AH85/2</f>
        <v>0</v>
      </c>
      <c r="AJ85" s="29">
        <f>(R85-(T85+AH85/10))/(T85+AH85/10)%</f>
        <v>400</v>
      </c>
    </row>
    <row r="86" spans="1:36" x14ac:dyDescent="0.3">
      <c r="A86" s="67" t="str">
        <f t="shared" si="57"/>
        <v>CBSE - XII - Info Practices</v>
      </c>
      <c r="B86" s="14" t="s">
        <v>93</v>
      </c>
      <c r="C86" s="3" t="s">
        <v>70</v>
      </c>
      <c r="D86" s="3" t="s">
        <v>61</v>
      </c>
      <c r="E86" s="3" t="s">
        <v>4</v>
      </c>
      <c r="F86" s="38" t="s">
        <v>233</v>
      </c>
      <c r="G86" s="10" t="s">
        <v>237</v>
      </c>
      <c r="H86" s="10" t="s">
        <v>90</v>
      </c>
      <c r="I86" s="33">
        <v>45139</v>
      </c>
      <c r="J86" s="10">
        <v>1</v>
      </c>
      <c r="K86" s="10">
        <v>2</v>
      </c>
      <c r="L86" s="10">
        <v>0</v>
      </c>
      <c r="M86" s="10">
        <v>0</v>
      </c>
      <c r="N86" s="10" t="s">
        <v>44</v>
      </c>
      <c r="O86" s="10">
        <v>3000</v>
      </c>
      <c r="P86" s="10">
        <v>0</v>
      </c>
      <c r="Q86" s="10" t="s">
        <v>42</v>
      </c>
      <c r="R86" s="34">
        <f t="shared" si="85"/>
        <v>1500</v>
      </c>
      <c r="S86" s="10">
        <v>0</v>
      </c>
      <c r="T86" s="34">
        <f>R86*20%</f>
        <v>300</v>
      </c>
      <c r="U86" s="34">
        <f t="shared" si="82"/>
        <v>700.000000000005</v>
      </c>
      <c r="V86" s="31">
        <f t="shared" si="83"/>
        <v>28000</v>
      </c>
      <c r="W86" s="31">
        <f>X86*2</f>
        <v>14000</v>
      </c>
      <c r="X86" s="31">
        <v>7000</v>
      </c>
      <c r="Y86" s="31">
        <f>X86/2</f>
        <v>3500</v>
      </c>
      <c r="Z86" s="31">
        <f t="shared" si="84"/>
        <v>50</v>
      </c>
      <c r="AA86" s="28">
        <f>AC86*4</f>
        <v>19600</v>
      </c>
      <c r="AB86" s="28">
        <f>AC86*2</f>
        <v>9800</v>
      </c>
      <c r="AC86" s="28">
        <f>X86*70%</f>
        <v>4900</v>
      </c>
      <c r="AD86" s="28">
        <f>AC86/2</f>
        <v>2450</v>
      </c>
      <c r="AE86" s="28">
        <f>(R86-(T86+AC86/10))/(T86+AC86/10)%</f>
        <v>89.87341772151899</v>
      </c>
      <c r="AF86" s="29">
        <f>AH86*4</f>
        <v>0</v>
      </c>
      <c r="AG86" s="29">
        <f>AH86*2</f>
        <v>0</v>
      </c>
      <c r="AH86" s="29">
        <v>0</v>
      </c>
      <c r="AI86" s="29">
        <f>AH86/2</f>
        <v>0</v>
      </c>
      <c r="AJ86" s="29">
        <f>(R86-(T86+AH86/10))/(T86+AH86/10)%</f>
        <v>400</v>
      </c>
    </row>
    <row r="87" spans="1:36" x14ac:dyDescent="0.3">
      <c r="A87" s="67" t="str">
        <f t="shared" si="57"/>
        <v>CBSE - XII - Legal Studies</v>
      </c>
      <c r="B87" s="14" t="s">
        <v>58</v>
      </c>
      <c r="C87" s="3" t="s">
        <v>70</v>
      </c>
      <c r="D87" s="3" t="s">
        <v>61</v>
      </c>
      <c r="E87" s="3" t="s">
        <v>4</v>
      </c>
      <c r="F87" s="38" t="s">
        <v>232</v>
      </c>
      <c r="G87" s="10" t="s">
        <v>237</v>
      </c>
      <c r="H87" s="10" t="s">
        <v>90</v>
      </c>
      <c r="I87" s="33">
        <v>45139</v>
      </c>
      <c r="J87" s="10">
        <v>1</v>
      </c>
      <c r="K87" s="10">
        <v>2</v>
      </c>
      <c r="L87" s="10">
        <v>0</v>
      </c>
      <c r="M87" s="10">
        <v>0</v>
      </c>
      <c r="N87" s="10" t="s">
        <v>44</v>
      </c>
      <c r="O87" s="10">
        <v>3000</v>
      </c>
      <c r="P87" s="10">
        <v>0</v>
      </c>
      <c r="Q87" s="10" t="s">
        <v>42</v>
      </c>
      <c r="R87" s="34">
        <f t="shared" si="85"/>
        <v>1500</v>
      </c>
      <c r="S87" s="10">
        <v>0</v>
      </c>
      <c r="T87" s="34">
        <f>R87*20%</f>
        <v>300</v>
      </c>
      <c r="U87" s="34">
        <f t="shared" si="82"/>
        <v>700.000000000005</v>
      </c>
      <c r="V87" s="31">
        <f t="shared" si="83"/>
        <v>28000</v>
      </c>
      <c r="W87" s="31">
        <f>X87*2</f>
        <v>14000</v>
      </c>
      <c r="X87" s="31">
        <v>7000</v>
      </c>
      <c r="Y87" s="31">
        <f>X87/2</f>
        <v>3500</v>
      </c>
      <c r="Z87" s="31">
        <f t="shared" si="84"/>
        <v>50</v>
      </c>
      <c r="AA87" s="28">
        <f>AC87*4</f>
        <v>19600</v>
      </c>
      <c r="AB87" s="28">
        <f>AC87*2</f>
        <v>9800</v>
      </c>
      <c r="AC87" s="28">
        <f>X87*70%</f>
        <v>4900</v>
      </c>
      <c r="AD87" s="28">
        <f>AC87/2</f>
        <v>2450</v>
      </c>
      <c r="AE87" s="28">
        <f>(R87-(T87+AC87/10))/(T87+AC87/10)%</f>
        <v>89.87341772151899</v>
      </c>
      <c r="AF87" s="29">
        <f>AH87*4</f>
        <v>0</v>
      </c>
      <c r="AG87" s="29">
        <f>AH87*2</f>
        <v>0</v>
      </c>
      <c r="AH87" s="29">
        <v>0</v>
      </c>
      <c r="AI87" s="29">
        <f>AH87/2</f>
        <v>0</v>
      </c>
      <c r="AJ87" s="29">
        <f>(R87-(T87+AH87/10))/(T87+AH87/10)%</f>
        <v>400</v>
      </c>
    </row>
    <row r="88" spans="1:36" x14ac:dyDescent="0.3">
      <c r="A88" s="67" t="str">
        <f t="shared" si="57"/>
        <v>CBSE - XII - Maths (Comm)</v>
      </c>
      <c r="B88" s="14" t="s">
        <v>229</v>
      </c>
      <c r="C88" s="3" t="s">
        <v>70</v>
      </c>
      <c r="D88" s="3" t="s">
        <v>61</v>
      </c>
      <c r="E88" s="3" t="s">
        <v>4</v>
      </c>
      <c r="F88" s="10" t="s">
        <v>230</v>
      </c>
      <c r="G88" s="10" t="s">
        <v>237</v>
      </c>
      <c r="H88" s="10" t="s">
        <v>90</v>
      </c>
      <c r="I88" s="33">
        <v>45139</v>
      </c>
      <c r="J88" s="10">
        <v>1</v>
      </c>
      <c r="K88" s="10">
        <v>2</v>
      </c>
      <c r="L88" s="10">
        <v>0</v>
      </c>
      <c r="M88" s="10">
        <v>0</v>
      </c>
      <c r="N88" s="10" t="s">
        <v>44</v>
      </c>
      <c r="O88" s="10">
        <v>3000</v>
      </c>
      <c r="P88" s="10">
        <v>0</v>
      </c>
      <c r="Q88" s="10" t="s">
        <v>42</v>
      </c>
      <c r="R88" s="34">
        <f t="shared" ref="R88" si="86">O88*50%</f>
        <v>1500</v>
      </c>
      <c r="S88" s="10">
        <v>0</v>
      </c>
      <c r="T88" s="34">
        <f>R88*20%</f>
        <v>300</v>
      </c>
      <c r="U88" s="34">
        <f t="shared" ref="U88" si="87">R88*46.666666666667%</f>
        <v>700.000000000005</v>
      </c>
      <c r="V88" s="31">
        <f t="shared" ref="V88" si="88">X88*4</f>
        <v>28000</v>
      </c>
      <c r="W88" s="31">
        <f>X88*2</f>
        <v>14000</v>
      </c>
      <c r="X88" s="31">
        <v>7000</v>
      </c>
      <c r="Y88" s="31">
        <f>X88/2</f>
        <v>3500</v>
      </c>
      <c r="Z88" s="31">
        <f t="shared" ref="Z88" si="89">(R88-(T88+X88/10))/(T88+X88/10)%</f>
        <v>50</v>
      </c>
      <c r="AA88" s="28">
        <f>AC88*4</f>
        <v>19600</v>
      </c>
      <c r="AB88" s="28">
        <f>AC88*2</f>
        <v>9800</v>
      </c>
      <c r="AC88" s="28">
        <f>X88*70%</f>
        <v>4900</v>
      </c>
      <c r="AD88" s="28">
        <f>AC88/2</f>
        <v>2450</v>
      </c>
      <c r="AE88" s="28">
        <f>(R88-(T88+AC88/10))/(T88+AC88/10)%</f>
        <v>89.87341772151899</v>
      </c>
      <c r="AF88" s="29">
        <f>AH88*4</f>
        <v>0</v>
      </c>
      <c r="AG88" s="29">
        <f>AH88*2</f>
        <v>0</v>
      </c>
      <c r="AH88" s="29">
        <v>0</v>
      </c>
      <c r="AI88" s="29">
        <f>AH88/2</f>
        <v>0</v>
      </c>
      <c r="AJ88" s="29">
        <f>(R88-(T88+AH88/10))/(T88+AH88/10)%</f>
        <v>400</v>
      </c>
    </row>
    <row r="89" spans="1:36" x14ac:dyDescent="0.3">
      <c r="A89" s="67" t="str">
        <f t="shared" si="57"/>
        <v>CBSE - XI - Accounting</v>
      </c>
      <c r="B89" s="14" t="s">
        <v>55</v>
      </c>
      <c r="C89" s="3" t="s">
        <v>40</v>
      </c>
      <c r="D89" s="3" t="s">
        <v>61</v>
      </c>
      <c r="E89" s="3" t="s">
        <v>4</v>
      </c>
      <c r="F89" s="10" t="s">
        <v>228</v>
      </c>
      <c r="G89" s="10" t="s">
        <v>237</v>
      </c>
      <c r="H89" s="10" t="s">
        <v>90</v>
      </c>
      <c r="I89" s="33">
        <v>45139</v>
      </c>
      <c r="J89" s="10">
        <v>1</v>
      </c>
      <c r="K89" s="10">
        <v>2</v>
      </c>
      <c r="L89" s="10">
        <v>0</v>
      </c>
      <c r="M89" s="10">
        <v>0</v>
      </c>
      <c r="N89" s="10" t="s">
        <v>44</v>
      </c>
      <c r="O89" s="10">
        <v>3000</v>
      </c>
      <c r="P89" s="10">
        <v>0</v>
      </c>
      <c r="Q89" s="10" t="s">
        <v>42</v>
      </c>
      <c r="R89" s="34">
        <f>O89*50%</f>
        <v>1500</v>
      </c>
      <c r="S89" s="10">
        <v>0</v>
      </c>
      <c r="T89" s="34">
        <f>R89*20%</f>
        <v>300</v>
      </c>
      <c r="U89" s="34">
        <f t="shared" ref="U89:U94" si="90">R89*46.666666666667%</f>
        <v>700.000000000005</v>
      </c>
      <c r="V89" s="31">
        <f t="shared" ref="V89:V94" si="91">X89*4</f>
        <v>28000</v>
      </c>
      <c r="W89" s="31">
        <f>X89*2</f>
        <v>14000</v>
      </c>
      <c r="X89" s="31">
        <v>7000</v>
      </c>
      <c r="Y89" s="31">
        <f>X89/2</f>
        <v>3500</v>
      </c>
      <c r="Z89" s="31">
        <f t="shared" ref="Z89:Z94" si="92">(R89-(T89+X89/10))/(T89+X89/10)%</f>
        <v>50</v>
      </c>
      <c r="AA89" s="28">
        <f>AC89*4</f>
        <v>19600</v>
      </c>
      <c r="AB89" s="28">
        <f>AC89*2</f>
        <v>9800</v>
      </c>
      <c r="AC89" s="28">
        <f>X89*70%</f>
        <v>4900</v>
      </c>
      <c r="AD89" s="28">
        <f>AC89/2</f>
        <v>2450</v>
      </c>
      <c r="AE89" s="28">
        <f>(R89-(T89+AC89/10))/(T89+AC89/10)%</f>
        <v>89.87341772151899</v>
      </c>
      <c r="AF89" s="29">
        <f>AH89*4</f>
        <v>0</v>
      </c>
      <c r="AG89" s="29">
        <f>AH89*2</f>
        <v>0</v>
      </c>
      <c r="AH89" s="29">
        <v>0</v>
      </c>
      <c r="AI89" s="29">
        <f>AH89/2</f>
        <v>0</v>
      </c>
      <c r="AJ89" s="29">
        <f>(R89-(T89+AH89/10))/(T89+AH89/10)%</f>
        <v>400</v>
      </c>
    </row>
    <row r="90" spans="1:36" x14ac:dyDescent="0.3">
      <c r="A90" s="67" t="str">
        <f t="shared" si="57"/>
        <v>CBSE - XI - Economics</v>
      </c>
      <c r="B90" s="14" t="s">
        <v>47</v>
      </c>
      <c r="C90" s="3" t="s">
        <v>40</v>
      </c>
      <c r="D90" s="3" t="s">
        <v>61</v>
      </c>
      <c r="E90" s="3" t="s">
        <v>4</v>
      </c>
      <c r="F90" s="10" t="s">
        <v>227</v>
      </c>
      <c r="G90" s="10" t="s">
        <v>237</v>
      </c>
      <c r="H90" s="10" t="s">
        <v>90</v>
      </c>
      <c r="I90" s="33">
        <v>45139</v>
      </c>
      <c r="J90" s="10">
        <v>1</v>
      </c>
      <c r="K90" s="10">
        <v>2</v>
      </c>
      <c r="L90" s="10">
        <v>0</v>
      </c>
      <c r="M90" s="10">
        <v>0</v>
      </c>
      <c r="N90" s="10" t="s">
        <v>44</v>
      </c>
      <c r="O90" s="10">
        <v>3000</v>
      </c>
      <c r="P90" s="10">
        <v>0</v>
      </c>
      <c r="Q90" s="10" t="s">
        <v>42</v>
      </c>
      <c r="R90" s="34">
        <f t="shared" ref="R90:R94" si="93">O90*50%</f>
        <v>1500</v>
      </c>
      <c r="S90" s="10">
        <v>0</v>
      </c>
      <c r="T90" s="34">
        <f>R90*20%</f>
        <v>300</v>
      </c>
      <c r="U90" s="34">
        <f t="shared" si="90"/>
        <v>700.000000000005</v>
      </c>
      <c r="V90" s="31">
        <f t="shared" si="91"/>
        <v>28000</v>
      </c>
      <c r="W90" s="31">
        <f>X90*2</f>
        <v>14000</v>
      </c>
      <c r="X90" s="31">
        <v>7000</v>
      </c>
      <c r="Y90" s="31">
        <f>X90/2</f>
        <v>3500</v>
      </c>
      <c r="Z90" s="31">
        <f t="shared" si="92"/>
        <v>50</v>
      </c>
      <c r="AA90" s="28">
        <f>AC90*4</f>
        <v>19600</v>
      </c>
      <c r="AB90" s="28">
        <f>AC90*2</f>
        <v>9800</v>
      </c>
      <c r="AC90" s="28">
        <f>X90*70%</f>
        <v>4900</v>
      </c>
      <c r="AD90" s="28">
        <f>AC90/2</f>
        <v>2450</v>
      </c>
      <c r="AE90" s="28">
        <f>(R90-(T90+AC90/10))/(T90+AC90/10)%</f>
        <v>89.87341772151899</v>
      </c>
      <c r="AF90" s="29">
        <f>AH90*4</f>
        <v>0</v>
      </c>
      <c r="AG90" s="29">
        <f>AH90*2</f>
        <v>0</v>
      </c>
      <c r="AH90" s="29">
        <v>0</v>
      </c>
      <c r="AI90" s="29">
        <f>AH90/2</f>
        <v>0</v>
      </c>
      <c r="AJ90" s="29">
        <f>(R90-(T90+AH90/10))/(T90+AH90/10)%</f>
        <v>400</v>
      </c>
    </row>
    <row r="91" spans="1:36" x14ac:dyDescent="0.3">
      <c r="A91" s="67" t="str">
        <f t="shared" si="57"/>
        <v>CBSE - XI - Business Studies</v>
      </c>
      <c r="B91" s="14" t="s">
        <v>56</v>
      </c>
      <c r="C91" s="3" t="s">
        <v>40</v>
      </c>
      <c r="D91" s="3" t="s">
        <v>61</v>
      </c>
      <c r="E91" s="3" t="s">
        <v>4</v>
      </c>
      <c r="F91" s="10" t="s">
        <v>226</v>
      </c>
      <c r="G91" s="10" t="s">
        <v>237</v>
      </c>
      <c r="H91" s="10" t="s">
        <v>90</v>
      </c>
      <c r="I91" s="33">
        <v>45139</v>
      </c>
      <c r="J91" s="10">
        <v>1</v>
      </c>
      <c r="K91" s="10">
        <v>2</v>
      </c>
      <c r="L91" s="10">
        <v>0</v>
      </c>
      <c r="M91" s="10">
        <v>0</v>
      </c>
      <c r="N91" s="10" t="s">
        <v>44</v>
      </c>
      <c r="O91" s="10">
        <v>3000</v>
      </c>
      <c r="P91" s="10">
        <v>0</v>
      </c>
      <c r="Q91" s="10" t="s">
        <v>42</v>
      </c>
      <c r="R91" s="34">
        <f t="shared" si="93"/>
        <v>1500</v>
      </c>
      <c r="S91" s="10">
        <v>0</v>
      </c>
      <c r="T91" s="34">
        <f>R91*20%</f>
        <v>300</v>
      </c>
      <c r="U91" s="34">
        <f t="shared" si="90"/>
        <v>700.000000000005</v>
      </c>
      <c r="V91" s="31">
        <f t="shared" si="91"/>
        <v>28000</v>
      </c>
      <c r="W91" s="31">
        <f>X91*2</f>
        <v>14000</v>
      </c>
      <c r="X91" s="31">
        <v>7000</v>
      </c>
      <c r="Y91" s="31">
        <f>X91/2</f>
        <v>3500</v>
      </c>
      <c r="Z91" s="31">
        <f t="shared" si="92"/>
        <v>50</v>
      </c>
      <c r="AA91" s="28">
        <f>AC91*4</f>
        <v>19600</v>
      </c>
      <c r="AB91" s="28">
        <f>AC91*2</f>
        <v>9800</v>
      </c>
      <c r="AC91" s="28">
        <f>X91*70%</f>
        <v>4900</v>
      </c>
      <c r="AD91" s="28">
        <f>AC91/2</f>
        <v>2450</v>
      </c>
      <c r="AE91" s="28">
        <f>(R91-(T91+AC91/10))/(T91+AC91/10)%</f>
        <v>89.87341772151899</v>
      </c>
      <c r="AF91" s="29">
        <f>AH91*4</f>
        <v>0</v>
      </c>
      <c r="AG91" s="29">
        <f>AH91*2</f>
        <v>0</v>
      </c>
      <c r="AH91" s="29">
        <v>0</v>
      </c>
      <c r="AI91" s="29">
        <f>AH91/2</f>
        <v>0</v>
      </c>
      <c r="AJ91" s="29">
        <f>(R91-(T91+AH91/10))/(T91+AH91/10)%</f>
        <v>400</v>
      </c>
    </row>
    <row r="92" spans="1:36" x14ac:dyDescent="0.3">
      <c r="A92" s="67" t="str">
        <f t="shared" si="57"/>
        <v>CBSE - XI - Info Practices</v>
      </c>
      <c r="B92" s="14" t="s">
        <v>93</v>
      </c>
      <c r="C92" s="3" t="s">
        <v>40</v>
      </c>
      <c r="D92" s="3" t="s">
        <v>61</v>
      </c>
      <c r="E92" s="3" t="s">
        <v>4</v>
      </c>
      <c r="F92" s="38" t="s">
        <v>233</v>
      </c>
      <c r="G92" s="10" t="s">
        <v>237</v>
      </c>
      <c r="H92" s="10" t="s">
        <v>90</v>
      </c>
      <c r="I92" s="33">
        <v>45139</v>
      </c>
      <c r="J92" s="10">
        <v>1</v>
      </c>
      <c r="K92" s="10">
        <v>2</v>
      </c>
      <c r="L92" s="10">
        <v>0</v>
      </c>
      <c r="M92" s="10">
        <v>0</v>
      </c>
      <c r="N92" s="10" t="s">
        <v>44</v>
      </c>
      <c r="O92" s="10">
        <v>3000</v>
      </c>
      <c r="P92" s="10">
        <v>0</v>
      </c>
      <c r="Q92" s="10" t="s">
        <v>42</v>
      </c>
      <c r="R92" s="34">
        <f t="shared" si="93"/>
        <v>1500</v>
      </c>
      <c r="S92" s="10">
        <v>0</v>
      </c>
      <c r="T92" s="34">
        <f>R92*20%</f>
        <v>300</v>
      </c>
      <c r="U92" s="34">
        <f t="shared" si="90"/>
        <v>700.000000000005</v>
      </c>
      <c r="V92" s="31">
        <f t="shared" si="91"/>
        <v>28000</v>
      </c>
      <c r="W92" s="31">
        <f>X92*2</f>
        <v>14000</v>
      </c>
      <c r="X92" s="31">
        <v>7000</v>
      </c>
      <c r="Y92" s="31">
        <f>X92/2</f>
        <v>3500</v>
      </c>
      <c r="Z92" s="31">
        <f t="shared" si="92"/>
        <v>50</v>
      </c>
      <c r="AA92" s="28">
        <f>AC92*4</f>
        <v>19600</v>
      </c>
      <c r="AB92" s="28">
        <f>AC92*2</f>
        <v>9800</v>
      </c>
      <c r="AC92" s="28">
        <f>X92*70%</f>
        <v>4900</v>
      </c>
      <c r="AD92" s="28">
        <f>AC92/2</f>
        <v>2450</v>
      </c>
      <c r="AE92" s="28">
        <f>(R92-(T92+AC92/10))/(T92+AC92/10)%</f>
        <v>89.87341772151899</v>
      </c>
      <c r="AF92" s="29">
        <f>AH92*4</f>
        <v>0</v>
      </c>
      <c r="AG92" s="29">
        <f>AH92*2</f>
        <v>0</v>
      </c>
      <c r="AH92" s="29">
        <v>0</v>
      </c>
      <c r="AI92" s="29">
        <f>AH92/2</f>
        <v>0</v>
      </c>
      <c r="AJ92" s="29">
        <f>(R92-(T92+AH92/10))/(T92+AH92/10)%</f>
        <v>400</v>
      </c>
    </row>
    <row r="93" spans="1:36" x14ac:dyDescent="0.3">
      <c r="A93" s="67" t="str">
        <f t="shared" si="57"/>
        <v>CBSE - XI - Legal Studies</v>
      </c>
      <c r="B93" s="14" t="s">
        <v>58</v>
      </c>
      <c r="C93" s="3" t="s">
        <v>40</v>
      </c>
      <c r="D93" s="3" t="s">
        <v>61</v>
      </c>
      <c r="E93" s="3" t="s">
        <v>4</v>
      </c>
      <c r="F93" s="38" t="s">
        <v>232</v>
      </c>
      <c r="G93" s="10" t="s">
        <v>237</v>
      </c>
      <c r="H93" s="10" t="s">
        <v>90</v>
      </c>
      <c r="I93" s="33">
        <v>45139</v>
      </c>
      <c r="J93" s="10">
        <v>1</v>
      </c>
      <c r="K93" s="10">
        <v>2</v>
      </c>
      <c r="L93" s="10">
        <v>0</v>
      </c>
      <c r="M93" s="10">
        <v>0</v>
      </c>
      <c r="N93" s="10" t="s">
        <v>44</v>
      </c>
      <c r="O93" s="10">
        <v>3000</v>
      </c>
      <c r="P93" s="10">
        <v>0</v>
      </c>
      <c r="Q93" s="10" t="s">
        <v>42</v>
      </c>
      <c r="R93" s="34">
        <f t="shared" si="93"/>
        <v>1500</v>
      </c>
      <c r="S93" s="10">
        <v>0</v>
      </c>
      <c r="T93" s="34">
        <f>R93*20%</f>
        <v>300</v>
      </c>
      <c r="U93" s="34">
        <f t="shared" si="90"/>
        <v>700.000000000005</v>
      </c>
      <c r="V93" s="31">
        <f t="shared" si="91"/>
        <v>28000</v>
      </c>
      <c r="W93" s="31">
        <f>X93*2</f>
        <v>14000</v>
      </c>
      <c r="X93" s="31">
        <v>7000</v>
      </c>
      <c r="Y93" s="31">
        <f>X93/2</f>
        <v>3500</v>
      </c>
      <c r="Z93" s="31">
        <f t="shared" si="92"/>
        <v>50</v>
      </c>
      <c r="AA93" s="28">
        <f>AC93*4</f>
        <v>19600</v>
      </c>
      <c r="AB93" s="28">
        <f>AC93*2</f>
        <v>9800</v>
      </c>
      <c r="AC93" s="28">
        <f>X93*70%</f>
        <v>4900</v>
      </c>
      <c r="AD93" s="28">
        <f>AC93/2</f>
        <v>2450</v>
      </c>
      <c r="AE93" s="28">
        <f>(R93-(T93+AC93/10))/(T93+AC93/10)%</f>
        <v>89.87341772151899</v>
      </c>
      <c r="AF93" s="29">
        <f>AH93*4</f>
        <v>0</v>
      </c>
      <c r="AG93" s="29">
        <f>AH93*2</f>
        <v>0</v>
      </c>
      <c r="AH93" s="29">
        <v>0</v>
      </c>
      <c r="AI93" s="29">
        <f>AH93/2</f>
        <v>0</v>
      </c>
      <c r="AJ93" s="29">
        <f>(R93-(T93+AH93/10))/(T93+AH93/10)%</f>
        <v>400</v>
      </c>
    </row>
    <row r="94" spans="1:36" x14ac:dyDescent="0.3">
      <c r="A94" s="67" t="str">
        <f t="shared" si="57"/>
        <v>CBSE - XI - Maths (Comm)</v>
      </c>
      <c r="B94" s="14" t="s">
        <v>229</v>
      </c>
      <c r="C94" s="3" t="s">
        <v>40</v>
      </c>
      <c r="D94" s="3" t="s">
        <v>61</v>
      </c>
      <c r="E94" s="3" t="s">
        <v>4</v>
      </c>
      <c r="F94" s="10" t="s">
        <v>230</v>
      </c>
      <c r="G94" s="10" t="s">
        <v>237</v>
      </c>
      <c r="H94" s="10" t="s">
        <v>90</v>
      </c>
      <c r="I94" s="33">
        <v>45139</v>
      </c>
      <c r="J94" s="10">
        <v>1</v>
      </c>
      <c r="K94" s="10">
        <v>2</v>
      </c>
      <c r="L94" s="10">
        <v>0</v>
      </c>
      <c r="M94" s="10">
        <v>0</v>
      </c>
      <c r="N94" s="10" t="s">
        <v>44</v>
      </c>
      <c r="O94" s="10">
        <v>3000</v>
      </c>
      <c r="P94" s="10">
        <v>0</v>
      </c>
      <c r="Q94" s="10" t="s">
        <v>42</v>
      </c>
      <c r="R94" s="34">
        <f t="shared" si="93"/>
        <v>1500</v>
      </c>
      <c r="S94" s="10">
        <v>0</v>
      </c>
      <c r="T94" s="34">
        <f>R94*20%</f>
        <v>300</v>
      </c>
      <c r="U94" s="34">
        <f t="shared" si="90"/>
        <v>700.000000000005</v>
      </c>
      <c r="V94" s="31">
        <f t="shared" si="91"/>
        <v>28000</v>
      </c>
      <c r="W94" s="31">
        <f>X94*2</f>
        <v>14000</v>
      </c>
      <c r="X94" s="31">
        <v>7000</v>
      </c>
      <c r="Y94" s="31">
        <f>X94/2</f>
        <v>3500</v>
      </c>
      <c r="Z94" s="31">
        <f t="shared" si="92"/>
        <v>50</v>
      </c>
      <c r="AA94" s="28">
        <f>AC94*4</f>
        <v>19600</v>
      </c>
      <c r="AB94" s="28">
        <f>AC94*2</f>
        <v>9800</v>
      </c>
      <c r="AC94" s="28">
        <f>X94*70%</f>
        <v>4900</v>
      </c>
      <c r="AD94" s="28">
        <f>AC94/2</f>
        <v>2450</v>
      </c>
      <c r="AE94" s="28">
        <f>(R94-(T94+AC94/10))/(T94+AC94/10)%</f>
        <v>89.87341772151899</v>
      </c>
      <c r="AF94" s="29">
        <f>AH94*4</f>
        <v>0</v>
      </c>
      <c r="AG94" s="29">
        <f>AH94*2</f>
        <v>0</v>
      </c>
      <c r="AH94" s="29">
        <v>0</v>
      </c>
      <c r="AI94" s="29">
        <f>AH94/2</f>
        <v>0</v>
      </c>
      <c r="AJ94" s="29">
        <f>(R94-(T94+AH94/10))/(T94+AH94/10)%</f>
        <v>400</v>
      </c>
    </row>
    <row r="95" spans="1:36" x14ac:dyDescent="0.3">
      <c r="A95" s="67" t="str">
        <f>D95&amp;" - "&amp;C95&amp;" - "&amp;B95</f>
        <v>CBSE - X - English</v>
      </c>
      <c r="B95" s="10" t="s">
        <v>49</v>
      </c>
      <c r="C95" s="3" t="s">
        <v>71</v>
      </c>
      <c r="D95" s="3" t="s">
        <v>61</v>
      </c>
      <c r="E95" s="3" t="s">
        <v>167</v>
      </c>
      <c r="F95" s="10" t="s">
        <v>252</v>
      </c>
      <c r="G95" s="10" t="s">
        <v>237</v>
      </c>
      <c r="H95" s="10" t="s">
        <v>90</v>
      </c>
      <c r="I95" s="33">
        <v>45139</v>
      </c>
      <c r="J95" s="10">
        <v>1</v>
      </c>
      <c r="K95" s="10">
        <v>1.5</v>
      </c>
      <c r="L95" s="10">
        <v>0</v>
      </c>
      <c r="M95" s="10">
        <v>0</v>
      </c>
      <c r="N95" s="10" t="s">
        <v>44</v>
      </c>
      <c r="O95" s="10">
        <v>1400</v>
      </c>
      <c r="P95" s="10">
        <v>0</v>
      </c>
      <c r="Q95" s="10" t="s">
        <v>42</v>
      </c>
      <c r="R95" s="34">
        <f t="shared" si="61"/>
        <v>700</v>
      </c>
      <c r="S95" s="10">
        <v>0</v>
      </c>
      <c r="T95" s="34">
        <f>R95*20%</f>
        <v>140</v>
      </c>
      <c r="U95" s="34">
        <f t="shared" ref="U95:U105" si="94">R95*46.666666666667%</f>
        <v>326.66666666666902</v>
      </c>
      <c r="V95" s="31">
        <f t="shared" ref="V95:V105" si="95">X95*4</f>
        <v>13080</v>
      </c>
      <c r="W95" s="31">
        <f>X95*2</f>
        <v>6540</v>
      </c>
      <c r="X95" s="31">
        <v>3270</v>
      </c>
      <c r="Y95" s="31">
        <f>X95/2</f>
        <v>1635</v>
      </c>
      <c r="Z95" s="31">
        <f t="shared" ref="Z95:Z105" si="96">(R95-(T95+X95/10))/(T95+X95/10)%</f>
        <v>49.892933618843685</v>
      </c>
      <c r="AA95" s="28">
        <f>AC95*4</f>
        <v>9156</v>
      </c>
      <c r="AB95" s="28">
        <f>AC95*2</f>
        <v>4578</v>
      </c>
      <c r="AC95" s="28">
        <f>X95*70%</f>
        <v>2289</v>
      </c>
      <c r="AD95" s="28">
        <f>AC95/2</f>
        <v>1144.5</v>
      </c>
      <c r="AE95" s="28">
        <f>(R95-(T95+AC95/10))/(T95+AC95/10)%</f>
        <v>89.753320683111966</v>
      </c>
      <c r="AF95" s="29">
        <f>AH95*4</f>
        <v>0</v>
      </c>
      <c r="AG95" s="29">
        <f>AH95*2</f>
        <v>0</v>
      </c>
      <c r="AH95" s="29">
        <v>0</v>
      </c>
      <c r="AI95" s="29">
        <f>AH95/2</f>
        <v>0</v>
      </c>
      <c r="AJ95" s="29">
        <f>(R95-(T95+AH95/10))/(T95+AH95/10)%</f>
        <v>400</v>
      </c>
    </row>
    <row r="96" spans="1:36" x14ac:dyDescent="0.3">
      <c r="A96" s="67" t="str">
        <f t="shared" ref="A96:A129" si="97">D96&amp;" - "&amp;C96&amp;" - "&amp;B96</f>
        <v>CBSE - X - Bengali</v>
      </c>
      <c r="B96" s="10" t="s">
        <v>50</v>
      </c>
      <c r="C96" s="3" t="s">
        <v>71</v>
      </c>
      <c r="D96" s="3" t="s">
        <v>61</v>
      </c>
      <c r="E96" s="3" t="s">
        <v>167</v>
      </c>
      <c r="F96" s="10" t="s">
        <v>44</v>
      </c>
      <c r="G96" s="10" t="s">
        <v>237</v>
      </c>
      <c r="H96" s="10" t="s">
        <v>90</v>
      </c>
      <c r="I96" s="33">
        <v>45139</v>
      </c>
      <c r="J96" s="10">
        <v>1</v>
      </c>
      <c r="K96" s="10">
        <v>1.5</v>
      </c>
      <c r="L96" s="10">
        <v>0</v>
      </c>
      <c r="M96" s="10">
        <v>0</v>
      </c>
      <c r="N96" s="10" t="s">
        <v>44</v>
      </c>
      <c r="O96" s="10">
        <v>1200</v>
      </c>
      <c r="P96" s="10">
        <v>0</v>
      </c>
      <c r="Q96" s="10" t="s">
        <v>42</v>
      </c>
      <c r="R96" s="34">
        <f t="shared" si="61"/>
        <v>600</v>
      </c>
      <c r="S96" s="10">
        <v>0</v>
      </c>
      <c r="T96" s="34">
        <f>R96*20%</f>
        <v>120</v>
      </c>
      <c r="U96" s="34">
        <f t="shared" si="94"/>
        <v>280.00000000000199</v>
      </c>
      <c r="V96" s="31">
        <f t="shared" si="95"/>
        <v>11200</v>
      </c>
      <c r="W96" s="31">
        <f>X96*2</f>
        <v>5600</v>
      </c>
      <c r="X96" s="31">
        <v>2800</v>
      </c>
      <c r="Y96" s="31">
        <f>X96/2</f>
        <v>1400</v>
      </c>
      <c r="Z96" s="31">
        <f t="shared" si="96"/>
        <v>50</v>
      </c>
      <c r="AA96" s="28">
        <f>AC96*4</f>
        <v>7839.9999999999991</v>
      </c>
      <c r="AB96" s="28">
        <f>AC96*2</f>
        <v>3919.9999999999995</v>
      </c>
      <c r="AC96" s="28">
        <f>X96*70%</f>
        <v>1959.9999999999998</v>
      </c>
      <c r="AD96" s="28">
        <f>AC96/2</f>
        <v>979.99999999999989</v>
      </c>
      <c r="AE96" s="28">
        <f>(R96-(T96+AC96/10))/(T96+AC96/10)%</f>
        <v>89.87341772151899</v>
      </c>
      <c r="AF96" s="29">
        <f>AH96*4</f>
        <v>0</v>
      </c>
      <c r="AG96" s="29">
        <f>AH96*2</f>
        <v>0</v>
      </c>
      <c r="AH96" s="29">
        <v>0</v>
      </c>
      <c r="AI96" s="29">
        <f>AH96/2</f>
        <v>0</v>
      </c>
      <c r="AJ96" s="29">
        <f>(R96-(T96+AH96/10))/(T96+AH96/10)%</f>
        <v>400</v>
      </c>
    </row>
    <row r="97" spans="1:36" x14ac:dyDescent="0.3">
      <c r="A97" s="67" t="str">
        <f t="shared" si="97"/>
        <v>CBSE - X - Hindi</v>
      </c>
      <c r="B97" s="10" t="s">
        <v>0</v>
      </c>
      <c r="C97" s="3" t="s">
        <v>71</v>
      </c>
      <c r="D97" s="3" t="s">
        <v>61</v>
      </c>
      <c r="E97" s="3" t="s">
        <v>167</v>
      </c>
      <c r="F97" s="10" t="s">
        <v>44</v>
      </c>
      <c r="G97" s="10" t="s">
        <v>237</v>
      </c>
      <c r="H97" s="10" t="s">
        <v>90</v>
      </c>
      <c r="I97" s="33">
        <v>45139</v>
      </c>
      <c r="J97" s="10">
        <v>1</v>
      </c>
      <c r="K97" s="10">
        <v>1.5</v>
      </c>
      <c r="L97" s="10">
        <v>0</v>
      </c>
      <c r="M97" s="10">
        <v>0</v>
      </c>
      <c r="N97" s="10" t="s">
        <v>44</v>
      </c>
      <c r="O97" s="10">
        <v>1200</v>
      </c>
      <c r="P97" s="10">
        <v>0</v>
      </c>
      <c r="Q97" s="10" t="s">
        <v>42</v>
      </c>
      <c r="R97" s="34">
        <f t="shared" si="61"/>
        <v>600</v>
      </c>
      <c r="S97" s="10">
        <v>0</v>
      </c>
      <c r="T97" s="34">
        <f>R97*20%</f>
        <v>120</v>
      </c>
      <c r="U97" s="34">
        <f t="shared" si="94"/>
        <v>280.00000000000199</v>
      </c>
      <c r="V97" s="31">
        <f t="shared" si="95"/>
        <v>11200</v>
      </c>
      <c r="W97" s="31">
        <f>X97*2</f>
        <v>5600</v>
      </c>
      <c r="X97" s="31">
        <v>2800</v>
      </c>
      <c r="Y97" s="31">
        <f>X97/2</f>
        <v>1400</v>
      </c>
      <c r="Z97" s="31">
        <f t="shared" si="96"/>
        <v>50</v>
      </c>
      <c r="AA97" s="28">
        <f>AC97*4</f>
        <v>7839.9999999999991</v>
      </c>
      <c r="AB97" s="28">
        <f>AC97*2</f>
        <v>3919.9999999999995</v>
      </c>
      <c r="AC97" s="28">
        <f>X97*70%</f>
        <v>1959.9999999999998</v>
      </c>
      <c r="AD97" s="28">
        <f>AC97/2</f>
        <v>979.99999999999989</v>
      </c>
      <c r="AE97" s="28">
        <f>(R97-(T97+AC97/10))/(T97+AC97/10)%</f>
        <v>89.87341772151899</v>
      </c>
      <c r="AF97" s="29">
        <f>AH97*4</f>
        <v>0</v>
      </c>
      <c r="AG97" s="29">
        <f>AH97*2</f>
        <v>0</v>
      </c>
      <c r="AH97" s="29">
        <v>0</v>
      </c>
      <c r="AI97" s="29">
        <f>AH97/2</f>
        <v>0</v>
      </c>
      <c r="AJ97" s="29">
        <f>(R97-(T97+AH97/10))/(T97+AH97/10)%</f>
        <v>400</v>
      </c>
    </row>
    <row r="98" spans="1:36" x14ac:dyDescent="0.3">
      <c r="A98" s="67" t="str">
        <f t="shared" si="97"/>
        <v>CBSE - X - Maths</v>
      </c>
      <c r="B98" s="10" t="s">
        <v>2</v>
      </c>
      <c r="C98" s="3" t="s">
        <v>71</v>
      </c>
      <c r="D98" s="3" t="s">
        <v>61</v>
      </c>
      <c r="E98" s="3" t="s">
        <v>167</v>
      </c>
      <c r="F98" s="10" t="s">
        <v>245</v>
      </c>
      <c r="G98" s="10" t="s">
        <v>237</v>
      </c>
      <c r="H98" s="10" t="s">
        <v>90</v>
      </c>
      <c r="I98" s="33">
        <v>45139</v>
      </c>
      <c r="J98" s="10">
        <v>1</v>
      </c>
      <c r="K98" s="10">
        <v>1.5</v>
      </c>
      <c r="L98" s="10">
        <v>0</v>
      </c>
      <c r="M98" s="10">
        <v>0</v>
      </c>
      <c r="N98" s="10" t="s">
        <v>44</v>
      </c>
      <c r="O98" s="10">
        <v>1400</v>
      </c>
      <c r="P98" s="10">
        <v>0</v>
      </c>
      <c r="Q98" s="10" t="s">
        <v>42</v>
      </c>
      <c r="R98" s="34">
        <f t="shared" si="61"/>
        <v>700</v>
      </c>
      <c r="S98" s="10">
        <v>0</v>
      </c>
      <c r="T98" s="34">
        <f>R98*20%</f>
        <v>140</v>
      </c>
      <c r="U98" s="34">
        <f t="shared" ref="U98" si="98">R98*46.666666666667%</f>
        <v>326.66666666666902</v>
      </c>
      <c r="V98" s="31">
        <f t="shared" ref="V98" si="99">X98*4</f>
        <v>13080</v>
      </c>
      <c r="W98" s="31">
        <f>X98*2</f>
        <v>6540</v>
      </c>
      <c r="X98" s="31">
        <v>3270</v>
      </c>
      <c r="Y98" s="31">
        <f>X98/2</f>
        <v>1635</v>
      </c>
      <c r="Z98" s="31">
        <f t="shared" ref="Z98" si="100">(R98-(T98+X98/10))/(T98+X98/10)%</f>
        <v>49.892933618843685</v>
      </c>
      <c r="AA98" s="28">
        <f>AC98*4</f>
        <v>9156</v>
      </c>
      <c r="AB98" s="28">
        <f>AC98*2</f>
        <v>4578</v>
      </c>
      <c r="AC98" s="28">
        <f>X98*70%</f>
        <v>2289</v>
      </c>
      <c r="AD98" s="28">
        <f>AC98/2</f>
        <v>1144.5</v>
      </c>
      <c r="AE98" s="28">
        <f>(R98-(T98+AC98/10))/(T98+AC98/10)%</f>
        <v>89.753320683111966</v>
      </c>
      <c r="AF98" s="29">
        <f>AH98*4</f>
        <v>0</v>
      </c>
      <c r="AG98" s="29">
        <f>AH98*2</f>
        <v>0</v>
      </c>
      <c r="AH98" s="29">
        <v>0</v>
      </c>
      <c r="AI98" s="29">
        <f>AH98/2</f>
        <v>0</v>
      </c>
      <c r="AJ98" s="29">
        <f>(R98-(T98+AH98/10))/(T98+AH98/10)%</f>
        <v>400</v>
      </c>
    </row>
    <row r="99" spans="1:36" x14ac:dyDescent="0.3">
      <c r="A99" s="67" t="str">
        <f t="shared" si="97"/>
        <v>CBSE - X - Science, Physics</v>
      </c>
      <c r="B99" s="10" t="s">
        <v>261</v>
      </c>
      <c r="C99" s="3" t="s">
        <v>71</v>
      </c>
      <c r="D99" s="3" t="s">
        <v>61</v>
      </c>
      <c r="E99" s="3" t="s">
        <v>167</v>
      </c>
      <c r="F99" s="10" t="s">
        <v>243</v>
      </c>
      <c r="G99" s="10" t="s">
        <v>237</v>
      </c>
      <c r="H99" s="10" t="s">
        <v>90</v>
      </c>
      <c r="I99" s="33">
        <v>45139</v>
      </c>
      <c r="J99" s="10">
        <v>1</v>
      </c>
      <c r="K99" s="10">
        <v>1.5</v>
      </c>
      <c r="L99" s="10">
        <v>0</v>
      </c>
      <c r="M99" s="10">
        <v>0</v>
      </c>
      <c r="N99" s="10" t="s">
        <v>44</v>
      </c>
      <c r="O99" s="10">
        <v>1400</v>
      </c>
      <c r="P99" s="10">
        <v>0</v>
      </c>
      <c r="Q99" s="10" t="s">
        <v>42</v>
      </c>
      <c r="R99" s="34">
        <f t="shared" si="61"/>
        <v>700</v>
      </c>
      <c r="S99" s="10">
        <v>0</v>
      </c>
      <c r="T99" s="34">
        <f t="shared" ref="T99:T191" si="101">R99*20%</f>
        <v>140</v>
      </c>
      <c r="U99" s="34">
        <f t="shared" si="94"/>
        <v>326.66666666666902</v>
      </c>
      <c r="V99" s="31">
        <f t="shared" si="95"/>
        <v>13080</v>
      </c>
      <c r="W99" s="31">
        <f t="shared" ref="W99:W189" si="102">X99*2</f>
        <v>6540</v>
      </c>
      <c r="X99" s="31">
        <v>3270</v>
      </c>
      <c r="Y99" s="31">
        <f t="shared" ref="Y99:Y189" si="103">X99/2</f>
        <v>1635</v>
      </c>
      <c r="Z99" s="31">
        <f t="shared" si="96"/>
        <v>49.892933618843685</v>
      </c>
      <c r="AA99" s="28">
        <f>AC99*4</f>
        <v>9156</v>
      </c>
      <c r="AB99" s="28">
        <f>AC99*2</f>
        <v>4578</v>
      </c>
      <c r="AC99" s="28">
        <f>X99*70%</f>
        <v>2289</v>
      </c>
      <c r="AD99" s="28">
        <f>AC99/2</f>
        <v>1144.5</v>
      </c>
      <c r="AE99" s="28">
        <f>(R99-(T99+AC99/10))/(T99+AC99/10)%</f>
        <v>89.753320683111966</v>
      </c>
      <c r="AF99" s="29">
        <f>AH99*4</f>
        <v>0</v>
      </c>
      <c r="AG99" s="29">
        <f>AH99*2</f>
        <v>0</v>
      </c>
      <c r="AH99" s="29">
        <v>0</v>
      </c>
      <c r="AI99" s="29">
        <f>AH99/2</f>
        <v>0</v>
      </c>
      <c r="AJ99" s="29">
        <f>(R99-(T99+AH99/10))/(T99+AH99/10)%</f>
        <v>400</v>
      </c>
    </row>
    <row r="100" spans="1:36" x14ac:dyDescent="0.3">
      <c r="A100" s="67" t="str">
        <f t="shared" si="97"/>
        <v>CBSE - X - Science, Chemistry</v>
      </c>
      <c r="B100" s="10" t="s">
        <v>262</v>
      </c>
      <c r="C100" s="3" t="s">
        <v>71</v>
      </c>
      <c r="D100" s="3" t="s">
        <v>61</v>
      </c>
      <c r="E100" s="3" t="s">
        <v>167</v>
      </c>
      <c r="F100" s="10" t="s">
        <v>264</v>
      </c>
      <c r="G100" s="10" t="s">
        <v>237</v>
      </c>
      <c r="H100" s="10" t="s">
        <v>90</v>
      </c>
      <c r="I100" s="33">
        <v>45139</v>
      </c>
      <c r="J100" s="10">
        <v>1</v>
      </c>
      <c r="K100" s="10">
        <v>1.5</v>
      </c>
      <c r="L100" s="10">
        <v>0</v>
      </c>
      <c r="M100" s="10">
        <v>0</v>
      </c>
      <c r="N100" s="10" t="s">
        <v>44</v>
      </c>
      <c r="O100" s="10">
        <v>1300</v>
      </c>
      <c r="P100" s="10">
        <v>0</v>
      </c>
      <c r="Q100" s="10" t="s">
        <v>42</v>
      </c>
      <c r="R100" s="34">
        <f t="shared" si="61"/>
        <v>650</v>
      </c>
      <c r="S100" s="10">
        <v>0</v>
      </c>
      <c r="T100" s="34">
        <f t="shared" ref="T100:T101" si="104">R100*20%</f>
        <v>130</v>
      </c>
      <c r="U100" s="34">
        <f t="shared" ref="U100:U101" si="105">R100*46.666666666667%</f>
        <v>303.33333333333553</v>
      </c>
      <c r="V100" s="31">
        <f t="shared" ref="V100:V101" si="106">X100*4</f>
        <v>12120</v>
      </c>
      <c r="W100" s="31">
        <f t="shared" ref="W100:W101" si="107">X100*2</f>
        <v>6060</v>
      </c>
      <c r="X100" s="31">
        <v>3030</v>
      </c>
      <c r="Y100" s="31">
        <f t="shared" ref="Y100:Y101" si="108">X100/2</f>
        <v>1515</v>
      </c>
      <c r="Z100" s="31">
        <f t="shared" ref="Z100:Z101" si="109">(R100-(T100+X100/10))/(T100+X100/10)%</f>
        <v>50.115473441108541</v>
      </c>
      <c r="AA100" s="28">
        <f t="shared" ref="AA100:AA101" si="110">AC100*4</f>
        <v>8484</v>
      </c>
      <c r="AB100" s="28">
        <f t="shared" ref="AB100:AB101" si="111">AC100*2</f>
        <v>4242</v>
      </c>
      <c r="AC100" s="28">
        <f t="shared" ref="AC100:AC101" si="112">X100*70%</f>
        <v>2121</v>
      </c>
      <c r="AD100" s="28">
        <f t="shared" ref="AD100:AD101" si="113">AC100/2</f>
        <v>1060.5</v>
      </c>
      <c r="AE100" s="28">
        <f t="shared" ref="AE100:AE101" si="114">(R100-(T100+AC100/10))/(T100+AC100/10)%</f>
        <v>90.00292312189417</v>
      </c>
      <c r="AF100" s="29">
        <f t="shared" ref="AF100:AF101" si="115">AH100*4</f>
        <v>0</v>
      </c>
      <c r="AG100" s="29">
        <f t="shared" ref="AG100:AG101" si="116">AH100*2</f>
        <v>0</v>
      </c>
      <c r="AH100" s="29">
        <v>0</v>
      </c>
      <c r="AI100" s="29">
        <f t="shared" ref="AI100:AI101" si="117">AH100/2</f>
        <v>0</v>
      </c>
      <c r="AJ100" s="29">
        <f t="shared" ref="AJ100:AJ101" si="118">(R100-(T100+AH100/10))/(T100+AH100/10)%</f>
        <v>400</v>
      </c>
    </row>
    <row r="101" spans="1:36" x14ac:dyDescent="0.3">
      <c r="A101" s="67" t="str">
        <f t="shared" si="97"/>
        <v>CBSE - X - Science, Biology</v>
      </c>
      <c r="B101" s="10" t="s">
        <v>263</v>
      </c>
      <c r="C101" s="3" t="s">
        <v>71</v>
      </c>
      <c r="D101" s="3" t="s">
        <v>61</v>
      </c>
      <c r="E101" s="3" t="s">
        <v>167</v>
      </c>
      <c r="F101" s="38" t="s">
        <v>260</v>
      </c>
      <c r="G101" s="10" t="s">
        <v>237</v>
      </c>
      <c r="H101" s="10" t="s">
        <v>90</v>
      </c>
      <c r="I101" s="33">
        <v>45139</v>
      </c>
      <c r="J101" s="10">
        <v>1</v>
      </c>
      <c r="K101" s="10">
        <v>1.5</v>
      </c>
      <c r="L101" s="10">
        <v>0</v>
      </c>
      <c r="M101" s="10">
        <v>0</v>
      </c>
      <c r="N101" s="10" t="s">
        <v>44</v>
      </c>
      <c r="O101" s="10">
        <v>1300</v>
      </c>
      <c r="P101" s="10">
        <v>0</v>
      </c>
      <c r="Q101" s="10" t="s">
        <v>42</v>
      </c>
      <c r="R101" s="34">
        <f t="shared" si="61"/>
        <v>650</v>
      </c>
      <c r="S101" s="10">
        <v>0</v>
      </c>
      <c r="T101" s="34">
        <f t="shared" si="104"/>
        <v>130</v>
      </c>
      <c r="U101" s="34">
        <f t="shared" si="105"/>
        <v>303.33333333333553</v>
      </c>
      <c r="V101" s="31">
        <f t="shared" si="106"/>
        <v>12120</v>
      </c>
      <c r="W101" s="31">
        <f t="shared" si="107"/>
        <v>6060</v>
      </c>
      <c r="X101" s="31">
        <v>3030</v>
      </c>
      <c r="Y101" s="31">
        <f t="shared" si="108"/>
        <v>1515</v>
      </c>
      <c r="Z101" s="31">
        <f t="shared" si="109"/>
        <v>50.115473441108541</v>
      </c>
      <c r="AA101" s="28">
        <f t="shared" si="110"/>
        <v>8484</v>
      </c>
      <c r="AB101" s="28">
        <f t="shared" si="111"/>
        <v>4242</v>
      </c>
      <c r="AC101" s="28">
        <f t="shared" si="112"/>
        <v>2121</v>
      </c>
      <c r="AD101" s="28">
        <f t="shared" si="113"/>
        <v>1060.5</v>
      </c>
      <c r="AE101" s="28">
        <f t="shared" si="114"/>
        <v>90.00292312189417</v>
      </c>
      <c r="AF101" s="29">
        <f t="shared" si="115"/>
        <v>0</v>
      </c>
      <c r="AG101" s="29">
        <f t="shared" si="116"/>
        <v>0</v>
      </c>
      <c r="AH101" s="29">
        <v>0</v>
      </c>
      <c r="AI101" s="29">
        <f t="shared" si="117"/>
        <v>0</v>
      </c>
      <c r="AJ101" s="29">
        <f t="shared" si="118"/>
        <v>400</v>
      </c>
    </row>
    <row r="102" spans="1:36" x14ac:dyDescent="0.3">
      <c r="A102" s="67" t="str">
        <f t="shared" si="97"/>
        <v>CBSE - X - SST, History, Pol Science</v>
      </c>
      <c r="B102" s="10" t="s">
        <v>267</v>
      </c>
      <c r="C102" s="3" t="s">
        <v>71</v>
      </c>
      <c r="D102" s="3" t="s">
        <v>61</v>
      </c>
      <c r="E102" s="3" t="s">
        <v>167</v>
      </c>
      <c r="F102" s="10" t="s">
        <v>249</v>
      </c>
      <c r="G102" s="10" t="s">
        <v>237</v>
      </c>
      <c r="H102" s="10" t="s">
        <v>90</v>
      </c>
      <c r="I102" s="33">
        <v>45139</v>
      </c>
      <c r="J102" s="10">
        <v>1</v>
      </c>
      <c r="K102" s="10">
        <v>1.5</v>
      </c>
      <c r="L102" s="10">
        <v>0</v>
      </c>
      <c r="M102" s="10">
        <v>0</v>
      </c>
      <c r="N102" s="10" t="s">
        <v>44</v>
      </c>
      <c r="O102" s="10">
        <v>1000</v>
      </c>
      <c r="P102" s="10">
        <v>0</v>
      </c>
      <c r="Q102" s="10" t="s">
        <v>42</v>
      </c>
      <c r="R102" s="34">
        <f t="shared" si="61"/>
        <v>500</v>
      </c>
      <c r="S102" s="10">
        <v>0</v>
      </c>
      <c r="T102" s="34">
        <f>R102*20%</f>
        <v>100</v>
      </c>
      <c r="U102" s="34">
        <f>R102*46.666666666667%</f>
        <v>233.33333333333499</v>
      </c>
      <c r="V102" s="31">
        <f>X102*4</f>
        <v>9332</v>
      </c>
      <c r="W102" s="31">
        <f>X102*2</f>
        <v>4666</v>
      </c>
      <c r="X102" s="31">
        <v>2333</v>
      </c>
      <c r="Y102" s="31">
        <f>X102/2</f>
        <v>1166.5</v>
      </c>
      <c r="Z102" s="31">
        <f>(R102-(T102+X102/10))/(T102+X102/10)%</f>
        <v>50.015001500150007</v>
      </c>
      <c r="AA102" s="28">
        <f>AC102*4</f>
        <v>6532.4</v>
      </c>
      <c r="AB102" s="28">
        <f>AC102*2</f>
        <v>3266.2</v>
      </c>
      <c r="AC102" s="28">
        <f>X102*70%</f>
        <v>1633.1</v>
      </c>
      <c r="AD102" s="28">
        <f>AC102/2</f>
        <v>816.55</v>
      </c>
      <c r="AE102" s="28">
        <f>(R102-(T102+AC102/10))/(T102+AC102/10)%</f>
        <v>89.890243439292078</v>
      </c>
      <c r="AF102" s="29">
        <f>AH102*4</f>
        <v>0</v>
      </c>
      <c r="AG102" s="29">
        <f>AH102*2</f>
        <v>0</v>
      </c>
      <c r="AH102" s="29">
        <v>0</v>
      </c>
      <c r="AI102" s="29">
        <f>AH102/2</f>
        <v>0</v>
      </c>
      <c r="AJ102" s="29">
        <f>(R102-(T102+AH102/10))/(T102+AH102/10)%</f>
        <v>400</v>
      </c>
    </row>
    <row r="103" spans="1:36" x14ac:dyDescent="0.3">
      <c r="A103" s="67" t="str">
        <f t="shared" si="97"/>
        <v>CBSE - X - SST, Geography</v>
      </c>
      <c r="B103" s="10" t="s">
        <v>265</v>
      </c>
      <c r="C103" s="3" t="s">
        <v>71</v>
      </c>
      <c r="D103" s="3" t="s">
        <v>61</v>
      </c>
      <c r="E103" s="3" t="s">
        <v>167</v>
      </c>
      <c r="F103" s="10" t="s">
        <v>226</v>
      </c>
      <c r="G103" s="10" t="s">
        <v>237</v>
      </c>
      <c r="H103" s="10" t="s">
        <v>90</v>
      </c>
      <c r="I103" s="33">
        <v>45139</v>
      </c>
      <c r="J103" s="10">
        <v>1</v>
      </c>
      <c r="K103" s="10">
        <v>1.5</v>
      </c>
      <c r="L103" s="10">
        <v>0</v>
      </c>
      <c r="M103" s="10">
        <v>0</v>
      </c>
      <c r="N103" s="10" t="s">
        <v>44</v>
      </c>
      <c r="O103" s="10">
        <v>1000</v>
      </c>
      <c r="P103" s="10">
        <v>0</v>
      </c>
      <c r="Q103" s="10" t="s">
        <v>42</v>
      </c>
      <c r="R103" s="34">
        <f t="shared" si="61"/>
        <v>500</v>
      </c>
      <c r="S103" s="10">
        <v>0</v>
      </c>
      <c r="T103" s="34">
        <f t="shared" ref="T103:T104" si="119">R103*20%</f>
        <v>100</v>
      </c>
      <c r="U103" s="34">
        <f t="shared" ref="U103:U104" si="120">R103*46.666666666667%</f>
        <v>233.33333333333499</v>
      </c>
      <c r="V103" s="31">
        <f t="shared" ref="V103:V104" si="121">X103*4</f>
        <v>9332</v>
      </c>
      <c r="W103" s="31">
        <f t="shared" ref="W103:W104" si="122">X103*2</f>
        <v>4666</v>
      </c>
      <c r="X103" s="31">
        <v>2333</v>
      </c>
      <c r="Y103" s="31">
        <f t="shared" ref="Y103:Y104" si="123">X103/2</f>
        <v>1166.5</v>
      </c>
      <c r="Z103" s="31">
        <f t="shared" ref="Z103:Z104" si="124">(R103-(T103+X103/10))/(T103+X103/10)%</f>
        <v>50.015001500150007</v>
      </c>
      <c r="AA103" s="28">
        <f t="shared" ref="AA103:AA104" si="125">AC103*4</f>
        <v>6532.4</v>
      </c>
      <c r="AB103" s="28">
        <f t="shared" ref="AB103:AB104" si="126">AC103*2</f>
        <v>3266.2</v>
      </c>
      <c r="AC103" s="28">
        <f t="shared" ref="AC103:AC104" si="127">X103*70%</f>
        <v>1633.1</v>
      </c>
      <c r="AD103" s="28">
        <f t="shared" ref="AD103:AD104" si="128">AC103/2</f>
        <v>816.55</v>
      </c>
      <c r="AE103" s="28">
        <f t="shared" ref="AE103:AE104" si="129">(R103-(T103+AC103/10))/(T103+AC103/10)%</f>
        <v>89.890243439292078</v>
      </c>
      <c r="AF103" s="29">
        <f t="shared" ref="AF103:AF104" si="130">AH103*4</f>
        <v>0</v>
      </c>
      <c r="AG103" s="29">
        <f t="shared" ref="AG103:AG104" si="131">AH103*2</f>
        <v>0</v>
      </c>
      <c r="AH103" s="29">
        <v>0</v>
      </c>
      <c r="AI103" s="29">
        <f t="shared" ref="AI103:AI104" si="132">AH103/2</f>
        <v>0</v>
      </c>
      <c r="AJ103" s="29">
        <f t="shared" ref="AJ103:AJ104" si="133">(R103-(T103+AH103/10))/(T103+AH103/10)%</f>
        <v>400</v>
      </c>
    </row>
    <row r="104" spans="1:36" x14ac:dyDescent="0.3">
      <c r="A104" s="67" t="str">
        <f t="shared" si="97"/>
        <v>CBSE - X - SST, Economics</v>
      </c>
      <c r="B104" s="10" t="s">
        <v>266</v>
      </c>
      <c r="C104" s="3" t="s">
        <v>71</v>
      </c>
      <c r="D104" s="3" t="s">
        <v>61</v>
      </c>
      <c r="E104" s="3" t="s">
        <v>167</v>
      </c>
      <c r="F104" s="10" t="s">
        <v>227</v>
      </c>
      <c r="G104" s="10" t="s">
        <v>237</v>
      </c>
      <c r="H104" s="10" t="s">
        <v>90</v>
      </c>
      <c r="I104" s="33">
        <v>45139</v>
      </c>
      <c r="J104" s="10">
        <v>1</v>
      </c>
      <c r="K104" s="10">
        <v>1.5</v>
      </c>
      <c r="L104" s="10">
        <v>0</v>
      </c>
      <c r="M104" s="10">
        <v>0</v>
      </c>
      <c r="N104" s="10" t="s">
        <v>44</v>
      </c>
      <c r="O104" s="10">
        <v>1000</v>
      </c>
      <c r="P104" s="10">
        <v>0</v>
      </c>
      <c r="Q104" s="10" t="s">
        <v>42</v>
      </c>
      <c r="R104" s="34">
        <f t="shared" si="61"/>
        <v>500</v>
      </c>
      <c r="S104" s="10">
        <v>0</v>
      </c>
      <c r="T104" s="34">
        <f t="shared" si="119"/>
        <v>100</v>
      </c>
      <c r="U104" s="34">
        <f t="shared" si="120"/>
        <v>233.33333333333499</v>
      </c>
      <c r="V104" s="31">
        <f t="shared" si="121"/>
        <v>9332</v>
      </c>
      <c r="W104" s="31">
        <f t="shared" si="122"/>
        <v>4666</v>
      </c>
      <c r="X104" s="31">
        <v>2333</v>
      </c>
      <c r="Y104" s="31">
        <f t="shared" si="123"/>
        <v>1166.5</v>
      </c>
      <c r="Z104" s="31">
        <f t="shared" si="124"/>
        <v>50.015001500150007</v>
      </c>
      <c r="AA104" s="28">
        <f t="shared" si="125"/>
        <v>6532.4</v>
      </c>
      <c r="AB104" s="28">
        <f t="shared" si="126"/>
        <v>3266.2</v>
      </c>
      <c r="AC104" s="28">
        <f t="shared" si="127"/>
        <v>1633.1</v>
      </c>
      <c r="AD104" s="28">
        <f t="shared" si="128"/>
        <v>816.55</v>
      </c>
      <c r="AE104" s="28">
        <f t="shared" si="129"/>
        <v>89.890243439292078</v>
      </c>
      <c r="AF104" s="29">
        <f t="shared" si="130"/>
        <v>0</v>
      </c>
      <c r="AG104" s="29">
        <f t="shared" si="131"/>
        <v>0</v>
      </c>
      <c r="AH104" s="29">
        <v>0</v>
      </c>
      <c r="AI104" s="29">
        <f t="shared" si="132"/>
        <v>0</v>
      </c>
      <c r="AJ104" s="29">
        <f t="shared" si="133"/>
        <v>400</v>
      </c>
    </row>
    <row r="105" spans="1:36" x14ac:dyDescent="0.3">
      <c r="A105" s="67" t="str">
        <f t="shared" si="97"/>
        <v>CBSE - X - Computers</v>
      </c>
      <c r="B105" s="10" t="s">
        <v>65</v>
      </c>
      <c r="C105" s="3" t="s">
        <v>71</v>
      </c>
      <c r="D105" s="3" t="s">
        <v>61</v>
      </c>
      <c r="E105" s="3" t="s">
        <v>168</v>
      </c>
      <c r="F105" s="10" t="s">
        <v>247</v>
      </c>
      <c r="G105" s="10" t="s">
        <v>237</v>
      </c>
      <c r="H105" s="10" t="s">
        <v>90</v>
      </c>
      <c r="I105" s="33">
        <v>45139</v>
      </c>
      <c r="J105" s="10">
        <v>1</v>
      </c>
      <c r="K105" s="10">
        <v>1.5</v>
      </c>
      <c r="L105" s="10">
        <v>0</v>
      </c>
      <c r="M105" s="10">
        <v>0</v>
      </c>
      <c r="N105" s="10" t="s">
        <v>44</v>
      </c>
      <c r="O105" s="10">
        <v>1400</v>
      </c>
      <c r="P105" s="10">
        <v>0</v>
      </c>
      <c r="Q105" s="10" t="s">
        <v>42</v>
      </c>
      <c r="R105" s="34">
        <f t="shared" si="61"/>
        <v>700</v>
      </c>
      <c r="S105" s="10">
        <v>0</v>
      </c>
      <c r="T105" s="34">
        <f t="shared" si="101"/>
        <v>140</v>
      </c>
      <c r="U105" s="34">
        <f t="shared" si="94"/>
        <v>326.66666666666902</v>
      </c>
      <c r="V105" s="31">
        <f t="shared" si="95"/>
        <v>13080</v>
      </c>
      <c r="W105" s="31">
        <f t="shared" si="102"/>
        <v>6540</v>
      </c>
      <c r="X105" s="31">
        <v>3270</v>
      </c>
      <c r="Y105" s="31">
        <f t="shared" si="103"/>
        <v>1635</v>
      </c>
      <c r="Z105" s="31">
        <f t="shared" si="96"/>
        <v>49.892933618843685</v>
      </c>
      <c r="AA105" s="28">
        <f>AC105*4</f>
        <v>9156</v>
      </c>
      <c r="AB105" s="28">
        <f>AC105*2</f>
        <v>4578</v>
      </c>
      <c r="AC105" s="28">
        <f>X105*70%</f>
        <v>2289</v>
      </c>
      <c r="AD105" s="28">
        <f>AC105/2</f>
        <v>1144.5</v>
      </c>
      <c r="AE105" s="28">
        <f>(R105-(T105+AC105/10))/(T105+AC105/10)%</f>
        <v>89.753320683111966</v>
      </c>
      <c r="AF105" s="29">
        <f>AH105*4</f>
        <v>0</v>
      </c>
      <c r="AG105" s="29">
        <f>AH105*2</f>
        <v>0</v>
      </c>
      <c r="AH105" s="29">
        <v>0</v>
      </c>
      <c r="AI105" s="29">
        <f>AH105/2</f>
        <v>0</v>
      </c>
      <c r="AJ105" s="29">
        <f>(R105-(T105+AH105/10))/(T105+AH105/10)%</f>
        <v>400</v>
      </c>
    </row>
    <row r="106" spans="1:36" x14ac:dyDescent="0.3">
      <c r="A106" s="67" t="str">
        <f t="shared" si="97"/>
        <v>CBSE - X - AI</v>
      </c>
      <c r="B106" s="10" t="s">
        <v>5</v>
      </c>
      <c r="C106" s="3" t="s">
        <v>71</v>
      </c>
      <c r="D106" s="3" t="s">
        <v>61</v>
      </c>
      <c r="E106" s="3" t="s">
        <v>168</v>
      </c>
      <c r="F106" s="10" t="s">
        <v>82</v>
      </c>
      <c r="G106" s="10" t="s">
        <v>237</v>
      </c>
      <c r="H106" s="10" t="s">
        <v>90</v>
      </c>
      <c r="I106" s="33">
        <v>45139</v>
      </c>
      <c r="J106" s="10">
        <v>1</v>
      </c>
      <c r="K106" s="10">
        <v>1</v>
      </c>
      <c r="L106" s="10">
        <v>1</v>
      </c>
      <c r="M106" s="10">
        <v>1</v>
      </c>
      <c r="N106" s="10" t="s">
        <v>44</v>
      </c>
      <c r="O106" s="10">
        <v>5000</v>
      </c>
      <c r="P106" s="10">
        <v>0</v>
      </c>
      <c r="Q106" s="10" t="s">
        <v>42</v>
      </c>
      <c r="R106" s="34">
        <f t="shared" si="61"/>
        <v>2500</v>
      </c>
      <c r="S106" s="10">
        <v>0</v>
      </c>
      <c r="T106" s="34">
        <f>R106*20%</f>
        <v>500</v>
      </c>
      <c r="U106" s="34">
        <f>R106*46.666666666667%</f>
        <v>1166.6666666666749</v>
      </c>
      <c r="V106" s="31">
        <f>X106*4</f>
        <v>46668</v>
      </c>
      <c r="W106" s="31">
        <f>X106*2</f>
        <v>23334</v>
      </c>
      <c r="X106" s="31">
        <v>11667</v>
      </c>
      <c r="Y106" s="31">
        <f>X106/2</f>
        <v>5833.5</v>
      </c>
      <c r="Z106" s="31">
        <f>(R106-(T106+X106/10))/(T106+X106/10)%</f>
        <v>49.99700005999879</v>
      </c>
      <c r="AA106" s="28">
        <f>AC106*4</f>
        <v>32667.599999999999</v>
      </c>
      <c r="AB106" s="28">
        <f>AC106*2</f>
        <v>16333.8</v>
      </c>
      <c r="AC106" s="28">
        <f>X106*70%</f>
        <v>8166.9</v>
      </c>
      <c r="AD106" s="28">
        <f>AC106/2</f>
        <v>4083.45</v>
      </c>
      <c r="AE106" s="28">
        <f>(R106-(T106+AC106/10))/(T106+AC106/10)%</f>
        <v>89.870052935770758</v>
      </c>
      <c r="AF106" s="29">
        <f>AH106*4</f>
        <v>0</v>
      </c>
      <c r="AG106" s="29">
        <f>AH106*2</f>
        <v>0</v>
      </c>
      <c r="AH106" s="29">
        <v>0</v>
      </c>
      <c r="AI106" s="29">
        <f>AH106/2</f>
        <v>0</v>
      </c>
      <c r="AJ106" s="29">
        <f>(R106-(T106+AH106/10))/(T106+AH106/10)%</f>
        <v>400</v>
      </c>
    </row>
    <row r="107" spans="1:36" x14ac:dyDescent="0.3">
      <c r="A107" s="67" t="str">
        <f t="shared" si="97"/>
        <v>CBSE - IX - English</v>
      </c>
      <c r="B107" s="10" t="s">
        <v>49</v>
      </c>
      <c r="C107" s="3" t="s">
        <v>72</v>
      </c>
      <c r="D107" s="3" t="s">
        <v>61</v>
      </c>
      <c r="E107" s="3" t="s">
        <v>167</v>
      </c>
      <c r="F107" s="10" t="s">
        <v>252</v>
      </c>
      <c r="G107" s="10" t="s">
        <v>237</v>
      </c>
      <c r="H107" s="10" t="s">
        <v>90</v>
      </c>
      <c r="I107" s="33">
        <v>45139</v>
      </c>
      <c r="J107" s="10">
        <v>1</v>
      </c>
      <c r="K107" s="10">
        <v>1.5</v>
      </c>
      <c r="L107" s="10">
        <v>0</v>
      </c>
      <c r="M107" s="10">
        <v>0</v>
      </c>
      <c r="N107" s="10" t="s">
        <v>44</v>
      </c>
      <c r="O107" s="10">
        <v>1400</v>
      </c>
      <c r="P107" s="10">
        <v>0</v>
      </c>
      <c r="Q107" s="10" t="s">
        <v>42</v>
      </c>
      <c r="R107" s="34">
        <f t="shared" ref="R107:R118" si="134">O107*50%</f>
        <v>700</v>
      </c>
      <c r="S107" s="10">
        <v>0</v>
      </c>
      <c r="T107" s="34">
        <f>R107*20%</f>
        <v>140</v>
      </c>
      <c r="U107" s="34">
        <f t="shared" ref="U107:U113" si="135">R107*46.666666666667%</f>
        <v>326.66666666666902</v>
      </c>
      <c r="V107" s="31">
        <f t="shared" ref="V107:V113" si="136">X107*4</f>
        <v>13080</v>
      </c>
      <c r="W107" s="31">
        <f>X107*2</f>
        <v>6540</v>
      </c>
      <c r="X107" s="31">
        <v>3270</v>
      </c>
      <c r="Y107" s="31">
        <f>X107/2</f>
        <v>1635</v>
      </c>
      <c r="Z107" s="31">
        <f t="shared" ref="Z107:Z113" si="137">(R107-(T107+X107/10))/(T107+X107/10)%</f>
        <v>49.892933618843685</v>
      </c>
      <c r="AA107" s="28">
        <f>AC107*4</f>
        <v>9156</v>
      </c>
      <c r="AB107" s="28">
        <f>AC107*2</f>
        <v>4578</v>
      </c>
      <c r="AC107" s="28">
        <f>X107*70%</f>
        <v>2289</v>
      </c>
      <c r="AD107" s="28">
        <f>AC107/2</f>
        <v>1144.5</v>
      </c>
      <c r="AE107" s="28">
        <f>(R107-(T107+AC107/10))/(T107+AC107/10)%</f>
        <v>89.753320683111966</v>
      </c>
      <c r="AF107" s="29">
        <f>AH107*4</f>
        <v>0</v>
      </c>
      <c r="AG107" s="29">
        <f>AH107*2</f>
        <v>0</v>
      </c>
      <c r="AH107" s="29">
        <v>0</v>
      </c>
      <c r="AI107" s="29">
        <f>AH107/2</f>
        <v>0</v>
      </c>
      <c r="AJ107" s="29">
        <f>(R107-(T107+AH107/10))/(T107+AH107/10)%</f>
        <v>400</v>
      </c>
    </row>
    <row r="108" spans="1:36" x14ac:dyDescent="0.3">
      <c r="A108" s="67" t="str">
        <f t="shared" si="97"/>
        <v>CBSE - IX - Bengali</v>
      </c>
      <c r="B108" s="10" t="s">
        <v>50</v>
      </c>
      <c r="C108" s="3" t="s">
        <v>72</v>
      </c>
      <c r="D108" s="3" t="s">
        <v>61</v>
      </c>
      <c r="E108" s="3" t="s">
        <v>167</v>
      </c>
      <c r="F108" s="10" t="s">
        <v>44</v>
      </c>
      <c r="G108" s="10" t="s">
        <v>237</v>
      </c>
      <c r="H108" s="10" t="s">
        <v>90</v>
      </c>
      <c r="I108" s="33">
        <v>45139</v>
      </c>
      <c r="J108" s="10">
        <v>1</v>
      </c>
      <c r="K108" s="10">
        <v>1.5</v>
      </c>
      <c r="L108" s="10">
        <v>0</v>
      </c>
      <c r="M108" s="10">
        <v>0</v>
      </c>
      <c r="N108" s="10" t="s">
        <v>44</v>
      </c>
      <c r="O108" s="10">
        <v>1200</v>
      </c>
      <c r="P108" s="10">
        <v>0</v>
      </c>
      <c r="Q108" s="10" t="s">
        <v>42</v>
      </c>
      <c r="R108" s="34">
        <f t="shared" si="134"/>
        <v>600</v>
      </c>
      <c r="S108" s="10">
        <v>0</v>
      </c>
      <c r="T108" s="34">
        <f>R108*20%</f>
        <v>120</v>
      </c>
      <c r="U108" s="34">
        <f t="shared" si="135"/>
        <v>280.00000000000199</v>
      </c>
      <c r="V108" s="31">
        <f t="shared" si="136"/>
        <v>11200</v>
      </c>
      <c r="W108" s="31">
        <f>X108*2</f>
        <v>5600</v>
      </c>
      <c r="X108" s="31">
        <v>2800</v>
      </c>
      <c r="Y108" s="31">
        <f>X108/2</f>
        <v>1400</v>
      </c>
      <c r="Z108" s="31">
        <f t="shared" si="137"/>
        <v>50</v>
      </c>
      <c r="AA108" s="28">
        <f>AC108*4</f>
        <v>7839.9999999999991</v>
      </c>
      <c r="AB108" s="28">
        <f>AC108*2</f>
        <v>3919.9999999999995</v>
      </c>
      <c r="AC108" s="28">
        <f>X108*70%</f>
        <v>1959.9999999999998</v>
      </c>
      <c r="AD108" s="28">
        <f>AC108/2</f>
        <v>979.99999999999989</v>
      </c>
      <c r="AE108" s="28">
        <f>(R108-(T108+AC108/10))/(T108+AC108/10)%</f>
        <v>89.87341772151899</v>
      </c>
      <c r="AF108" s="29">
        <f>AH108*4</f>
        <v>0</v>
      </c>
      <c r="AG108" s="29">
        <f>AH108*2</f>
        <v>0</v>
      </c>
      <c r="AH108" s="29">
        <v>0</v>
      </c>
      <c r="AI108" s="29">
        <f>AH108/2</f>
        <v>0</v>
      </c>
      <c r="AJ108" s="29">
        <f>(R108-(T108+AH108/10))/(T108+AH108/10)%</f>
        <v>400</v>
      </c>
    </row>
    <row r="109" spans="1:36" x14ac:dyDescent="0.3">
      <c r="A109" s="67" t="str">
        <f t="shared" si="97"/>
        <v>CBSE - IX - Hindi</v>
      </c>
      <c r="B109" s="10" t="s">
        <v>0</v>
      </c>
      <c r="C109" s="3" t="s">
        <v>72</v>
      </c>
      <c r="D109" s="3" t="s">
        <v>61</v>
      </c>
      <c r="E109" s="3" t="s">
        <v>167</v>
      </c>
      <c r="F109" s="10" t="s">
        <v>44</v>
      </c>
      <c r="G109" s="10" t="s">
        <v>237</v>
      </c>
      <c r="H109" s="10" t="s">
        <v>90</v>
      </c>
      <c r="I109" s="33">
        <v>45139</v>
      </c>
      <c r="J109" s="10">
        <v>1</v>
      </c>
      <c r="K109" s="10">
        <v>1.5</v>
      </c>
      <c r="L109" s="10">
        <v>0</v>
      </c>
      <c r="M109" s="10">
        <v>0</v>
      </c>
      <c r="N109" s="10" t="s">
        <v>44</v>
      </c>
      <c r="O109" s="10">
        <v>1200</v>
      </c>
      <c r="P109" s="10">
        <v>0</v>
      </c>
      <c r="Q109" s="10" t="s">
        <v>42</v>
      </c>
      <c r="R109" s="34">
        <f t="shared" si="134"/>
        <v>600</v>
      </c>
      <c r="S109" s="10">
        <v>0</v>
      </c>
      <c r="T109" s="34">
        <f>R109*20%</f>
        <v>120</v>
      </c>
      <c r="U109" s="34">
        <f t="shared" si="135"/>
        <v>280.00000000000199</v>
      </c>
      <c r="V109" s="31">
        <f t="shared" si="136"/>
        <v>11200</v>
      </c>
      <c r="W109" s="31">
        <f>X109*2</f>
        <v>5600</v>
      </c>
      <c r="X109" s="31">
        <v>2800</v>
      </c>
      <c r="Y109" s="31">
        <f>X109/2</f>
        <v>1400</v>
      </c>
      <c r="Z109" s="31">
        <f t="shared" si="137"/>
        <v>50</v>
      </c>
      <c r="AA109" s="28">
        <f>AC109*4</f>
        <v>7839.9999999999991</v>
      </c>
      <c r="AB109" s="28">
        <f>AC109*2</f>
        <v>3919.9999999999995</v>
      </c>
      <c r="AC109" s="28">
        <f>X109*70%</f>
        <v>1959.9999999999998</v>
      </c>
      <c r="AD109" s="28">
        <f>AC109/2</f>
        <v>979.99999999999989</v>
      </c>
      <c r="AE109" s="28">
        <f>(R109-(T109+AC109/10))/(T109+AC109/10)%</f>
        <v>89.87341772151899</v>
      </c>
      <c r="AF109" s="29">
        <f>AH109*4</f>
        <v>0</v>
      </c>
      <c r="AG109" s="29">
        <f>AH109*2</f>
        <v>0</v>
      </c>
      <c r="AH109" s="29">
        <v>0</v>
      </c>
      <c r="AI109" s="29">
        <f>AH109/2</f>
        <v>0</v>
      </c>
      <c r="AJ109" s="29">
        <f>(R109-(T109+AH109/10))/(T109+AH109/10)%</f>
        <v>400</v>
      </c>
    </row>
    <row r="110" spans="1:36" x14ac:dyDescent="0.3">
      <c r="A110" s="67" t="str">
        <f t="shared" si="97"/>
        <v>CBSE - IX - Maths</v>
      </c>
      <c r="B110" s="10" t="s">
        <v>2</v>
      </c>
      <c r="C110" s="3" t="s">
        <v>72</v>
      </c>
      <c r="D110" s="3" t="s">
        <v>61</v>
      </c>
      <c r="E110" s="3" t="s">
        <v>167</v>
      </c>
      <c r="F110" s="10" t="s">
        <v>245</v>
      </c>
      <c r="G110" s="10" t="s">
        <v>237</v>
      </c>
      <c r="H110" s="10" t="s">
        <v>90</v>
      </c>
      <c r="I110" s="33">
        <v>45139</v>
      </c>
      <c r="J110" s="10">
        <v>1</v>
      </c>
      <c r="K110" s="10">
        <v>1.5</v>
      </c>
      <c r="L110" s="10">
        <v>0</v>
      </c>
      <c r="M110" s="10">
        <v>0</v>
      </c>
      <c r="N110" s="10" t="s">
        <v>44</v>
      </c>
      <c r="O110" s="10">
        <v>1400</v>
      </c>
      <c r="P110" s="10">
        <v>0</v>
      </c>
      <c r="Q110" s="10" t="s">
        <v>42</v>
      </c>
      <c r="R110" s="34">
        <f t="shared" si="134"/>
        <v>700</v>
      </c>
      <c r="S110" s="10">
        <v>0</v>
      </c>
      <c r="T110" s="34">
        <f>R110*20%</f>
        <v>140</v>
      </c>
      <c r="U110" s="34">
        <f t="shared" si="135"/>
        <v>326.66666666666902</v>
      </c>
      <c r="V110" s="31">
        <f t="shared" si="136"/>
        <v>13080</v>
      </c>
      <c r="W110" s="31">
        <f>X110*2</f>
        <v>6540</v>
      </c>
      <c r="X110" s="31">
        <v>3270</v>
      </c>
      <c r="Y110" s="31">
        <f>X110/2</f>
        <v>1635</v>
      </c>
      <c r="Z110" s="31">
        <f t="shared" si="137"/>
        <v>49.892933618843685</v>
      </c>
      <c r="AA110" s="28">
        <f>AC110*4</f>
        <v>9156</v>
      </c>
      <c r="AB110" s="28">
        <f>AC110*2</f>
        <v>4578</v>
      </c>
      <c r="AC110" s="28">
        <f>X110*70%</f>
        <v>2289</v>
      </c>
      <c r="AD110" s="28">
        <f>AC110/2</f>
        <v>1144.5</v>
      </c>
      <c r="AE110" s="28">
        <f>(R110-(T110+AC110/10))/(T110+AC110/10)%</f>
        <v>89.753320683111966</v>
      </c>
      <c r="AF110" s="29">
        <f>AH110*4</f>
        <v>0</v>
      </c>
      <c r="AG110" s="29">
        <f>AH110*2</f>
        <v>0</v>
      </c>
      <c r="AH110" s="29">
        <v>0</v>
      </c>
      <c r="AI110" s="29">
        <f>AH110/2</f>
        <v>0</v>
      </c>
      <c r="AJ110" s="29">
        <f>(R110-(T110+AH110/10))/(T110+AH110/10)%</f>
        <v>400</v>
      </c>
    </row>
    <row r="111" spans="1:36" x14ac:dyDescent="0.3">
      <c r="A111" s="67" t="str">
        <f t="shared" si="97"/>
        <v>CBSE - IX - Science, Physics</v>
      </c>
      <c r="B111" s="10" t="s">
        <v>261</v>
      </c>
      <c r="C111" s="3" t="s">
        <v>72</v>
      </c>
      <c r="D111" s="3" t="s">
        <v>61</v>
      </c>
      <c r="E111" s="3" t="s">
        <v>167</v>
      </c>
      <c r="F111" s="10" t="s">
        <v>243</v>
      </c>
      <c r="G111" s="10" t="s">
        <v>237</v>
      </c>
      <c r="H111" s="10" t="s">
        <v>90</v>
      </c>
      <c r="I111" s="33">
        <v>45139</v>
      </c>
      <c r="J111" s="10">
        <v>1</v>
      </c>
      <c r="K111" s="10">
        <v>1.5</v>
      </c>
      <c r="L111" s="10">
        <v>0</v>
      </c>
      <c r="M111" s="10">
        <v>0</v>
      </c>
      <c r="N111" s="10" t="s">
        <v>44</v>
      </c>
      <c r="O111" s="10">
        <v>1400</v>
      </c>
      <c r="P111" s="10">
        <v>0</v>
      </c>
      <c r="Q111" s="10" t="s">
        <v>42</v>
      </c>
      <c r="R111" s="34">
        <f t="shared" si="134"/>
        <v>700</v>
      </c>
      <c r="S111" s="10">
        <v>0</v>
      </c>
      <c r="T111" s="34">
        <f t="shared" ref="T111:T113" si="138">R111*20%</f>
        <v>140</v>
      </c>
      <c r="U111" s="34">
        <f t="shared" si="135"/>
        <v>326.66666666666902</v>
      </c>
      <c r="V111" s="31">
        <f t="shared" si="136"/>
        <v>13080</v>
      </c>
      <c r="W111" s="31">
        <f t="shared" ref="W111:W113" si="139">X111*2</f>
        <v>6540</v>
      </c>
      <c r="X111" s="31">
        <v>3270</v>
      </c>
      <c r="Y111" s="31">
        <f t="shared" ref="Y111:Y113" si="140">X111/2</f>
        <v>1635</v>
      </c>
      <c r="Z111" s="31">
        <f t="shared" si="137"/>
        <v>49.892933618843685</v>
      </c>
      <c r="AA111" s="28">
        <f>AC111*4</f>
        <v>9156</v>
      </c>
      <c r="AB111" s="28">
        <f>AC111*2</f>
        <v>4578</v>
      </c>
      <c r="AC111" s="28">
        <f>X111*70%</f>
        <v>2289</v>
      </c>
      <c r="AD111" s="28">
        <f>AC111/2</f>
        <v>1144.5</v>
      </c>
      <c r="AE111" s="28">
        <f>(R111-(T111+AC111/10))/(T111+AC111/10)%</f>
        <v>89.753320683111966</v>
      </c>
      <c r="AF111" s="29">
        <f>AH111*4</f>
        <v>0</v>
      </c>
      <c r="AG111" s="29">
        <f>AH111*2</f>
        <v>0</v>
      </c>
      <c r="AH111" s="29">
        <v>0</v>
      </c>
      <c r="AI111" s="29">
        <f>AH111/2</f>
        <v>0</v>
      </c>
      <c r="AJ111" s="29">
        <f>(R111-(T111+AH111/10))/(T111+AH111/10)%</f>
        <v>400</v>
      </c>
    </row>
    <row r="112" spans="1:36" x14ac:dyDescent="0.3">
      <c r="A112" s="67" t="str">
        <f t="shared" si="97"/>
        <v>CBSE - IX - Science, Chemistry</v>
      </c>
      <c r="B112" s="10" t="s">
        <v>262</v>
      </c>
      <c r="C112" s="3" t="s">
        <v>72</v>
      </c>
      <c r="D112" s="3" t="s">
        <v>61</v>
      </c>
      <c r="E112" s="3" t="s">
        <v>167</v>
      </c>
      <c r="F112" s="10" t="s">
        <v>264</v>
      </c>
      <c r="G112" s="10" t="s">
        <v>237</v>
      </c>
      <c r="H112" s="10" t="s">
        <v>90</v>
      </c>
      <c r="I112" s="33">
        <v>45139</v>
      </c>
      <c r="J112" s="10">
        <v>1</v>
      </c>
      <c r="K112" s="10">
        <v>1.5</v>
      </c>
      <c r="L112" s="10">
        <v>0</v>
      </c>
      <c r="M112" s="10">
        <v>0</v>
      </c>
      <c r="N112" s="10" t="s">
        <v>44</v>
      </c>
      <c r="O112" s="10">
        <v>1300</v>
      </c>
      <c r="P112" s="10">
        <v>0</v>
      </c>
      <c r="Q112" s="10" t="s">
        <v>42</v>
      </c>
      <c r="R112" s="34">
        <f t="shared" si="134"/>
        <v>650</v>
      </c>
      <c r="S112" s="10">
        <v>0</v>
      </c>
      <c r="T112" s="34">
        <f t="shared" si="138"/>
        <v>130</v>
      </c>
      <c r="U112" s="34">
        <f t="shared" si="135"/>
        <v>303.33333333333553</v>
      </c>
      <c r="V112" s="31">
        <f t="shared" si="136"/>
        <v>12120</v>
      </c>
      <c r="W112" s="31">
        <f t="shared" si="139"/>
        <v>6060</v>
      </c>
      <c r="X112" s="31">
        <v>3030</v>
      </c>
      <c r="Y112" s="31">
        <f t="shared" si="140"/>
        <v>1515</v>
      </c>
      <c r="Z112" s="31">
        <f t="shared" si="137"/>
        <v>50.115473441108541</v>
      </c>
      <c r="AA112" s="28">
        <f t="shared" ref="AA112:AA113" si="141">AC112*4</f>
        <v>8484</v>
      </c>
      <c r="AB112" s="28">
        <f t="shared" ref="AB112:AB113" si="142">AC112*2</f>
        <v>4242</v>
      </c>
      <c r="AC112" s="28">
        <f t="shared" ref="AC112:AC113" si="143">X112*70%</f>
        <v>2121</v>
      </c>
      <c r="AD112" s="28">
        <f t="shared" ref="AD112:AD113" si="144">AC112/2</f>
        <v>1060.5</v>
      </c>
      <c r="AE112" s="28">
        <f t="shared" ref="AE112:AE113" si="145">(R112-(T112+AC112/10))/(T112+AC112/10)%</f>
        <v>90.00292312189417</v>
      </c>
      <c r="AF112" s="29">
        <f t="shared" ref="AF112:AF113" si="146">AH112*4</f>
        <v>0</v>
      </c>
      <c r="AG112" s="29">
        <f t="shared" ref="AG112:AG113" si="147">AH112*2</f>
        <v>0</v>
      </c>
      <c r="AH112" s="29">
        <v>0</v>
      </c>
      <c r="AI112" s="29">
        <f t="shared" ref="AI112:AI113" si="148">AH112/2</f>
        <v>0</v>
      </c>
      <c r="AJ112" s="29">
        <f t="shared" ref="AJ112:AJ113" si="149">(R112-(T112+AH112/10))/(T112+AH112/10)%</f>
        <v>400</v>
      </c>
    </row>
    <row r="113" spans="1:36" x14ac:dyDescent="0.3">
      <c r="A113" s="67" t="str">
        <f t="shared" si="97"/>
        <v>CBSE - IX - Science, Biology</v>
      </c>
      <c r="B113" s="10" t="s">
        <v>263</v>
      </c>
      <c r="C113" s="3" t="s">
        <v>72</v>
      </c>
      <c r="D113" s="3" t="s">
        <v>61</v>
      </c>
      <c r="E113" s="3" t="s">
        <v>167</v>
      </c>
      <c r="F113" s="38" t="s">
        <v>260</v>
      </c>
      <c r="G113" s="10" t="s">
        <v>237</v>
      </c>
      <c r="H113" s="10" t="s">
        <v>90</v>
      </c>
      <c r="I113" s="33">
        <v>45139</v>
      </c>
      <c r="J113" s="10">
        <v>1</v>
      </c>
      <c r="K113" s="10">
        <v>1.5</v>
      </c>
      <c r="L113" s="10">
        <v>0</v>
      </c>
      <c r="M113" s="10">
        <v>0</v>
      </c>
      <c r="N113" s="10" t="s">
        <v>44</v>
      </c>
      <c r="O113" s="10">
        <v>1300</v>
      </c>
      <c r="P113" s="10">
        <v>0</v>
      </c>
      <c r="Q113" s="10" t="s">
        <v>42</v>
      </c>
      <c r="R113" s="34">
        <f t="shared" si="134"/>
        <v>650</v>
      </c>
      <c r="S113" s="10">
        <v>0</v>
      </c>
      <c r="T113" s="34">
        <f t="shared" si="138"/>
        <v>130</v>
      </c>
      <c r="U113" s="34">
        <f t="shared" si="135"/>
        <v>303.33333333333553</v>
      </c>
      <c r="V113" s="31">
        <f t="shared" si="136"/>
        <v>12120</v>
      </c>
      <c r="W113" s="31">
        <f t="shared" si="139"/>
        <v>6060</v>
      </c>
      <c r="X113" s="31">
        <v>3030</v>
      </c>
      <c r="Y113" s="31">
        <f t="shared" si="140"/>
        <v>1515</v>
      </c>
      <c r="Z113" s="31">
        <f t="shared" si="137"/>
        <v>50.115473441108541</v>
      </c>
      <c r="AA113" s="28">
        <f t="shared" si="141"/>
        <v>8484</v>
      </c>
      <c r="AB113" s="28">
        <f t="shared" si="142"/>
        <v>4242</v>
      </c>
      <c r="AC113" s="28">
        <f t="shared" si="143"/>
        <v>2121</v>
      </c>
      <c r="AD113" s="28">
        <f t="shared" si="144"/>
        <v>1060.5</v>
      </c>
      <c r="AE113" s="28">
        <f t="shared" si="145"/>
        <v>90.00292312189417</v>
      </c>
      <c r="AF113" s="29">
        <f t="shared" si="146"/>
        <v>0</v>
      </c>
      <c r="AG113" s="29">
        <f t="shared" si="147"/>
        <v>0</v>
      </c>
      <c r="AH113" s="29">
        <v>0</v>
      </c>
      <c r="AI113" s="29">
        <f t="shared" si="148"/>
        <v>0</v>
      </c>
      <c r="AJ113" s="29">
        <f t="shared" si="149"/>
        <v>400</v>
      </c>
    </row>
    <row r="114" spans="1:36" x14ac:dyDescent="0.3">
      <c r="A114" s="67" t="str">
        <f t="shared" si="97"/>
        <v>CBSE - IX - SST, History, Pol Science</v>
      </c>
      <c r="B114" s="10" t="s">
        <v>267</v>
      </c>
      <c r="C114" s="3" t="s">
        <v>72</v>
      </c>
      <c r="D114" s="3" t="s">
        <v>61</v>
      </c>
      <c r="E114" s="3" t="s">
        <v>167</v>
      </c>
      <c r="F114" s="10" t="s">
        <v>249</v>
      </c>
      <c r="G114" s="10" t="s">
        <v>237</v>
      </c>
      <c r="H114" s="10" t="s">
        <v>90</v>
      </c>
      <c r="I114" s="33">
        <v>45139</v>
      </c>
      <c r="J114" s="10">
        <v>1</v>
      </c>
      <c r="K114" s="10">
        <v>1.5</v>
      </c>
      <c r="L114" s="10">
        <v>0</v>
      </c>
      <c r="M114" s="10">
        <v>0</v>
      </c>
      <c r="N114" s="10" t="s">
        <v>44</v>
      </c>
      <c r="O114" s="10">
        <v>1000</v>
      </c>
      <c r="P114" s="10">
        <v>0</v>
      </c>
      <c r="Q114" s="10" t="s">
        <v>42</v>
      </c>
      <c r="R114" s="34">
        <f t="shared" si="134"/>
        <v>500</v>
      </c>
      <c r="S114" s="10">
        <v>0</v>
      </c>
      <c r="T114" s="34">
        <f>R114*20%</f>
        <v>100</v>
      </c>
      <c r="U114" s="34">
        <f>R114*46.666666666667%</f>
        <v>233.33333333333499</v>
      </c>
      <c r="V114" s="31">
        <f>X114*4</f>
        <v>9332</v>
      </c>
      <c r="W114" s="31">
        <f>X114*2</f>
        <v>4666</v>
      </c>
      <c r="X114" s="31">
        <v>2333</v>
      </c>
      <c r="Y114" s="31">
        <f>X114/2</f>
        <v>1166.5</v>
      </c>
      <c r="Z114" s="31">
        <f>(R114-(T114+X114/10))/(T114+X114/10)%</f>
        <v>50.015001500150007</v>
      </c>
      <c r="AA114" s="28">
        <f>AC114*4</f>
        <v>6532.4</v>
      </c>
      <c r="AB114" s="28">
        <f>AC114*2</f>
        <v>3266.2</v>
      </c>
      <c r="AC114" s="28">
        <f>X114*70%</f>
        <v>1633.1</v>
      </c>
      <c r="AD114" s="28">
        <f>AC114/2</f>
        <v>816.55</v>
      </c>
      <c r="AE114" s="28">
        <f>(R114-(T114+AC114/10))/(T114+AC114/10)%</f>
        <v>89.890243439292078</v>
      </c>
      <c r="AF114" s="29">
        <f>AH114*4</f>
        <v>0</v>
      </c>
      <c r="AG114" s="29">
        <f>AH114*2</f>
        <v>0</v>
      </c>
      <c r="AH114" s="29">
        <v>0</v>
      </c>
      <c r="AI114" s="29">
        <f>AH114/2</f>
        <v>0</v>
      </c>
      <c r="AJ114" s="29">
        <f>(R114-(T114+AH114/10))/(T114+AH114/10)%</f>
        <v>400</v>
      </c>
    </row>
    <row r="115" spans="1:36" x14ac:dyDescent="0.3">
      <c r="A115" s="67" t="str">
        <f t="shared" si="97"/>
        <v>CBSE - IX - SST, Geography</v>
      </c>
      <c r="B115" s="10" t="s">
        <v>265</v>
      </c>
      <c r="C115" s="3" t="s">
        <v>72</v>
      </c>
      <c r="D115" s="3" t="s">
        <v>61</v>
      </c>
      <c r="E115" s="3" t="s">
        <v>167</v>
      </c>
      <c r="F115" s="10" t="s">
        <v>226</v>
      </c>
      <c r="G115" s="10" t="s">
        <v>237</v>
      </c>
      <c r="H115" s="10" t="s">
        <v>90</v>
      </c>
      <c r="I115" s="33">
        <v>45139</v>
      </c>
      <c r="J115" s="10">
        <v>1</v>
      </c>
      <c r="K115" s="10">
        <v>1.5</v>
      </c>
      <c r="L115" s="10">
        <v>0</v>
      </c>
      <c r="M115" s="10">
        <v>0</v>
      </c>
      <c r="N115" s="10" t="s">
        <v>44</v>
      </c>
      <c r="O115" s="10">
        <v>1000</v>
      </c>
      <c r="P115" s="10">
        <v>0</v>
      </c>
      <c r="Q115" s="10" t="s">
        <v>42</v>
      </c>
      <c r="R115" s="34">
        <f t="shared" si="134"/>
        <v>500</v>
      </c>
      <c r="S115" s="10">
        <v>0</v>
      </c>
      <c r="T115" s="34">
        <f t="shared" ref="T115:T117" si="150">R115*20%</f>
        <v>100</v>
      </c>
      <c r="U115" s="34">
        <f t="shared" ref="U115:U117" si="151">R115*46.666666666667%</f>
        <v>233.33333333333499</v>
      </c>
      <c r="V115" s="31">
        <f t="shared" ref="V115:V117" si="152">X115*4</f>
        <v>9332</v>
      </c>
      <c r="W115" s="31">
        <f t="shared" ref="W115:W117" si="153">X115*2</f>
        <v>4666</v>
      </c>
      <c r="X115" s="31">
        <v>2333</v>
      </c>
      <c r="Y115" s="31">
        <f t="shared" ref="Y115:Y117" si="154">X115/2</f>
        <v>1166.5</v>
      </c>
      <c r="Z115" s="31">
        <f t="shared" ref="Z115:Z117" si="155">(R115-(T115+X115/10))/(T115+X115/10)%</f>
        <v>50.015001500150007</v>
      </c>
      <c r="AA115" s="28">
        <f t="shared" ref="AA115:AA116" si="156">AC115*4</f>
        <v>6532.4</v>
      </c>
      <c r="AB115" s="28">
        <f t="shared" ref="AB115:AB116" si="157">AC115*2</f>
        <v>3266.2</v>
      </c>
      <c r="AC115" s="28">
        <f t="shared" ref="AC115:AC116" si="158">X115*70%</f>
        <v>1633.1</v>
      </c>
      <c r="AD115" s="28">
        <f t="shared" ref="AD115:AD116" si="159">AC115/2</f>
        <v>816.55</v>
      </c>
      <c r="AE115" s="28">
        <f t="shared" ref="AE115:AE116" si="160">(R115-(T115+AC115/10))/(T115+AC115/10)%</f>
        <v>89.890243439292078</v>
      </c>
      <c r="AF115" s="29">
        <f t="shared" ref="AF115:AF116" si="161">AH115*4</f>
        <v>0</v>
      </c>
      <c r="AG115" s="29">
        <f t="shared" ref="AG115:AG116" si="162">AH115*2</f>
        <v>0</v>
      </c>
      <c r="AH115" s="29">
        <v>0</v>
      </c>
      <c r="AI115" s="29">
        <f t="shared" ref="AI115:AI116" si="163">AH115/2</f>
        <v>0</v>
      </c>
      <c r="AJ115" s="29">
        <f t="shared" ref="AJ115:AJ116" si="164">(R115-(T115+AH115/10))/(T115+AH115/10)%</f>
        <v>400</v>
      </c>
    </row>
    <row r="116" spans="1:36" x14ac:dyDescent="0.3">
      <c r="A116" s="67" t="str">
        <f t="shared" si="97"/>
        <v>CBSE - IX - SST, Economics</v>
      </c>
      <c r="B116" s="10" t="s">
        <v>266</v>
      </c>
      <c r="C116" s="3" t="s">
        <v>72</v>
      </c>
      <c r="D116" s="3" t="s">
        <v>61</v>
      </c>
      <c r="E116" s="3" t="s">
        <v>167</v>
      </c>
      <c r="F116" s="10" t="s">
        <v>227</v>
      </c>
      <c r="G116" s="10" t="s">
        <v>237</v>
      </c>
      <c r="H116" s="10" t="s">
        <v>90</v>
      </c>
      <c r="I116" s="33">
        <v>45139</v>
      </c>
      <c r="J116" s="10">
        <v>1</v>
      </c>
      <c r="K116" s="10">
        <v>1.5</v>
      </c>
      <c r="L116" s="10">
        <v>0</v>
      </c>
      <c r="M116" s="10">
        <v>0</v>
      </c>
      <c r="N116" s="10" t="s">
        <v>44</v>
      </c>
      <c r="O116" s="10">
        <v>1000</v>
      </c>
      <c r="P116" s="10">
        <v>0</v>
      </c>
      <c r="Q116" s="10" t="s">
        <v>42</v>
      </c>
      <c r="R116" s="34">
        <f t="shared" si="134"/>
        <v>500</v>
      </c>
      <c r="S116" s="10">
        <v>0</v>
      </c>
      <c r="T116" s="34">
        <f t="shared" si="150"/>
        <v>100</v>
      </c>
      <c r="U116" s="34">
        <f t="shared" si="151"/>
        <v>233.33333333333499</v>
      </c>
      <c r="V116" s="31">
        <f t="shared" si="152"/>
        <v>9332</v>
      </c>
      <c r="W116" s="31">
        <f t="shared" si="153"/>
        <v>4666</v>
      </c>
      <c r="X116" s="31">
        <v>2333</v>
      </c>
      <c r="Y116" s="31">
        <f t="shared" si="154"/>
        <v>1166.5</v>
      </c>
      <c r="Z116" s="31">
        <f t="shared" si="155"/>
        <v>50.015001500150007</v>
      </c>
      <c r="AA116" s="28">
        <f t="shared" si="156"/>
        <v>6532.4</v>
      </c>
      <c r="AB116" s="28">
        <f t="shared" si="157"/>
        <v>3266.2</v>
      </c>
      <c r="AC116" s="28">
        <f t="shared" si="158"/>
        <v>1633.1</v>
      </c>
      <c r="AD116" s="28">
        <f t="shared" si="159"/>
        <v>816.55</v>
      </c>
      <c r="AE116" s="28">
        <f t="shared" si="160"/>
        <v>89.890243439292078</v>
      </c>
      <c r="AF116" s="29">
        <f t="shared" si="161"/>
        <v>0</v>
      </c>
      <c r="AG116" s="29">
        <f t="shared" si="162"/>
        <v>0</v>
      </c>
      <c r="AH116" s="29">
        <v>0</v>
      </c>
      <c r="AI116" s="29">
        <f t="shared" si="163"/>
        <v>0</v>
      </c>
      <c r="AJ116" s="29">
        <f t="shared" si="164"/>
        <v>400</v>
      </c>
    </row>
    <row r="117" spans="1:36" x14ac:dyDescent="0.3">
      <c r="A117" s="67" t="str">
        <f t="shared" si="97"/>
        <v>CBSE - IX - Computers</v>
      </c>
      <c r="B117" s="10" t="s">
        <v>65</v>
      </c>
      <c r="C117" s="3" t="s">
        <v>72</v>
      </c>
      <c r="D117" s="3" t="s">
        <v>61</v>
      </c>
      <c r="E117" s="3" t="s">
        <v>168</v>
      </c>
      <c r="F117" s="10" t="s">
        <v>247</v>
      </c>
      <c r="G117" s="10" t="s">
        <v>237</v>
      </c>
      <c r="H117" s="10" t="s">
        <v>90</v>
      </c>
      <c r="I117" s="33">
        <v>45139</v>
      </c>
      <c r="J117" s="10">
        <v>1</v>
      </c>
      <c r="K117" s="10">
        <v>1.5</v>
      </c>
      <c r="L117" s="10">
        <v>0</v>
      </c>
      <c r="M117" s="10">
        <v>0</v>
      </c>
      <c r="N117" s="10" t="s">
        <v>44</v>
      </c>
      <c r="O117" s="10">
        <v>1400</v>
      </c>
      <c r="P117" s="10">
        <v>0</v>
      </c>
      <c r="Q117" s="10" t="s">
        <v>42</v>
      </c>
      <c r="R117" s="34">
        <f t="shared" si="134"/>
        <v>700</v>
      </c>
      <c r="S117" s="10">
        <v>0</v>
      </c>
      <c r="T117" s="34">
        <f t="shared" si="150"/>
        <v>140</v>
      </c>
      <c r="U117" s="34">
        <f t="shared" si="151"/>
        <v>326.66666666666902</v>
      </c>
      <c r="V117" s="31">
        <f t="shared" si="152"/>
        <v>13080</v>
      </c>
      <c r="W117" s="31">
        <f t="shared" si="153"/>
        <v>6540</v>
      </c>
      <c r="X117" s="31">
        <v>3270</v>
      </c>
      <c r="Y117" s="31">
        <f t="shared" si="154"/>
        <v>1635</v>
      </c>
      <c r="Z117" s="31">
        <f t="shared" si="155"/>
        <v>49.892933618843685</v>
      </c>
      <c r="AA117" s="28">
        <f>AC117*4</f>
        <v>9156</v>
      </c>
      <c r="AB117" s="28">
        <f>AC117*2</f>
        <v>4578</v>
      </c>
      <c r="AC117" s="28">
        <f>X117*70%</f>
        <v>2289</v>
      </c>
      <c r="AD117" s="28">
        <f>AC117/2</f>
        <v>1144.5</v>
      </c>
      <c r="AE117" s="28">
        <f>(R117-(T117+AC117/10))/(T117+AC117/10)%</f>
        <v>89.753320683111966</v>
      </c>
      <c r="AF117" s="29">
        <f>AH117*4</f>
        <v>0</v>
      </c>
      <c r="AG117" s="29">
        <f>AH117*2</f>
        <v>0</v>
      </c>
      <c r="AH117" s="29">
        <v>0</v>
      </c>
      <c r="AI117" s="29">
        <f>AH117/2</f>
        <v>0</v>
      </c>
      <c r="AJ117" s="29">
        <f>(R117-(T117+AH117/10))/(T117+AH117/10)%</f>
        <v>400</v>
      </c>
    </row>
    <row r="118" spans="1:36" x14ac:dyDescent="0.3">
      <c r="A118" s="67" t="str">
        <f t="shared" si="97"/>
        <v>CBSE - IX - AI</v>
      </c>
      <c r="B118" s="10" t="s">
        <v>5</v>
      </c>
      <c r="C118" s="3" t="s">
        <v>72</v>
      </c>
      <c r="D118" s="3" t="s">
        <v>61</v>
      </c>
      <c r="E118" s="3" t="s">
        <v>168</v>
      </c>
      <c r="F118" s="10" t="s">
        <v>82</v>
      </c>
      <c r="G118" s="10" t="s">
        <v>237</v>
      </c>
      <c r="H118" s="10" t="s">
        <v>90</v>
      </c>
      <c r="I118" s="33">
        <v>45139</v>
      </c>
      <c r="J118" s="10">
        <v>1</v>
      </c>
      <c r="K118" s="10">
        <v>1</v>
      </c>
      <c r="L118" s="10">
        <v>1</v>
      </c>
      <c r="M118" s="10">
        <v>1</v>
      </c>
      <c r="N118" s="10" t="s">
        <v>44</v>
      </c>
      <c r="O118" s="10">
        <v>5000</v>
      </c>
      <c r="P118" s="10">
        <v>0</v>
      </c>
      <c r="Q118" s="10" t="s">
        <v>42</v>
      </c>
      <c r="R118" s="34">
        <f t="shared" si="134"/>
        <v>2500</v>
      </c>
      <c r="S118" s="10">
        <v>0</v>
      </c>
      <c r="T118" s="34">
        <f>R118*20%</f>
        <v>500</v>
      </c>
      <c r="U118" s="34">
        <f>R118*46.666666666667%</f>
        <v>1166.6666666666749</v>
      </c>
      <c r="V118" s="31">
        <f>X118*4</f>
        <v>46668</v>
      </c>
      <c r="W118" s="31">
        <f>X118*2</f>
        <v>23334</v>
      </c>
      <c r="X118" s="31">
        <v>11667</v>
      </c>
      <c r="Y118" s="31">
        <f>X118/2</f>
        <v>5833.5</v>
      </c>
      <c r="Z118" s="31">
        <f>(R118-(T118+X118/10))/(T118+X118/10)%</f>
        <v>49.99700005999879</v>
      </c>
      <c r="AA118" s="28">
        <f>AC118*4</f>
        <v>32667.599999999999</v>
      </c>
      <c r="AB118" s="28">
        <f>AC118*2</f>
        <v>16333.8</v>
      </c>
      <c r="AC118" s="28">
        <f>X118*70%</f>
        <v>8166.9</v>
      </c>
      <c r="AD118" s="28">
        <f>AC118/2</f>
        <v>4083.45</v>
      </c>
      <c r="AE118" s="28">
        <f>(R118-(T118+AC118/10))/(T118+AC118/10)%</f>
        <v>89.870052935770758</v>
      </c>
      <c r="AF118" s="29">
        <f>AH118*4</f>
        <v>0</v>
      </c>
      <c r="AG118" s="29">
        <f>AH118*2</f>
        <v>0</v>
      </c>
      <c r="AH118" s="29">
        <v>0</v>
      </c>
      <c r="AI118" s="29">
        <f>AH118/2</f>
        <v>0</v>
      </c>
      <c r="AJ118" s="29">
        <f>(R118-(T118+AH118/10))/(T118+AH118/10)%</f>
        <v>400</v>
      </c>
    </row>
    <row r="119" spans="1:36" x14ac:dyDescent="0.3">
      <c r="A119" s="67" t="str">
        <f t="shared" si="97"/>
        <v>CBSE - VIII - English</v>
      </c>
      <c r="B119" s="3" t="s">
        <v>49</v>
      </c>
      <c r="C119" s="3" t="s">
        <v>69</v>
      </c>
      <c r="D119" s="3" t="s">
        <v>61</v>
      </c>
      <c r="E119" s="3" t="s">
        <v>167</v>
      </c>
      <c r="F119" s="10" t="s">
        <v>252</v>
      </c>
      <c r="G119" s="10" t="s">
        <v>237</v>
      </c>
      <c r="H119" s="10" t="s">
        <v>90</v>
      </c>
      <c r="I119" s="33">
        <v>45139</v>
      </c>
      <c r="J119" s="10">
        <v>1</v>
      </c>
      <c r="K119" s="10">
        <v>2</v>
      </c>
      <c r="L119" s="10">
        <v>0</v>
      </c>
      <c r="M119" s="10">
        <v>0</v>
      </c>
      <c r="N119" s="10" t="s">
        <v>44</v>
      </c>
      <c r="O119" s="10">
        <v>1300</v>
      </c>
      <c r="P119" s="10">
        <v>0</v>
      </c>
      <c r="Q119" s="10" t="s">
        <v>42</v>
      </c>
      <c r="R119" s="34">
        <f>O119*50%</f>
        <v>650</v>
      </c>
      <c r="S119" s="10">
        <v>0</v>
      </c>
      <c r="T119" s="34">
        <f>R119*20%</f>
        <v>130</v>
      </c>
      <c r="U119" s="34">
        <f>R119*46.666666666667%</f>
        <v>303.33333333333553</v>
      </c>
      <c r="V119" s="31">
        <f>X119*4</f>
        <v>12120</v>
      </c>
      <c r="W119" s="31">
        <f>X119*2</f>
        <v>6060</v>
      </c>
      <c r="X119" s="31">
        <v>3030</v>
      </c>
      <c r="Y119" s="31">
        <f>X119/2</f>
        <v>1515</v>
      </c>
      <c r="Z119" s="31">
        <f>(R119-(T119+X119/10))/(T119+X119/10)%</f>
        <v>50.115473441108541</v>
      </c>
      <c r="AA119" s="28">
        <f>AC119*4</f>
        <v>8484</v>
      </c>
      <c r="AB119" s="28">
        <f>AC119*2</f>
        <v>4242</v>
      </c>
      <c r="AC119" s="28">
        <f>X119*70%</f>
        <v>2121</v>
      </c>
      <c r="AD119" s="28">
        <f>AC119/2</f>
        <v>1060.5</v>
      </c>
      <c r="AE119" s="28">
        <f>(R119-(T119+AC119/10))/(T119+AC119/10)%</f>
        <v>90.00292312189417</v>
      </c>
      <c r="AF119" s="29">
        <f>AH119*4</f>
        <v>0</v>
      </c>
      <c r="AG119" s="29">
        <f>AH119*2</f>
        <v>0</v>
      </c>
      <c r="AH119" s="29">
        <v>0</v>
      </c>
      <c r="AI119" s="29">
        <f>AH119/2</f>
        <v>0</v>
      </c>
      <c r="AJ119" s="29">
        <f>(R119-(T119+AH119/10))/(T119+AH119/10)%</f>
        <v>400</v>
      </c>
    </row>
    <row r="120" spans="1:36" x14ac:dyDescent="0.3">
      <c r="A120" s="67" t="str">
        <f t="shared" si="97"/>
        <v>CBSE - VIII - Bengali</v>
      </c>
      <c r="B120" s="3" t="s">
        <v>50</v>
      </c>
      <c r="C120" s="3" t="s">
        <v>69</v>
      </c>
      <c r="D120" s="3" t="s">
        <v>61</v>
      </c>
      <c r="E120" s="3" t="s">
        <v>167</v>
      </c>
      <c r="F120" s="10" t="s">
        <v>44</v>
      </c>
      <c r="G120" s="10" t="s">
        <v>237</v>
      </c>
      <c r="H120" s="10" t="s">
        <v>90</v>
      </c>
      <c r="I120" s="33">
        <v>45139</v>
      </c>
      <c r="J120" s="10">
        <v>1</v>
      </c>
      <c r="K120" s="10">
        <v>2</v>
      </c>
      <c r="L120" s="10">
        <v>0</v>
      </c>
      <c r="M120" s="10">
        <v>0</v>
      </c>
      <c r="N120" s="10" t="s">
        <v>44</v>
      </c>
      <c r="O120" s="10">
        <v>1100</v>
      </c>
      <c r="P120" s="10">
        <v>0</v>
      </c>
      <c r="Q120" s="10" t="s">
        <v>42</v>
      </c>
      <c r="R120" s="34">
        <f>O120*50%</f>
        <v>550</v>
      </c>
      <c r="S120" s="10">
        <v>0</v>
      </c>
      <c r="T120" s="34">
        <f>R120*20%</f>
        <v>110</v>
      </c>
      <c r="U120" s="34">
        <f>R120*46.666666666667%</f>
        <v>256.6666666666685</v>
      </c>
      <c r="V120" s="31">
        <f>X120*4</f>
        <v>10280</v>
      </c>
      <c r="W120" s="31">
        <f>X120*2</f>
        <v>5140</v>
      </c>
      <c r="X120" s="31">
        <v>2570</v>
      </c>
      <c r="Y120" s="31">
        <f>X120/2</f>
        <v>1285</v>
      </c>
      <c r="Z120" s="31">
        <f>(R120-(T120+X120/10))/(T120+X120/10)%</f>
        <v>49.863760217983653</v>
      </c>
      <c r="AA120" s="28">
        <f>AC120*4</f>
        <v>7195.9999999999991</v>
      </c>
      <c r="AB120" s="28">
        <f>AC120*2</f>
        <v>3597.9999999999995</v>
      </c>
      <c r="AC120" s="28">
        <f>X120*70%</f>
        <v>1798.9999999999998</v>
      </c>
      <c r="AD120" s="28">
        <f>AC120/2</f>
        <v>899.49999999999989</v>
      </c>
      <c r="AE120" s="28">
        <f>(R120-(T120+AC120/10))/(T120+AC120/10)%</f>
        <v>89.72059330803728</v>
      </c>
      <c r="AF120" s="29">
        <f>AH120*4</f>
        <v>0</v>
      </c>
      <c r="AG120" s="29">
        <f>AH120*2</f>
        <v>0</v>
      </c>
      <c r="AH120" s="29">
        <v>0</v>
      </c>
      <c r="AI120" s="29">
        <f>AH120/2</f>
        <v>0</v>
      </c>
      <c r="AJ120" s="29">
        <f>(R120-(T120+AH120/10))/(T120+AH120/10)%</f>
        <v>399.99999999999994</v>
      </c>
    </row>
    <row r="121" spans="1:36" x14ac:dyDescent="0.3">
      <c r="A121" s="67" t="str">
        <f t="shared" si="97"/>
        <v>CBSE - VIII - Hindi</v>
      </c>
      <c r="B121" s="3" t="s">
        <v>0</v>
      </c>
      <c r="C121" s="3" t="s">
        <v>69</v>
      </c>
      <c r="D121" s="3" t="s">
        <v>61</v>
      </c>
      <c r="E121" s="3" t="s">
        <v>167</v>
      </c>
      <c r="F121" s="10" t="s">
        <v>44</v>
      </c>
      <c r="G121" s="10" t="s">
        <v>237</v>
      </c>
      <c r="H121" s="10" t="s">
        <v>90</v>
      </c>
      <c r="I121" s="33">
        <v>45139</v>
      </c>
      <c r="J121" s="10">
        <v>1</v>
      </c>
      <c r="K121" s="10">
        <v>2</v>
      </c>
      <c r="L121" s="10">
        <v>0</v>
      </c>
      <c r="M121" s="10">
        <v>0</v>
      </c>
      <c r="N121" s="10" t="s">
        <v>44</v>
      </c>
      <c r="O121" s="10">
        <v>1100</v>
      </c>
      <c r="P121" s="10">
        <v>0</v>
      </c>
      <c r="Q121" s="10" t="s">
        <v>42</v>
      </c>
      <c r="R121" s="34">
        <f>O121*50%</f>
        <v>550</v>
      </c>
      <c r="S121" s="10">
        <v>0</v>
      </c>
      <c r="T121" s="34">
        <f>R121*20%</f>
        <v>110</v>
      </c>
      <c r="U121" s="34">
        <f>R121*46.666666666667%</f>
        <v>256.6666666666685</v>
      </c>
      <c r="V121" s="31">
        <f>X121*4</f>
        <v>10280</v>
      </c>
      <c r="W121" s="31">
        <f>X121*2</f>
        <v>5140</v>
      </c>
      <c r="X121" s="31">
        <v>2570</v>
      </c>
      <c r="Y121" s="31">
        <f>X121/2</f>
        <v>1285</v>
      </c>
      <c r="Z121" s="31">
        <f>(R121-(T121+X121/10))/(T121+X121/10)%</f>
        <v>49.863760217983653</v>
      </c>
      <c r="AA121" s="28">
        <f>AC121*4</f>
        <v>7195.9999999999991</v>
      </c>
      <c r="AB121" s="28">
        <f>AC121*2</f>
        <v>3597.9999999999995</v>
      </c>
      <c r="AC121" s="28">
        <f>X121*70%</f>
        <v>1798.9999999999998</v>
      </c>
      <c r="AD121" s="28">
        <f>AC121/2</f>
        <v>899.49999999999989</v>
      </c>
      <c r="AE121" s="28">
        <f>(R121-(T121+AC121/10))/(T121+AC121/10)%</f>
        <v>89.72059330803728</v>
      </c>
      <c r="AF121" s="29">
        <f>AH121*4</f>
        <v>0</v>
      </c>
      <c r="AG121" s="29">
        <f>AH121*2</f>
        <v>0</v>
      </c>
      <c r="AH121" s="29">
        <v>0</v>
      </c>
      <c r="AI121" s="29">
        <f>AH121/2</f>
        <v>0</v>
      </c>
      <c r="AJ121" s="29">
        <f>(R121-(T121+AH121/10))/(T121+AH121/10)%</f>
        <v>399.99999999999994</v>
      </c>
    </row>
    <row r="122" spans="1:36" x14ac:dyDescent="0.3">
      <c r="A122" s="67" t="str">
        <f t="shared" si="97"/>
        <v>CBSE - VIII - Math</v>
      </c>
      <c r="B122" s="3" t="s">
        <v>63</v>
      </c>
      <c r="C122" s="3" t="s">
        <v>69</v>
      </c>
      <c r="D122" s="3" t="s">
        <v>61</v>
      </c>
      <c r="E122" s="3" t="s">
        <v>167</v>
      </c>
      <c r="F122" s="10" t="s">
        <v>230</v>
      </c>
      <c r="G122" s="10" t="s">
        <v>237</v>
      </c>
      <c r="H122" s="10" t="s">
        <v>90</v>
      </c>
      <c r="I122" s="33">
        <v>45139</v>
      </c>
      <c r="J122" s="10">
        <v>1</v>
      </c>
      <c r="K122" s="10">
        <v>2</v>
      </c>
      <c r="L122" s="10">
        <v>0</v>
      </c>
      <c r="M122" s="10">
        <v>0</v>
      </c>
      <c r="N122" s="10" t="s">
        <v>44</v>
      </c>
      <c r="O122" s="10">
        <v>1300</v>
      </c>
      <c r="P122" s="10">
        <v>0</v>
      </c>
      <c r="Q122" s="10" t="s">
        <v>42</v>
      </c>
      <c r="R122" s="34">
        <f>O122*50%</f>
        <v>650</v>
      </c>
      <c r="S122" s="10">
        <v>0</v>
      </c>
      <c r="T122" s="34">
        <f>R122*20%</f>
        <v>130</v>
      </c>
      <c r="U122" s="34">
        <f>R122*46.666666666667%</f>
        <v>303.33333333333553</v>
      </c>
      <c r="V122" s="31">
        <f>X122*4</f>
        <v>12120</v>
      </c>
      <c r="W122" s="31">
        <f>X122*2</f>
        <v>6060</v>
      </c>
      <c r="X122" s="31">
        <v>3030</v>
      </c>
      <c r="Y122" s="31">
        <f>X122/2</f>
        <v>1515</v>
      </c>
      <c r="Z122" s="31">
        <f>(R122-(T122+X122/10))/(T122+X122/10)%</f>
        <v>50.115473441108541</v>
      </c>
      <c r="AA122" s="28">
        <f>AC122*4</f>
        <v>8484</v>
      </c>
      <c r="AB122" s="28">
        <f>AC122*2</f>
        <v>4242</v>
      </c>
      <c r="AC122" s="28">
        <f>X122*70%</f>
        <v>2121</v>
      </c>
      <c r="AD122" s="28">
        <f>AC122/2</f>
        <v>1060.5</v>
      </c>
      <c r="AE122" s="28">
        <f>(R122-(T122+AC122/10))/(T122+AC122/10)%</f>
        <v>90.00292312189417</v>
      </c>
      <c r="AF122" s="29">
        <f>AH122*4</f>
        <v>0</v>
      </c>
      <c r="AG122" s="29">
        <f>AH122*2</f>
        <v>0</v>
      </c>
      <c r="AH122" s="29">
        <v>0</v>
      </c>
      <c r="AI122" s="29">
        <f>AH122/2</f>
        <v>0</v>
      </c>
      <c r="AJ122" s="29">
        <f>(R122-(T122+AH122/10))/(T122+AH122/10)%</f>
        <v>400</v>
      </c>
    </row>
    <row r="123" spans="1:36" x14ac:dyDescent="0.3">
      <c r="A123" s="67" t="str">
        <f t="shared" si="97"/>
        <v>CBSE - VIII - Science - Physics, Chem</v>
      </c>
      <c r="B123" s="3" t="s">
        <v>268</v>
      </c>
      <c r="C123" s="3" t="s">
        <v>69</v>
      </c>
      <c r="D123" s="3" t="s">
        <v>61</v>
      </c>
      <c r="E123" s="3" t="s">
        <v>167</v>
      </c>
      <c r="F123" s="10" t="s">
        <v>251</v>
      </c>
      <c r="G123" s="10" t="s">
        <v>237</v>
      </c>
      <c r="H123" s="10" t="s">
        <v>90</v>
      </c>
      <c r="I123" s="33">
        <v>45139</v>
      </c>
      <c r="J123" s="10">
        <v>1</v>
      </c>
      <c r="K123" s="10">
        <v>2</v>
      </c>
      <c r="L123" s="10">
        <v>0</v>
      </c>
      <c r="M123" s="10">
        <v>0</v>
      </c>
      <c r="N123" s="10" t="s">
        <v>44</v>
      </c>
      <c r="O123" s="10">
        <v>1400</v>
      </c>
      <c r="P123" s="10">
        <v>0</v>
      </c>
      <c r="Q123" s="10" t="s">
        <v>42</v>
      </c>
      <c r="R123" s="34">
        <f>O123*50%</f>
        <v>700</v>
      </c>
      <c r="S123" s="10">
        <v>0</v>
      </c>
      <c r="T123" s="34">
        <f>R123*20%</f>
        <v>140</v>
      </c>
      <c r="U123" s="34">
        <f>R123*46.666666666667%</f>
        <v>326.66666666666902</v>
      </c>
      <c r="V123" s="31">
        <f>X123*4</f>
        <v>13080</v>
      </c>
      <c r="W123" s="31">
        <f>X123*2</f>
        <v>6540</v>
      </c>
      <c r="X123" s="31">
        <v>3270</v>
      </c>
      <c r="Y123" s="31">
        <f>X123/2</f>
        <v>1635</v>
      </c>
      <c r="Z123" s="31">
        <f>(R123-(T123+X123/10))/(T123+X123/10)%</f>
        <v>49.892933618843685</v>
      </c>
      <c r="AA123" s="28">
        <f>AC123*4</f>
        <v>9156</v>
      </c>
      <c r="AB123" s="28">
        <f>AC123*2</f>
        <v>4578</v>
      </c>
      <c r="AC123" s="28">
        <f>X123*70%</f>
        <v>2289</v>
      </c>
      <c r="AD123" s="28">
        <f>AC123/2</f>
        <v>1144.5</v>
      </c>
      <c r="AE123" s="28">
        <f>(R123-(T123+AC123/10))/(T123+AC123/10)%</f>
        <v>89.753320683111966</v>
      </c>
      <c r="AF123" s="29">
        <f>AH123*4</f>
        <v>0</v>
      </c>
      <c r="AG123" s="29">
        <f>AH123*2</f>
        <v>0</v>
      </c>
      <c r="AH123" s="29">
        <v>0</v>
      </c>
      <c r="AI123" s="29">
        <f>AH123/2</f>
        <v>0</v>
      </c>
      <c r="AJ123" s="29">
        <f>(R123-(T123+AH123/10))/(T123+AH123/10)%</f>
        <v>400</v>
      </c>
    </row>
    <row r="124" spans="1:36" x14ac:dyDescent="0.3">
      <c r="A124" s="67" t="str">
        <f t="shared" ref="A124" si="165">D124&amp;" - "&amp;C124&amp;" - "&amp;B124</f>
        <v>CBSE - VIII - Science - Bio</v>
      </c>
      <c r="B124" s="3" t="s">
        <v>269</v>
      </c>
      <c r="C124" s="3" t="s">
        <v>69</v>
      </c>
      <c r="D124" s="3" t="s">
        <v>61</v>
      </c>
      <c r="E124" s="3" t="s">
        <v>167</v>
      </c>
      <c r="F124" s="38" t="s">
        <v>260</v>
      </c>
      <c r="G124" s="10" t="s">
        <v>237</v>
      </c>
      <c r="H124" s="10" t="s">
        <v>90</v>
      </c>
      <c r="I124" s="33">
        <v>45139</v>
      </c>
      <c r="J124" s="10">
        <v>1</v>
      </c>
      <c r="K124" s="10">
        <v>2</v>
      </c>
      <c r="L124" s="10">
        <v>0</v>
      </c>
      <c r="M124" s="10">
        <v>0</v>
      </c>
      <c r="N124" s="10" t="s">
        <v>44</v>
      </c>
      <c r="O124" s="10">
        <v>1100</v>
      </c>
      <c r="P124" s="10">
        <v>0</v>
      </c>
      <c r="Q124" s="10" t="s">
        <v>42</v>
      </c>
      <c r="R124" s="34">
        <f>O124*50%</f>
        <v>550</v>
      </c>
      <c r="S124" s="10">
        <v>0</v>
      </c>
      <c r="T124" s="34">
        <f>R124*20%</f>
        <v>110</v>
      </c>
      <c r="U124" s="34">
        <f>R124*46.666666666667%</f>
        <v>256.6666666666685</v>
      </c>
      <c r="V124" s="31">
        <f>X124*4</f>
        <v>10280</v>
      </c>
      <c r="W124" s="31">
        <f>X124*2</f>
        <v>5140</v>
      </c>
      <c r="X124" s="31">
        <v>2570</v>
      </c>
      <c r="Y124" s="31">
        <f>X124/2</f>
        <v>1285</v>
      </c>
      <c r="Z124" s="31">
        <f>(R124-(T124+X124/10))/(T124+X124/10)%</f>
        <v>49.863760217983653</v>
      </c>
      <c r="AA124" s="28">
        <f>AC124*4</f>
        <v>7195.9999999999991</v>
      </c>
      <c r="AB124" s="28">
        <f>AC124*2</f>
        <v>3597.9999999999995</v>
      </c>
      <c r="AC124" s="28">
        <f>X124*70%</f>
        <v>1798.9999999999998</v>
      </c>
      <c r="AD124" s="28">
        <f>AC124/2</f>
        <v>899.49999999999989</v>
      </c>
      <c r="AE124" s="28">
        <f>(R124-(T124+AC124/10))/(T124+AC124/10)%</f>
        <v>89.72059330803728</v>
      </c>
      <c r="AF124" s="29">
        <f>AH124*4</f>
        <v>0</v>
      </c>
      <c r="AG124" s="29">
        <f>AH124*2</f>
        <v>0</v>
      </c>
      <c r="AH124" s="29">
        <v>0</v>
      </c>
      <c r="AI124" s="29">
        <f>AH124/2</f>
        <v>0</v>
      </c>
      <c r="AJ124" s="29">
        <f>(R124-(T124+AH124/10))/(T124+AH124/10)%</f>
        <v>399.99999999999994</v>
      </c>
    </row>
    <row r="125" spans="1:36" x14ac:dyDescent="0.3">
      <c r="A125" s="67" t="str">
        <f t="shared" si="97"/>
        <v>CBSE - VIII - Computers</v>
      </c>
      <c r="B125" s="3" t="s">
        <v>65</v>
      </c>
      <c r="C125" s="3" t="s">
        <v>69</v>
      </c>
      <c r="D125" s="3" t="s">
        <v>61</v>
      </c>
      <c r="E125" s="3" t="s">
        <v>168</v>
      </c>
      <c r="F125" s="10" t="s">
        <v>250</v>
      </c>
      <c r="G125" s="10" t="s">
        <v>237</v>
      </c>
      <c r="H125" s="10" t="s">
        <v>90</v>
      </c>
      <c r="I125" s="33">
        <v>45139</v>
      </c>
      <c r="J125" s="10">
        <v>1</v>
      </c>
      <c r="K125" s="10">
        <v>2</v>
      </c>
      <c r="L125" s="10">
        <v>0</v>
      </c>
      <c r="M125" s="10">
        <v>0</v>
      </c>
      <c r="N125" s="10" t="s">
        <v>44</v>
      </c>
      <c r="O125" s="10">
        <v>1300</v>
      </c>
      <c r="P125" s="10">
        <v>0</v>
      </c>
      <c r="Q125" s="10" t="s">
        <v>42</v>
      </c>
      <c r="R125" s="34">
        <f>O125*50%</f>
        <v>650</v>
      </c>
      <c r="S125" s="10">
        <v>0</v>
      </c>
      <c r="T125" s="34">
        <f>R125*20%</f>
        <v>130</v>
      </c>
      <c r="U125" s="34">
        <f>R125*46.666666666667%</f>
        <v>303.33333333333553</v>
      </c>
      <c r="V125" s="31">
        <f>X125*4</f>
        <v>12120</v>
      </c>
      <c r="W125" s="31">
        <f>X125*2</f>
        <v>6060</v>
      </c>
      <c r="X125" s="31">
        <v>3030</v>
      </c>
      <c r="Y125" s="31">
        <f>X125/2</f>
        <v>1515</v>
      </c>
      <c r="Z125" s="31">
        <f>(R125-(T125+X125/10))/(T125+X125/10)%</f>
        <v>50.115473441108541</v>
      </c>
      <c r="AA125" s="28">
        <f>AC125*4</f>
        <v>8484</v>
      </c>
      <c r="AB125" s="28">
        <f>AC125*2</f>
        <v>4242</v>
      </c>
      <c r="AC125" s="28">
        <f>X125*70%</f>
        <v>2121</v>
      </c>
      <c r="AD125" s="28">
        <f>AC125/2</f>
        <v>1060.5</v>
      </c>
      <c r="AE125" s="28">
        <f>(R125-(T125+AC125/10))/(T125+AC125/10)%</f>
        <v>90.00292312189417</v>
      </c>
      <c r="AF125" s="29">
        <f>AH125*4</f>
        <v>0</v>
      </c>
      <c r="AG125" s="29">
        <f>AH125*2</f>
        <v>0</v>
      </c>
      <c r="AH125" s="29">
        <v>0</v>
      </c>
      <c r="AI125" s="29">
        <f>AH125/2</f>
        <v>0</v>
      </c>
      <c r="AJ125" s="29">
        <f>(R125-(T125+AH125/10))/(T125+AH125/10)%</f>
        <v>400</v>
      </c>
    </row>
    <row r="126" spans="1:36" x14ac:dyDescent="0.3">
      <c r="A126" s="67" t="str">
        <f t="shared" si="97"/>
        <v>CBSE - VIII - Social Science</v>
      </c>
      <c r="B126" s="3" t="s">
        <v>66</v>
      </c>
      <c r="C126" s="3" t="s">
        <v>69</v>
      </c>
      <c r="D126" s="3" t="s">
        <v>61</v>
      </c>
      <c r="E126" s="3" t="s">
        <v>167</v>
      </c>
      <c r="F126" s="10" t="s">
        <v>226</v>
      </c>
      <c r="G126" s="10" t="s">
        <v>237</v>
      </c>
      <c r="H126" s="10" t="s">
        <v>90</v>
      </c>
      <c r="I126" s="33">
        <v>45139</v>
      </c>
      <c r="J126" s="10">
        <v>1</v>
      </c>
      <c r="K126" s="10">
        <v>2</v>
      </c>
      <c r="L126" s="10">
        <v>0</v>
      </c>
      <c r="M126" s="10">
        <v>0</v>
      </c>
      <c r="N126" s="10" t="s">
        <v>44</v>
      </c>
      <c r="O126" s="10">
        <v>1200</v>
      </c>
      <c r="P126" s="10">
        <v>0</v>
      </c>
      <c r="Q126" s="10" t="s">
        <v>42</v>
      </c>
      <c r="R126" s="34">
        <f>O126*50%</f>
        <v>600</v>
      </c>
      <c r="S126" s="10">
        <v>0</v>
      </c>
      <c r="T126" s="34">
        <f>R126*20%</f>
        <v>120</v>
      </c>
      <c r="U126" s="34">
        <f>R126*46.666666666667%</f>
        <v>280.00000000000199</v>
      </c>
      <c r="V126" s="31">
        <f>X126*4</f>
        <v>11200</v>
      </c>
      <c r="W126" s="31">
        <f>X126*2</f>
        <v>5600</v>
      </c>
      <c r="X126" s="31">
        <v>2800</v>
      </c>
      <c r="Y126" s="31">
        <f>X126/2</f>
        <v>1400</v>
      </c>
      <c r="Z126" s="31">
        <f>(R126-(T126+X126/10))/(T126+X126/10)%</f>
        <v>50</v>
      </c>
      <c r="AA126" s="28">
        <f>AC126*4</f>
        <v>7839.9999999999991</v>
      </c>
      <c r="AB126" s="28">
        <f>AC126*2</f>
        <v>3919.9999999999995</v>
      </c>
      <c r="AC126" s="28">
        <f>X126*70%</f>
        <v>1959.9999999999998</v>
      </c>
      <c r="AD126" s="28">
        <f>AC126/2</f>
        <v>979.99999999999989</v>
      </c>
      <c r="AE126" s="28">
        <f>(R126-(T126+AC126/10))/(T126+AC126/10)%</f>
        <v>89.87341772151899</v>
      </c>
      <c r="AF126" s="29">
        <f>AH126*4</f>
        <v>0</v>
      </c>
      <c r="AG126" s="29">
        <f>AH126*2</f>
        <v>0</v>
      </c>
      <c r="AH126" s="29">
        <v>0</v>
      </c>
      <c r="AI126" s="29">
        <f>AH126/2</f>
        <v>0</v>
      </c>
      <c r="AJ126" s="29">
        <f>(R126-(T126+AH126/10))/(T126+AH126/10)%</f>
        <v>400</v>
      </c>
    </row>
    <row r="127" spans="1:36" x14ac:dyDescent="0.3">
      <c r="A127" s="37" t="str">
        <f t="shared" si="97"/>
        <v>WB - XII - English</v>
      </c>
      <c r="B127" s="7" t="s">
        <v>49</v>
      </c>
      <c r="C127" s="3" t="s">
        <v>70</v>
      </c>
      <c r="D127" s="3" t="s">
        <v>62</v>
      </c>
      <c r="E127" s="3" t="s">
        <v>167</v>
      </c>
      <c r="F127" s="10" t="s">
        <v>248</v>
      </c>
      <c r="G127" s="10" t="s">
        <v>237</v>
      </c>
      <c r="H127" s="10" t="s">
        <v>90</v>
      </c>
      <c r="I127" s="33">
        <v>45139</v>
      </c>
      <c r="J127" s="10">
        <v>1</v>
      </c>
      <c r="K127" s="10">
        <v>2</v>
      </c>
      <c r="L127" s="10">
        <v>0</v>
      </c>
      <c r="M127" s="10">
        <v>0</v>
      </c>
      <c r="N127" s="10" t="s">
        <v>44</v>
      </c>
      <c r="O127" s="10">
        <v>2000</v>
      </c>
      <c r="P127" s="10">
        <v>0</v>
      </c>
      <c r="Q127" s="10" t="s">
        <v>42</v>
      </c>
      <c r="R127" s="34">
        <f>O127*50%</f>
        <v>1000</v>
      </c>
      <c r="S127" s="10">
        <v>0</v>
      </c>
      <c r="T127" s="34">
        <f>R127*20%</f>
        <v>200</v>
      </c>
      <c r="U127" s="34">
        <f>R127*46.666666666667%</f>
        <v>466.66666666666998</v>
      </c>
      <c r="V127" s="31">
        <f>X127*4</f>
        <v>18666.64</v>
      </c>
      <c r="W127" s="31">
        <f>X127*2</f>
        <v>9333.32</v>
      </c>
      <c r="X127" s="31">
        <v>4666.66</v>
      </c>
      <c r="Y127" s="31">
        <f>X127/2</f>
        <v>2333.33</v>
      </c>
      <c r="Z127" s="31">
        <f>(R127-(T127+X127/10))/(T127+X127/10)%</f>
        <v>50.000150000150015</v>
      </c>
      <c r="AA127" s="28">
        <f>AC127*4</f>
        <v>13066.647999999999</v>
      </c>
      <c r="AB127" s="28">
        <f>AC127*2</f>
        <v>6533.3239999999996</v>
      </c>
      <c r="AC127" s="28">
        <f>X127*70%</f>
        <v>3266.6619999999998</v>
      </c>
      <c r="AD127" s="28">
        <f>AC127/2</f>
        <v>1633.3309999999999</v>
      </c>
      <c r="AE127" s="28">
        <f>(R127-(T127+AC127/10))/(T127+AC127/10)%</f>
        <v>89.873585963936932</v>
      </c>
      <c r="AF127" s="29">
        <f>AH127*4</f>
        <v>0</v>
      </c>
      <c r="AG127" s="29">
        <f>AH127*2</f>
        <v>0</v>
      </c>
      <c r="AH127" s="29">
        <v>0</v>
      </c>
      <c r="AI127" s="29">
        <f>AH127/2</f>
        <v>0</v>
      </c>
      <c r="AJ127" s="29">
        <f>(R127-(T127+AH127/10))/(T127+AH127/10)%</f>
        <v>400</v>
      </c>
    </row>
    <row r="128" spans="1:36" x14ac:dyDescent="0.3">
      <c r="A128" s="37" t="str">
        <f t="shared" si="97"/>
        <v>WB - XII - Bengali</v>
      </c>
      <c r="B128" s="7" t="s">
        <v>50</v>
      </c>
      <c r="C128" s="3" t="s">
        <v>70</v>
      </c>
      <c r="D128" s="3" t="s">
        <v>62</v>
      </c>
      <c r="E128" s="3" t="s">
        <v>167</v>
      </c>
      <c r="F128" s="10" t="s">
        <v>44</v>
      </c>
      <c r="G128" s="10" t="s">
        <v>237</v>
      </c>
      <c r="H128" s="10" t="s">
        <v>90</v>
      </c>
      <c r="I128" s="33">
        <v>45139</v>
      </c>
      <c r="J128" s="10">
        <v>1</v>
      </c>
      <c r="K128" s="10">
        <v>2</v>
      </c>
      <c r="L128" s="10">
        <v>0</v>
      </c>
      <c r="M128" s="10">
        <v>0</v>
      </c>
      <c r="N128" s="10" t="s">
        <v>44</v>
      </c>
      <c r="O128" s="10">
        <v>2000</v>
      </c>
      <c r="P128" s="10">
        <v>0</v>
      </c>
      <c r="Q128" s="10" t="s">
        <v>42</v>
      </c>
      <c r="R128" s="34">
        <f>O128*50%</f>
        <v>1000</v>
      </c>
      <c r="S128" s="10">
        <v>0</v>
      </c>
      <c r="T128" s="34">
        <f>R128*20%</f>
        <v>200</v>
      </c>
      <c r="U128" s="34">
        <f>R128*46.666666666667%</f>
        <v>466.66666666666998</v>
      </c>
      <c r="V128" s="31">
        <f>X128*4</f>
        <v>18666.64</v>
      </c>
      <c r="W128" s="31">
        <f>X128*2</f>
        <v>9333.32</v>
      </c>
      <c r="X128" s="31">
        <v>4666.66</v>
      </c>
      <c r="Y128" s="31">
        <f>X128/2</f>
        <v>2333.33</v>
      </c>
      <c r="Z128" s="31">
        <f>(R128-(T128+X128/10))/(T128+X128/10)%</f>
        <v>50.000150000150015</v>
      </c>
      <c r="AA128" s="28">
        <f>AC128*4</f>
        <v>13066.647999999999</v>
      </c>
      <c r="AB128" s="28">
        <f>AC128*2</f>
        <v>6533.3239999999996</v>
      </c>
      <c r="AC128" s="28">
        <f>X128*70%</f>
        <v>3266.6619999999998</v>
      </c>
      <c r="AD128" s="28">
        <f>AC128/2</f>
        <v>1633.3309999999999</v>
      </c>
      <c r="AE128" s="28">
        <f>(R128-(T128+AC128/10))/(T128+AC128/10)%</f>
        <v>89.873585963936932</v>
      </c>
      <c r="AF128" s="29">
        <f>AH128*4</f>
        <v>0</v>
      </c>
      <c r="AG128" s="29">
        <f>AH128*2</f>
        <v>0</v>
      </c>
      <c r="AH128" s="29">
        <v>0</v>
      </c>
      <c r="AI128" s="29">
        <f>AH128/2</f>
        <v>0</v>
      </c>
      <c r="AJ128" s="29">
        <f>(R128-(T128+AH128/10))/(T128+AH128/10)%</f>
        <v>400</v>
      </c>
    </row>
    <row r="129" spans="1:36" x14ac:dyDescent="0.3">
      <c r="A129" s="37" t="str">
        <f t="shared" si="97"/>
        <v>WB - XII - Hindi</v>
      </c>
      <c r="B129" s="7" t="s">
        <v>0</v>
      </c>
      <c r="C129" s="3" t="s">
        <v>70</v>
      </c>
      <c r="D129" s="3" t="s">
        <v>62</v>
      </c>
      <c r="E129" s="3" t="s">
        <v>167</v>
      </c>
      <c r="F129" s="10" t="s">
        <v>44</v>
      </c>
      <c r="G129" s="10" t="s">
        <v>237</v>
      </c>
      <c r="H129" s="10" t="s">
        <v>90</v>
      </c>
      <c r="I129" s="33">
        <v>45139</v>
      </c>
      <c r="J129" s="10">
        <v>1</v>
      </c>
      <c r="K129" s="10">
        <v>2</v>
      </c>
      <c r="L129" s="10">
        <v>0</v>
      </c>
      <c r="M129" s="10">
        <v>0</v>
      </c>
      <c r="N129" s="10" t="s">
        <v>44</v>
      </c>
      <c r="O129" s="10">
        <v>2000</v>
      </c>
      <c r="P129" s="10">
        <v>0</v>
      </c>
      <c r="Q129" s="10" t="s">
        <v>42</v>
      </c>
      <c r="R129" s="34">
        <f>O129*50%</f>
        <v>1000</v>
      </c>
      <c r="S129" s="10">
        <v>0</v>
      </c>
      <c r="T129" s="34">
        <f>R129*20%</f>
        <v>200</v>
      </c>
      <c r="U129" s="34">
        <f>R129*46.666666666667%</f>
        <v>466.66666666666998</v>
      </c>
      <c r="V129" s="31">
        <f>X129*4</f>
        <v>18666.64</v>
      </c>
      <c r="W129" s="31">
        <f>X129*2</f>
        <v>9333.32</v>
      </c>
      <c r="X129" s="31">
        <v>4666.66</v>
      </c>
      <c r="Y129" s="31">
        <f>X129/2</f>
        <v>2333.33</v>
      </c>
      <c r="Z129" s="31">
        <f>(R129-(T129+X129/10))/(T129+X129/10)%</f>
        <v>50.000150000150015</v>
      </c>
      <c r="AA129" s="28">
        <f>AC129*4</f>
        <v>13066.647999999999</v>
      </c>
      <c r="AB129" s="28">
        <f>AC129*2</f>
        <v>6533.3239999999996</v>
      </c>
      <c r="AC129" s="28">
        <f>X129*70%</f>
        <v>3266.6619999999998</v>
      </c>
      <c r="AD129" s="28">
        <f>AC129/2</f>
        <v>1633.3309999999999</v>
      </c>
      <c r="AE129" s="28">
        <f>(R129-(T129+AC129/10))/(T129+AC129/10)%</f>
        <v>89.873585963936932</v>
      </c>
      <c r="AF129" s="29">
        <f>AH129*4</f>
        <v>0</v>
      </c>
      <c r="AG129" s="29">
        <f>AH129*2</f>
        <v>0</v>
      </c>
      <c r="AH129" s="29">
        <v>0</v>
      </c>
      <c r="AI129" s="29">
        <f>AH129/2</f>
        <v>0</v>
      </c>
      <c r="AJ129" s="29">
        <f>(R129-(T129+AH129/10))/(T129+AH129/10)%</f>
        <v>400</v>
      </c>
    </row>
    <row r="130" spans="1:36" x14ac:dyDescent="0.3">
      <c r="A130" s="37" t="str">
        <f>D130&amp;" - "&amp;C130&amp;" - "&amp;B130</f>
        <v>WB - XII - Computers</v>
      </c>
      <c r="B130" s="12" t="s">
        <v>65</v>
      </c>
      <c r="C130" s="3" t="s">
        <v>70</v>
      </c>
      <c r="D130" s="3" t="s">
        <v>62</v>
      </c>
      <c r="E130" s="3" t="s">
        <v>168</v>
      </c>
      <c r="F130" s="10" t="s">
        <v>250</v>
      </c>
      <c r="G130" s="10" t="s">
        <v>237</v>
      </c>
      <c r="H130" s="10" t="s">
        <v>90</v>
      </c>
      <c r="I130" s="33">
        <v>45139</v>
      </c>
      <c r="J130" s="10">
        <v>1</v>
      </c>
      <c r="K130" s="10">
        <v>2</v>
      </c>
      <c r="L130" s="10">
        <v>0</v>
      </c>
      <c r="M130" s="10">
        <v>0</v>
      </c>
      <c r="N130" s="10" t="s">
        <v>44</v>
      </c>
      <c r="O130" s="10">
        <v>3000</v>
      </c>
      <c r="P130" s="10">
        <v>0</v>
      </c>
      <c r="Q130" s="10" t="s">
        <v>42</v>
      </c>
      <c r="R130" s="34">
        <f>O130*50%</f>
        <v>1500</v>
      </c>
      <c r="S130" s="10">
        <v>0</v>
      </c>
      <c r="T130" s="34">
        <f>R130*20%</f>
        <v>300</v>
      </c>
      <c r="U130" s="34">
        <f t="shared" ref="U130" si="166">R130*46.666666666667%</f>
        <v>700.000000000005</v>
      </c>
      <c r="V130" s="31">
        <f t="shared" ref="V130" si="167">X130*4</f>
        <v>28000</v>
      </c>
      <c r="W130" s="31">
        <f>X130*2</f>
        <v>14000</v>
      </c>
      <c r="X130" s="31">
        <v>7000</v>
      </c>
      <c r="Y130" s="31">
        <f>X130/2</f>
        <v>3500</v>
      </c>
      <c r="Z130" s="31">
        <f t="shared" ref="Z130" si="168">(R130-(T130+X130/10))/(T130+X130/10)%</f>
        <v>50</v>
      </c>
      <c r="AA130" s="28">
        <f>AC130*4</f>
        <v>19600</v>
      </c>
      <c r="AB130" s="28">
        <f>AC130*2</f>
        <v>9800</v>
      </c>
      <c r="AC130" s="28">
        <f>X130*70%</f>
        <v>4900</v>
      </c>
      <c r="AD130" s="28">
        <f>AC130/2</f>
        <v>2450</v>
      </c>
      <c r="AE130" s="28">
        <f>(R130-(T130+AC130/10))/(T130+AC130/10)%</f>
        <v>89.87341772151899</v>
      </c>
      <c r="AF130" s="29">
        <f>AH130*4</f>
        <v>0</v>
      </c>
      <c r="AG130" s="29">
        <f>AH130*2</f>
        <v>0</v>
      </c>
      <c r="AH130" s="29">
        <v>0</v>
      </c>
      <c r="AI130" s="29">
        <f>AH130/2</f>
        <v>0</v>
      </c>
      <c r="AJ130" s="29">
        <f>(R130-(T130+AH130/10))/(T130+AH130/10)%</f>
        <v>400</v>
      </c>
    </row>
    <row r="131" spans="1:36" x14ac:dyDescent="0.3">
      <c r="A131" s="37" t="str">
        <f>D131&amp;" - "&amp;C131&amp;" - "&amp;B131</f>
        <v>WB - XII - AI</v>
      </c>
      <c r="B131" s="12" t="s">
        <v>5</v>
      </c>
      <c r="C131" s="3" t="s">
        <v>70</v>
      </c>
      <c r="D131" s="3" t="s">
        <v>62</v>
      </c>
      <c r="E131" s="3" t="s">
        <v>168</v>
      </c>
      <c r="F131" s="10" t="s">
        <v>82</v>
      </c>
      <c r="G131" s="10" t="s">
        <v>237</v>
      </c>
      <c r="H131" s="10" t="s">
        <v>90</v>
      </c>
      <c r="I131" s="33">
        <v>45139</v>
      </c>
      <c r="J131" s="10">
        <v>1</v>
      </c>
      <c r="K131" s="10">
        <v>1</v>
      </c>
      <c r="L131" s="10">
        <v>1</v>
      </c>
      <c r="M131" s="10">
        <v>1</v>
      </c>
      <c r="N131" s="10" t="s">
        <v>44</v>
      </c>
      <c r="O131" s="10">
        <v>5000</v>
      </c>
      <c r="P131" s="10">
        <v>0</v>
      </c>
      <c r="Q131" s="10" t="s">
        <v>42</v>
      </c>
      <c r="R131" s="34">
        <f>O131*50%</f>
        <v>2500</v>
      </c>
      <c r="S131" s="10">
        <v>0</v>
      </c>
      <c r="T131" s="34">
        <f>R131*20%</f>
        <v>500</v>
      </c>
      <c r="U131" s="34">
        <f>R131*46.666666666667%</f>
        <v>1166.6666666666749</v>
      </c>
      <c r="V131" s="31">
        <f>X131*4</f>
        <v>46668</v>
      </c>
      <c r="W131" s="31">
        <f>X131*2</f>
        <v>23334</v>
      </c>
      <c r="X131" s="31">
        <v>11667</v>
      </c>
      <c r="Y131" s="31">
        <f>X131/2</f>
        <v>5833.5</v>
      </c>
      <c r="Z131" s="31">
        <f>(R131-(T131+X131/10))/(T131+X131/10)%</f>
        <v>49.99700005999879</v>
      </c>
      <c r="AA131" s="28">
        <f>AC131*4</f>
        <v>32667.599999999999</v>
      </c>
      <c r="AB131" s="28">
        <f>AC131*2</f>
        <v>16333.8</v>
      </c>
      <c r="AC131" s="28">
        <f>X131*70%</f>
        <v>8166.9</v>
      </c>
      <c r="AD131" s="28">
        <f>AC131/2</f>
        <v>4083.45</v>
      </c>
      <c r="AE131" s="28">
        <f>(R131-(T131+AC131/10))/(T131+AC131/10)%</f>
        <v>89.870052935770758</v>
      </c>
      <c r="AF131" s="29">
        <f>AH131*4</f>
        <v>0</v>
      </c>
      <c r="AG131" s="29">
        <f>AH131*2</f>
        <v>0</v>
      </c>
      <c r="AH131" s="29">
        <v>0</v>
      </c>
      <c r="AI131" s="29">
        <f>AH131/2</f>
        <v>0</v>
      </c>
      <c r="AJ131" s="29">
        <f>(R131-(T131+AH131/10))/(T131+AH131/10)%</f>
        <v>400</v>
      </c>
    </row>
    <row r="132" spans="1:36" x14ac:dyDescent="0.3">
      <c r="A132" s="37" t="str">
        <f t="shared" ref="A132:A144" si="169">D132&amp;" - "&amp;C132&amp;" - "&amp;B132</f>
        <v>WB - XII - Accounting</v>
      </c>
      <c r="B132" s="14" t="s">
        <v>55</v>
      </c>
      <c r="C132" s="3" t="s">
        <v>70</v>
      </c>
      <c r="D132" s="3" t="s">
        <v>62</v>
      </c>
      <c r="E132" s="3" t="s">
        <v>4</v>
      </c>
      <c r="F132" s="10" t="s">
        <v>228</v>
      </c>
      <c r="G132" s="10" t="s">
        <v>237</v>
      </c>
      <c r="H132" s="10" t="s">
        <v>90</v>
      </c>
      <c r="I132" s="33">
        <v>45139</v>
      </c>
      <c r="J132" s="10">
        <v>1</v>
      </c>
      <c r="K132" s="10">
        <v>2</v>
      </c>
      <c r="L132" s="10">
        <v>0</v>
      </c>
      <c r="M132" s="10">
        <v>0</v>
      </c>
      <c r="N132" s="10" t="s">
        <v>44</v>
      </c>
      <c r="O132" s="10">
        <v>3000</v>
      </c>
      <c r="P132" s="10">
        <v>0</v>
      </c>
      <c r="Q132" s="10" t="s">
        <v>42</v>
      </c>
      <c r="R132" s="34">
        <f t="shared" ref="R132:R134" si="170">O132*50%</f>
        <v>1500</v>
      </c>
      <c r="S132" s="10">
        <v>0</v>
      </c>
      <c r="T132" s="34">
        <f>R132*20%</f>
        <v>300</v>
      </c>
      <c r="U132" s="34">
        <f t="shared" ref="U132" si="171">R132*46.666666666667%</f>
        <v>700.000000000005</v>
      </c>
      <c r="V132" s="31">
        <f t="shared" ref="V132" si="172">X132*4</f>
        <v>28000</v>
      </c>
      <c r="W132" s="31">
        <f>X132*2</f>
        <v>14000</v>
      </c>
      <c r="X132" s="31">
        <v>7000</v>
      </c>
      <c r="Y132" s="31">
        <f>X132/2</f>
        <v>3500</v>
      </c>
      <c r="Z132" s="31">
        <f t="shared" ref="Z132" si="173">(R132-(T132+X132/10))/(T132+X132/10)%</f>
        <v>50</v>
      </c>
      <c r="AA132" s="28">
        <f>AC132*4</f>
        <v>19600</v>
      </c>
      <c r="AB132" s="28">
        <f>AC132*2</f>
        <v>9800</v>
      </c>
      <c r="AC132" s="28">
        <f>X132*70%</f>
        <v>4900</v>
      </c>
      <c r="AD132" s="28">
        <f>AC132/2</f>
        <v>2450</v>
      </c>
      <c r="AE132" s="28">
        <f>(R132-(T132+AC132/10))/(T132+AC132/10)%</f>
        <v>89.87341772151899</v>
      </c>
      <c r="AF132" s="29">
        <f>AH132*4</f>
        <v>0</v>
      </c>
      <c r="AG132" s="29">
        <f>AH132*2</f>
        <v>0</v>
      </c>
      <c r="AH132" s="29">
        <v>0</v>
      </c>
      <c r="AI132" s="29">
        <f>AH132/2</f>
        <v>0</v>
      </c>
      <c r="AJ132" s="29">
        <f>(R132-(T132+AH132/10))/(T132+AH132/10)%</f>
        <v>400</v>
      </c>
    </row>
    <row r="133" spans="1:36" x14ac:dyDescent="0.3">
      <c r="A133" s="37" t="str">
        <f t="shared" si="169"/>
        <v>WB - XII - Business Studies</v>
      </c>
      <c r="B133" s="14" t="s">
        <v>56</v>
      </c>
      <c r="C133" s="3" t="s">
        <v>70</v>
      </c>
      <c r="D133" s="3" t="s">
        <v>62</v>
      </c>
      <c r="E133" s="3" t="s">
        <v>4</v>
      </c>
      <c r="F133" s="10" t="s">
        <v>226</v>
      </c>
      <c r="G133" s="10" t="s">
        <v>237</v>
      </c>
      <c r="H133" s="10" t="s">
        <v>90</v>
      </c>
      <c r="I133" s="33">
        <v>45139</v>
      </c>
      <c r="J133" s="10">
        <v>1</v>
      </c>
      <c r="K133" s="10">
        <v>2</v>
      </c>
      <c r="L133" s="10">
        <v>0</v>
      </c>
      <c r="M133" s="10">
        <v>0</v>
      </c>
      <c r="N133" s="10" t="s">
        <v>44</v>
      </c>
      <c r="O133" s="10">
        <v>3000</v>
      </c>
      <c r="P133" s="10">
        <v>0</v>
      </c>
      <c r="Q133" s="10" t="s">
        <v>42</v>
      </c>
      <c r="R133" s="34">
        <f t="shared" si="170"/>
        <v>1500</v>
      </c>
      <c r="S133" s="10">
        <v>0</v>
      </c>
      <c r="T133" s="34">
        <f>R133*20%</f>
        <v>300</v>
      </c>
      <c r="U133" s="34">
        <f>R133*46.666666666667%</f>
        <v>700.000000000005</v>
      </c>
      <c r="V133" s="31">
        <f>X133*4</f>
        <v>28000</v>
      </c>
      <c r="W133" s="31">
        <f>X133*2</f>
        <v>14000</v>
      </c>
      <c r="X133" s="31">
        <v>7000</v>
      </c>
      <c r="Y133" s="31">
        <f>X133/2</f>
        <v>3500</v>
      </c>
      <c r="Z133" s="31">
        <f>(R133-(T133+X133/10))/(T133+X133/10)%</f>
        <v>50</v>
      </c>
      <c r="AA133" s="28">
        <f>AC133*4</f>
        <v>19600</v>
      </c>
      <c r="AB133" s="28">
        <f>AC133*2</f>
        <v>9800</v>
      </c>
      <c r="AC133" s="28">
        <f>X133*70%</f>
        <v>4900</v>
      </c>
      <c r="AD133" s="28">
        <f>AC133/2</f>
        <v>2450</v>
      </c>
      <c r="AE133" s="28">
        <f>(R133-(T133+AC133/10))/(T133+AC133/10)%</f>
        <v>89.87341772151899</v>
      </c>
      <c r="AF133" s="29">
        <f>AH133*4</f>
        <v>0</v>
      </c>
      <c r="AG133" s="29">
        <f>AH133*2</f>
        <v>0</v>
      </c>
      <c r="AH133" s="29">
        <v>0</v>
      </c>
      <c r="AI133" s="29">
        <f>AH133/2</f>
        <v>0</v>
      </c>
      <c r="AJ133" s="29">
        <f>(R133-(T133+AH133/10))/(T133+AH133/10)%</f>
        <v>400</v>
      </c>
    </row>
    <row r="134" spans="1:36" x14ac:dyDescent="0.3">
      <c r="A134" s="37" t="str">
        <f t="shared" si="169"/>
        <v>WB - XII - Costing &amp; Taxation</v>
      </c>
      <c r="B134" s="14" t="s">
        <v>59</v>
      </c>
      <c r="C134" s="3" t="s">
        <v>70</v>
      </c>
      <c r="D134" s="3" t="s">
        <v>62</v>
      </c>
      <c r="E134" s="3" t="s">
        <v>4</v>
      </c>
      <c r="F134" s="10" t="s">
        <v>231</v>
      </c>
      <c r="G134" s="10" t="s">
        <v>237</v>
      </c>
      <c r="H134" s="10" t="s">
        <v>90</v>
      </c>
      <c r="I134" s="33">
        <v>45139</v>
      </c>
      <c r="J134" s="10">
        <v>1</v>
      </c>
      <c r="K134" s="10">
        <v>2</v>
      </c>
      <c r="L134" s="10">
        <v>0</v>
      </c>
      <c r="M134" s="10">
        <v>0</v>
      </c>
      <c r="N134" s="10" t="s">
        <v>44</v>
      </c>
      <c r="O134" s="10">
        <v>3000</v>
      </c>
      <c r="P134" s="10">
        <v>0</v>
      </c>
      <c r="Q134" s="10" t="s">
        <v>42</v>
      </c>
      <c r="R134" s="34">
        <f t="shared" si="170"/>
        <v>1500</v>
      </c>
      <c r="S134" s="10">
        <v>0</v>
      </c>
      <c r="T134" s="34">
        <f>R134*20%</f>
        <v>300</v>
      </c>
      <c r="U134" s="34">
        <f>R134*46.666666666667%</f>
        <v>700.000000000005</v>
      </c>
      <c r="V134" s="31">
        <f>X134*4</f>
        <v>28000</v>
      </c>
      <c r="W134" s="31">
        <f>X134*2</f>
        <v>14000</v>
      </c>
      <c r="X134" s="31">
        <v>7000</v>
      </c>
      <c r="Y134" s="31">
        <f>X134/2</f>
        <v>3500</v>
      </c>
      <c r="Z134" s="31">
        <f>(R134-(T134+X134/10))/(T134+X134/10)%</f>
        <v>50</v>
      </c>
      <c r="AA134" s="28">
        <f>AC134*4</f>
        <v>19600</v>
      </c>
      <c r="AB134" s="28">
        <f>AC134*2</f>
        <v>9800</v>
      </c>
      <c r="AC134" s="28">
        <f>X134*70%</f>
        <v>4900</v>
      </c>
      <c r="AD134" s="28">
        <f>AC134/2</f>
        <v>2450</v>
      </c>
      <c r="AE134" s="28">
        <f>(R134-(T134+AC134/10))/(T134+AC134/10)%</f>
        <v>89.87341772151899</v>
      </c>
      <c r="AF134" s="29">
        <f>AH134*4</f>
        <v>0</v>
      </c>
      <c r="AG134" s="29">
        <f>AH134*2</f>
        <v>0</v>
      </c>
      <c r="AH134" s="29">
        <v>0</v>
      </c>
      <c r="AI134" s="29">
        <f>AH134/2</f>
        <v>0</v>
      </c>
      <c r="AJ134" s="29">
        <f>(R134-(T134+AH134/10))/(T134+AH134/10)%</f>
        <v>400</v>
      </c>
    </row>
    <row r="135" spans="1:36" x14ac:dyDescent="0.3">
      <c r="A135" s="37" t="str">
        <f t="shared" si="169"/>
        <v>WB - XII - Business Law</v>
      </c>
      <c r="B135" s="14" t="s">
        <v>60</v>
      </c>
      <c r="C135" s="3" t="s">
        <v>70</v>
      </c>
      <c r="D135" s="3" t="s">
        <v>62</v>
      </c>
      <c r="E135" s="3" t="s">
        <v>4</v>
      </c>
      <c r="F135" s="38" t="s">
        <v>232</v>
      </c>
      <c r="G135" s="10" t="s">
        <v>237</v>
      </c>
      <c r="H135" s="10" t="s">
        <v>90</v>
      </c>
      <c r="I135" s="33">
        <v>45139</v>
      </c>
      <c r="J135" s="10">
        <v>1</v>
      </c>
      <c r="K135" s="10">
        <v>2</v>
      </c>
      <c r="L135" s="10">
        <v>0</v>
      </c>
      <c r="M135" s="10">
        <v>0</v>
      </c>
      <c r="N135" s="10" t="s">
        <v>44</v>
      </c>
      <c r="O135" s="10">
        <v>3000</v>
      </c>
      <c r="P135" s="10">
        <v>0</v>
      </c>
      <c r="Q135" s="10" t="s">
        <v>42</v>
      </c>
      <c r="R135" s="34">
        <f>O135*50%</f>
        <v>1500</v>
      </c>
      <c r="S135" s="10">
        <v>0</v>
      </c>
      <c r="T135" s="34">
        <f>R135*20%</f>
        <v>300</v>
      </c>
      <c r="U135" s="34">
        <f>R135*46.666666666667%</f>
        <v>700.000000000005</v>
      </c>
      <c r="V135" s="31">
        <f>X135*4</f>
        <v>28000</v>
      </c>
      <c r="W135" s="31">
        <f>X135*2</f>
        <v>14000</v>
      </c>
      <c r="X135" s="31">
        <v>7000</v>
      </c>
      <c r="Y135" s="31">
        <f>X135/2</f>
        <v>3500</v>
      </c>
      <c r="Z135" s="31">
        <f>(R135-(T135+X135/10))/(T135+X135/10)%</f>
        <v>50</v>
      </c>
      <c r="AA135" s="28">
        <f>AC135*4</f>
        <v>19600</v>
      </c>
      <c r="AB135" s="28">
        <f>AC135*2</f>
        <v>9800</v>
      </c>
      <c r="AC135" s="28">
        <f>X135*70%</f>
        <v>4900</v>
      </c>
      <c r="AD135" s="28">
        <f>AC135/2</f>
        <v>2450</v>
      </c>
      <c r="AE135" s="28">
        <f>(R135-(T135+AC135/10))/(T135+AC135/10)%</f>
        <v>89.87341772151899</v>
      </c>
      <c r="AF135" s="29">
        <f>AH135*4</f>
        <v>0</v>
      </c>
      <c r="AG135" s="29">
        <f>AH135*2</f>
        <v>0</v>
      </c>
      <c r="AH135" s="29">
        <v>0</v>
      </c>
      <c r="AI135" s="29">
        <f>AH135/2</f>
        <v>0</v>
      </c>
      <c r="AJ135" s="29">
        <f>(R135-(T135+AH135/10))/(T135+AH135/10)%</f>
        <v>400</v>
      </c>
    </row>
    <row r="136" spans="1:36" x14ac:dyDescent="0.3">
      <c r="A136" s="37" t="str">
        <f t="shared" si="169"/>
        <v>WB - XII - Maths (Comm)</v>
      </c>
      <c r="B136" s="14" t="s">
        <v>229</v>
      </c>
      <c r="C136" s="3" t="s">
        <v>70</v>
      </c>
      <c r="D136" s="3" t="s">
        <v>62</v>
      </c>
      <c r="E136" s="3" t="s">
        <v>4</v>
      </c>
      <c r="F136" s="10" t="s">
        <v>230</v>
      </c>
      <c r="G136" s="10" t="s">
        <v>237</v>
      </c>
      <c r="H136" s="10" t="s">
        <v>90</v>
      </c>
      <c r="I136" s="33">
        <v>45139</v>
      </c>
      <c r="J136" s="10">
        <v>1</v>
      </c>
      <c r="K136" s="10">
        <v>2</v>
      </c>
      <c r="L136" s="10">
        <v>0</v>
      </c>
      <c r="M136" s="10">
        <v>0</v>
      </c>
      <c r="N136" s="10" t="s">
        <v>44</v>
      </c>
      <c r="O136" s="10">
        <v>3000</v>
      </c>
      <c r="P136" s="10">
        <v>0</v>
      </c>
      <c r="Q136" s="10" t="s">
        <v>42</v>
      </c>
      <c r="R136" s="34">
        <f>O136*50%</f>
        <v>1500</v>
      </c>
      <c r="S136" s="10">
        <v>0</v>
      </c>
      <c r="T136" s="34">
        <f>R136*20%</f>
        <v>300</v>
      </c>
      <c r="U136" s="34">
        <f>R136*46.666666666667%</f>
        <v>700.000000000005</v>
      </c>
      <c r="V136" s="31">
        <f>X136*4</f>
        <v>28000</v>
      </c>
      <c r="W136" s="31">
        <f>X136*2</f>
        <v>14000</v>
      </c>
      <c r="X136" s="31">
        <v>7000</v>
      </c>
      <c r="Y136" s="31">
        <f>X136/2</f>
        <v>3500</v>
      </c>
      <c r="Z136" s="31">
        <f>(R136-(T136+X136/10))/(T136+X136/10)%</f>
        <v>50</v>
      </c>
      <c r="AA136" s="28">
        <f>AC136*4</f>
        <v>19600</v>
      </c>
      <c r="AB136" s="28">
        <f>AC136*2</f>
        <v>9800</v>
      </c>
      <c r="AC136" s="28">
        <f>X136*70%</f>
        <v>4900</v>
      </c>
      <c r="AD136" s="28">
        <f>AC136/2</f>
        <v>2450</v>
      </c>
      <c r="AE136" s="28">
        <f>(R136-(T136+AC136/10))/(T136+AC136/10)%</f>
        <v>89.87341772151899</v>
      </c>
      <c r="AF136" s="29">
        <f>AH136*4</f>
        <v>0</v>
      </c>
      <c r="AG136" s="29">
        <f>AH136*2</f>
        <v>0</v>
      </c>
      <c r="AH136" s="29">
        <v>0</v>
      </c>
      <c r="AI136" s="29">
        <f>AH136/2</f>
        <v>0</v>
      </c>
      <c r="AJ136" s="29">
        <f>(R136-(T136+AH136/10))/(T136+AH136/10)%</f>
        <v>400</v>
      </c>
    </row>
    <row r="137" spans="1:36" x14ac:dyDescent="0.3">
      <c r="A137" s="37" t="str">
        <f t="shared" si="169"/>
        <v>WB - XII - Stats</v>
      </c>
      <c r="B137" s="14" t="s">
        <v>94</v>
      </c>
      <c r="C137" s="3" t="s">
        <v>70</v>
      </c>
      <c r="D137" s="3" t="s">
        <v>62</v>
      </c>
      <c r="E137" s="3" t="s">
        <v>4</v>
      </c>
      <c r="F137" s="38" t="s">
        <v>235</v>
      </c>
      <c r="G137" s="10" t="s">
        <v>237</v>
      </c>
      <c r="H137" s="10" t="s">
        <v>90</v>
      </c>
      <c r="I137" s="33">
        <v>45139</v>
      </c>
      <c r="J137" s="10">
        <v>1</v>
      </c>
      <c r="K137" s="10">
        <v>2</v>
      </c>
      <c r="L137" s="10">
        <v>0</v>
      </c>
      <c r="M137" s="10">
        <v>0</v>
      </c>
      <c r="N137" s="10" t="s">
        <v>44</v>
      </c>
      <c r="O137" s="10">
        <v>3000</v>
      </c>
      <c r="P137" s="10">
        <v>0</v>
      </c>
      <c r="Q137" s="10" t="s">
        <v>42</v>
      </c>
      <c r="R137" s="34">
        <f>O137*50%</f>
        <v>1500</v>
      </c>
      <c r="S137" s="10">
        <v>0</v>
      </c>
      <c r="T137" s="34">
        <f>R137*20%</f>
        <v>300</v>
      </c>
      <c r="U137" s="34">
        <f>R137*46.666666666667%</f>
        <v>700.000000000005</v>
      </c>
      <c r="V137" s="31">
        <f>X137*4</f>
        <v>28000</v>
      </c>
      <c r="W137" s="31">
        <f>X137*2</f>
        <v>14000</v>
      </c>
      <c r="X137" s="31">
        <v>7000</v>
      </c>
      <c r="Y137" s="31">
        <f>X137/2</f>
        <v>3500</v>
      </c>
      <c r="Z137" s="31">
        <f>(R137-(T137+X137/10))/(T137+X137/10)%</f>
        <v>50</v>
      </c>
      <c r="AA137" s="28">
        <f>AC137*4</f>
        <v>19600</v>
      </c>
      <c r="AB137" s="28">
        <f>AC137*2</f>
        <v>9800</v>
      </c>
      <c r="AC137" s="28">
        <f>X137*70%</f>
        <v>4900</v>
      </c>
      <c r="AD137" s="28">
        <f>AC137/2</f>
        <v>2450</v>
      </c>
      <c r="AE137" s="28">
        <f>(R137-(T137+AC137/10))/(T137+AC137/10)%</f>
        <v>89.87341772151899</v>
      </c>
      <c r="AF137" s="29">
        <f>AH137*4</f>
        <v>0</v>
      </c>
      <c r="AG137" s="29">
        <f>AH137*2</f>
        <v>0</v>
      </c>
      <c r="AH137" s="29">
        <v>0</v>
      </c>
      <c r="AI137" s="29">
        <f>AH137/2</f>
        <v>0</v>
      </c>
      <c r="AJ137" s="29">
        <f>(R137-(T137+AH137/10))/(T137+AH137/10)%</f>
        <v>400</v>
      </c>
    </row>
    <row r="138" spans="1:36" x14ac:dyDescent="0.3">
      <c r="A138" s="37" t="str">
        <f t="shared" si="169"/>
        <v>WB - XII - Economics</v>
      </c>
      <c r="B138" s="14" t="s">
        <v>47</v>
      </c>
      <c r="C138" s="3" t="s">
        <v>70</v>
      </c>
      <c r="D138" s="3" t="s">
        <v>62</v>
      </c>
      <c r="E138" s="3" t="s">
        <v>4</v>
      </c>
      <c r="F138" s="10" t="s">
        <v>227</v>
      </c>
      <c r="G138" s="10" t="s">
        <v>237</v>
      </c>
      <c r="H138" s="10" t="s">
        <v>90</v>
      </c>
      <c r="I138" s="33">
        <v>45139</v>
      </c>
      <c r="J138" s="10">
        <v>1</v>
      </c>
      <c r="K138" s="10">
        <v>2</v>
      </c>
      <c r="L138" s="10">
        <v>0</v>
      </c>
      <c r="M138" s="10">
        <v>0</v>
      </c>
      <c r="N138" s="10" t="s">
        <v>44</v>
      </c>
      <c r="O138" s="10">
        <v>3000</v>
      </c>
      <c r="P138" s="10">
        <v>0</v>
      </c>
      <c r="Q138" s="10" t="s">
        <v>42</v>
      </c>
      <c r="R138" s="34">
        <f>O138*50%</f>
        <v>1500</v>
      </c>
      <c r="S138" s="10">
        <v>0</v>
      </c>
      <c r="T138" s="34">
        <f>R138*20%</f>
        <v>300</v>
      </c>
      <c r="U138" s="34">
        <f>R138*46.666666666667%</f>
        <v>700.000000000005</v>
      </c>
      <c r="V138" s="31">
        <f>X138*4</f>
        <v>28000</v>
      </c>
      <c r="W138" s="31">
        <f>X138*2</f>
        <v>14000</v>
      </c>
      <c r="X138" s="31">
        <v>7000</v>
      </c>
      <c r="Y138" s="31">
        <f>X138/2</f>
        <v>3500</v>
      </c>
      <c r="Z138" s="31">
        <f>(R138-(T138+X138/10))/(T138+X138/10)%</f>
        <v>50</v>
      </c>
      <c r="AA138" s="28">
        <f>AC138*4</f>
        <v>19600</v>
      </c>
      <c r="AB138" s="28">
        <f>AC138*2</f>
        <v>9800</v>
      </c>
      <c r="AC138" s="28">
        <f>X138*70%</f>
        <v>4900</v>
      </c>
      <c r="AD138" s="28">
        <f>AC138/2</f>
        <v>2450</v>
      </c>
      <c r="AE138" s="28">
        <f>(R138-(T138+AC138/10))/(T138+AC138/10)%</f>
        <v>89.87341772151899</v>
      </c>
      <c r="AF138" s="29">
        <f>AH138*4</f>
        <v>0</v>
      </c>
      <c r="AG138" s="29">
        <f>AH138*2</f>
        <v>0</v>
      </c>
      <c r="AH138" s="29">
        <v>0</v>
      </c>
      <c r="AI138" s="29">
        <f>AH138/2</f>
        <v>0</v>
      </c>
      <c r="AJ138" s="29">
        <f>(R138-(T138+AH138/10))/(T138+AH138/10)%</f>
        <v>400</v>
      </c>
    </row>
    <row r="139" spans="1:36" x14ac:dyDescent="0.3">
      <c r="A139" s="37" t="str">
        <f t="shared" si="169"/>
        <v>WB - XII - Eco Geography</v>
      </c>
      <c r="B139" s="6" t="s">
        <v>234</v>
      </c>
      <c r="C139" s="3" t="s">
        <v>70</v>
      </c>
      <c r="D139" s="3" t="s">
        <v>62</v>
      </c>
      <c r="E139" s="3" t="s">
        <v>4</v>
      </c>
      <c r="F139" s="10" t="s">
        <v>226</v>
      </c>
      <c r="G139" s="10" t="s">
        <v>237</v>
      </c>
      <c r="H139" s="10" t="s">
        <v>90</v>
      </c>
      <c r="I139" s="33">
        <v>45139</v>
      </c>
      <c r="J139" s="10">
        <v>1</v>
      </c>
      <c r="K139" s="10">
        <v>2</v>
      </c>
      <c r="L139" s="10">
        <v>0</v>
      </c>
      <c r="M139" s="10">
        <v>0</v>
      </c>
      <c r="N139" s="10" t="s">
        <v>44</v>
      </c>
      <c r="O139" s="10">
        <v>2000</v>
      </c>
      <c r="P139" s="10">
        <v>0</v>
      </c>
      <c r="Q139" s="10" t="s">
        <v>42</v>
      </c>
      <c r="R139" s="34">
        <f>O139*50%</f>
        <v>1000</v>
      </c>
      <c r="S139" s="10">
        <v>0</v>
      </c>
      <c r="T139" s="34">
        <f>R139*20%</f>
        <v>200</v>
      </c>
      <c r="U139" s="34">
        <f>R139*46.666666666667%</f>
        <v>466.66666666666998</v>
      </c>
      <c r="V139" s="31">
        <f>X139*4</f>
        <v>18666.64</v>
      </c>
      <c r="W139" s="31">
        <f>X139*2</f>
        <v>9333.32</v>
      </c>
      <c r="X139" s="31">
        <v>4666.66</v>
      </c>
      <c r="Y139" s="31">
        <f>X139/2</f>
        <v>2333.33</v>
      </c>
      <c r="Z139" s="31">
        <f>(R139-(T139+X139/10))/(T139+X139/10)%</f>
        <v>50.000150000150015</v>
      </c>
      <c r="AA139" s="28">
        <f>AC139*4</f>
        <v>13066.647999999999</v>
      </c>
      <c r="AB139" s="28">
        <f>AC139*2</f>
        <v>6533.3239999999996</v>
      </c>
      <c r="AC139" s="28">
        <f>X139*70%</f>
        <v>3266.6619999999998</v>
      </c>
      <c r="AD139" s="28">
        <f>AC139/2</f>
        <v>1633.3309999999999</v>
      </c>
      <c r="AE139" s="28">
        <f>(R139-(T139+AC139/10))/(T139+AC139/10)%</f>
        <v>89.873585963936932</v>
      </c>
      <c r="AF139" s="29">
        <f>AH139*4</f>
        <v>0</v>
      </c>
      <c r="AG139" s="29">
        <f>AH139*2</f>
        <v>0</v>
      </c>
      <c r="AH139" s="29">
        <v>0</v>
      </c>
      <c r="AI139" s="29">
        <f>AH139/2</f>
        <v>0</v>
      </c>
      <c r="AJ139" s="29">
        <f>(R139-(T139+AH139/10))/(T139+AH139/10)%</f>
        <v>400</v>
      </c>
    </row>
    <row r="140" spans="1:36" x14ac:dyDescent="0.3">
      <c r="A140" s="37" t="str">
        <f t="shared" si="169"/>
        <v>WB - XII - History</v>
      </c>
      <c r="B140" s="8" t="s">
        <v>51</v>
      </c>
      <c r="C140" s="3" t="s">
        <v>70</v>
      </c>
      <c r="D140" s="3" t="s">
        <v>62</v>
      </c>
      <c r="E140" s="3" t="s">
        <v>167</v>
      </c>
      <c r="F140" s="10" t="s">
        <v>249</v>
      </c>
      <c r="G140" s="10" t="s">
        <v>237</v>
      </c>
      <c r="H140" s="10" t="s">
        <v>90</v>
      </c>
      <c r="I140" s="33">
        <v>45139</v>
      </c>
      <c r="J140" s="10">
        <v>1</v>
      </c>
      <c r="K140" s="10">
        <v>2</v>
      </c>
      <c r="L140" s="10">
        <v>0</v>
      </c>
      <c r="M140" s="10">
        <v>0</v>
      </c>
      <c r="N140" s="10" t="s">
        <v>44</v>
      </c>
      <c r="O140" s="10">
        <v>2000</v>
      </c>
      <c r="P140" s="10">
        <v>0</v>
      </c>
      <c r="Q140" s="10" t="s">
        <v>42</v>
      </c>
      <c r="R140" s="34">
        <f>O140*50%</f>
        <v>1000</v>
      </c>
      <c r="S140" s="10">
        <v>0</v>
      </c>
      <c r="T140" s="34">
        <f>R140*20%</f>
        <v>200</v>
      </c>
      <c r="U140" s="34">
        <f>R140*46.666666666667%</f>
        <v>466.66666666666998</v>
      </c>
      <c r="V140" s="31">
        <f>X140*4</f>
        <v>18666.64</v>
      </c>
      <c r="W140" s="31">
        <f>X140*2</f>
        <v>9333.32</v>
      </c>
      <c r="X140" s="31">
        <v>4666.66</v>
      </c>
      <c r="Y140" s="31">
        <f>X140/2</f>
        <v>2333.33</v>
      </c>
      <c r="Z140" s="31">
        <f>(R140-(T140+X140/10))/(T140+X140/10)%</f>
        <v>50.000150000150015</v>
      </c>
      <c r="AA140" s="28">
        <f>AC140*4</f>
        <v>13066.647999999999</v>
      </c>
      <c r="AB140" s="28">
        <f>AC140*2</f>
        <v>6533.3239999999996</v>
      </c>
      <c r="AC140" s="28">
        <f>X140*70%</f>
        <v>3266.6619999999998</v>
      </c>
      <c r="AD140" s="28">
        <f>AC140/2</f>
        <v>1633.3309999999999</v>
      </c>
      <c r="AE140" s="28">
        <f>(R140-(T140+AC140/10))/(T140+AC140/10)%</f>
        <v>89.873585963936932</v>
      </c>
      <c r="AF140" s="29">
        <f>AH140*4</f>
        <v>0</v>
      </c>
      <c r="AG140" s="29">
        <f>AH140*2</f>
        <v>0</v>
      </c>
      <c r="AH140" s="29">
        <v>0</v>
      </c>
      <c r="AI140" s="29">
        <f>AH140/2</f>
        <v>0</v>
      </c>
      <c r="AJ140" s="29">
        <f>(R140-(T140+AH140/10))/(T140+AH140/10)%</f>
        <v>400</v>
      </c>
    </row>
    <row r="141" spans="1:36" x14ac:dyDescent="0.3">
      <c r="A141" s="37" t="str">
        <f t="shared" ref="A141" si="174">D141&amp;" - "&amp;C141&amp;" - "&amp;B141</f>
        <v>WB - XII - Geography</v>
      </c>
      <c r="B141" s="8" t="s">
        <v>48</v>
      </c>
      <c r="C141" s="3" t="s">
        <v>70</v>
      </c>
      <c r="D141" s="3" t="s">
        <v>62</v>
      </c>
      <c r="E141" s="3" t="s">
        <v>167</v>
      </c>
      <c r="F141" s="10" t="s">
        <v>226</v>
      </c>
      <c r="G141" s="10" t="s">
        <v>237</v>
      </c>
      <c r="H141" s="10" t="s">
        <v>90</v>
      </c>
      <c r="I141" s="33">
        <v>45139</v>
      </c>
      <c r="J141" s="10">
        <v>1</v>
      </c>
      <c r="K141" s="10">
        <v>2</v>
      </c>
      <c r="L141" s="10">
        <v>0</v>
      </c>
      <c r="M141" s="10">
        <v>0</v>
      </c>
      <c r="N141" s="10" t="s">
        <v>44</v>
      </c>
      <c r="O141" s="10">
        <v>2000</v>
      </c>
      <c r="P141" s="10">
        <v>0</v>
      </c>
      <c r="Q141" s="10" t="s">
        <v>42</v>
      </c>
      <c r="R141" s="34">
        <f>O141*50%</f>
        <v>1000</v>
      </c>
      <c r="S141" s="10">
        <v>0</v>
      </c>
      <c r="T141" s="34">
        <f>R141*20%</f>
        <v>200</v>
      </c>
      <c r="U141" s="34">
        <f>R141*46.666666666667%</f>
        <v>466.66666666666998</v>
      </c>
      <c r="V141" s="31">
        <f>X141*4</f>
        <v>18666.64</v>
      </c>
      <c r="W141" s="31">
        <f>X141*2</f>
        <v>9333.32</v>
      </c>
      <c r="X141" s="31">
        <v>4666.66</v>
      </c>
      <c r="Y141" s="31">
        <f>X141/2</f>
        <v>2333.33</v>
      </c>
      <c r="Z141" s="31">
        <f>(R141-(T141+X141/10))/(T141+X141/10)%</f>
        <v>50.000150000150015</v>
      </c>
      <c r="AA141" s="28">
        <f>AC141*4</f>
        <v>13066.647999999999</v>
      </c>
      <c r="AB141" s="28">
        <f>AC141*2</f>
        <v>6533.3239999999996</v>
      </c>
      <c r="AC141" s="28">
        <f>X141*70%</f>
        <v>3266.6619999999998</v>
      </c>
      <c r="AD141" s="28">
        <f>AC141/2</f>
        <v>1633.3309999999999</v>
      </c>
      <c r="AE141" s="28">
        <f>(R141-(T141+AC141/10))/(T141+AC141/10)%</f>
        <v>89.873585963936932</v>
      </c>
      <c r="AF141" s="29">
        <f>AH141*4</f>
        <v>0</v>
      </c>
      <c r="AG141" s="29">
        <f>AH141*2</f>
        <v>0</v>
      </c>
      <c r="AH141" s="29">
        <v>0</v>
      </c>
      <c r="AI141" s="29">
        <f>AH141/2</f>
        <v>0</v>
      </c>
      <c r="AJ141" s="29">
        <f>(R141-(T141+AH141/10))/(T141+AH141/10)%</f>
        <v>400</v>
      </c>
    </row>
    <row r="142" spans="1:36" x14ac:dyDescent="0.3">
      <c r="A142" s="37" t="str">
        <f t="shared" si="169"/>
        <v>WB - XII - Political Science</v>
      </c>
      <c r="B142" s="8" t="s">
        <v>52</v>
      </c>
      <c r="C142" s="3" t="s">
        <v>70</v>
      </c>
      <c r="D142" s="3" t="s">
        <v>62</v>
      </c>
      <c r="E142" s="3" t="s">
        <v>167</v>
      </c>
      <c r="F142" s="10" t="s">
        <v>249</v>
      </c>
      <c r="G142" s="10" t="s">
        <v>237</v>
      </c>
      <c r="H142" s="10" t="s">
        <v>90</v>
      </c>
      <c r="I142" s="33">
        <v>45139</v>
      </c>
      <c r="J142" s="10">
        <v>1</v>
      </c>
      <c r="K142" s="10">
        <v>2</v>
      </c>
      <c r="L142" s="10">
        <v>0</v>
      </c>
      <c r="M142" s="10">
        <v>0</v>
      </c>
      <c r="N142" s="10" t="s">
        <v>44</v>
      </c>
      <c r="O142" s="10">
        <v>2000</v>
      </c>
      <c r="P142" s="10">
        <v>0</v>
      </c>
      <c r="Q142" s="10" t="s">
        <v>42</v>
      </c>
      <c r="R142" s="34">
        <f>O142*50%</f>
        <v>1000</v>
      </c>
      <c r="S142" s="10">
        <v>0</v>
      </c>
      <c r="T142" s="34">
        <f>R142*20%</f>
        <v>200</v>
      </c>
      <c r="U142" s="34">
        <f>R142*46.666666666667%</f>
        <v>466.66666666666998</v>
      </c>
      <c r="V142" s="31">
        <f>X142*4</f>
        <v>18666.64</v>
      </c>
      <c r="W142" s="31">
        <f>X142*2</f>
        <v>9333.32</v>
      </c>
      <c r="X142" s="31">
        <v>4666.66</v>
      </c>
      <c r="Y142" s="31">
        <f>X142/2</f>
        <v>2333.33</v>
      </c>
      <c r="Z142" s="31">
        <f>(R142-(T142+X142/10))/(T142+X142/10)%</f>
        <v>50.000150000150015</v>
      </c>
      <c r="AA142" s="28">
        <f>AC142*4</f>
        <v>13066.647999999999</v>
      </c>
      <c r="AB142" s="28">
        <f>AC142*2</f>
        <v>6533.3239999999996</v>
      </c>
      <c r="AC142" s="28">
        <f>X142*70%</f>
        <v>3266.6619999999998</v>
      </c>
      <c r="AD142" s="28">
        <f>AC142/2</f>
        <v>1633.3309999999999</v>
      </c>
      <c r="AE142" s="28">
        <f>(R142-(T142+AC142/10))/(T142+AC142/10)%</f>
        <v>89.873585963936932</v>
      </c>
      <c r="AF142" s="29">
        <f>AH142*4</f>
        <v>0</v>
      </c>
      <c r="AG142" s="29">
        <f>AH142*2</f>
        <v>0</v>
      </c>
      <c r="AH142" s="29">
        <v>0</v>
      </c>
      <c r="AI142" s="29">
        <f>AH142/2</f>
        <v>0</v>
      </c>
      <c r="AJ142" s="29">
        <f>(R142-(T142+AH142/10))/(T142+AH142/10)%</f>
        <v>400</v>
      </c>
    </row>
    <row r="143" spans="1:36" x14ac:dyDescent="0.3">
      <c r="A143" s="37" t="str">
        <f t="shared" si="169"/>
        <v>WB - XII - Sociology</v>
      </c>
      <c r="B143" s="8" t="s">
        <v>53</v>
      </c>
      <c r="C143" s="3" t="s">
        <v>70</v>
      </c>
      <c r="D143" s="3" t="s">
        <v>62</v>
      </c>
      <c r="E143" s="3" t="s">
        <v>167</v>
      </c>
      <c r="F143" s="10" t="s">
        <v>44</v>
      </c>
      <c r="G143" s="10" t="s">
        <v>237</v>
      </c>
      <c r="H143" s="10" t="s">
        <v>90</v>
      </c>
      <c r="I143" s="33">
        <v>45139</v>
      </c>
      <c r="J143" s="10">
        <v>1</v>
      </c>
      <c r="K143" s="10">
        <v>2</v>
      </c>
      <c r="L143" s="10">
        <v>0</v>
      </c>
      <c r="M143" s="10">
        <v>0</v>
      </c>
      <c r="N143" s="10" t="s">
        <v>44</v>
      </c>
      <c r="O143" s="10">
        <v>2000</v>
      </c>
      <c r="P143" s="10">
        <v>0</v>
      </c>
      <c r="Q143" s="10" t="s">
        <v>42</v>
      </c>
      <c r="R143" s="34">
        <f>O143*50%</f>
        <v>1000</v>
      </c>
      <c r="S143" s="10">
        <v>0</v>
      </c>
      <c r="T143" s="34">
        <f>R143*20%</f>
        <v>200</v>
      </c>
      <c r="U143" s="34">
        <f>R143*46.666666666667%</f>
        <v>466.66666666666998</v>
      </c>
      <c r="V143" s="31">
        <f>X143*4</f>
        <v>18666.64</v>
      </c>
      <c r="W143" s="31">
        <f>X143*2</f>
        <v>9333.32</v>
      </c>
      <c r="X143" s="31">
        <v>4666.66</v>
      </c>
      <c r="Y143" s="31">
        <f>X143/2</f>
        <v>2333.33</v>
      </c>
      <c r="Z143" s="31">
        <f>(R143-(T143+X143/10))/(T143+X143/10)%</f>
        <v>50.000150000150015</v>
      </c>
      <c r="AA143" s="28">
        <f>AC143*4</f>
        <v>13066.647999999999</v>
      </c>
      <c r="AB143" s="28">
        <f>AC143*2</f>
        <v>6533.3239999999996</v>
      </c>
      <c r="AC143" s="28">
        <f>X143*70%</f>
        <v>3266.6619999999998</v>
      </c>
      <c r="AD143" s="28">
        <f>AC143/2</f>
        <v>1633.3309999999999</v>
      </c>
      <c r="AE143" s="28">
        <f>(R143-(T143+AC143/10))/(T143+AC143/10)%</f>
        <v>89.873585963936932</v>
      </c>
      <c r="AF143" s="29">
        <f>AH143*4</f>
        <v>0</v>
      </c>
      <c r="AG143" s="29">
        <f>AH143*2</f>
        <v>0</v>
      </c>
      <c r="AH143" s="29">
        <v>0</v>
      </c>
      <c r="AI143" s="29">
        <f>AH143/2</f>
        <v>0</v>
      </c>
      <c r="AJ143" s="29">
        <f>(R143-(T143+AH143/10))/(T143+AH143/10)%</f>
        <v>400</v>
      </c>
    </row>
    <row r="144" spans="1:36" x14ac:dyDescent="0.3">
      <c r="A144" s="37" t="str">
        <f t="shared" si="169"/>
        <v>WB - XII - Philosophy</v>
      </c>
      <c r="B144" s="8" t="s">
        <v>54</v>
      </c>
      <c r="C144" s="3" t="s">
        <v>70</v>
      </c>
      <c r="D144" s="3" t="s">
        <v>62</v>
      </c>
      <c r="E144" s="3" t="s">
        <v>167</v>
      </c>
      <c r="F144" s="10" t="s">
        <v>44</v>
      </c>
      <c r="G144" s="10" t="s">
        <v>237</v>
      </c>
      <c r="H144" s="10" t="s">
        <v>90</v>
      </c>
      <c r="I144" s="33">
        <v>45139</v>
      </c>
      <c r="J144" s="10">
        <v>1</v>
      </c>
      <c r="K144" s="10">
        <v>2</v>
      </c>
      <c r="L144" s="10">
        <v>0</v>
      </c>
      <c r="M144" s="10">
        <v>0</v>
      </c>
      <c r="N144" s="10" t="s">
        <v>44</v>
      </c>
      <c r="O144" s="10">
        <v>2000</v>
      </c>
      <c r="P144" s="10">
        <v>0</v>
      </c>
      <c r="Q144" s="10" t="s">
        <v>42</v>
      </c>
      <c r="R144" s="34">
        <f>O144*50%</f>
        <v>1000</v>
      </c>
      <c r="S144" s="10">
        <v>0</v>
      </c>
      <c r="T144" s="34">
        <f>R144*20%</f>
        <v>200</v>
      </c>
      <c r="U144" s="34">
        <f>R144*46.666666666667%</f>
        <v>466.66666666666998</v>
      </c>
      <c r="V144" s="31">
        <f>X144*4</f>
        <v>18666.64</v>
      </c>
      <c r="W144" s="31">
        <f>X144*2</f>
        <v>9333.32</v>
      </c>
      <c r="X144" s="31">
        <v>4666.66</v>
      </c>
      <c r="Y144" s="31">
        <f>X144/2</f>
        <v>2333.33</v>
      </c>
      <c r="Z144" s="31">
        <f>(R144-(T144+X144/10))/(T144+X144/10)%</f>
        <v>50.000150000150015</v>
      </c>
      <c r="AA144" s="28">
        <f>AC144*4</f>
        <v>13066.647999999999</v>
      </c>
      <c r="AB144" s="28">
        <f>AC144*2</f>
        <v>6533.3239999999996</v>
      </c>
      <c r="AC144" s="28">
        <f>X144*70%</f>
        <v>3266.6619999999998</v>
      </c>
      <c r="AD144" s="28">
        <f>AC144/2</f>
        <v>1633.3309999999999</v>
      </c>
      <c r="AE144" s="28">
        <f>(R144-(T144+AC144/10))/(T144+AC144/10)%</f>
        <v>89.873585963936932</v>
      </c>
      <c r="AF144" s="29">
        <f>AH144*4</f>
        <v>0</v>
      </c>
      <c r="AG144" s="29">
        <f>AH144*2</f>
        <v>0</v>
      </c>
      <c r="AH144" s="29">
        <v>0</v>
      </c>
      <c r="AI144" s="29">
        <f>AH144/2</f>
        <v>0</v>
      </c>
      <c r="AJ144" s="29">
        <f>(R144-(T144+AH144/10))/(T144+AH144/10)%</f>
        <v>400</v>
      </c>
    </row>
    <row r="145" spans="1:36" x14ac:dyDescent="0.3">
      <c r="A145" s="37" t="str">
        <f t="shared" ref="A145:A191" si="175">D145&amp;" - "&amp;C145&amp;" - "&amp;B145</f>
        <v>WB - XI - English</v>
      </c>
      <c r="B145" s="7" t="s">
        <v>49</v>
      </c>
      <c r="C145" s="3" t="s">
        <v>40</v>
      </c>
      <c r="D145" s="3" t="s">
        <v>62</v>
      </c>
      <c r="E145" s="3" t="s">
        <v>167</v>
      </c>
      <c r="F145" s="10" t="s">
        <v>248</v>
      </c>
      <c r="G145" s="10" t="s">
        <v>237</v>
      </c>
      <c r="H145" s="10" t="s">
        <v>90</v>
      </c>
      <c r="I145" s="33">
        <v>45139</v>
      </c>
      <c r="J145" s="10">
        <v>1</v>
      </c>
      <c r="K145" s="10">
        <v>2</v>
      </c>
      <c r="L145" s="10">
        <v>0</v>
      </c>
      <c r="M145" s="10">
        <v>0</v>
      </c>
      <c r="N145" s="10" t="s">
        <v>44</v>
      </c>
      <c r="O145" s="10">
        <v>2000</v>
      </c>
      <c r="P145" s="10">
        <v>0</v>
      </c>
      <c r="Q145" s="10" t="s">
        <v>42</v>
      </c>
      <c r="R145" s="34">
        <f>O145*50%</f>
        <v>1000</v>
      </c>
      <c r="S145" s="10">
        <v>0</v>
      </c>
      <c r="T145" s="34">
        <f>R145*20%</f>
        <v>200</v>
      </c>
      <c r="U145" s="34">
        <f>R145*46.666666666667%</f>
        <v>466.66666666666998</v>
      </c>
      <c r="V145" s="31">
        <f>X145*4</f>
        <v>18666.64</v>
      </c>
      <c r="W145" s="31">
        <f>X145*2</f>
        <v>9333.32</v>
      </c>
      <c r="X145" s="31">
        <v>4666.66</v>
      </c>
      <c r="Y145" s="31">
        <f>X145/2</f>
        <v>2333.33</v>
      </c>
      <c r="Z145" s="31">
        <f>(R145-(T145+X145/10))/(T145+X145/10)%</f>
        <v>50.000150000150015</v>
      </c>
      <c r="AA145" s="28">
        <f>AC145*4</f>
        <v>13066.647999999999</v>
      </c>
      <c r="AB145" s="28">
        <f>AC145*2</f>
        <v>6533.3239999999996</v>
      </c>
      <c r="AC145" s="28">
        <f>X145*70%</f>
        <v>3266.6619999999998</v>
      </c>
      <c r="AD145" s="28">
        <f>AC145/2</f>
        <v>1633.3309999999999</v>
      </c>
      <c r="AE145" s="28">
        <f>(R145-(T145+AC145/10))/(T145+AC145/10)%</f>
        <v>89.873585963936932</v>
      </c>
      <c r="AF145" s="29">
        <f>AH145*4</f>
        <v>0</v>
      </c>
      <c r="AG145" s="29">
        <f>AH145*2</f>
        <v>0</v>
      </c>
      <c r="AH145" s="29">
        <v>0</v>
      </c>
      <c r="AI145" s="29">
        <f>AH145/2</f>
        <v>0</v>
      </c>
      <c r="AJ145" s="29">
        <f>(R145-(T145+AH145/10))/(T145+AH145/10)%</f>
        <v>400</v>
      </c>
    </row>
    <row r="146" spans="1:36" x14ac:dyDescent="0.3">
      <c r="A146" s="37" t="str">
        <f t="shared" si="175"/>
        <v>WB - XI - Bengali</v>
      </c>
      <c r="B146" s="7" t="s">
        <v>50</v>
      </c>
      <c r="C146" s="3" t="s">
        <v>40</v>
      </c>
      <c r="D146" s="3" t="s">
        <v>62</v>
      </c>
      <c r="E146" s="3" t="s">
        <v>167</v>
      </c>
      <c r="F146" s="10" t="s">
        <v>44</v>
      </c>
      <c r="G146" s="10" t="s">
        <v>237</v>
      </c>
      <c r="H146" s="10" t="s">
        <v>90</v>
      </c>
      <c r="I146" s="33">
        <v>45139</v>
      </c>
      <c r="J146" s="10">
        <v>1</v>
      </c>
      <c r="K146" s="10">
        <v>2</v>
      </c>
      <c r="L146" s="10">
        <v>0</v>
      </c>
      <c r="M146" s="10">
        <v>0</v>
      </c>
      <c r="N146" s="10" t="s">
        <v>44</v>
      </c>
      <c r="O146" s="10">
        <v>2000</v>
      </c>
      <c r="P146" s="10">
        <v>0</v>
      </c>
      <c r="Q146" s="10" t="s">
        <v>42</v>
      </c>
      <c r="R146" s="34">
        <f>O146*50%</f>
        <v>1000</v>
      </c>
      <c r="S146" s="10">
        <v>0</v>
      </c>
      <c r="T146" s="34">
        <f>R146*20%</f>
        <v>200</v>
      </c>
      <c r="U146" s="34">
        <f>R146*46.666666666667%</f>
        <v>466.66666666666998</v>
      </c>
      <c r="V146" s="31">
        <f>X146*4</f>
        <v>18666.64</v>
      </c>
      <c r="W146" s="31">
        <f>X146*2</f>
        <v>9333.32</v>
      </c>
      <c r="X146" s="31">
        <v>4666.66</v>
      </c>
      <c r="Y146" s="31">
        <f>X146/2</f>
        <v>2333.33</v>
      </c>
      <c r="Z146" s="31">
        <f>(R146-(T146+X146/10))/(T146+X146/10)%</f>
        <v>50.000150000150015</v>
      </c>
      <c r="AA146" s="28">
        <f>AC146*4</f>
        <v>13066.647999999999</v>
      </c>
      <c r="AB146" s="28">
        <f>AC146*2</f>
        <v>6533.3239999999996</v>
      </c>
      <c r="AC146" s="28">
        <f>X146*70%</f>
        <v>3266.6619999999998</v>
      </c>
      <c r="AD146" s="28">
        <f>AC146/2</f>
        <v>1633.3309999999999</v>
      </c>
      <c r="AE146" s="28">
        <f>(R146-(T146+AC146/10))/(T146+AC146/10)%</f>
        <v>89.873585963936932</v>
      </c>
      <c r="AF146" s="29">
        <f>AH146*4</f>
        <v>0</v>
      </c>
      <c r="AG146" s="29">
        <f>AH146*2</f>
        <v>0</v>
      </c>
      <c r="AH146" s="29">
        <v>0</v>
      </c>
      <c r="AI146" s="29">
        <f>AH146/2</f>
        <v>0</v>
      </c>
      <c r="AJ146" s="29">
        <f>(R146-(T146+AH146/10))/(T146+AH146/10)%</f>
        <v>400</v>
      </c>
    </row>
    <row r="147" spans="1:36" x14ac:dyDescent="0.3">
      <c r="A147" s="37" t="str">
        <f t="shared" si="175"/>
        <v>WB - XI - Hindi</v>
      </c>
      <c r="B147" s="7" t="s">
        <v>0</v>
      </c>
      <c r="C147" s="3" t="s">
        <v>40</v>
      </c>
      <c r="D147" s="3" t="s">
        <v>62</v>
      </c>
      <c r="E147" s="3" t="s">
        <v>167</v>
      </c>
      <c r="F147" s="10" t="s">
        <v>44</v>
      </c>
      <c r="G147" s="10" t="s">
        <v>237</v>
      </c>
      <c r="H147" s="10" t="s">
        <v>90</v>
      </c>
      <c r="I147" s="33">
        <v>45139</v>
      </c>
      <c r="J147" s="10">
        <v>1</v>
      </c>
      <c r="K147" s="10">
        <v>2</v>
      </c>
      <c r="L147" s="10">
        <v>0</v>
      </c>
      <c r="M147" s="10">
        <v>0</v>
      </c>
      <c r="N147" s="10" t="s">
        <v>44</v>
      </c>
      <c r="O147" s="10">
        <v>2000</v>
      </c>
      <c r="P147" s="10">
        <v>0</v>
      </c>
      <c r="Q147" s="10" t="s">
        <v>42</v>
      </c>
      <c r="R147" s="34">
        <f>O147*50%</f>
        <v>1000</v>
      </c>
      <c r="S147" s="10">
        <v>0</v>
      </c>
      <c r="T147" s="34">
        <f>R147*20%</f>
        <v>200</v>
      </c>
      <c r="U147" s="34">
        <f>R147*46.666666666667%</f>
        <v>466.66666666666998</v>
      </c>
      <c r="V147" s="31">
        <f>X147*4</f>
        <v>18666.64</v>
      </c>
      <c r="W147" s="31">
        <f>X147*2</f>
        <v>9333.32</v>
      </c>
      <c r="X147" s="31">
        <v>4666.66</v>
      </c>
      <c r="Y147" s="31">
        <f>X147/2</f>
        <v>2333.33</v>
      </c>
      <c r="Z147" s="31">
        <f>(R147-(T147+X147/10))/(T147+X147/10)%</f>
        <v>50.000150000150015</v>
      </c>
      <c r="AA147" s="28">
        <f>AC147*4</f>
        <v>13066.647999999999</v>
      </c>
      <c r="AB147" s="28">
        <f>AC147*2</f>
        <v>6533.3239999999996</v>
      </c>
      <c r="AC147" s="28">
        <f>X147*70%</f>
        <v>3266.6619999999998</v>
      </c>
      <c r="AD147" s="28">
        <f>AC147/2</f>
        <v>1633.3309999999999</v>
      </c>
      <c r="AE147" s="28">
        <f>(R147-(T147+AC147/10))/(T147+AC147/10)%</f>
        <v>89.873585963936932</v>
      </c>
      <c r="AF147" s="29">
        <f>AH147*4</f>
        <v>0</v>
      </c>
      <c r="AG147" s="29">
        <f>AH147*2</f>
        <v>0</v>
      </c>
      <c r="AH147" s="29">
        <v>0</v>
      </c>
      <c r="AI147" s="29">
        <f>AH147/2</f>
        <v>0</v>
      </c>
      <c r="AJ147" s="29">
        <f>(R147-(T147+AH147/10))/(T147+AH147/10)%</f>
        <v>400</v>
      </c>
    </row>
    <row r="148" spans="1:36" x14ac:dyDescent="0.3">
      <c r="A148" s="37" t="str">
        <f>D148&amp;" - "&amp;C148&amp;" - "&amp;B148</f>
        <v>WB - XI - Computers</v>
      </c>
      <c r="B148" s="12" t="s">
        <v>65</v>
      </c>
      <c r="C148" s="3" t="s">
        <v>40</v>
      </c>
      <c r="D148" s="3" t="s">
        <v>62</v>
      </c>
      <c r="E148" s="3" t="s">
        <v>168</v>
      </c>
      <c r="F148" s="10" t="s">
        <v>250</v>
      </c>
      <c r="G148" s="10" t="s">
        <v>237</v>
      </c>
      <c r="H148" s="10" t="s">
        <v>90</v>
      </c>
      <c r="I148" s="33">
        <v>45139</v>
      </c>
      <c r="J148" s="10">
        <v>1</v>
      </c>
      <c r="K148" s="10">
        <v>2</v>
      </c>
      <c r="L148" s="10">
        <v>0</v>
      </c>
      <c r="M148" s="10">
        <v>0</v>
      </c>
      <c r="N148" s="10" t="s">
        <v>44</v>
      </c>
      <c r="O148" s="10">
        <v>3000</v>
      </c>
      <c r="P148" s="10">
        <v>0</v>
      </c>
      <c r="Q148" s="10" t="s">
        <v>42</v>
      </c>
      <c r="R148" s="34">
        <f>O148*50%</f>
        <v>1500</v>
      </c>
      <c r="S148" s="10">
        <v>0</v>
      </c>
      <c r="T148" s="34">
        <f>R148*20%</f>
        <v>300</v>
      </c>
      <c r="U148" s="34">
        <f t="shared" ref="U148" si="176">R148*46.666666666667%</f>
        <v>700.000000000005</v>
      </c>
      <c r="V148" s="31">
        <f t="shared" ref="V148" si="177">X148*4</f>
        <v>28000</v>
      </c>
      <c r="W148" s="31">
        <f>X148*2</f>
        <v>14000</v>
      </c>
      <c r="X148" s="31">
        <v>7000</v>
      </c>
      <c r="Y148" s="31">
        <f>X148/2</f>
        <v>3500</v>
      </c>
      <c r="Z148" s="31">
        <f t="shared" ref="Z148" si="178">(R148-(T148+X148/10))/(T148+X148/10)%</f>
        <v>50</v>
      </c>
      <c r="AA148" s="28">
        <f>AC148*4</f>
        <v>19600</v>
      </c>
      <c r="AB148" s="28">
        <f>AC148*2</f>
        <v>9800</v>
      </c>
      <c r="AC148" s="28">
        <f>X148*70%</f>
        <v>4900</v>
      </c>
      <c r="AD148" s="28">
        <f>AC148/2</f>
        <v>2450</v>
      </c>
      <c r="AE148" s="28">
        <f>(R148-(T148+AC148/10))/(T148+AC148/10)%</f>
        <v>89.87341772151899</v>
      </c>
      <c r="AF148" s="29">
        <f>AH148*4</f>
        <v>0</v>
      </c>
      <c r="AG148" s="29">
        <f>AH148*2</f>
        <v>0</v>
      </c>
      <c r="AH148" s="29">
        <v>0</v>
      </c>
      <c r="AI148" s="29">
        <f>AH148/2</f>
        <v>0</v>
      </c>
      <c r="AJ148" s="29">
        <f>(R148-(T148+AH148/10))/(T148+AH148/10)%</f>
        <v>400</v>
      </c>
    </row>
    <row r="149" spans="1:36" x14ac:dyDescent="0.3">
      <c r="A149" s="37" t="str">
        <f>D149&amp;" - "&amp;C149&amp;" - "&amp;B149</f>
        <v>WB - XI - AI</v>
      </c>
      <c r="B149" s="12" t="s">
        <v>5</v>
      </c>
      <c r="C149" s="3" t="s">
        <v>40</v>
      </c>
      <c r="D149" s="3" t="s">
        <v>62</v>
      </c>
      <c r="E149" s="3" t="s">
        <v>168</v>
      </c>
      <c r="F149" s="10" t="s">
        <v>82</v>
      </c>
      <c r="G149" s="10" t="s">
        <v>237</v>
      </c>
      <c r="H149" s="10" t="s">
        <v>90</v>
      </c>
      <c r="I149" s="33">
        <v>45139</v>
      </c>
      <c r="J149" s="10">
        <v>1</v>
      </c>
      <c r="K149" s="10">
        <v>1</v>
      </c>
      <c r="L149" s="10">
        <v>1</v>
      </c>
      <c r="M149" s="10">
        <v>1</v>
      </c>
      <c r="N149" s="10" t="s">
        <v>44</v>
      </c>
      <c r="O149" s="10">
        <v>5000</v>
      </c>
      <c r="P149" s="10">
        <v>0</v>
      </c>
      <c r="Q149" s="10" t="s">
        <v>42</v>
      </c>
      <c r="R149" s="34">
        <f>O149*50%</f>
        <v>2500</v>
      </c>
      <c r="S149" s="10">
        <v>0</v>
      </c>
      <c r="T149" s="34">
        <f>R149*20%</f>
        <v>500</v>
      </c>
      <c r="U149" s="34">
        <f>R149*46.666666666667%</f>
        <v>1166.6666666666749</v>
      </c>
      <c r="V149" s="31">
        <f>X149*4</f>
        <v>46668</v>
      </c>
      <c r="W149" s="31">
        <f>X149*2</f>
        <v>23334</v>
      </c>
      <c r="X149" s="31">
        <v>11667</v>
      </c>
      <c r="Y149" s="31">
        <f>X149/2</f>
        <v>5833.5</v>
      </c>
      <c r="Z149" s="31">
        <f>(R149-(T149+X149/10))/(T149+X149/10)%</f>
        <v>49.99700005999879</v>
      </c>
      <c r="AA149" s="28">
        <f>AC149*4</f>
        <v>32667.599999999999</v>
      </c>
      <c r="AB149" s="28">
        <f>AC149*2</f>
        <v>16333.8</v>
      </c>
      <c r="AC149" s="28">
        <f>X149*70%</f>
        <v>8166.9</v>
      </c>
      <c r="AD149" s="28">
        <f>AC149/2</f>
        <v>4083.45</v>
      </c>
      <c r="AE149" s="28">
        <f>(R149-(T149+AC149/10))/(T149+AC149/10)%</f>
        <v>89.870052935770758</v>
      </c>
      <c r="AF149" s="29">
        <f>AH149*4</f>
        <v>0</v>
      </c>
      <c r="AG149" s="29">
        <f>AH149*2</f>
        <v>0</v>
      </c>
      <c r="AH149" s="29">
        <v>0</v>
      </c>
      <c r="AI149" s="29">
        <f>AH149/2</f>
        <v>0</v>
      </c>
      <c r="AJ149" s="29">
        <f>(R149-(T149+AH149/10))/(T149+AH149/10)%</f>
        <v>400</v>
      </c>
    </row>
    <row r="150" spans="1:36" x14ac:dyDescent="0.3">
      <c r="A150" s="37" t="str">
        <f t="shared" si="175"/>
        <v>WB - XI - Accounting</v>
      </c>
      <c r="B150" s="14" t="s">
        <v>55</v>
      </c>
      <c r="C150" s="3" t="s">
        <v>40</v>
      </c>
      <c r="D150" s="3" t="s">
        <v>62</v>
      </c>
      <c r="E150" s="3" t="s">
        <v>4</v>
      </c>
      <c r="F150" s="10" t="s">
        <v>228</v>
      </c>
      <c r="G150" s="10" t="s">
        <v>237</v>
      </c>
      <c r="H150" s="10" t="s">
        <v>90</v>
      </c>
      <c r="I150" s="33">
        <v>45139</v>
      </c>
      <c r="J150" s="10">
        <v>1</v>
      </c>
      <c r="K150" s="10">
        <v>2</v>
      </c>
      <c r="L150" s="10">
        <v>0</v>
      </c>
      <c r="M150" s="10">
        <v>0</v>
      </c>
      <c r="N150" s="10" t="s">
        <v>44</v>
      </c>
      <c r="O150" s="10">
        <v>3000</v>
      </c>
      <c r="P150" s="10">
        <v>0</v>
      </c>
      <c r="Q150" s="10" t="s">
        <v>42</v>
      </c>
      <c r="R150" s="34">
        <f t="shared" ref="R150" si="179">O150*50%</f>
        <v>1500</v>
      </c>
      <c r="S150" s="10">
        <v>0</v>
      </c>
      <c r="T150" s="34">
        <f>R150*20%</f>
        <v>300</v>
      </c>
      <c r="U150" s="34">
        <f t="shared" ref="U150" si="180">R150*46.666666666667%</f>
        <v>700.000000000005</v>
      </c>
      <c r="V150" s="31">
        <f t="shared" ref="V150" si="181">X150*4</f>
        <v>28000</v>
      </c>
      <c r="W150" s="31">
        <f>X150*2</f>
        <v>14000</v>
      </c>
      <c r="X150" s="31">
        <v>7000</v>
      </c>
      <c r="Y150" s="31">
        <f>X150/2</f>
        <v>3500</v>
      </c>
      <c r="Z150" s="31">
        <f t="shared" ref="Z150" si="182">(R150-(T150+X150/10))/(T150+X150/10)%</f>
        <v>50</v>
      </c>
      <c r="AA150" s="28">
        <f>AC150*4</f>
        <v>19600</v>
      </c>
      <c r="AB150" s="28">
        <f>AC150*2</f>
        <v>9800</v>
      </c>
      <c r="AC150" s="28">
        <f>X150*70%</f>
        <v>4900</v>
      </c>
      <c r="AD150" s="28">
        <f>AC150/2</f>
        <v>2450</v>
      </c>
      <c r="AE150" s="28">
        <f>(R150-(T150+AC150/10))/(T150+AC150/10)%</f>
        <v>89.87341772151899</v>
      </c>
      <c r="AF150" s="29">
        <f>AH150*4</f>
        <v>0</v>
      </c>
      <c r="AG150" s="29">
        <f>AH150*2</f>
        <v>0</v>
      </c>
      <c r="AH150" s="29">
        <v>0</v>
      </c>
      <c r="AI150" s="29">
        <f>AH150/2</f>
        <v>0</v>
      </c>
      <c r="AJ150" s="29">
        <f>(R150-(T150+AH150/10))/(T150+AH150/10)%</f>
        <v>400</v>
      </c>
    </row>
    <row r="151" spans="1:36" x14ac:dyDescent="0.3">
      <c r="A151" s="37" t="str">
        <f t="shared" si="175"/>
        <v>WB - XI - Business Studies</v>
      </c>
      <c r="B151" s="14" t="s">
        <v>56</v>
      </c>
      <c r="C151" s="3" t="s">
        <v>40</v>
      </c>
      <c r="D151" s="3" t="s">
        <v>62</v>
      </c>
      <c r="E151" s="3" t="s">
        <v>4</v>
      </c>
      <c r="F151" s="10" t="s">
        <v>226</v>
      </c>
      <c r="G151" s="10" t="s">
        <v>237</v>
      </c>
      <c r="H151" s="10" t="s">
        <v>90</v>
      </c>
      <c r="I151" s="33">
        <v>45139</v>
      </c>
      <c r="J151" s="10">
        <v>1</v>
      </c>
      <c r="K151" s="10">
        <v>2</v>
      </c>
      <c r="L151" s="10">
        <v>0</v>
      </c>
      <c r="M151" s="10">
        <v>0</v>
      </c>
      <c r="N151" s="10" t="s">
        <v>44</v>
      </c>
      <c r="O151" s="10">
        <v>3000</v>
      </c>
      <c r="P151" s="10">
        <v>0</v>
      </c>
      <c r="Q151" s="10" t="s">
        <v>42</v>
      </c>
      <c r="R151" s="34">
        <f t="shared" ref="R151:R152" si="183">O151*50%</f>
        <v>1500</v>
      </c>
      <c r="S151" s="10">
        <v>0</v>
      </c>
      <c r="T151" s="34">
        <f>R151*20%</f>
        <v>300</v>
      </c>
      <c r="U151" s="34">
        <f>R151*46.666666666667%</f>
        <v>700.000000000005</v>
      </c>
      <c r="V151" s="31">
        <f>X151*4</f>
        <v>28000</v>
      </c>
      <c r="W151" s="31">
        <f>X151*2</f>
        <v>14000</v>
      </c>
      <c r="X151" s="31">
        <v>7000</v>
      </c>
      <c r="Y151" s="31">
        <f>X151/2</f>
        <v>3500</v>
      </c>
      <c r="Z151" s="31">
        <f>(R151-(T151+X151/10))/(T151+X151/10)%</f>
        <v>50</v>
      </c>
      <c r="AA151" s="28">
        <f>AC151*4</f>
        <v>19600</v>
      </c>
      <c r="AB151" s="28">
        <f>AC151*2</f>
        <v>9800</v>
      </c>
      <c r="AC151" s="28">
        <f>X151*70%</f>
        <v>4900</v>
      </c>
      <c r="AD151" s="28">
        <f>AC151/2</f>
        <v>2450</v>
      </c>
      <c r="AE151" s="28">
        <f>(R151-(T151+AC151/10))/(T151+AC151/10)%</f>
        <v>89.87341772151899</v>
      </c>
      <c r="AF151" s="29">
        <f>AH151*4</f>
        <v>0</v>
      </c>
      <c r="AG151" s="29">
        <f>AH151*2</f>
        <v>0</v>
      </c>
      <c r="AH151" s="29">
        <v>0</v>
      </c>
      <c r="AI151" s="29">
        <f>AH151/2</f>
        <v>0</v>
      </c>
      <c r="AJ151" s="29">
        <f>(R151-(T151+AH151/10))/(T151+AH151/10)%</f>
        <v>400</v>
      </c>
    </row>
    <row r="152" spans="1:36" x14ac:dyDescent="0.3">
      <c r="A152" s="37" t="str">
        <f t="shared" si="175"/>
        <v>WB - XI - Costing &amp; Taxation</v>
      </c>
      <c r="B152" s="14" t="s">
        <v>59</v>
      </c>
      <c r="C152" s="3" t="s">
        <v>40</v>
      </c>
      <c r="D152" s="3" t="s">
        <v>62</v>
      </c>
      <c r="E152" s="3" t="s">
        <v>4</v>
      </c>
      <c r="F152" s="10" t="s">
        <v>231</v>
      </c>
      <c r="G152" s="10" t="s">
        <v>237</v>
      </c>
      <c r="H152" s="10" t="s">
        <v>90</v>
      </c>
      <c r="I152" s="33">
        <v>45139</v>
      </c>
      <c r="J152" s="10">
        <v>1</v>
      </c>
      <c r="K152" s="10">
        <v>2</v>
      </c>
      <c r="L152" s="10">
        <v>0</v>
      </c>
      <c r="M152" s="10">
        <v>0</v>
      </c>
      <c r="N152" s="10" t="s">
        <v>44</v>
      </c>
      <c r="O152" s="10">
        <v>3000</v>
      </c>
      <c r="P152" s="10">
        <v>0</v>
      </c>
      <c r="Q152" s="10" t="s">
        <v>42</v>
      </c>
      <c r="R152" s="34">
        <f t="shared" si="183"/>
        <v>1500</v>
      </c>
      <c r="S152" s="10">
        <v>0</v>
      </c>
      <c r="T152" s="34">
        <f>R152*20%</f>
        <v>300</v>
      </c>
      <c r="U152" s="34">
        <f>R152*46.666666666667%</f>
        <v>700.000000000005</v>
      </c>
      <c r="V152" s="31">
        <f>X152*4</f>
        <v>28000</v>
      </c>
      <c r="W152" s="31">
        <f>X152*2</f>
        <v>14000</v>
      </c>
      <c r="X152" s="31">
        <v>7000</v>
      </c>
      <c r="Y152" s="31">
        <f>X152/2</f>
        <v>3500</v>
      </c>
      <c r="Z152" s="31">
        <f>(R152-(T152+X152/10))/(T152+X152/10)%</f>
        <v>50</v>
      </c>
      <c r="AA152" s="28">
        <f>AC152*4</f>
        <v>19600</v>
      </c>
      <c r="AB152" s="28">
        <f>AC152*2</f>
        <v>9800</v>
      </c>
      <c r="AC152" s="28">
        <f>X152*70%</f>
        <v>4900</v>
      </c>
      <c r="AD152" s="28">
        <f>AC152/2</f>
        <v>2450</v>
      </c>
      <c r="AE152" s="28">
        <f>(R152-(T152+AC152/10))/(T152+AC152/10)%</f>
        <v>89.87341772151899</v>
      </c>
      <c r="AF152" s="29">
        <f>AH152*4</f>
        <v>0</v>
      </c>
      <c r="AG152" s="29">
        <f>AH152*2</f>
        <v>0</v>
      </c>
      <c r="AH152" s="29">
        <v>0</v>
      </c>
      <c r="AI152" s="29">
        <f>AH152/2</f>
        <v>0</v>
      </c>
      <c r="AJ152" s="29">
        <f>(R152-(T152+AH152/10))/(T152+AH152/10)%</f>
        <v>400</v>
      </c>
    </row>
    <row r="153" spans="1:36" x14ac:dyDescent="0.3">
      <c r="A153" s="37" t="str">
        <f t="shared" si="175"/>
        <v>WB - XI - Business Law</v>
      </c>
      <c r="B153" s="14" t="s">
        <v>60</v>
      </c>
      <c r="C153" s="3" t="s">
        <v>40</v>
      </c>
      <c r="D153" s="3" t="s">
        <v>62</v>
      </c>
      <c r="E153" s="3" t="s">
        <v>4</v>
      </c>
      <c r="F153" s="38" t="s">
        <v>232</v>
      </c>
      <c r="G153" s="10" t="s">
        <v>237</v>
      </c>
      <c r="H153" s="10" t="s">
        <v>90</v>
      </c>
      <c r="I153" s="33">
        <v>45139</v>
      </c>
      <c r="J153" s="10">
        <v>1</v>
      </c>
      <c r="K153" s="10">
        <v>2</v>
      </c>
      <c r="L153" s="10">
        <v>0</v>
      </c>
      <c r="M153" s="10">
        <v>0</v>
      </c>
      <c r="N153" s="10" t="s">
        <v>44</v>
      </c>
      <c r="O153" s="10">
        <v>3000</v>
      </c>
      <c r="P153" s="10">
        <v>0</v>
      </c>
      <c r="Q153" s="10" t="s">
        <v>42</v>
      </c>
      <c r="R153" s="34">
        <f>O153*50%</f>
        <v>1500</v>
      </c>
      <c r="S153" s="10">
        <v>0</v>
      </c>
      <c r="T153" s="34">
        <f>R153*20%</f>
        <v>300</v>
      </c>
      <c r="U153" s="34">
        <f>R153*46.666666666667%</f>
        <v>700.000000000005</v>
      </c>
      <c r="V153" s="31">
        <f>X153*4</f>
        <v>28000</v>
      </c>
      <c r="W153" s="31">
        <f>X153*2</f>
        <v>14000</v>
      </c>
      <c r="X153" s="31">
        <v>7000</v>
      </c>
      <c r="Y153" s="31">
        <f>X153/2</f>
        <v>3500</v>
      </c>
      <c r="Z153" s="31">
        <f>(R153-(T153+X153/10))/(T153+X153/10)%</f>
        <v>50</v>
      </c>
      <c r="AA153" s="28">
        <f>AC153*4</f>
        <v>19600</v>
      </c>
      <c r="AB153" s="28">
        <f>AC153*2</f>
        <v>9800</v>
      </c>
      <c r="AC153" s="28">
        <f>X153*70%</f>
        <v>4900</v>
      </c>
      <c r="AD153" s="28">
        <f>AC153/2</f>
        <v>2450</v>
      </c>
      <c r="AE153" s="28">
        <f>(R153-(T153+AC153/10))/(T153+AC153/10)%</f>
        <v>89.87341772151899</v>
      </c>
      <c r="AF153" s="29">
        <f>AH153*4</f>
        <v>0</v>
      </c>
      <c r="AG153" s="29">
        <f>AH153*2</f>
        <v>0</v>
      </c>
      <c r="AH153" s="29">
        <v>0</v>
      </c>
      <c r="AI153" s="29">
        <f>AH153/2</f>
        <v>0</v>
      </c>
      <c r="AJ153" s="29">
        <f>(R153-(T153+AH153/10))/(T153+AH153/10)%</f>
        <v>400</v>
      </c>
    </row>
    <row r="154" spans="1:36" x14ac:dyDescent="0.3">
      <c r="A154" s="37" t="str">
        <f t="shared" si="175"/>
        <v>WB - XI - Maths (Comm)</v>
      </c>
      <c r="B154" s="14" t="s">
        <v>229</v>
      </c>
      <c r="C154" s="3" t="s">
        <v>40</v>
      </c>
      <c r="D154" s="3" t="s">
        <v>62</v>
      </c>
      <c r="E154" s="3" t="s">
        <v>4</v>
      </c>
      <c r="F154" s="10" t="s">
        <v>230</v>
      </c>
      <c r="G154" s="10" t="s">
        <v>237</v>
      </c>
      <c r="H154" s="10" t="s">
        <v>90</v>
      </c>
      <c r="I154" s="33">
        <v>45139</v>
      </c>
      <c r="J154" s="10">
        <v>1</v>
      </c>
      <c r="K154" s="10">
        <v>2</v>
      </c>
      <c r="L154" s="10">
        <v>0</v>
      </c>
      <c r="M154" s="10">
        <v>0</v>
      </c>
      <c r="N154" s="10" t="s">
        <v>44</v>
      </c>
      <c r="O154" s="10">
        <v>3000</v>
      </c>
      <c r="P154" s="10">
        <v>0</v>
      </c>
      <c r="Q154" s="10" t="s">
        <v>42</v>
      </c>
      <c r="R154" s="34">
        <f>O154*50%</f>
        <v>1500</v>
      </c>
      <c r="S154" s="10">
        <v>0</v>
      </c>
      <c r="T154" s="34">
        <f>R154*20%</f>
        <v>300</v>
      </c>
      <c r="U154" s="34">
        <f>R154*46.666666666667%</f>
        <v>700.000000000005</v>
      </c>
      <c r="V154" s="31">
        <f>X154*4</f>
        <v>28000</v>
      </c>
      <c r="W154" s="31">
        <f>X154*2</f>
        <v>14000</v>
      </c>
      <c r="X154" s="31">
        <v>7000</v>
      </c>
      <c r="Y154" s="31">
        <f>X154/2</f>
        <v>3500</v>
      </c>
      <c r="Z154" s="31">
        <f>(R154-(T154+X154/10))/(T154+X154/10)%</f>
        <v>50</v>
      </c>
      <c r="AA154" s="28">
        <f>AC154*4</f>
        <v>19600</v>
      </c>
      <c r="AB154" s="28">
        <f>AC154*2</f>
        <v>9800</v>
      </c>
      <c r="AC154" s="28">
        <f>X154*70%</f>
        <v>4900</v>
      </c>
      <c r="AD154" s="28">
        <f>AC154/2</f>
        <v>2450</v>
      </c>
      <c r="AE154" s="28">
        <f>(R154-(T154+AC154/10))/(T154+AC154/10)%</f>
        <v>89.87341772151899</v>
      </c>
      <c r="AF154" s="29">
        <f>AH154*4</f>
        <v>0</v>
      </c>
      <c r="AG154" s="29">
        <f>AH154*2</f>
        <v>0</v>
      </c>
      <c r="AH154" s="29">
        <v>0</v>
      </c>
      <c r="AI154" s="29">
        <f>AH154/2</f>
        <v>0</v>
      </c>
      <c r="AJ154" s="29">
        <f>(R154-(T154+AH154/10))/(T154+AH154/10)%</f>
        <v>400</v>
      </c>
    </row>
    <row r="155" spans="1:36" x14ac:dyDescent="0.3">
      <c r="A155" s="37" t="str">
        <f t="shared" si="175"/>
        <v>WB - XI - Stats</v>
      </c>
      <c r="B155" s="14" t="s">
        <v>94</v>
      </c>
      <c r="C155" s="3" t="s">
        <v>40</v>
      </c>
      <c r="D155" s="3" t="s">
        <v>62</v>
      </c>
      <c r="E155" s="3" t="s">
        <v>4</v>
      </c>
      <c r="F155" s="38" t="s">
        <v>235</v>
      </c>
      <c r="G155" s="10" t="s">
        <v>237</v>
      </c>
      <c r="H155" s="10" t="s">
        <v>90</v>
      </c>
      <c r="I155" s="33">
        <v>45139</v>
      </c>
      <c r="J155" s="10">
        <v>1</v>
      </c>
      <c r="K155" s="10">
        <v>2</v>
      </c>
      <c r="L155" s="10">
        <v>0</v>
      </c>
      <c r="M155" s="10">
        <v>0</v>
      </c>
      <c r="N155" s="10" t="s">
        <v>44</v>
      </c>
      <c r="O155" s="10">
        <v>3000</v>
      </c>
      <c r="P155" s="10">
        <v>0</v>
      </c>
      <c r="Q155" s="10" t="s">
        <v>42</v>
      </c>
      <c r="R155" s="34">
        <f>O155*50%</f>
        <v>1500</v>
      </c>
      <c r="S155" s="10">
        <v>0</v>
      </c>
      <c r="T155" s="34">
        <f>R155*20%</f>
        <v>300</v>
      </c>
      <c r="U155" s="34">
        <f>R155*46.666666666667%</f>
        <v>700.000000000005</v>
      </c>
      <c r="V155" s="31">
        <f>X155*4</f>
        <v>28000</v>
      </c>
      <c r="W155" s="31">
        <f>X155*2</f>
        <v>14000</v>
      </c>
      <c r="X155" s="31">
        <v>7000</v>
      </c>
      <c r="Y155" s="31">
        <f>X155/2</f>
        <v>3500</v>
      </c>
      <c r="Z155" s="31">
        <f>(R155-(T155+X155/10))/(T155+X155/10)%</f>
        <v>50</v>
      </c>
      <c r="AA155" s="28">
        <f>AC155*4</f>
        <v>19600</v>
      </c>
      <c r="AB155" s="28">
        <f>AC155*2</f>
        <v>9800</v>
      </c>
      <c r="AC155" s="28">
        <f>X155*70%</f>
        <v>4900</v>
      </c>
      <c r="AD155" s="28">
        <f>AC155/2</f>
        <v>2450</v>
      </c>
      <c r="AE155" s="28">
        <f>(R155-(T155+AC155/10))/(T155+AC155/10)%</f>
        <v>89.87341772151899</v>
      </c>
      <c r="AF155" s="29">
        <f>AH155*4</f>
        <v>0</v>
      </c>
      <c r="AG155" s="29">
        <f>AH155*2</f>
        <v>0</v>
      </c>
      <c r="AH155" s="29">
        <v>0</v>
      </c>
      <c r="AI155" s="29">
        <f>AH155/2</f>
        <v>0</v>
      </c>
      <c r="AJ155" s="29">
        <f>(R155-(T155+AH155/10))/(T155+AH155/10)%</f>
        <v>400</v>
      </c>
    </row>
    <row r="156" spans="1:36" x14ac:dyDescent="0.3">
      <c r="A156" s="37" t="str">
        <f t="shared" si="175"/>
        <v>WB - XI - Economics</v>
      </c>
      <c r="B156" s="14" t="s">
        <v>47</v>
      </c>
      <c r="C156" s="3" t="s">
        <v>40</v>
      </c>
      <c r="D156" s="3" t="s">
        <v>62</v>
      </c>
      <c r="E156" s="3" t="s">
        <v>4</v>
      </c>
      <c r="F156" s="10" t="s">
        <v>227</v>
      </c>
      <c r="G156" s="10" t="s">
        <v>237</v>
      </c>
      <c r="H156" s="10" t="s">
        <v>90</v>
      </c>
      <c r="I156" s="33">
        <v>45139</v>
      </c>
      <c r="J156" s="10">
        <v>1</v>
      </c>
      <c r="K156" s="10">
        <v>2</v>
      </c>
      <c r="L156" s="10">
        <v>0</v>
      </c>
      <c r="M156" s="10">
        <v>0</v>
      </c>
      <c r="N156" s="10" t="s">
        <v>44</v>
      </c>
      <c r="O156" s="10">
        <v>3000</v>
      </c>
      <c r="P156" s="10">
        <v>0</v>
      </c>
      <c r="Q156" s="10" t="s">
        <v>42</v>
      </c>
      <c r="R156" s="34">
        <f>O156*50%</f>
        <v>1500</v>
      </c>
      <c r="S156" s="10">
        <v>0</v>
      </c>
      <c r="T156" s="34">
        <f>R156*20%</f>
        <v>300</v>
      </c>
      <c r="U156" s="34">
        <f>R156*46.666666666667%</f>
        <v>700.000000000005</v>
      </c>
      <c r="V156" s="31">
        <f>X156*4</f>
        <v>28000</v>
      </c>
      <c r="W156" s="31">
        <f>X156*2</f>
        <v>14000</v>
      </c>
      <c r="X156" s="31">
        <v>7000</v>
      </c>
      <c r="Y156" s="31">
        <f>X156/2</f>
        <v>3500</v>
      </c>
      <c r="Z156" s="31">
        <f>(R156-(T156+X156/10))/(T156+X156/10)%</f>
        <v>50</v>
      </c>
      <c r="AA156" s="28">
        <f>AC156*4</f>
        <v>19600</v>
      </c>
      <c r="AB156" s="28">
        <f>AC156*2</f>
        <v>9800</v>
      </c>
      <c r="AC156" s="28">
        <f>X156*70%</f>
        <v>4900</v>
      </c>
      <c r="AD156" s="28">
        <f>AC156/2</f>
        <v>2450</v>
      </c>
      <c r="AE156" s="28">
        <f>(R156-(T156+AC156/10))/(T156+AC156/10)%</f>
        <v>89.87341772151899</v>
      </c>
      <c r="AF156" s="29">
        <f>AH156*4</f>
        <v>0</v>
      </c>
      <c r="AG156" s="29">
        <f>AH156*2</f>
        <v>0</v>
      </c>
      <c r="AH156" s="29">
        <v>0</v>
      </c>
      <c r="AI156" s="29">
        <f>AH156/2</f>
        <v>0</v>
      </c>
      <c r="AJ156" s="29">
        <f>(R156-(T156+AH156/10))/(T156+AH156/10)%</f>
        <v>400</v>
      </c>
    </row>
    <row r="157" spans="1:36" x14ac:dyDescent="0.3">
      <c r="A157" s="37" t="str">
        <f t="shared" si="175"/>
        <v>WB - XI - Eco Geography</v>
      </c>
      <c r="B157" s="6" t="s">
        <v>234</v>
      </c>
      <c r="C157" s="3" t="s">
        <v>40</v>
      </c>
      <c r="D157" s="3" t="s">
        <v>62</v>
      </c>
      <c r="E157" s="3" t="s">
        <v>4</v>
      </c>
      <c r="F157" s="10" t="s">
        <v>226</v>
      </c>
      <c r="G157" s="10" t="s">
        <v>237</v>
      </c>
      <c r="H157" s="10" t="s">
        <v>90</v>
      </c>
      <c r="I157" s="33">
        <v>45139</v>
      </c>
      <c r="J157" s="10">
        <v>1</v>
      </c>
      <c r="K157" s="10">
        <v>2</v>
      </c>
      <c r="L157" s="10">
        <v>0</v>
      </c>
      <c r="M157" s="10">
        <v>0</v>
      </c>
      <c r="N157" s="10" t="s">
        <v>44</v>
      </c>
      <c r="O157" s="10">
        <v>2000</v>
      </c>
      <c r="P157" s="10">
        <v>0</v>
      </c>
      <c r="Q157" s="10" t="s">
        <v>42</v>
      </c>
      <c r="R157" s="34">
        <f>O157*50%</f>
        <v>1000</v>
      </c>
      <c r="S157" s="10">
        <v>0</v>
      </c>
      <c r="T157" s="34">
        <f>R157*20%</f>
        <v>200</v>
      </c>
      <c r="U157" s="34">
        <f>R157*46.666666666667%</f>
        <v>466.66666666666998</v>
      </c>
      <c r="V157" s="31">
        <f>X157*4</f>
        <v>18666.64</v>
      </c>
      <c r="W157" s="31">
        <f>X157*2</f>
        <v>9333.32</v>
      </c>
      <c r="X157" s="31">
        <v>4666.66</v>
      </c>
      <c r="Y157" s="31">
        <f>X157/2</f>
        <v>2333.33</v>
      </c>
      <c r="Z157" s="31">
        <f>(R157-(T157+X157/10))/(T157+X157/10)%</f>
        <v>50.000150000150015</v>
      </c>
      <c r="AA157" s="28">
        <f>AC157*4</f>
        <v>13066.647999999999</v>
      </c>
      <c r="AB157" s="28">
        <f>AC157*2</f>
        <v>6533.3239999999996</v>
      </c>
      <c r="AC157" s="28">
        <f>X157*70%</f>
        <v>3266.6619999999998</v>
      </c>
      <c r="AD157" s="28">
        <f>AC157/2</f>
        <v>1633.3309999999999</v>
      </c>
      <c r="AE157" s="28">
        <f>(R157-(T157+AC157/10))/(T157+AC157/10)%</f>
        <v>89.873585963936932</v>
      </c>
      <c r="AF157" s="29">
        <f>AH157*4</f>
        <v>0</v>
      </c>
      <c r="AG157" s="29">
        <f>AH157*2</f>
        <v>0</v>
      </c>
      <c r="AH157" s="29">
        <v>0</v>
      </c>
      <c r="AI157" s="29">
        <f>AH157/2</f>
        <v>0</v>
      </c>
      <c r="AJ157" s="29">
        <f>(R157-(T157+AH157/10))/(T157+AH157/10)%</f>
        <v>400</v>
      </c>
    </row>
    <row r="158" spans="1:36" x14ac:dyDescent="0.3">
      <c r="A158" s="37" t="str">
        <f t="shared" si="175"/>
        <v>WB - XI - History</v>
      </c>
      <c r="B158" s="8" t="s">
        <v>51</v>
      </c>
      <c r="C158" s="3" t="s">
        <v>40</v>
      </c>
      <c r="D158" s="3" t="s">
        <v>62</v>
      </c>
      <c r="E158" s="3" t="s">
        <v>167</v>
      </c>
      <c r="F158" s="10" t="s">
        <v>249</v>
      </c>
      <c r="G158" s="10" t="s">
        <v>237</v>
      </c>
      <c r="H158" s="10" t="s">
        <v>90</v>
      </c>
      <c r="I158" s="33">
        <v>45139</v>
      </c>
      <c r="J158" s="10">
        <v>1</v>
      </c>
      <c r="K158" s="10">
        <v>2</v>
      </c>
      <c r="L158" s="10">
        <v>0</v>
      </c>
      <c r="M158" s="10">
        <v>0</v>
      </c>
      <c r="N158" s="10" t="s">
        <v>44</v>
      </c>
      <c r="O158" s="10">
        <v>2000</v>
      </c>
      <c r="P158" s="10">
        <v>0</v>
      </c>
      <c r="Q158" s="10" t="s">
        <v>42</v>
      </c>
      <c r="R158" s="34">
        <f>O158*50%</f>
        <v>1000</v>
      </c>
      <c r="S158" s="10">
        <v>0</v>
      </c>
      <c r="T158" s="34">
        <f>R158*20%</f>
        <v>200</v>
      </c>
      <c r="U158" s="34">
        <f>R158*46.666666666667%</f>
        <v>466.66666666666998</v>
      </c>
      <c r="V158" s="31">
        <f>X158*4</f>
        <v>18666.64</v>
      </c>
      <c r="W158" s="31">
        <f>X158*2</f>
        <v>9333.32</v>
      </c>
      <c r="X158" s="31">
        <v>4666.66</v>
      </c>
      <c r="Y158" s="31">
        <f>X158/2</f>
        <v>2333.33</v>
      </c>
      <c r="Z158" s="31">
        <f>(R158-(T158+X158/10))/(T158+X158/10)%</f>
        <v>50.000150000150015</v>
      </c>
      <c r="AA158" s="28">
        <f>AC158*4</f>
        <v>13066.647999999999</v>
      </c>
      <c r="AB158" s="28">
        <f>AC158*2</f>
        <v>6533.3239999999996</v>
      </c>
      <c r="AC158" s="28">
        <f>X158*70%</f>
        <v>3266.6619999999998</v>
      </c>
      <c r="AD158" s="28">
        <f>AC158/2</f>
        <v>1633.3309999999999</v>
      </c>
      <c r="AE158" s="28">
        <f>(R158-(T158+AC158/10))/(T158+AC158/10)%</f>
        <v>89.873585963936932</v>
      </c>
      <c r="AF158" s="29">
        <f>AH158*4</f>
        <v>0</v>
      </c>
      <c r="AG158" s="29">
        <f>AH158*2</f>
        <v>0</v>
      </c>
      <c r="AH158" s="29">
        <v>0</v>
      </c>
      <c r="AI158" s="29">
        <f>AH158/2</f>
        <v>0</v>
      </c>
      <c r="AJ158" s="29">
        <f>(R158-(T158+AH158/10))/(T158+AH158/10)%</f>
        <v>400</v>
      </c>
    </row>
    <row r="159" spans="1:36" x14ac:dyDescent="0.3">
      <c r="A159" s="37" t="str">
        <f t="shared" si="175"/>
        <v>WB - XI - Geography</v>
      </c>
      <c r="B159" s="8" t="s">
        <v>48</v>
      </c>
      <c r="C159" s="3" t="s">
        <v>40</v>
      </c>
      <c r="D159" s="3" t="s">
        <v>62</v>
      </c>
      <c r="E159" s="3" t="s">
        <v>167</v>
      </c>
      <c r="F159" s="10" t="s">
        <v>226</v>
      </c>
      <c r="G159" s="10" t="s">
        <v>237</v>
      </c>
      <c r="H159" s="10" t="s">
        <v>90</v>
      </c>
      <c r="I159" s="33">
        <v>45139</v>
      </c>
      <c r="J159" s="10">
        <v>1</v>
      </c>
      <c r="K159" s="10">
        <v>2</v>
      </c>
      <c r="L159" s="10">
        <v>0</v>
      </c>
      <c r="M159" s="10">
        <v>0</v>
      </c>
      <c r="N159" s="10" t="s">
        <v>44</v>
      </c>
      <c r="O159" s="10">
        <v>2000</v>
      </c>
      <c r="P159" s="10">
        <v>0</v>
      </c>
      <c r="Q159" s="10" t="s">
        <v>42</v>
      </c>
      <c r="R159" s="34">
        <f>O159*50%</f>
        <v>1000</v>
      </c>
      <c r="S159" s="10">
        <v>0</v>
      </c>
      <c r="T159" s="34">
        <f>R159*20%</f>
        <v>200</v>
      </c>
      <c r="U159" s="34">
        <f>R159*46.666666666667%</f>
        <v>466.66666666666998</v>
      </c>
      <c r="V159" s="31">
        <f>X159*4</f>
        <v>18666.64</v>
      </c>
      <c r="W159" s="31">
        <f>X159*2</f>
        <v>9333.32</v>
      </c>
      <c r="X159" s="31">
        <v>4666.66</v>
      </c>
      <c r="Y159" s="31">
        <f>X159/2</f>
        <v>2333.33</v>
      </c>
      <c r="Z159" s="31">
        <f>(R159-(T159+X159/10))/(T159+X159/10)%</f>
        <v>50.000150000150015</v>
      </c>
      <c r="AA159" s="28">
        <f>AC159*4</f>
        <v>13066.647999999999</v>
      </c>
      <c r="AB159" s="28">
        <f>AC159*2</f>
        <v>6533.3239999999996</v>
      </c>
      <c r="AC159" s="28">
        <f>X159*70%</f>
        <v>3266.6619999999998</v>
      </c>
      <c r="AD159" s="28">
        <f>AC159/2</f>
        <v>1633.3309999999999</v>
      </c>
      <c r="AE159" s="28">
        <f>(R159-(T159+AC159/10))/(T159+AC159/10)%</f>
        <v>89.873585963936932</v>
      </c>
      <c r="AF159" s="29">
        <f>AH159*4</f>
        <v>0</v>
      </c>
      <c r="AG159" s="29">
        <f>AH159*2</f>
        <v>0</v>
      </c>
      <c r="AH159" s="29">
        <v>0</v>
      </c>
      <c r="AI159" s="29">
        <f>AH159/2</f>
        <v>0</v>
      </c>
      <c r="AJ159" s="29">
        <f>(R159-(T159+AH159/10))/(T159+AH159/10)%</f>
        <v>400</v>
      </c>
    </row>
    <row r="160" spans="1:36" x14ac:dyDescent="0.3">
      <c r="A160" s="37" t="str">
        <f t="shared" si="175"/>
        <v>WB - XI - Political Science</v>
      </c>
      <c r="B160" s="8" t="s">
        <v>52</v>
      </c>
      <c r="C160" s="3" t="s">
        <v>40</v>
      </c>
      <c r="D160" s="3" t="s">
        <v>62</v>
      </c>
      <c r="E160" s="3" t="s">
        <v>167</v>
      </c>
      <c r="F160" s="10" t="s">
        <v>249</v>
      </c>
      <c r="G160" s="10" t="s">
        <v>237</v>
      </c>
      <c r="H160" s="10" t="s">
        <v>90</v>
      </c>
      <c r="I160" s="33">
        <v>45139</v>
      </c>
      <c r="J160" s="10">
        <v>1</v>
      </c>
      <c r="K160" s="10">
        <v>2</v>
      </c>
      <c r="L160" s="10">
        <v>0</v>
      </c>
      <c r="M160" s="10">
        <v>0</v>
      </c>
      <c r="N160" s="10" t="s">
        <v>44</v>
      </c>
      <c r="O160" s="10">
        <v>2000</v>
      </c>
      <c r="P160" s="10">
        <v>0</v>
      </c>
      <c r="Q160" s="10" t="s">
        <v>42</v>
      </c>
      <c r="R160" s="34">
        <f>O160*50%</f>
        <v>1000</v>
      </c>
      <c r="S160" s="10">
        <v>0</v>
      </c>
      <c r="T160" s="34">
        <f>R160*20%</f>
        <v>200</v>
      </c>
      <c r="U160" s="34">
        <f>R160*46.666666666667%</f>
        <v>466.66666666666998</v>
      </c>
      <c r="V160" s="31">
        <f>X160*4</f>
        <v>18666.64</v>
      </c>
      <c r="W160" s="31">
        <f>X160*2</f>
        <v>9333.32</v>
      </c>
      <c r="X160" s="31">
        <v>4666.66</v>
      </c>
      <c r="Y160" s="31">
        <f>X160/2</f>
        <v>2333.33</v>
      </c>
      <c r="Z160" s="31">
        <f>(R160-(T160+X160/10))/(T160+X160/10)%</f>
        <v>50.000150000150015</v>
      </c>
      <c r="AA160" s="28">
        <f>AC160*4</f>
        <v>13066.647999999999</v>
      </c>
      <c r="AB160" s="28">
        <f>AC160*2</f>
        <v>6533.3239999999996</v>
      </c>
      <c r="AC160" s="28">
        <f>X160*70%</f>
        <v>3266.6619999999998</v>
      </c>
      <c r="AD160" s="28">
        <f>AC160/2</f>
        <v>1633.3309999999999</v>
      </c>
      <c r="AE160" s="28">
        <f>(R160-(T160+AC160/10))/(T160+AC160/10)%</f>
        <v>89.873585963936932</v>
      </c>
      <c r="AF160" s="29">
        <f>AH160*4</f>
        <v>0</v>
      </c>
      <c r="AG160" s="29">
        <f>AH160*2</f>
        <v>0</v>
      </c>
      <c r="AH160" s="29">
        <v>0</v>
      </c>
      <c r="AI160" s="29">
        <f>AH160/2</f>
        <v>0</v>
      </c>
      <c r="AJ160" s="29">
        <f>(R160-(T160+AH160/10))/(T160+AH160/10)%</f>
        <v>400</v>
      </c>
    </row>
    <row r="161" spans="1:36" x14ac:dyDescent="0.3">
      <c r="A161" s="37" t="str">
        <f t="shared" si="175"/>
        <v>WB - XI - Sociology</v>
      </c>
      <c r="B161" s="8" t="s">
        <v>53</v>
      </c>
      <c r="C161" s="3" t="s">
        <v>40</v>
      </c>
      <c r="D161" s="3" t="s">
        <v>62</v>
      </c>
      <c r="E161" s="3" t="s">
        <v>167</v>
      </c>
      <c r="F161" s="10" t="s">
        <v>44</v>
      </c>
      <c r="G161" s="10" t="s">
        <v>237</v>
      </c>
      <c r="H161" s="10" t="s">
        <v>90</v>
      </c>
      <c r="I161" s="33">
        <v>45139</v>
      </c>
      <c r="J161" s="10">
        <v>1</v>
      </c>
      <c r="K161" s="10">
        <v>2</v>
      </c>
      <c r="L161" s="10">
        <v>0</v>
      </c>
      <c r="M161" s="10">
        <v>0</v>
      </c>
      <c r="N161" s="10" t="s">
        <v>44</v>
      </c>
      <c r="O161" s="10">
        <v>2000</v>
      </c>
      <c r="P161" s="10">
        <v>0</v>
      </c>
      <c r="Q161" s="10" t="s">
        <v>42</v>
      </c>
      <c r="R161" s="34">
        <f>O161*50%</f>
        <v>1000</v>
      </c>
      <c r="S161" s="10">
        <v>0</v>
      </c>
      <c r="T161" s="34">
        <f>R161*20%</f>
        <v>200</v>
      </c>
      <c r="U161" s="34">
        <f>R161*46.666666666667%</f>
        <v>466.66666666666998</v>
      </c>
      <c r="V161" s="31">
        <f>X161*4</f>
        <v>18666.64</v>
      </c>
      <c r="W161" s="31">
        <f>X161*2</f>
        <v>9333.32</v>
      </c>
      <c r="X161" s="31">
        <v>4666.66</v>
      </c>
      <c r="Y161" s="31">
        <f>X161/2</f>
        <v>2333.33</v>
      </c>
      <c r="Z161" s="31">
        <f>(R161-(T161+X161/10))/(T161+X161/10)%</f>
        <v>50.000150000150015</v>
      </c>
      <c r="AA161" s="28">
        <f>AC161*4</f>
        <v>13066.647999999999</v>
      </c>
      <c r="AB161" s="28">
        <f>AC161*2</f>
        <v>6533.3239999999996</v>
      </c>
      <c r="AC161" s="28">
        <f>X161*70%</f>
        <v>3266.6619999999998</v>
      </c>
      <c r="AD161" s="28">
        <f>AC161/2</f>
        <v>1633.3309999999999</v>
      </c>
      <c r="AE161" s="28">
        <f>(R161-(T161+AC161/10))/(T161+AC161/10)%</f>
        <v>89.873585963936932</v>
      </c>
      <c r="AF161" s="29">
        <f>AH161*4</f>
        <v>0</v>
      </c>
      <c r="AG161" s="29">
        <f>AH161*2</f>
        <v>0</v>
      </c>
      <c r="AH161" s="29">
        <v>0</v>
      </c>
      <c r="AI161" s="29">
        <f>AH161/2</f>
        <v>0</v>
      </c>
      <c r="AJ161" s="29">
        <f>(R161-(T161+AH161/10))/(T161+AH161/10)%</f>
        <v>400</v>
      </c>
    </row>
    <row r="162" spans="1:36" x14ac:dyDescent="0.3">
      <c r="A162" s="37" t="str">
        <f t="shared" si="175"/>
        <v>WB - XI - Philosophy</v>
      </c>
      <c r="B162" s="8" t="s">
        <v>54</v>
      </c>
      <c r="C162" s="3" t="s">
        <v>40</v>
      </c>
      <c r="D162" s="3" t="s">
        <v>62</v>
      </c>
      <c r="E162" s="3" t="s">
        <v>167</v>
      </c>
      <c r="F162" s="10" t="s">
        <v>44</v>
      </c>
      <c r="G162" s="10" t="s">
        <v>237</v>
      </c>
      <c r="H162" s="10" t="s">
        <v>90</v>
      </c>
      <c r="I162" s="33">
        <v>45139</v>
      </c>
      <c r="J162" s="10">
        <v>1</v>
      </c>
      <c r="K162" s="10">
        <v>2</v>
      </c>
      <c r="L162" s="10">
        <v>0</v>
      </c>
      <c r="M162" s="10">
        <v>0</v>
      </c>
      <c r="N162" s="10" t="s">
        <v>44</v>
      </c>
      <c r="O162" s="10">
        <v>2000</v>
      </c>
      <c r="P162" s="10">
        <v>0</v>
      </c>
      <c r="Q162" s="10" t="s">
        <v>42</v>
      </c>
      <c r="R162" s="34">
        <f>O162*50%</f>
        <v>1000</v>
      </c>
      <c r="S162" s="10">
        <v>0</v>
      </c>
      <c r="T162" s="34">
        <f>R162*20%</f>
        <v>200</v>
      </c>
      <c r="U162" s="34">
        <f>R162*46.666666666667%</f>
        <v>466.66666666666998</v>
      </c>
      <c r="V162" s="31">
        <f>X162*4</f>
        <v>18666.64</v>
      </c>
      <c r="W162" s="31">
        <f>X162*2</f>
        <v>9333.32</v>
      </c>
      <c r="X162" s="31">
        <v>4666.66</v>
      </c>
      <c r="Y162" s="31">
        <f>X162/2</f>
        <v>2333.33</v>
      </c>
      <c r="Z162" s="31">
        <f>(R162-(T162+X162/10))/(T162+X162/10)%</f>
        <v>50.000150000150015</v>
      </c>
      <c r="AA162" s="28">
        <f>AC162*4</f>
        <v>13066.647999999999</v>
      </c>
      <c r="AB162" s="28">
        <f>AC162*2</f>
        <v>6533.3239999999996</v>
      </c>
      <c r="AC162" s="28">
        <f>X162*70%</f>
        <v>3266.6619999999998</v>
      </c>
      <c r="AD162" s="28">
        <f>AC162/2</f>
        <v>1633.3309999999999</v>
      </c>
      <c r="AE162" s="28">
        <f>(R162-(T162+AC162/10))/(T162+AC162/10)%</f>
        <v>89.873585963936932</v>
      </c>
      <c r="AF162" s="29">
        <f>AH162*4</f>
        <v>0</v>
      </c>
      <c r="AG162" s="29">
        <f>AH162*2</f>
        <v>0</v>
      </c>
      <c r="AH162" s="29">
        <v>0</v>
      </c>
      <c r="AI162" s="29">
        <f>AH162/2</f>
        <v>0</v>
      </c>
      <c r="AJ162" s="29">
        <f>(R162-(T162+AH162/10))/(T162+AH162/10)%</f>
        <v>400</v>
      </c>
    </row>
    <row r="163" spans="1:36" x14ac:dyDescent="0.3">
      <c r="A163" s="37" t="str">
        <f t="shared" si="175"/>
        <v>WB - X - English</v>
      </c>
      <c r="B163" s="7" t="s">
        <v>49</v>
      </c>
      <c r="C163" s="3" t="s">
        <v>71</v>
      </c>
      <c r="D163" s="3" t="s">
        <v>62</v>
      </c>
      <c r="E163" s="3" t="s">
        <v>167</v>
      </c>
      <c r="F163" s="10" t="s">
        <v>252</v>
      </c>
      <c r="G163" s="10" t="s">
        <v>237</v>
      </c>
      <c r="H163" s="10" t="s">
        <v>90</v>
      </c>
      <c r="I163" s="33">
        <v>45139</v>
      </c>
      <c r="J163" s="10">
        <v>1</v>
      </c>
      <c r="K163" s="10">
        <v>1.5</v>
      </c>
      <c r="L163" s="10">
        <v>0</v>
      </c>
      <c r="M163" s="10">
        <v>0</v>
      </c>
      <c r="N163" s="10" t="s">
        <v>44</v>
      </c>
      <c r="O163" s="10">
        <v>1400</v>
      </c>
      <c r="P163" s="10">
        <v>0</v>
      </c>
      <c r="Q163" s="10" t="s">
        <v>42</v>
      </c>
      <c r="R163" s="34">
        <f t="shared" ref="R163:R169" si="184">O163*50%</f>
        <v>700</v>
      </c>
      <c r="S163" s="10">
        <v>0</v>
      </c>
      <c r="T163" s="34">
        <f t="shared" si="101"/>
        <v>140</v>
      </c>
      <c r="U163" s="34">
        <f t="shared" ref="U163:U169" si="185">R163*46.666666666667%</f>
        <v>326.66666666666902</v>
      </c>
      <c r="V163" s="31">
        <f t="shared" ref="V163:V169" si="186">X163*4</f>
        <v>13080</v>
      </c>
      <c r="W163" s="31">
        <f t="shared" si="102"/>
        <v>6540</v>
      </c>
      <c r="X163" s="31">
        <v>3270</v>
      </c>
      <c r="Y163" s="31">
        <f t="shared" si="103"/>
        <v>1635</v>
      </c>
      <c r="Z163" s="31">
        <f t="shared" ref="Z163:Z169" si="187">(R163-(T163+X163/10))/(T163+X163/10)%</f>
        <v>49.892933618843685</v>
      </c>
      <c r="AA163" s="28">
        <f>AC163*4</f>
        <v>9156</v>
      </c>
      <c r="AB163" s="28">
        <f>AC163*2</f>
        <v>4578</v>
      </c>
      <c r="AC163" s="28">
        <f>X163*70%</f>
        <v>2289</v>
      </c>
      <c r="AD163" s="28">
        <f>AC163/2</f>
        <v>1144.5</v>
      </c>
      <c r="AE163" s="28">
        <f>(R163-(T163+AC163/10))/(T163+AC163/10)%</f>
        <v>89.753320683111966</v>
      </c>
      <c r="AF163" s="29">
        <f>AH163*4</f>
        <v>0</v>
      </c>
      <c r="AG163" s="29">
        <f>AH163*2</f>
        <v>0</v>
      </c>
      <c r="AH163" s="29">
        <v>0</v>
      </c>
      <c r="AI163" s="29">
        <f>AH163/2</f>
        <v>0</v>
      </c>
      <c r="AJ163" s="29">
        <f>(R163-(T163+AH163/10))/(T163+AH163/10)%</f>
        <v>400</v>
      </c>
    </row>
    <row r="164" spans="1:36" x14ac:dyDescent="0.3">
      <c r="A164" s="37" t="str">
        <f t="shared" si="175"/>
        <v>WB - X - Bengali</v>
      </c>
      <c r="B164" s="7" t="s">
        <v>50</v>
      </c>
      <c r="C164" s="3" t="s">
        <v>71</v>
      </c>
      <c r="D164" s="3" t="s">
        <v>62</v>
      </c>
      <c r="E164" s="3" t="s">
        <v>167</v>
      </c>
      <c r="F164" s="10" t="s">
        <v>44</v>
      </c>
      <c r="G164" s="10" t="s">
        <v>237</v>
      </c>
      <c r="H164" s="10" t="s">
        <v>90</v>
      </c>
      <c r="I164" s="33">
        <v>45139</v>
      </c>
      <c r="J164" s="10">
        <v>1</v>
      </c>
      <c r="K164" s="10">
        <v>1.5</v>
      </c>
      <c r="L164" s="10">
        <v>0</v>
      </c>
      <c r="M164" s="10">
        <v>0</v>
      </c>
      <c r="N164" s="10" t="s">
        <v>44</v>
      </c>
      <c r="O164" s="10">
        <v>1200</v>
      </c>
      <c r="P164" s="10">
        <v>0</v>
      </c>
      <c r="Q164" s="10" t="s">
        <v>42</v>
      </c>
      <c r="R164" s="34">
        <f t="shared" si="184"/>
        <v>600</v>
      </c>
      <c r="S164" s="10">
        <v>0</v>
      </c>
      <c r="T164" s="34">
        <f t="shared" si="101"/>
        <v>120</v>
      </c>
      <c r="U164" s="34">
        <f t="shared" si="185"/>
        <v>280.00000000000199</v>
      </c>
      <c r="V164" s="31">
        <f t="shared" si="186"/>
        <v>11200</v>
      </c>
      <c r="W164" s="31">
        <f t="shared" si="102"/>
        <v>5600</v>
      </c>
      <c r="X164" s="31">
        <v>2800</v>
      </c>
      <c r="Y164" s="31">
        <f t="shared" si="103"/>
        <v>1400</v>
      </c>
      <c r="Z164" s="31">
        <f t="shared" si="187"/>
        <v>50</v>
      </c>
      <c r="AA164" s="28">
        <f>AC164*4</f>
        <v>7839.9999999999991</v>
      </c>
      <c r="AB164" s="28">
        <f>AC164*2</f>
        <v>3919.9999999999995</v>
      </c>
      <c r="AC164" s="28">
        <f>X164*70%</f>
        <v>1959.9999999999998</v>
      </c>
      <c r="AD164" s="28">
        <f>AC164/2</f>
        <v>979.99999999999989</v>
      </c>
      <c r="AE164" s="28">
        <f>(R164-(T164+AC164/10))/(T164+AC164/10)%</f>
        <v>89.87341772151899</v>
      </c>
      <c r="AF164" s="29">
        <f>AH164*4</f>
        <v>0</v>
      </c>
      <c r="AG164" s="29">
        <f>AH164*2</f>
        <v>0</v>
      </c>
      <c r="AH164" s="29">
        <v>0</v>
      </c>
      <c r="AI164" s="29">
        <f>AH164/2</f>
        <v>0</v>
      </c>
      <c r="AJ164" s="29">
        <f>(R164-(T164+AH164/10))/(T164+AH164/10)%</f>
        <v>400</v>
      </c>
    </row>
    <row r="165" spans="1:36" x14ac:dyDescent="0.3">
      <c r="A165" s="37" t="str">
        <f t="shared" si="175"/>
        <v>WB - X - Physical Science</v>
      </c>
      <c r="B165" s="4" t="s">
        <v>67</v>
      </c>
      <c r="C165" s="3" t="s">
        <v>71</v>
      </c>
      <c r="D165" s="3" t="s">
        <v>62</v>
      </c>
      <c r="E165" s="3" t="s">
        <v>167</v>
      </c>
      <c r="F165" s="10" t="s">
        <v>251</v>
      </c>
      <c r="G165" s="10" t="s">
        <v>237</v>
      </c>
      <c r="H165" s="10" t="s">
        <v>90</v>
      </c>
      <c r="I165" s="33">
        <v>45139</v>
      </c>
      <c r="J165" s="10">
        <v>1</v>
      </c>
      <c r="K165" s="10">
        <v>1.5</v>
      </c>
      <c r="L165" s="10">
        <v>0</v>
      </c>
      <c r="M165" s="10">
        <v>0</v>
      </c>
      <c r="N165" s="10" t="s">
        <v>44</v>
      </c>
      <c r="O165" s="10">
        <v>1300</v>
      </c>
      <c r="P165" s="10">
        <v>0</v>
      </c>
      <c r="Q165" s="10" t="s">
        <v>42</v>
      </c>
      <c r="R165" s="34">
        <f t="shared" si="184"/>
        <v>650</v>
      </c>
      <c r="S165" s="10">
        <v>0</v>
      </c>
      <c r="T165" s="34">
        <f t="shared" si="101"/>
        <v>130</v>
      </c>
      <c r="U165" s="34">
        <f t="shared" si="185"/>
        <v>303.33333333333553</v>
      </c>
      <c r="V165" s="31">
        <f t="shared" si="186"/>
        <v>12120</v>
      </c>
      <c r="W165" s="31">
        <f t="shared" si="102"/>
        <v>6060</v>
      </c>
      <c r="X165" s="31">
        <v>3030</v>
      </c>
      <c r="Y165" s="31">
        <f t="shared" si="103"/>
        <v>1515</v>
      </c>
      <c r="Z165" s="31">
        <f t="shared" si="187"/>
        <v>50.115473441108541</v>
      </c>
      <c r="AA165" s="28">
        <f>AC165*4</f>
        <v>8484</v>
      </c>
      <c r="AB165" s="28">
        <f>AC165*2</f>
        <v>4242</v>
      </c>
      <c r="AC165" s="28">
        <f>X165*70%</f>
        <v>2121</v>
      </c>
      <c r="AD165" s="28">
        <f>AC165/2</f>
        <v>1060.5</v>
      </c>
      <c r="AE165" s="28">
        <f>(R165-(T165+AC165/10))/(T165+AC165/10)%</f>
        <v>90.00292312189417</v>
      </c>
      <c r="AF165" s="29">
        <f>AH165*4</f>
        <v>0</v>
      </c>
      <c r="AG165" s="29">
        <f>AH165*2</f>
        <v>0</v>
      </c>
      <c r="AH165" s="29">
        <v>0</v>
      </c>
      <c r="AI165" s="29">
        <f>AH165/2</f>
        <v>0</v>
      </c>
      <c r="AJ165" s="29">
        <f>(R165-(T165+AH165/10))/(T165+AH165/10)%</f>
        <v>400</v>
      </c>
    </row>
    <row r="166" spans="1:36" x14ac:dyDescent="0.3">
      <c r="A166" s="37" t="str">
        <f t="shared" si="175"/>
        <v>WB - X - Life Science</v>
      </c>
      <c r="B166" s="4" t="s">
        <v>68</v>
      </c>
      <c r="C166" s="3" t="s">
        <v>71</v>
      </c>
      <c r="D166" s="3" t="s">
        <v>62</v>
      </c>
      <c r="E166" s="3" t="s">
        <v>167</v>
      </c>
      <c r="F166" s="38" t="s">
        <v>260</v>
      </c>
      <c r="G166" s="10" t="s">
        <v>237</v>
      </c>
      <c r="H166" s="10" t="s">
        <v>90</v>
      </c>
      <c r="I166" s="33">
        <v>45139</v>
      </c>
      <c r="J166" s="10">
        <v>1</v>
      </c>
      <c r="K166" s="10">
        <v>1.5</v>
      </c>
      <c r="L166" s="10">
        <v>0</v>
      </c>
      <c r="M166" s="10">
        <v>0</v>
      </c>
      <c r="N166" s="10" t="s">
        <v>44</v>
      </c>
      <c r="O166" s="10">
        <v>1300</v>
      </c>
      <c r="P166" s="10">
        <v>0</v>
      </c>
      <c r="Q166" s="10" t="s">
        <v>42</v>
      </c>
      <c r="R166" s="34">
        <f t="shared" si="184"/>
        <v>650</v>
      </c>
      <c r="S166" s="10">
        <v>0</v>
      </c>
      <c r="T166" s="34">
        <f t="shared" si="101"/>
        <v>130</v>
      </c>
      <c r="U166" s="34">
        <f t="shared" si="185"/>
        <v>303.33333333333553</v>
      </c>
      <c r="V166" s="31">
        <f t="shared" si="186"/>
        <v>12120</v>
      </c>
      <c r="W166" s="31">
        <f t="shared" si="102"/>
        <v>6060</v>
      </c>
      <c r="X166" s="31">
        <v>3030</v>
      </c>
      <c r="Y166" s="31">
        <f t="shared" si="103"/>
        <v>1515</v>
      </c>
      <c r="Z166" s="31">
        <f t="shared" si="187"/>
        <v>50.115473441108541</v>
      </c>
      <c r="AA166" s="28">
        <f>AC166*4</f>
        <v>8484</v>
      </c>
      <c r="AB166" s="28">
        <f>AC166*2</f>
        <v>4242</v>
      </c>
      <c r="AC166" s="28">
        <f>X166*70%</f>
        <v>2121</v>
      </c>
      <c r="AD166" s="28">
        <f>AC166/2</f>
        <v>1060.5</v>
      </c>
      <c r="AE166" s="28">
        <f>(R166-(T166+AC166/10))/(T166+AC166/10)%</f>
        <v>90.00292312189417</v>
      </c>
      <c r="AF166" s="29">
        <f>AH166*4</f>
        <v>0</v>
      </c>
      <c r="AG166" s="29">
        <f>AH166*2</f>
        <v>0</v>
      </c>
      <c r="AH166" s="29">
        <v>0</v>
      </c>
      <c r="AI166" s="29">
        <f>AH166/2</f>
        <v>0</v>
      </c>
      <c r="AJ166" s="29">
        <f>(R166-(T166+AH166/10))/(T166+AH166/10)%</f>
        <v>400</v>
      </c>
    </row>
    <row r="167" spans="1:36" x14ac:dyDescent="0.3">
      <c r="A167" s="37" t="str">
        <f t="shared" si="175"/>
        <v>WB - X - Math</v>
      </c>
      <c r="B167" s="4" t="s">
        <v>63</v>
      </c>
      <c r="C167" s="3" t="s">
        <v>71</v>
      </c>
      <c r="D167" s="3" t="s">
        <v>62</v>
      </c>
      <c r="E167" s="3" t="s">
        <v>167</v>
      </c>
      <c r="F167" s="10" t="s">
        <v>230</v>
      </c>
      <c r="G167" s="10" t="s">
        <v>237</v>
      </c>
      <c r="H167" s="10" t="s">
        <v>90</v>
      </c>
      <c r="I167" s="33">
        <v>45139</v>
      </c>
      <c r="J167" s="10">
        <v>1</v>
      </c>
      <c r="K167" s="10">
        <v>1.5</v>
      </c>
      <c r="L167" s="10">
        <v>0</v>
      </c>
      <c r="M167" s="10">
        <v>0</v>
      </c>
      <c r="N167" s="10" t="s">
        <v>44</v>
      </c>
      <c r="O167" s="10">
        <v>1400</v>
      </c>
      <c r="P167" s="10">
        <v>0</v>
      </c>
      <c r="Q167" s="10" t="s">
        <v>42</v>
      </c>
      <c r="R167" s="34">
        <f t="shared" si="184"/>
        <v>700</v>
      </c>
      <c r="S167" s="10">
        <v>0</v>
      </c>
      <c r="T167" s="34">
        <f t="shared" si="101"/>
        <v>140</v>
      </c>
      <c r="U167" s="34">
        <f t="shared" si="185"/>
        <v>326.66666666666902</v>
      </c>
      <c r="V167" s="31">
        <f t="shared" si="186"/>
        <v>13080</v>
      </c>
      <c r="W167" s="31">
        <f t="shared" si="102"/>
        <v>6540</v>
      </c>
      <c r="X167" s="31">
        <v>3270</v>
      </c>
      <c r="Y167" s="31">
        <f t="shared" si="103"/>
        <v>1635</v>
      </c>
      <c r="Z167" s="31">
        <f t="shared" si="187"/>
        <v>49.892933618843685</v>
      </c>
      <c r="AA167" s="28">
        <f>AC167*4</f>
        <v>9156</v>
      </c>
      <c r="AB167" s="28">
        <f>AC167*2</f>
        <v>4578</v>
      </c>
      <c r="AC167" s="28">
        <f>X167*70%</f>
        <v>2289</v>
      </c>
      <c r="AD167" s="28">
        <f>AC167/2</f>
        <v>1144.5</v>
      </c>
      <c r="AE167" s="28">
        <f>(R167-(T167+AC167/10))/(T167+AC167/10)%</f>
        <v>89.753320683111966</v>
      </c>
      <c r="AF167" s="29">
        <f>AH167*4</f>
        <v>0</v>
      </c>
      <c r="AG167" s="29">
        <f>AH167*2</f>
        <v>0</v>
      </c>
      <c r="AH167" s="29">
        <v>0</v>
      </c>
      <c r="AI167" s="29">
        <f>AH167/2</f>
        <v>0</v>
      </c>
      <c r="AJ167" s="29">
        <f>(R167-(T167+AH167/10))/(T167+AH167/10)%</f>
        <v>400</v>
      </c>
    </row>
    <row r="168" spans="1:36" x14ac:dyDescent="0.3">
      <c r="A168" s="37" t="str">
        <f t="shared" si="175"/>
        <v>WB - X - History</v>
      </c>
      <c r="B168" s="8" t="s">
        <v>51</v>
      </c>
      <c r="C168" s="3" t="s">
        <v>71</v>
      </c>
      <c r="D168" s="3" t="s">
        <v>62</v>
      </c>
      <c r="E168" s="3" t="s">
        <v>167</v>
      </c>
      <c r="F168" s="10" t="s">
        <v>226</v>
      </c>
      <c r="G168" s="10" t="s">
        <v>237</v>
      </c>
      <c r="H168" s="10" t="s">
        <v>90</v>
      </c>
      <c r="I168" s="33">
        <v>45139</v>
      </c>
      <c r="J168" s="10">
        <v>1</v>
      </c>
      <c r="K168" s="10">
        <v>1.5</v>
      </c>
      <c r="L168" s="10">
        <v>0</v>
      </c>
      <c r="M168" s="10">
        <v>0</v>
      </c>
      <c r="N168" s="10" t="s">
        <v>44</v>
      </c>
      <c r="O168" s="10">
        <v>1200</v>
      </c>
      <c r="P168" s="10">
        <v>0</v>
      </c>
      <c r="Q168" s="10" t="s">
        <v>42</v>
      </c>
      <c r="R168" s="34">
        <f t="shared" si="184"/>
        <v>600</v>
      </c>
      <c r="S168" s="10">
        <v>0</v>
      </c>
      <c r="T168" s="34">
        <f t="shared" si="101"/>
        <v>120</v>
      </c>
      <c r="U168" s="34">
        <f t="shared" si="185"/>
        <v>280.00000000000199</v>
      </c>
      <c r="V168" s="31">
        <f t="shared" si="186"/>
        <v>11200</v>
      </c>
      <c r="W168" s="31">
        <f t="shared" si="102"/>
        <v>5600</v>
      </c>
      <c r="X168" s="31">
        <v>2800</v>
      </c>
      <c r="Y168" s="31">
        <f t="shared" si="103"/>
        <v>1400</v>
      </c>
      <c r="Z168" s="31">
        <f t="shared" si="187"/>
        <v>50</v>
      </c>
      <c r="AA168" s="28">
        <f>AC168*4</f>
        <v>7839.9999999999991</v>
      </c>
      <c r="AB168" s="28">
        <f>AC168*2</f>
        <v>3919.9999999999995</v>
      </c>
      <c r="AC168" s="28">
        <f>X168*70%</f>
        <v>1959.9999999999998</v>
      </c>
      <c r="AD168" s="28">
        <f>AC168/2</f>
        <v>979.99999999999989</v>
      </c>
      <c r="AE168" s="28">
        <f>(R168-(T168+AC168/10))/(T168+AC168/10)%</f>
        <v>89.87341772151899</v>
      </c>
      <c r="AF168" s="29">
        <f>AH168*4</f>
        <v>0</v>
      </c>
      <c r="AG168" s="29">
        <f>AH168*2</f>
        <v>0</v>
      </c>
      <c r="AH168" s="29">
        <v>0</v>
      </c>
      <c r="AI168" s="29">
        <f>AH168/2</f>
        <v>0</v>
      </c>
      <c r="AJ168" s="29">
        <f>(R168-(T168+AH168/10))/(T168+AH168/10)%</f>
        <v>400</v>
      </c>
    </row>
    <row r="169" spans="1:36" x14ac:dyDescent="0.3">
      <c r="A169" s="37" t="str">
        <f t="shared" si="175"/>
        <v>WB - X - Geography</v>
      </c>
      <c r="B169" s="8" t="s">
        <v>48</v>
      </c>
      <c r="C169" s="3" t="s">
        <v>71</v>
      </c>
      <c r="D169" s="3" t="s">
        <v>62</v>
      </c>
      <c r="E169" s="3" t="s">
        <v>167</v>
      </c>
      <c r="F169" s="10" t="s">
        <v>226</v>
      </c>
      <c r="G169" s="10" t="s">
        <v>237</v>
      </c>
      <c r="H169" s="10" t="s">
        <v>90</v>
      </c>
      <c r="I169" s="33">
        <v>45139</v>
      </c>
      <c r="J169" s="10">
        <v>1</v>
      </c>
      <c r="K169" s="10">
        <v>1.5</v>
      </c>
      <c r="L169" s="10">
        <v>0</v>
      </c>
      <c r="M169" s="10">
        <v>0</v>
      </c>
      <c r="N169" s="10" t="s">
        <v>44</v>
      </c>
      <c r="O169" s="10">
        <v>1200</v>
      </c>
      <c r="P169" s="10">
        <v>0</v>
      </c>
      <c r="Q169" s="10" t="s">
        <v>42</v>
      </c>
      <c r="R169" s="34">
        <f t="shared" si="184"/>
        <v>600</v>
      </c>
      <c r="S169" s="10">
        <v>0</v>
      </c>
      <c r="T169" s="34">
        <f t="shared" si="101"/>
        <v>120</v>
      </c>
      <c r="U169" s="34">
        <f t="shared" si="185"/>
        <v>280.00000000000199</v>
      </c>
      <c r="V169" s="31">
        <f t="shared" si="186"/>
        <v>11200</v>
      </c>
      <c r="W169" s="31">
        <f t="shared" si="102"/>
        <v>5600</v>
      </c>
      <c r="X169" s="31">
        <v>2800</v>
      </c>
      <c r="Y169" s="31">
        <f t="shared" si="103"/>
        <v>1400</v>
      </c>
      <c r="Z169" s="31">
        <f t="shared" si="187"/>
        <v>50</v>
      </c>
      <c r="AA169" s="28">
        <f>AC169*4</f>
        <v>7839.9999999999991</v>
      </c>
      <c r="AB169" s="28">
        <f>AC169*2</f>
        <v>3919.9999999999995</v>
      </c>
      <c r="AC169" s="28">
        <f>X169*70%</f>
        <v>1959.9999999999998</v>
      </c>
      <c r="AD169" s="28">
        <f>AC169/2</f>
        <v>979.99999999999989</v>
      </c>
      <c r="AE169" s="28">
        <f>(R169-(T169+AC169/10))/(T169+AC169/10)%</f>
        <v>89.87341772151899</v>
      </c>
      <c r="AF169" s="29">
        <f>AH169*4</f>
        <v>0</v>
      </c>
      <c r="AG169" s="29">
        <f>AH169*2</f>
        <v>0</v>
      </c>
      <c r="AH169" s="29">
        <v>0</v>
      </c>
      <c r="AI169" s="29">
        <f>AH169/2</f>
        <v>0</v>
      </c>
      <c r="AJ169" s="29">
        <f>(R169-(T169+AH169/10))/(T169+AH169/10)%</f>
        <v>400</v>
      </c>
    </row>
    <row r="170" spans="1:36" x14ac:dyDescent="0.3">
      <c r="A170" s="37" t="str">
        <f t="shared" si="175"/>
        <v>WB - X - Book Keeping</v>
      </c>
      <c r="B170" s="14" t="s">
        <v>225</v>
      </c>
      <c r="C170" s="3" t="s">
        <v>71</v>
      </c>
      <c r="D170" s="3" t="s">
        <v>62</v>
      </c>
      <c r="E170" s="3" t="s">
        <v>4</v>
      </c>
      <c r="F170" s="10" t="s">
        <v>228</v>
      </c>
      <c r="G170" s="10" t="s">
        <v>237</v>
      </c>
      <c r="H170" s="10" t="s">
        <v>90</v>
      </c>
      <c r="I170" s="33">
        <v>45139</v>
      </c>
      <c r="J170" s="10">
        <v>1</v>
      </c>
      <c r="K170" s="10">
        <v>1.5</v>
      </c>
      <c r="L170" s="10">
        <v>0</v>
      </c>
      <c r="M170" s="10">
        <v>0</v>
      </c>
      <c r="N170" s="10" t="s">
        <v>44</v>
      </c>
      <c r="O170" s="10">
        <v>1300</v>
      </c>
      <c r="P170" s="10">
        <v>0</v>
      </c>
      <c r="Q170" s="10" t="s">
        <v>42</v>
      </c>
      <c r="R170" s="34">
        <f t="shared" ref="R170:R180" si="188">O170*50%</f>
        <v>650</v>
      </c>
      <c r="S170" s="10">
        <v>0</v>
      </c>
      <c r="T170" s="34">
        <f t="shared" ref="T170:T171" si="189">R170*20%</f>
        <v>130</v>
      </c>
      <c r="U170" s="34">
        <f t="shared" ref="U170:U171" si="190">R170*46.666666666667%</f>
        <v>303.33333333333553</v>
      </c>
      <c r="V170" s="31">
        <f t="shared" ref="V170:V171" si="191">X170*4</f>
        <v>12120</v>
      </c>
      <c r="W170" s="31">
        <f t="shared" ref="W170:W171" si="192">X170*2</f>
        <v>6060</v>
      </c>
      <c r="X170" s="31">
        <v>3030</v>
      </c>
      <c r="Y170" s="31">
        <f t="shared" ref="Y170:Y171" si="193">X170/2</f>
        <v>1515</v>
      </c>
      <c r="Z170" s="31">
        <f t="shared" ref="Z170:Z171" si="194">(R170-(T170+X170/10))/(T170+X170/10)%</f>
        <v>50.115473441108541</v>
      </c>
      <c r="AA170" s="28">
        <f t="shared" ref="AA170:AA171" si="195">AC170*4</f>
        <v>8484</v>
      </c>
      <c r="AB170" s="28">
        <f t="shared" ref="AB170:AB171" si="196">AC170*2</f>
        <v>4242</v>
      </c>
      <c r="AC170" s="28">
        <f t="shared" ref="AC170:AC171" si="197">X170*70%</f>
        <v>2121</v>
      </c>
      <c r="AD170" s="28">
        <f t="shared" ref="AD170:AD171" si="198">AC170/2</f>
        <v>1060.5</v>
      </c>
      <c r="AE170" s="28">
        <f t="shared" ref="AE170:AE171" si="199">(R170-(T170+AC170/10))/(T170+AC170/10)%</f>
        <v>90.00292312189417</v>
      </c>
      <c r="AF170" s="29">
        <f t="shared" ref="AF170:AF171" si="200">AH170*4</f>
        <v>0</v>
      </c>
      <c r="AG170" s="29">
        <f t="shared" ref="AG170:AG171" si="201">AH170*2</f>
        <v>0</v>
      </c>
      <c r="AH170" s="29">
        <v>0</v>
      </c>
      <c r="AI170" s="29">
        <f t="shared" ref="AI170:AI171" si="202">AH170/2</f>
        <v>0</v>
      </c>
      <c r="AJ170" s="29">
        <f t="shared" ref="AJ170:AJ171" si="203">(R170-(T170+AH170/10))/(T170+AH170/10)%</f>
        <v>400</v>
      </c>
    </row>
    <row r="171" spans="1:36" x14ac:dyDescent="0.3">
      <c r="A171" s="37" t="str">
        <f t="shared" si="175"/>
        <v>WB - X - Business Studies</v>
      </c>
      <c r="B171" s="14" t="s">
        <v>56</v>
      </c>
      <c r="C171" s="3" t="s">
        <v>71</v>
      </c>
      <c r="D171" s="3" t="s">
        <v>62</v>
      </c>
      <c r="E171" s="3" t="s">
        <v>4</v>
      </c>
      <c r="F171" s="10" t="s">
        <v>226</v>
      </c>
      <c r="G171" s="10" t="s">
        <v>237</v>
      </c>
      <c r="H171" s="10" t="s">
        <v>90</v>
      </c>
      <c r="I171" s="33">
        <v>45139</v>
      </c>
      <c r="J171" s="10">
        <v>1</v>
      </c>
      <c r="K171" s="10">
        <v>1.5</v>
      </c>
      <c r="L171" s="10">
        <v>0</v>
      </c>
      <c r="M171" s="10">
        <v>0</v>
      </c>
      <c r="N171" s="10" t="s">
        <v>44</v>
      </c>
      <c r="O171" s="10">
        <v>1300</v>
      </c>
      <c r="P171" s="10">
        <v>0</v>
      </c>
      <c r="Q171" s="10" t="s">
        <v>42</v>
      </c>
      <c r="R171" s="34">
        <f t="shared" si="188"/>
        <v>650</v>
      </c>
      <c r="S171" s="10">
        <v>0</v>
      </c>
      <c r="T171" s="34">
        <f t="shared" si="189"/>
        <v>130</v>
      </c>
      <c r="U171" s="34">
        <f t="shared" si="190"/>
        <v>303.33333333333553</v>
      </c>
      <c r="V171" s="31">
        <f t="shared" si="191"/>
        <v>12120</v>
      </c>
      <c r="W171" s="31">
        <f t="shared" si="192"/>
        <v>6060</v>
      </c>
      <c r="X171" s="31">
        <v>3030</v>
      </c>
      <c r="Y171" s="31">
        <f t="shared" si="193"/>
        <v>1515</v>
      </c>
      <c r="Z171" s="31">
        <f t="shared" si="194"/>
        <v>50.115473441108541</v>
      </c>
      <c r="AA171" s="28">
        <f t="shared" si="195"/>
        <v>8484</v>
      </c>
      <c r="AB171" s="28">
        <f t="shared" si="196"/>
        <v>4242</v>
      </c>
      <c r="AC171" s="28">
        <f t="shared" si="197"/>
        <v>2121</v>
      </c>
      <c r="AD171" s="28">
        <f t="shared" si="198"/>
        <v>1060.5</v>
      </c>
      <c r="AE171" s="28">
        <f t="shared" si="199"/>
        <v>90.00292312189417</v>
      </c>
      <c r="AF171" s="29">
        <f t="shared" si="200"/>
        <v>0</v>
      </c>
      <c r="AG171" s="29">
        <f t="shared" si="201"/>
        <v>0</v>
      </c>
      <c r="AH171" s="29">
        <v>0</v>
      </c>
      <c r="AI171" s="29">
        <f t="shared" si="202"/>
        <v>0</v>
      </c>
      <c r="AJ171" s="29">
        <f t="shared" si="203"/>
        <v>400</v>
      </c>
    </row>
    <row r="172" spans="1:36" x14ac:dyDescent="0.3">
      <c r="A172" s="37" t="str">
        <f t="shared" si="175"/>
        <v>WB - X - Computers</v>
      </c>
      <c r="B172" s="12" t="s">
        <v>65</v>
      </c>
      <c r="C172" s="3" t="s">
        <v>71</v>
      </c>
      <c r="D172" s="3" t="s">
        <v>62</v>
      </c>
      <c r="E172" s="3" t="s">
        <v>168</v>
      </c>
      <c r="F172" s="10" t="s">
        <v>250</v>
      </c>
      <c r="G172" s="10" t="s">
        <v>237</v>
      </c>
      <c r="H172" s="10" t="s">
        <v>90</v>
      </c>
      <c r="I172" s="33">
        <v>45139</v>
      </c>
      <c r="J172" s="10">
        <v>1</v>
      </c>
      <c r="K172" s="10">
        <v>1.5</v>
      </c>
      <c r="L172" s="10">
        <v>0</v>
      </c>
      <c r="M172" s="10">
        <v>0</v>
      </c>
      <c r="N172" s="10" t="s">
        <v>44</v>
      </c>
      <c r="O172" s="10">
        <v>1300</v>
      </c>
      <c r="P172" s="10">
        <v>0</v>
      </c>
      <c r="Q172" s="10" t="s">
        <v>42</v>
      </c>
      <c r="R172" s="34">
        <f t="shared" ref="R172" si="204">O172*50%</f>
        <v>650</v>
      </c>
      <c r="S172" s="10">
        <v>0</v>
      </c>
      <c r="T172" s="34">
        <f t="shared" ref="T172" si="205">R172*20%</f>
        <v>130</v>
      </c>
      <c r="U172" s="34">
        <f t="shared" ref="U172" si="206">R172*46.666666666667%</f>
        <v>303.33333333333553</v>
      </c>
      <c r="V172" s="31">
        <f t="shared" ref="V172" si="207">X172*4</f>
        <v>12120</v>
      </c>
      <c r="W172" s="31">
        <f t="shared" ref="W172" si="208">X172*2</f>
        <v>6060</v>
      </c>
      <c r="X172" s="31">
        <v>3030</v>
      </c>
      <c r="Y172" s="31">
        <f t="shared" ref="Y172" si="209">X172/2</f>
        <v>1515</v>
      </c>
      <c r="Z172" s="31">
        <f t="shared" ref="Z172" si="210">(R172-(T172+X172/10))/(T172+X172/10)%</f>
        <v>50.115473441108541</v>
      </c>
      <c r="AA172" s="28">
        <f t="shared" ref="AA172" si="211">AC172*4</f>
        <v>8484</v>
      </c>
      <c r="AB172" s="28">
        <f t="shared" ref="AB172" si="212">AC172*2</f>
        <v>4242</v>
      </c>
      <c r="AC172" s="28">
        <f t="shared" ref="AC172" si="213">X172*70%</f>
        <v>2121</v>
      </c>
      <c r="AD172" s="28">
        <f t="shared" ref="AD172" si="214">AC172/2</f>
        <v>1060.5</v>
      </c>
      <c r="AE172" s="28">
        <f t="shared" ref="AE172" si="215">(R172-(T172+AC172/10))/(T172+AC172/10)%</f>
        <v>90.00292312189417</v>
      </c>
      <c r="AF172" s="29">
        <f t="shared" ref="AF172" si="216">AH172*4</f>
        <v>0</v>
      </c>
      <c r="AG172" s="29">
        <f t="shared" ref="AG172" si="217">AH172*2</f>
        <v>0</v>
      </c>
      <c r="AH172" s="29">
        <v>0</v>
      </c>
      <c r="AI172" s="29">
        <f t="shared" ref="AI172" si="218">AH172/2</f>
        <v>0</v>
      </c>
      <c r="AJ172" s="29">
        <f t="shared" ref="AJ172" si="219">(R172-(T172+AH172/10))/(T172+AH172/10)%</f>
        <v>400</v>
      </c>
    </row>
    <row r="173" spans="1:36" x14ac:dyDescent="0.3">
      <c r="A173" s="37" t="str">
        <f t="shared" si="175"/>
        <v>WB - X - AI</v>
      </c>
      <c r="B173" s="12" t="s">
        <v>5</v>
      </c>
      <c r="C173" s="3" t="s">
        <v>71</v>
      </c>
      <c r="D173" s="3" t="s">
        <v>62</v>
      </c>
      <c r="E173" s="3" t="s">
        <v>168</v>
      </c>
      <c r="F173" s="10" t="s">
        <v>82</v>
      </c>
      <c r="G173" s="10" t="s">
        <v>237</v>
      </c>
      <c r="H173" s="10" t="s">
        <v>90</v>
      </c>
      <c r="I173" s="33">
        <v>45139</v>
      </c>
      <c r="J173" s="10">
        <v>1</v>
      </c>
      <c r="K173" s="10">
        <v>1</v>
      </c>
      <c r="L173" s="10">
        <v>1</v>
      </c>
      <c r="M173" s="10">
        <v>1</v>
      </c>
      <c r="N173" s="10" t="s">
        <v>44</v>
      </c>
      <c r="O173" s="10">
        <v>5000</v>
      </c>
      <c r="P173" s="10">
        <v>0</v>
      </c>
      <c r="Q173" s="10" t="s">
        <v>42</v>
      </c>
      <c r="R173" s="34">
        <f t="shared" si="188"/>
        <v>2500</v>
      </c>
      <c r="S173" s="10">
        <v>0</v>
      </c>
      <c r="T173" s="34">
        <f>R173*20%</f>
        <v>500</v>
      </c>
      <c r="U173" s="34">
        <f>R173*46.666666666667%</f>
        <v>1166.6666666666749</v>
      </c>
      <c r="V173" s="31">
        <f>X173*4</f>
        <v>46668</v>
      </c>
      <c r="W173" s="31">
        <f>X173*2</f>
        <v>23334</v>
      </c>
      <c r="X173" s="31">
        <v>11667</v>
      </c>
      <c r="Y173" s="31">
        <f>X173/2</f>
        <v>5833.5</v>
      </c>
      <c r="Z173" s="31">
        <f>(R173-(T173+X173/10))/(T173+X173/10)%</f>
        <v>49.99700005999879</v>
      </c>
      <c r="AA173" s="28">
        <f>AC173*4</f>
        <v>32667.599999999999</v>
      </c>
      <c r="AB173" s="28">
        <f>AC173*2</f>
        <v>16333.8</v>
      </c>
      <c r="AC173" s="28">
        <f>X173*70%</f>
        <v>8166.9</v>
      </c>
      <c r="AD173" s="28">
        <f>AC173/2</f>
        <v>4083.45</v>
      </c>
      <c r="AE173" s="28">
        <f>(R173-(T173+AC173/10))/(T173+AC173/10)%</f>
        <v>89.870052935770758</v>
      </c>
      <c r="AF173" s="29">
        <f>AH173*4</f>
        <v>0</v>
      </c>
      <c r="AG173" s="29">
        <f>AH173*2</f>
        <v>0</v>
      </c>
      <c r="AH173" s="29">
        <v>0</v>
      </c>
      <c r="AI173" s="29">
        <f>AH173/2</f>
        <v>0</v>
      </c>
      <c r="AJ173" s="29">
        <f>(R173-(T173+AH173/10))/(T173+AH173/10)%</f>
        <v>400</v>
      </c>
    </row>
    <row r="174" spans="1:36" x14ac:dyDescent="0.3">
      <c r="A174" s="37" t="str">
        <f t="shared" si="175"/>
        <v>WB - IX - English</v>
      </c>
      <c r="B174" s="7" t="s">
        <v>49</v>
      </c>
      <c r="C174" s="3" t="s">
        <v>72</v>
      </c>
      <c r="D174" s="3" t="s">
        <v>62</v>
      </c>
      <c r="E174" s="3" t="s">
        <v>167</v>
      </c>
      <c r="F174" s="10" t="s">
        <v>252</v>
      </c>
      <c r="G174" s="10" t="s">
        <v>237</v>
      </c>
      <c r="H174" s="10" t="s">
        <v>90</v>
      </c>
      <c r="I174" s="33">
        <v>45139</v>
      </c>
      <c r="J174" s="10">
        <v>1</v>
      </c>
      <c r="K174" s="10">
        <v>1.5</v>
      </c>
      <c r="L174" s="10">
        <v>0</v>
      </c>
      <c r="M174" s="10">
        <v>0</v>
      </c>
      <c r="N174" s="10" t="s">
        <v>44</v>
      </c>
      <c r="O174" s="10">
        <v>1400</v>
      </c>
      <c r="P174" s="10">
        <v>0</v>
      </c>
      <c r="Q174" s="10" t="s">
        <v>42</v>
      </c>
      <c r="R174" s="34">
        <f t="shared" si="188"/>
        <v>700</v>
      </c>
      <c r="S174" s="10">
        <v>0</v>
      </c>
      <c r="T174" s="34">
        <f t="shared" ref="T174:T183" si="220">R174*20%</f>
        <v>140</v>
      </c>
      <c r="U174" s="34">
        <f t="shared" ref="U174:U183" si="221">R174*46.666666666667%</f>
        <v>326.66666666666902</v>
      </c>
      <c r="V174" s="31">
        <f t="shared" ref="V174:V183" si="222">X174*4</f>
        <v>13080</v>
      </c>
      <c r="W174" s="31">
        <f t="shared" ref="W174:W183" si="223">X174*2</f>
        <v>6540</v>
      </c>
      <c r="X174" s="31">
        <v>3270</v>
      </c>
      <c r="Y174" s="31">
        <f t="shared" ref="Y174:Y183" si="224">X174/2</f>
        <v>1635</v>
      </c>
      <c r="Z174" s="31">
        <f t="shared" ref="Z174:Z183" si="225">(R174-(T174+X174/10))/(T174+X174/10)%</f>
        <v>49.892933618843685</v>
      </c>
      <c r="AA174" s="28">
        <f>AC174*4</f>
        <v>9156</v>
      </c>
      <c r="AB174" s="28">
        <f>AC174*2</f>
        <v>4578</v>
      </c>
      <c r="AC174" s="28">
        <f>X174*70%</f>
        <v>2289</v>
      </c>
      <c r="AD174" s="28">
        <f>AC174/2</f>
        <v>1144.5</v>
      </c>
      <c r="AE174" s="28">
        <f>(R174-(T174+AC174/10))/(T174+AC174/10)%</f>
        <v>89.753320683111966</v>
      </c>
      <c r="AF174" s="29">
        <f>AH174*4</f>
        <v>0</v>
      </c>
      <c r="AG174" s="29">
        <f>AH174*2</f>
        <v>0</v>
      </c>
      <c r="AH174" s="29">
        <v>0</v>
      </c>
      <c r="AI174" s="29">
        <f>AH174/2</f>
        <v>0</v>
      </c>
      <c r="AJ174" s="29">
        <f>(R174-(T174+AH174/10))/(T174+AH174/10)%</f>
        <v>400</v>
      </c>
    </row>
    <row r="175" spans="1:36" x14ac:dyDescent="0.3">
      <c r="A175" s="37" t="str">
        <f t="shared" si="175"/>
        <v>WB - IX - Bengali</v>
      </c>
      <c r="B175" s="7" t="s">
        <v>50</v>
      </c>
      <c r="C175" s="3" t="s">
        <v>72</v>
      </c>
      <c r="D175" s="3" t="s">
        <v>62</v>
      </c>
      <c r="E175" s="3" t="s">
        <v>167</v>
      </c>
      <c r="F175" s="10" t="s">
        <v>44</v>
      </c>
      <c r="G175" s="10" t="s">
        <v>237</v>
      </c>
      <c r="H175" s="10" t="s">
        <v>90</v>
      </c>
      <c r="I175" s="33">
        <v>45139</v>
      </c>
      <c r="J175" s="10">
        <v>1</v>
      </c>
      <c r="K175" s="10">
        <v>1.5</v>
      </c>
      <c r="L175" s="10">
        <v>0</v>
      </c>
      <c r="M175" s="10">
        <v>0</v>
      </c>
      <c r="N175" s="10" t="s">
        <v>44</v>
      </c>
      <c r="O175" s="10">
        <v>1200</v>
      </c>
      <c r="P175" s="10">
        <v>0</v>
      </c>
      <c r="Q175" s="10" t="s">
        <v>42</v>
      </c>
      <c r="R175" s="34">
        <f t="shared" si="188"/>
        <v>600</v>
      </c>
      <c r="S175" s="10">
        <v>0</v>
      </c>
      <c r="T175" s="34">
        <f t="shared" si="220"/>
        <v>120</v>
      </c>
      <c r="U175" s="34">
        <f t="shared" si="221"/>
        <v>280.00000000000199</v>
      </c>
      <c r="V175" s="31">
        <f t="shared" si="222"/>
        <v>11200</v>
      </c>
      <c r="W175" s="31">
        <f t="shared" si="223"/>
        <v>5600</v>
      </c>
      <c r="X175" s="31">
        <v>2800</v>
      </c>
      <c r="Y175" s="31">
        <f t="shared" si="224"/>
        <v>1400</v>
      </c>
      <c r="Z175" s="31">
        <f t="shared" si="225"/>
        <v>50</v>
      </c>
      <c r="AA175" s="28">
        <f>AC175*4</f>
        <v>7839.9999999999991</v>
      </c>
      <c r="AB175" s="28">
        <f>AC175*2</f>
        <v>3919.9999999999995</v>
      </c>
      <c r="AC175" s="28">
        <f>X175*70%</f>
        <v>1959.9999999999998</v>
      </c>
      <c r="AD175" s="28">
        <f>AC175/2</f>
        <v>979.99999999999989</v>
      </c>
      <c r="AE175" s="28">
        <f>(R175-(T175+AC175/10))/(T175+AC175/10)%</f>
        <v>89.87341772151899</v>
      </c>
      <c r="AF175" s="29">
        <f>AH175*4</f>
        <v>0</v>
      </c>
      <c r="AG175" s="29">
        <f>AH175*2</f>
        <v>0</v>
      </c>
      <c r="AH175" s="29">
        <v>0</v>
      </c>
      <c r="AI175" s="29">
        <f>AH175/2</f>
        <v>0</v>
      </c>
      <c r="AJ175" s="29">
        <f>(R175-(T175+AH175/10))/(T175+AH175/10)%</f>
        <v>400</v>
      </c>
    </row>
    <row r="176" spans="1:36" x14ac:dyDescent="0.3">
      <c r="A176" s="37" t="str">
        <f t="shared" si="175"/>
        <v>WB - IX - Physical Science</v>
      </c>
      <c r="B176" s="4" t="s">
        <v>67</v>
      </c>
      <c r="C176" s="3" t="s">
        <v>72</v>
      </c>
      <c r="D176" s="3" t="s">
        <v>62</v>
      </c>
      <c r="E176" s="3" t="s">
        <v>167</v>
      </c>
      <c r="F176" s="10" t="s">
        <v>251</v>
      </c>
      <c r="G176" s="10" t="s">
        <v>237</v>
      </c>
      <c r="H176" s="10" t="s">
        <v>90</v>
      </c>
      <c r="I176" s="33">
        <v>45139</v>
      </c>
      <c r="J176" s="10">
        <v>1</v>
      </c>
      <c r="K176" s="10">
        <v>1.5</v>
      </c>
      <c r="L176" s="10">
        <v>0</v>
      </c>
      <c r="M176" s="10">
        <v>0</v>
      </c>
      <c r="N176" s="10" t="s">
        <v>44</v>
      </c>
      <c r="O176" s="10">
        <v>1300</v>
      </c>
      <c r="P176" s="10">
        <v>0</v>
      </c>
      <c r="Q176" s="10" t="s">
        <v>42</v>
      </c>
      <c r="R176" s="34">
        <f t="shared" si="188"/>
        <v>650</v>
      </c>
      <c r="S176" s="10">
        <v>0</v>
      </c>
      <c r="T176" s="34">
        <f t="shared" si="220"/>
        <v>130</v>
      </c>
      <c r="U176" s="34">
        <f t="shared" si="221"/>
        <v>303.33333333333553</v>
      </c>
      <c r="V176" s="31">
        <f t="shared" si="222"/>
        <v>12120</v>
      </c>
      <c r="W176" s="31">
        <f t="shared" si="223"/>
        <v>6060</v>
      </c>
      <c r="X176" s="31">
        <v>3030</v>
      </c>
      <c r="Y176" s="31">
        <f t="shared" si="224"/>
        <v>1515</v>
      </c>
      <c r="Z176" s="31">
        <f t="shared" si="225"/>
        <v>50.115473441108541</v>
      </c>
      <c r="AA176" s="28">
        <f>AC176*4</f>
        <v>8484</v>
      </c>
      <c r="AB176" s="28">
        <f>AC176*2</f>
        <v>4242</v>
      </c>
      <c r="AC176" s="28">
        <f>X176*70%</f>
        <v>2121</v>
      </c>
      <c r="AD176" s="28">
        <f>AC176/2</f>
        <v>1060.5</v>
      </c>
      <c r="AE176" s="28">
        <f>(R176-(T176+AC176/10))/(T176+AC176/10)%</f>
        <v>90.00292312189417</v>
      </c>
      <c r="AF176" s="29">
        <f>AH176*4</f>
        <v>0</v>
      </c>
      <c r="AG176" s="29">
        <f>AH176*2</f>
        <v>0</v>
      </c>
      <c r="AH176" s="29">
        <v>0</v>
      </c>
      <c r="AI176" s="29">
        <f>AH176/2</f>
        <v>0</v>
      </c>
      <c r="AJ176" s="29">
        <f>(R176-(T176+AH176/10))/(T176+AH176/10)%</f>
        <v>400</v>
      </c>
    </row>
    <row r="177" spans="1:36" x14ac:dyDescent="0.3">
      <c r="A177" s="37" t="str">
        <f t="shared" si="175"/>
        <v>WB - IX - Life Science</v>
      </c>
      <c r="B177" s="4" t="s">
        <v>68</v>
      </c>
      <c r="C177" s="3" t="s">
        <v>72</v>
      </c>
      <c r="D177" s="3" t="s">
        <v>62</v>
      </c>
      <c r="E177" s="3" t="s">
        <v>167</v>
      </c>
      <c r="F177" s="38" t="s">
        <v>260</v>
      </c>
      <c r="G177" s="10" t="s">
        <v>237</v>
      </c>
      <c r="H177" s="10" t="s">
        <v>90</v>
      </c>
      <c r="I177" s="33">
        <v>45139</v>
      </c>
      <c r="J177" s="10">
        <v>1</v>
      </c>
      <c r="K177" s="10">
        <v>1.5</v>
      </c>
      <c r="L177" s="10">
        <v>0</v>
      </c>
      <c r="M177" s="10">
        <v>0</v>
      </c>
      <c r="N177" s="10" t="s">
        <v>44</v>
      </c>
      <c r="O177" s="10">
        <v>1300</v>
      </c>
      <c r="P177" s="10">
        <v>0</v>
      </c>
      <c r="Q177" s="10" t="s">
        <v>42</v>
      </c>
      <c r="R177" s="34">
        <f t="shared" si="188"/>
        <v>650</v>
      </c>
      <c r="S177" s="10">
        <v>0</v>
      </c>
      <c r="T177" s="34">
        <f t="shared" si="220"/>
        <v>130</v>
      </c>
      <c r="U177" s="34">
        <f t="shared" si="221"/>
        <v>303.33333333333553</v>
      </c>
      <c r="V177" s="31">
        <f t="shared" si="222"/>
        <v>12120</v>
      </c>
      <c r="W177" s="31">
        <f t="shared" si="223"/>
        <v>6060</v>
      </c>
      <c r="X177" s="31">
        <v>3030</v>
      </c>
      <c r="Y177" s="31">
        <f t="shared" si="224"/>
        <v>1515</v>
      </c>
      <c r="Z177" s="31">
        <f t="shared" si="225"/>
        <v>50.115473441108541</v>
      </c>
      <c r="AA177" s="28">
        <f>AC177*4</f>
        <v>8484</v>
      </c>
      <c r="AB177" s="28">
        <f>AC177*2</f>
        <v>4242</v>
      </c>
      <c r="AC177" s="28">
        <f>X177*70%</f>
        <v>2121</v>
      </c>
      <c r="AD177" s="28">
        <f>AC177/2</f>
        <v>1060.5</v>
      </c>
      <c r="AE177" s="28">
        <f>(R177-(T177+AC177/10))/(T177+AC177/10)%</f>
        <v>90.00292312189417</v>
      </c>
      <c r="AF177" s="29">
        <f>AH177*4</f>
        <v>0</v>
      </c>
      <c r="AG177" s="29">
        <f>AH177*2</f>
        <v>0</v>
      </c>
      <c r="AH177" s="29">
        <v>0</v>
      </c>
      <c r="AI177" s="29">
        <f>AH177/2</f>
        <v>0</v>
      </c>
      <c r="AJ177" s="29">
        <f>(R177-(T177+AH177/10))/(T177+AH177/10)%</f>
        <v>400</v>
      </c>
    </row>
    <row r="178" spans="1:36" x14ac:dyDescent="0.3">
      <c r="A178" s="37" t="str">
        <f t="shared" si="175"/>
        <v>WB - IX - Math</v>
      </c>
      <c r="B178" s="4" t="s">
        <v>63</v>
      </c>
      <c r="C178" s="3" t="s">
        <v>72</v>
      </c>
      <c r="D178" s="3" t="s">
        <v>62</v>
      </c>
      <c r="E178" s="3" t="s">
        <v>167</v>
      </c>
      <c r="F178" s="10" t="s">
        <v>230</v>
      </c>
      <c r="G178" s="10" t="s">
        <v>237</v>
      </c>
      <c r="H178" s="10" t="s">
        <v>90</v>
      </c>
      <c r="I178" s="33">
        <v>45139</v>
      </c>
      <c r="J178" s="10">
        <v>1</v>
      </c>
      <c r="K178" s="10">
        <v>1.5</v>
      </c>
      <c r="L178" s="10">
        <v>0</v>
      </c>
      <c r="M178" s="10">
        <v>0</v>
      </c>
      <c r="N178" s="10" t="s">
        <v>44</v>
      </c>
      <c r="O178" s="10">
        <v>1400</v>
      </c>
      <c r="P178" s="10">
        <v>0</v>
      </c>
      <c r="Q178" s="10" t="s">
        <v>42</v>
      </c>
      <c r="R178" s="34">
        <f t="shared" si="188"/>
        <v>700</v>
      </c>
      <c r="S178" s="10">
        <v>0</v>
      </c>
      <c r="T178" s="34">
        <f t="shared" si="220"/>
        <v>140</v>
      </c>
      <c r="U178" s="34">
        <f t="shared" si="221"/>
        <v>326.66666666666902</v>
      </c>
      <c r="V178" s="31">
        <f t="shared" si="222"/>
        <v>13080</v>
      </c>
      <c r="W178" s="31">
        <f t="shared" si="223"/>
        <v>6540</v>
      </c>
      <c r="X178" s="31">
        <v>3270</v>
      </c>
      <c r="Y178" s="31">
        <f t="shared" si="224"/>
        <v>1635</v>
      </c>
      <c r="Z178" s="31">
        <f t="shared" si="225"/>
        <v>49.892933618843685</v>
      </c>
      <c r="AA178" s="28">
        <f>AC178*4</f>
        <v>9156</v>
      </c>
      <c r="AB178" s="28">
        <f>AC178*2</f>
        <v>4578</v>
      </c>
      <c r="AC178" s="28">
        <f>X178*70%</f>
        <v>2289</v>
      </c>
      <c r="AD178" s="28">
        <f>AC178/2</f>
        <v>1144.5</v>
      </c>
      <c r="AE178" s="28">
        <f>(R178-(T178+AC178/10))/(T178+AC178/10)%</f>
        <v>89.753320683111966</v>
      </c>
      <c r="AF178" s="29">
        <f>AH178*4</f>
        <v>0</v>
      </c>
      <c r="AG178" s="29">
        <f>AH178*2</f>
        <v>0</v>
      </c>
      <c r="AH178" s="29">
        <v>0</v>
      </c>
      <c r="AI178" s="29">
        <f>AH178/2</f>
        <v>0</v>
      </c>
      <c r="AJ178" s="29">
        <f>(R178-(T178+AH178/10))/(T178+AH178/10)%</f>
        <v>400</v>
      </c>
    </row>
    <row r="179" spans="1:36" x14ac:dyDescent="0.3">
      <c r="A179" s="37" t="str">
        <f t="shared" si="175"/>
        <v>WB - IX - History</v>
      </c>
      <c r="B179" s="8" t="s">
        <v>51</v>
      </c>
      <c r="C179" s="3" t="s">
        <v>72</v>
      </c>
      <c r="D179" s="3" t="s">
        <v>62</v>
      </c>
      <c r="E179" s="3" t="s">
        <v>167</v>
      </c>
      <c r="F179" s="10" t="s">
        <v>226</v>
      </c>
      <c r="G179" s="10" t="s">
        <v>237</v>
      </c>
      <c r="H179" s="10" t="s">
        <v>90</v>
      </c>
      <c r="I179" s="33">
        <v>45139</v>
      </c>
      <c r="J179" s="10">
        <v>1</v>
      </c>
      <c r="K179" s="10">
        <v>1.5</v>
      </c>
      <c r="L179" s="10">
        <v>0</v>
      </c>
      <c r="M179" s="10">
        <v>0</v>
      </c>
      <c r="N179" s="10" t="s">
        <v>44</v>
      </c>
      <c r="O179" s="10">
        <v>1200</v>
      </c>
      <c r="P179" s="10">
        <v>0</v>
      </c>
      <c r="Q179" s="10" t="s">
        <v>42</v>
      </c>
      <c r="R179" s="34">
        <f t="shared" si="188"/>
        <v>600</v>
      </c>
      <c r="S179" s="10">
        <v>0</v>
      </c>
      <c r="T179" s="34">
        <f t="shared" si="220"/>
        <v>120</v>
      </c>
      <c r="U179" s="34">
        <f t="shared" si="221"/>
        <v>280.00000000000199</v>
      </c>
      <c r="V179" s="31">
        <f t="shared" si="222"/>
        <v>11200</v>
      </c>
      <c r="W179" s="31">
        <f t="shared" si="223"/>
        <v>5600</v>
      </c>
      <c r="X179" s="31">
        <v>2800</v>
      </c>
      <c r="Y179" s="31">
        <f t="shared" si="224"/>
        <v>1400</v>
      </c>
      <c r="Z179" s="31">
        <f t="shared" si="225"/>
        <v>50</v>
      </c>
      <c r="AA179" s="28">
        <f>AC179*4</f>
        <v>7839.9999999999991</v>
      </c>
      <c r="AB179" s="28">
        <f>AC179*2</f>
        <v>3919.9999999999995</v>
      </c>
      <c r="AC179" s="28">
        <f>X179*70%</f>
        <v>1959.9999999999998</v>
      </c>
      <c r="AD179" s="28">
        <f>AC179/2</f>
        <v>979.99999999999989</v>
      </c>
      <c r="AE179" s="28">
        <f>(R179-(T179+AC179/10))/(T179+AC179/10)%</f>
        <v>89.87341772151899</v>
      </c>
      <c r="AF179" s="29">
        <f>AH179*4</f>
        <v>0</v>
      </c>
      <c r="AG179" s="29">
        <f>AH179*2</f>
        <v>0</v>
      </c>
      <c r="AH179" s="29">
        <v>0</v>
      </c>
      <c r="AI179" s="29">
        <f>AH179/2</f>
        <v>0</v>
      </c>
      <c r="AJ179" s="29">
        <f>(R179-(T179+AH179/10))/(T179+AH179/10)%</f>
        <v>400</v>
      </c>
    </row>
    <row r="180" spans="1:36" x14ac:dyDescent="0.3">
      <c r="A180" s="37" t="str">
        <f t="shared" si="175"/>
        <v>WB - IX - Geography</v>
      </c>
      <c r="B180" s="8" t="s">
        <v>48</v>
      </c>
      <c r="C180" s="3" t="s">
        <v>72</v>
      </c>
      <c r="D180" s="3" t="s">
        <v>62</v>
      </c>
      <c r="E180" s="3" t="s">
        <v>167</v>
      </c>
      <c r="F180" s="10" t="s">
        <v>226</v>
      </c>
      <c r="G180" s="10" t="s">
        <v>237</v>
      </c>
      <c r="H180" s="10" t="s">
        <v>90</v>
      </c>
      <c r="I180" s="33">
        <v>45139</v>
      </c>
      <c r="J180" s="10">
        <v>1</v>
      </c>
      <c r="K180" s="10">
        <v>1.5</v>
      </c>
      <c r="L180" s="10">
        <v>0</v>
      </c>
      <c r="M180" s="10">
        <v>0</v>
      </c>
      <c r="N180" s="10" t="s">
        <v>44</v>
      </c>
      <c r="O180" s="10">
        <v>1200</v>
      </c>
      <c r="P180" s="10">
        <v>0</v>
      </c>
      <c r="Q180" s="10" t="s">
        <v>42</v>
      </c>
      <c r="R180" s="34">
        <f t="shared" si="188"/>
        <v>600</v>
      </c>
      <c r="S180" s="10">
        <v>0</v>
      </c>
      <c r="T180" s="34">
        <f t="shared" si="220"/>
        <v>120</v>
      </c>
      <c r="U180" s="34">
        <f t="shared" si="221"/>
        <v>280.00000000000199</v>
      </c>
      <c r="V180" s="31">
        <f t="shared" si="222"/>
        <v>11200</v>
      </c>
      <c r="W180" s="31">
        <f t="shared" si="223"/>
        <v>5600</v>
      </c>
      <c r="X180" s="31">
        <v>2800</v>
      </c>
      <c r="Y180" s="31">
        <f t="shared" si="224"/>
        <v>1400</v>
      </c>
      <c r="Z180" s="31">
        <f t="shared" si="225"/>
        <v>50</v>
      </c>
      <c r="AA180" s="28">
        <f>AC180*4</f>
        <v>7839.9999999999991</v>
      </c>
      <c r="AB180" s="28">
        <f>AC180*2</f>
        <v>3919.9999999999995</v>
      </c>
      <c r="AC180" s="28">
        <f>X180*70%</f>
        <v>1959.9999999999998</v>
      </c>
      <c r="AD180" s="28">
        <f>AC180/2</f>
        <v>979.99999999999989</v>
      </c>
      <c r="AE180" s="28">
        <f>(R180-(T180+AC180/10))/(T180+AC180/10)%</f>
        <v>89.87341772151899</v>
      </c>
      <c r="AF180" s="29">
        <f>AH180*4</f>
        <v>0</v>
      </c>
      <c r="AG180" s="29">
        <f>AH180*2</f>
        <v>0</v>
      </c>
      <c r="AH180" s="29">
        <v>0</v>
      </c>
      <c r="AI180" s="29">
        <f>AH180/2</f>
        <v>0</v>
      </c>
      <c r="AJ180" s="29">
        <f>(R180-(T180+AH180/10))/(T180+AH180/10)%</f>
        <v>400</v>
      </c>
    </row>
    <row r="181" spans="1:36" x14ac:dyDescent="0.3">
      <c r="A181" s="37" t="str">
        <f t="shared" si="175"/>
        <v>WB - IX - Book Keeping</v>
      </c>
      <c r="B181" s="12" t="s">
        <v>225</v>
      </c>
      <c r="C181" s="3" t="s">
        <v>72</v>
      </c>
      <c r="D181" s="3" t="s">
        <v>62</v>
      </c>
      <c r="E181" s="3" t="s">
        <v>4</v>
      </c>
      <c r="F181" s="10" t="s">
        <v>228</v>
      </c>
      <c r="G181" s="10" t="s">
        <v>237</v>
      </c>
      <c r="H181" s="10" t="s">
        <v>90</v>
      </c>
      <c r="I181" s="33">
        <v>45139</v>
      </c>
      <c r="J181" s="10">
        <v>1</v>
      </c>
      <c r="K181" s="10">
        <v>1.5</v>
      </c>
      <c r="L181" s="10">
        <v>0</v>
      </c>
      <c r="M181" s="10">
        <v>0</v>
      </c>
      <c r="N181" s="10" t="s">
        <v>44</v>
      </c>
      <c r="O181" s="10">
        <v>1300</v>
      </c>
      <c r="P181" s="10">
        <v>0</v>
      </c>
      <c r="Q181" s="10" t="s">
        <v>42</v>
      </c>
      <c r="R181" s="34">
        <f t="shared" ref="R181:R184" si="226">O181*50%</f>
        <v>650</v>
      </c>
      <c r="S181" s="10">
        <v>0</v>
      </c>
      <c r="T181" s="34">
        <f t="shared" si="220"/>
        <v>130</v>
      </c>
      <c r="U181" s="34">
        <f t="shared" si="221"/>
        <v>303.33333333333553</v>
      </c>
      <c r="V181" s="31">
        <f t="shared" si="222"/>
        <v>12120</v>
      </c>
      <c r="W181" s="31">
        <f t="shared" si="223"/>
        <v>6060</v>
      </c>
      <c r="X181" s="31">
        <v>3030</v>
      </c>
      <c r="Y181" s="31">
        <f t="shared" si="224"/>
        <v>1515</v>
      </c>
      <c r="Z181" s="31">
        <f t="shared" si="225"/>
        <v>50.115473441108541</v>
      </c>
      <c r="AA181" s="28">
        <f t="shared" ref="AA181:AA183" si="227">AC181*4</f>
        <v>8484</v>
      </c>
      <c r="AB181" s="28">
        <f t="shared" ref="AB181:AB183" si="228">AC181*2</f>
        <v>4242</v>
      </c>
      <c r="AC181" s="28">
        <f t="shared" ref="AC181:AC183" si="229">X181*70%</f>
        <v>2121</v>
      </c>
      <c r="AD181" s="28">
        <f t="shared" ref="AD181:AD183" si="230">AC181/2</f>
        <v>1060.5</v>
      </c>
      <c r="AE181" s="28">
        <f t="shared" ref="AE181:AE183" si="231">(R181-(T181+AC181/10))/(T181+AC181/10)%</f>
        <v>90.00292312189417</v>
      </c>
      <c r="AF181" s="29">
        <f t="shared" ref="AF181:AF183" si="232">AH181*4</f>
        <v>0</v>
      </c>
      <c r="AG181" s="29">
        <f t="shared" ref="AG181:AG183" si="233">AH181*2</f>
        <v>0</v>
      </c>
      <c r="AH181" s="29">
        <v>0</v>
      </c>
      <c r="AI181" s="29">
        <f t="shared" ref="AI181:AI183" si="234">AH181/2</f>
        <v>0</v>
      </c>
      <c r="AJ181" s="29">
        <f t="shared" ref="AJ181:AJ183" si="235">(R181-(T181+AH181/10))/(T181+AH181/10)%</f>
        <v>400</v>
      </c>
    </row>
    <row r="182" spans="1:36" x14ac:dyDescent="0.3">
      <c r="A182" s="37" t="str">
        <f t="shared" si="175"/>
        <v>WB - IX - Business Studies</v>
      </c>
      <c r="B182" s="12" t="s">
        <v>56</v>
      </c>
      <c r="C182" s="3" t="s">
        <v>72</v>
      </c>
      <c r="D182" s="3" t="s">
        <v>62</v>
      </c>
      <c r="E182" s="3" t="s">
        <v>4</v>
      </c>
      <c r="F182" s="10" t="s">
        <v>226</v>
      </c>
      <c r="G182" s="10" t="s">
        <v>237</v>
      </c>
      <c r="H182" s="10" t="s">
        <v>90</v>
      </c>
      <c r="I182" s="33">
        <v>45139</v>
      </c>
      <c r="J182" s="10">
        <v>1</v>
      </c>
      <c r="K182" s="10">
        <v>1.5</v>
      </c>
      <c r="L182" s="10">
        <v>0</v>
      </c>
      <c r="M182" s="10">
        <v>0</v>
      </c>
      <c r="N182" s="10" t="s">
        <v>44</v>
      </c>
      <c r="O182" s="10">
        <v>1300</v>
      </c>
      <c r="P182" s="10">
        <v>0</v>
      </c>
      <c r="Q182" s="10" t="s">
        <v>42</v>
      </c>
      <c r="R182" s="34">
        <f t="shared" si="226"/>
        <v>650</v>
      </c>
      <c r="S182" s="10">
        <v>0</v>
      </c>
      <c r="T182" s="34">
        <f t="shared" si="220"/>
        <v>130</v>
      </c>
      <c r="U182" s="34">
        <f t="shared" si="221"/>
        <v>303.33333333333553</v>
      </c>
      <c r="V182" s="31">
        <f t="shared" si="222"/>
        <v>12120</v>
      </c>
      <c r="W182" s="31">
        <f t="shared" si="223"/>
        <v>6060</v>
      </c>
      <c r="X182" s="31">
        <v>3030</v>
      </c>
      <c r="Y182" s="31">
        <f t="shared" si="224"/>
        <v>1515</v>
      </c>
      <c r="Z182" s="31">
        <f t="shared" si="225"/>
        <v>50.115473441108541</v>
      </c>
      <c r="AA182" s="28">
        <f t="shared" si="227"/>
        <v>8484</v>
      </c>
      <c r="AB182" s="28">
        <f t="shared" si="228"/>
        <v>4242</v>
      </c>
      <c r="AC182" s="28">
        <f t="shared" si="229"/>
        <v>2121</v>
      </c>
      <c r="AD182" s="28">
        <f t="shared" si="230"/>
        <v>1060.5</v>
      </c>
      <c r="AE182" s="28">
        <f t="shared" si="231"/>
        <v>90.00292312189417</v>
      </c>
      <c r="AF182" s="29">
        <f t="shared" si="232"/>
        <v>0</v>
      </c>
      <c r="AG182" s="29">
        <f t="shared" si="233"/>
        <v>0</v>
      </c>
      <c r="AH182" s="29">
        <v>0</v>
      </c>
      <c r="AI182" s="29">
        <f t="shared" si="234"/>
        <v>0</v>
      </c>
      <c r="AJ182" s="29">
        <f t="shared" si="235"/>
        <v>400</v>
      </c>
    </row>
    <row r="183" spans="1:36" x14ac:dyDescent="0.3">
      <c r="A183" s="37" t="str">
        <f t="shared" si="175"/>
        <v>WB - IX - Computers</v>
      </c>
      <c r="B183" s="12" t="s">
        <v>65</v>
      </c>
      <c r="C183" s="3" t="s">
        <v>72</v>
      </c>
      <c r="D183" s="3" t="s">
        <v>62</v>
      </c>
      <c r="E183" s="3" t="s">
        <v>168</v>
      </c>
      <c r="F183" s="10" t="s">
        <v>250</v>
      </c>
      <c r="G183" s="10" t="s">
        <v>237</v>
      </c>
      <c r="H183" s="10" t="s">
        <v>90</v>
      </c>
      <c r="I183" s="33">
        <v>45139</v>
      </c>
      <c r="J183" s="10">
        <v>1</v>
      </c>
      <c r="K183" s="10">
        <v>1.5</v>
      </c>
      <c r="L183" s="10">
        <v>0</v>
      </c>
      <c r="M183" s="10">
        <v>0</v>
      </c>
      <c r="N183" s="10" t="s">
        <v>44</v>
      </c>
      <c r="O183" s="10">
        <v>1300</v>
      </c>
      <c r="P183" s="10">
        <v>0</v>
      </c>
      <c r="Q183" s="10" t="s">
        <v>42</v>
      </c>
      <c r="R183" s="34">
        <f t="shared" si="226"/>
        <v>650</v>
      </c>
      <c r="S183" s="10">
        <v>0</v>
      </c>
      <c r="T183" s="34">
        <f t="shared" si="220"/>
        <v>130</v>
      </c>
      <c r="U183" s="34">
        <f t="shared" si="221"/>
        <v>303.33333333333553</v>
      </c>
      <c r="V183" s="31">
        <f t="shared" si="222"/>
        <v>12120</v>
      </c>
      <c r="W183" s="31">
        <f t="shared" si="223"/>
        <v>6060</v>
      </c>
      <c r="X183" s="31">
        <v>3030</v>
      </c>
      <c r="Y183" s="31">
        <f t="shared" si="224"/>
        <v>1515</v>
      </c>
      <c r="Z183" s="31">
        <f t="shared" si="225"/>
        <v>50.115473441108541</v>
      </c>
      <c r="AA183" s="28">
        <f t="shared" si="227"/>
        <v>8484</v>
      </c>
      <c r="AB183" s="28">
        <f t="shared" si="228"/>
        <v>4242</v>
      </c>
      <c r="AC183" s="28">
        <f t="shared" si="229"/>
        <v>2121</v>
      </c>
      <c r="AD183" s="28">
        <f t="shared" si="230"/>
        <v>1060.5</v>
      </c>
      <c r="AE183" s="28">
        <f t="shared" si="231"/>
        <v>90.00292312189417</v>
      </c>
      <c r="AF183" s="29">
        <f t="shared" si="232"/>
        <v>0</v>
      </c>
      <c r="AG183" s="29">
        <f t="shared" si="233"/>
        <v>0</v>
      </c>
      <c r="AH183" s="29">
        <v>0</v>
      </c>
      <c r="AI183" s="29">
        <f t="shared" si="234"/>
        <v>0</v>
      </c>
      <c r="AJ183" s="29">
        <f t="shared" si="235"/>
        <v>400</v>
      </c>
    </row>
    <row r="184" spans="1:36" x14ac:dyDescent="0.3">
      <c r="A184" s="37" t="str">
        <f t="shared" si="175"/>
        <v>WB - IX - AI</v>
      </c>
      <c r="B184" s="12" t="s">
        <v>5</v>
      </c>
      <c r="C184" s="3" t="s">
        <v>72</v>
      </c>
      <c r="D184" s="3" t="s">
        <v>62</v>
      </c>
      <c r="E184" s="3" t="s">
        <v>168</v>
      </c>
      <c r="F184" s="10" t="s">
        <v>82</v>
      </c>
      <c r="G184" s="10" t="s">
        <v>237</v>
      </c>
      <c r="H184" s="10" t="s">
        <v>90</v>
      </c>
      <c r="I184" s="33">
        <v>45139</v>
      </c>
      <c r="J184" s="10">
        <v>1</v>
      </c>
      <c r="K184" s="10">
        <v>1</v>
      </c>
      <c r="L184" s="10">
        <v>1</v>
      </c>
      <c r="M184" s="10">
        <v>1</v>
      </c>
      <c r="N184" s="10" t="s">
        <v>44</v>
      </c>
      <c r="O184" s="10">
        <v>5000</v>
      </c>
      <c r="P184" s="10">
        <v>0</v>
      </c>
      <c r="Q184" s="10" t="s">
        <v>42</v>
      </c>
      <c r="R184" s="34">
        <f t="shared" si="226"/>
        <v>2500</v>
      </c>
      <c r="S184" s="10">
        <v>0</v>
      </c>
      <c r="T184" s="34">
        <f>R184*20%</f>
        <v>500</v>
      </c>
      <c r="U184" s="34">
        <f>R184*46.666666666667%</f>
        <v>1166.6666666666749</v>
      </c>
      <c r="V184" s="31">
        <f>X184*4</f>
        <v>46668</v>
      </c>
      <c r="W184" s="31">
        <f>X184*2</f>
        <v>23334</v>
      </c>
      <c r="X184" s="31">
        <v>11667</v>
      </c>
      <c r="Y184" s="31">
        <f>X184/2</f>
        <v>5833.5</v>
      </c>
      <c r="Z184" s="31">
        <f>(R184-(T184+X184/10))/(T184+X184/10)%</f>
        <v>49.99700005999879</v>
      </c>
      <c r="AA184" s="28">
        <f>AC184*4</f>
        <v>32667.599999999999</v>
      </c>
      <c r="AB184" s="28">
        <f>AC184*2</f>
        <v>16333.8</v>
      </c>
      <c r="AC184" s="28">
        <f>X184*70%</f>
        <v>8166.9</v>
      </c>
      <c r="AD184" s="28">
        <f>AC184/2</f>
        <v>4083.45</v>
      </c>
      <c r="AE184" s="28">
        <f>(R184-(T184+AC184/10))/(T184+AC184/10)%</f>
        <v>89.870052935770758</v>
      </c>
      <c r="AF184" s="29">
        <f>AH184*4</f>
        <v>0</v>
      </c>
      <c r="AG184" s="29">
        <f>AH184*2</f>
        <v>0</v>
      </c>
      <c r="AH184" s="29">
        <v>0</v>
      </c>
      <c r="AI184" s="29">
        <f>AH184/2</f>
        <v>0</v>
      </c>
      <c r="AJ184" s="29">
        <f>(R184-(T184+AH184/10))/(T184+AH184/10)%</f>
        <v>400</v>
      </c>
    </row>
    <row r="185" spans="1:36" x14ac:dyDescent="0.3">
      <c r="A185" s="37" t="str">
        <f t="shared" si="175"/>
        <v>WB - VIII - English</v>
      </c>
      <c r="B185" s="7" t="s">
        <v>49</v>
      </c>
      <c r="C185" s="3" t="s">
        <v>69</v>
      </c>
      <c r="D185" s="3" t="s">
        <v>62</v>
      </c>
      <c r="E185" s="3" t="s">
        <v>167</v>
      </c>
      <c r="F185" s="10" t="s">
        <v>252</v>
      </c>
      <c r="G185" s="10" t="s">
        <v>237</v>
      </c>
      <c r="H185" s="10" t="s">
        <v>90</v>
      </c>
      <c r="I185" s="33">
        <v>45139</v>
      </c>
      <c r="J185" s="10">
        <v>1</v>
      </c>
      <c r="K185" s="10">
        <v>2</v>
      </c>
      <c r="L185" s="10">
        <v>0</v>
      </c>
      <c r="M185" s="10">
        <v>0</v>
      </c>
      <c r="N185" s="10" t="s">
        <v>44</v>
      </c>
      <c r="O185" s="10">
        <v>1300</v>
      </c>
      <c r="P185" s="10">
        <v>0</v>
      </c>
      <c r="Q185" s="10" t="s">
        <v>42</v>
      </c>
      <c r="R185" s="34">
        <f t="shared" ref="R185:R191" si="236">O185*50%</f>
        <v>650</v>
      </c>
      <c r="S185" s="10">
        <v>0</v>
      </c>
      <c r="T185" s="34">
        <f t="shared" si="101"/>
        <v>130</v>
      </c>
      <c r="U185" s="34">
        <f t="shared" ref="U185:U191" si="237">R185*46.666666666667%</f>
        <v>303.33333333333553</v>
      </c>
      <c r="V185" s="31">
        <f t="shared" ref="V185:V191" si="238">X185*4</f>
        <v>12120</v>
      </c>
      <c r="W185" s="31">
        <f t="shared" si="102"/>
        <v>6060</v>
      </c>
      <c r="X185" s="31">
        <v>3030</v>
      </c>
      <c r="Y185" s="31">
        <f t="shared" si="103"/>
        <v>1515</v>
      </c>
      <c r="Z185" s="31">
        <f t="shared" ref="Z185:Z191" si="239">(R185-(T185+X185/10))/(T185+X185/10)%</f>
        <v>50.115473441108541</v>
      </c>
      <c r="AA185" s="28">
        <f>AC185*4</f>
        <v>8484</v>
      </c>
      <c r="AB185" s="28">
        <f>AC185*2</f>
        <v>4242</v>
      </c>
      <c r="AC185" s="28">
        <f>X185*70%</f>
        <v>2121</v>
      </c>
      <c r="AD185" s="28">
        <f>AC185/2</f>
        <v>1060.5</v>
      </c>
      <c r="AE185" s="28">
        <f>(R185-(T185+AC185/10))/(T185+AC185/10)%</f>
        <v>90.00292312189417</v>
      </c>
      <c r="AF185" s="29">
        <f>AH185*4</f>
        <v>0</v>
      </c>
      <c r="AG185" s="29">
        <f>AH185*2</f>
        <v>0</v>
      </c>
      <c r="AH185" s="29">
        <v>0</v>
      </c>
      <c r="AI185" s="29">
        <f>AH185/2</f>
        <v>0</v>
      </c>
      <c r="AJ185" s="29">
        <f>(R185-(T185+AH185/10))/(T185+AH185/10)%</f>
        <v>400</v>
      </c>
    </row>
    <row r="186" spans="1:36" x14ac:dyDescent="0.3">
      <c r="A186" s="37" t="str">
        <f t="shared" si="175"/>
        <v>WB - VIII - Bengali</v>
      </c>
      <c r="B186" s="7" t="s">
        <v>50</v>
      </c>
      <c r="C186" s="3" t="s">
        <v>69</v>
      </c>
      <c r="D186" s="3" t="s">
        <v>62</v>
      </c>
      <c r="E186" s="3" t="s">
        <v>167</v>
      </c>
      <c r="F186" s="10" t="s">
        <v>44</v>
      </c>
      <c r="G186" s="10" t="s">
        <v>237</v>
      </c>
      <c r="H186" s="10" t="s">
        <v>90</v>
      </c>
      <c r="I186" s="33">
        <v>45139</v>
      </c>
      <c r="J186" s="10">
        <v>1</v>
      </c>
      <c r="K186" s="10">
        <v>2</v>
      </c>
      <c r="L186" s="10">
        <v>0</v>
      </c>
      <c r="M186" s="10">
        <v>0</v>
      </c>
      <c r="N186" s="10" t="s">
        <v>44</v>
      </c>
      <c r="O186" s="10">
        <v>1100</v>
      </c>
      <c r="P186" s="10">
        <v>0</v>
      </c>
      <c r="Q186" s="10" t="s">
        <v>42</v>
      </c>
      <c r="R186" s="34">
        <f t="shared" si="236"/>
        <v>550</v>
      </c>
      <c r="S186" s="10">
        <v>0</v>
      </c>
      <c r="T186" s="34">
        <f t="shared" si="101"/>
        <v>110</v>
      </c>
      <c r="U186" s="34">
        <f t="shared" si="237"/>
        <v>256.6666666666685</v>
      </c>
      <c r="V186" s="31">
        <f t="shared" si="238"/>
        <v>10280</v>
      </c>
      <c r="W186" s="31">
        <f t="shared" si="102"/>
        <v>5140</v>
      </c>
      <c r="X186" s="31">
        <v>2570</v>
      </c>
      <c r="Y186" s="31">
        <f t="shared" si="103"/>
        <v>1285</v>
      </c>
      <c r="Z186" s="31">
        <f t="shared" si="239"/>
        <v>49.863760217983653</v>
      </c>
      <c r="AA186" s="28">
        <f>AC186*4</f>
        <v>7195.9999999999991</v>
      </c>
      <c r="AB186" s="28">
        <f>AC186*2</f>
        <v>3597.9999999999995</v>
      </c>
      <c r="AC186" s="28">
        <f>X186*70%</f>
        <v>1798.9999999999998</v>
      </c>
      <c r="AD186" s="28">
        <f>AC186/2</f>
        <v>899.49999999999989</v>
      </c>
      <c r="AE186" s="28">
        <f>(R186-(T186+AC186/10))/(T186+AC186/10)%</f>
        <v>89.72059330803728</v>
      </c>
      <c r="AF186" s="29">
        <f>AH186*4</f>
        <v>0</v>
      </c>
      <c r="AG186" s="29">
        <f>AH186*2</f>
        <v>0</v>
      </c>
      <c r="AH186" s="29">
        <v>0</v>
      </c>
      <c r="AI186" s="29">
        <f>AH186/2</f>
        <v>0</v>
      </c>
      <c r="AJ186" s="29">
        <f>(R186-(T186+AH186/10))/(T186+AH186/10)%</f>
        <v>399.99999999999994</v>
      </c>
    </row>
    <row r="187" spans="1:36" x14ac:dyDescent="0.3">
      <c r="A187" s="37" t="str">
        <f t="shared" si="175"/>
        <v>WB - VIII - Physical Science</v>
      </c>
      <c r="B187" s="4" t="s">
        <v>67</v>
      </c>
      <c r="C187" s="3" t="s">
        <v>69</v>
      </c>
      <c r="D187" s="3" t="s">
        <v>62</v>
      </c>
      <c r="E187" s="3" t="s">
        <v>167</v>
      </c>
      <c r="F187" s="10" t="s">
        <v>251</v>
      </c>
      <c r="G187" s="10" t="s">
        <v>237</v>
      </c>
      <c r="H187" s="10" t="s">
        <v>90</v>
      </c>
      <c r="I187" s="33">
        <v>45139</v>
      </c>
      <c r="J187" s="10">
        <v>1</v>
      </c>
      <c r="K187" s="10">
        <v>2</v>
      </c>
      <c r="L187" s="10">
        <v>0</v>
      </c>
      <c r="M187" s="10">
        <v>0</v>
      </c>
      <c r="N187" s="10" t="s">
        <v>44</v>
      </c>
      <c r="O187" s="10">
        <v>1200</v>
      </c>
      <c r="P187" s="10">
        <v>0</v>
      </c>
      <c r="Q187" s="10" t="s">
        <v>42</v>
      </c>
      <c r="R187" s="34">
        <f t="shared" si="236"/>
        <v>600</v>
      </c>
      <c r="S187" s="10">
        <v>0</v>
      </c>
      <c r="T187" s="34">
        <f t="shared" si="101"/>
        <v>120</v>
      </c>
      <c r="U187" s="34">
        <f t="shared" si="237"/>
        <v>280.00000000000199</v>
      </c>
      <c r="V187" s="31">
        <f t="shared" si="238"/>
        <v>11200</v>
      </c>
      <c r="W187" s="31">
        <f t="shared" si="102"/>
        <v>5600</v>
      </c>
      <c r="X187" s="31">
        <v>2800</v>
      </c>
      <c r="Y187" s="31">
        <f t="shared" si="103"/>
        <v>1400</v>
      </c>
      <c r="Z187" s="31">
        <f t="shared" si="239"/>
        <v>50</v>
      </c>
      <c r="AA187" s="28">
        <f>AC187*4</f>
        <v>7839.9999999999991</v>
      </c>
      <c r="AB187" s="28">
        <f>AC187*2</f>
        <v>3919.9999999999995</v>
      </c>
      <c r="AC187" s="28">
        <f>X187*70%</f>
        <v>1959.9999999999998</v>
      </c>
      <c r="AD187" s="28">
        <f>AC187/2</f>
        <v>979.99999999999989</v>
      </c>
      <c r="AE187" s="28">
        <f>(R187-(T187+AC187/10))/(T187+AC187/10)%</f>
        <v>89.87341772151899</v>
      </c>
      <c r="AF187" s="29">
        <f>AH187*4</f>
        <v>0</v>
      </c>
      <c r="AG187" s="29">
        <f>AH187*2</f>
        <v>0</v>
      </c>
      <c r="AH187" s="29">
        <v>0</v>
      </c>
      <c r="AI187" s="29">
        <f>AH187/2</f>
        <v>0</v>
      </c>
      <c r="AJ187" s="29">
        <f>(R187-(T187+AH187/10))/(T187+AH187/10)%</f>
        <v>400</v>
      </c>
    </row>
    <row r="188" spans="1:36" x14ac:dyDescent="0.3">
      <c r="A188" s="37" t="str">
        <f t="shared" si="175"/>
        <v>WB - VIII - History</v>
      </c>
      <c r="B188" s="8" t="s">
        <v>51</v>
      </c>
      <c r="C188" s="3" t="s">
        <v>69</v>
      </c>
      <c r="D188" s="3" t="s">
        <v>62</v>
      </c>
      <c r="E188" s="3" t="s">
        <v>167</v>
      </c>
      <c r="F188" s="10" t="s">
        <v>226</v>
      </c>
      <c r="G188" s="10" t="s">
        <v>237</v>
      </c>
      <c r="H188" s="10" t="s">
        <v>90</v>
      </c>
      <c r="I188" s="33">
        <v>45139</v>
      </c>
      <c r="J188" s="10">
        <v>1</v>
      </c>
      <c r="K188" s="10">
        <v>2</v>
      </c>
      <c r="L188" s="10">
        <v>0</v>
      </c>
      <c r="M188" s="10">
        <v>0</v>
      </c>
      <c r="N188" s="10" t="s">
        <v>44</v>
      </c>
      <c r="O188" s="10">
        <v>1100</v>
      </c>
      <c r="P188" s="10">
        <v>0</v>
      </c>
      <c r="Q188" s="10" t="s">
        <v>42</v>
      </c>
      <c r="R188" s="34">
        <f t="shared" si="236"/>
        <v>550</v>
      </c>
      <c r="S188" s="10">
        <v>0</v>
      </c>
      <c r="T188" s="34">
        <f t="shared" si="101"/>
        <v>110</v>
      </c>
      <c r="U188" s="34">
        <f t="shared" si="237"/>
        <v>256.6666666666685</v>
      </c>
      <c r="V188" s="31">
        <f t="shared" si="238"/>
        <v>10280</v>
      </c>
      <c r="W188" s="31">
        <f t="shared" si="102"/>
        <v>5140</v>
      </c>
      <c r="X188" s="31">
        <v>2570</v>
      </c>
      <c r="Y188" s="31">
        <f t="shared" si="103"/>
        <v>1285</v>
      </c>
      <c r="Z188" s="31">
        <f t="shared" si="239"/>
        <v>49.863760217983653</v>
      </c>
      <c r="AA188" s="28">
        <f>AC188*4</f>
        <v>7195.9999999999991</v>
      </c>
      <c r="AB188" s="28">
        <f>AC188*2</f>
        <v>3597.9999999999995</v>
      </c>
      <c r="AC188" s="28">
        <f>X188*70%</f>
        <v>1798.9999999999998</v>
      </c>
      <c r="AD188" s="28">
        <f>AC188/2</f>
        <v>899.49999999999989</v>
      </c>
      <c r="AE188" s="28">
        <f>(R188-(T188+AC188/10))/(T188+AC188/10)%</f>
        <v>89.72059330803728</v>
      </c>
      <c r="AF188" s="29">
        <f>AH188*4</f>
        <v>0</v>
      </c>
      <c r="AG188" s="29">
        <f>AH188*2</f>
        <v>0</v>
      </c>
      <c r="AH188" s="29">
        <v>0</v>
      </c>
      <c r="AI188" s="29">
        <f>AH188/2</f>
        <v>0</v>
      </c>
      <c r="AJ188" s="29">
        <f>(R188-(T188+AH188/10))/(T188+AH188/10)%</f>
        <v>399.99999999999994</v>
      </c>
    </row>
    <row r="189" spans="1:36" x14ac:dyDescent="0.3">
      <c r="A189" s="37" t="str">
        <f t="shared" si="175"/>
        <v>WB - VIII - Geography</v>
      </c>
      <c r="B189" s="8" t="s">
        <v>48</v>
      </c>
      <c r="C189" s="3" t="s">
        <v>69</v>
      </c>
      <c r="D189" s="3" t="s">
        <v>62</v>
      </c>
      <c r="E189" s="3" t="s">
        <v>167</v>
      </c>
      <c r="F189" s="10" t="s">
        <v>226</v>
      </c>
      <c r="G189" s="10" t="s">
        <v>237</v>
      </c>
      <c r="H189" s="10" t="s">
        <v>90</v>
      </c>
      <c r="I189" s="33">
        <v>45139</v>
      </c>
      <c r="J189" s="10">
        <v>1</v>
      </c>
      <c r="K189" s="10">
        <v>2</v>
      </c>
      <c r="L189" s="10">
        <v>0</v>
      </c>
      <c r="M189" s="10">
        <v>0</v>
      </c>
      <c r="N189" s="10" t="s">
        <v>44</v>
      </c>
      <c r="O189" s="10">
        <v>1100</v>
      </c>
      <c r="P189" s="10">
        <v>0</v>
      </c>
      <c r="Q189" s="10" t="s">
        <v>42</v>
      </c>
      <c r="R189" s="34">
        <f t="shared" si="236"/>
        <v>550</v>
      </c>
      <c r="S189" s="10">
        <v>0</v>
      </c>
      <c r="T189" s="34">
        <f t="shared" si="101"/>
        <v>110</v>
      </c>
      <c r="U189" s="34">
        <f t="shared" si="237"/>
        <v>256.6666666666685</v>
      </c>
      <c r="V189" s="31">
        <f t="shared" si="238"/>
        <v>10280</v>
      </c>
      <c r="W189" s="31">
        <f t="shared" si="102"/>
        <v>5140</v>
      </c>
      <c r="X189" s="31">
        <v>2570</v>
      </c>
      <c r="Y189" s="31">
        <f t="shared" si="103"/>
        <v>1285</v>
      </c>
      <c r="Z189" s="31">
        <f t="shared" si="239"/>
        <v>49.863760217983653</v>
      </c>
      <c r="AA189" s="28">
        <f>AC189*4</f>
        <v>7195.9999999999991</v>
      </c>
      <c r="AB189" s="28">
        <f>AC189*2</f>
        <v>3597.9999999999995</v>
      </c>
      <c r="AC189" s="28">
        <f>X189*70%</f>
        <v>1798.9999999999998</v>
      </c>
      <c r="AD189" s="28">
        <f>AC189/2</f>
        <v>899.49999999999989</v>
      </c>
      <c r="AE189" s="28">
        <f>(R189-(T189+AC189/10))/(T189+AC189/10)%</f>
        <v>89.72059330803728</v>
      </c>
      <c r="AF189" s="29">
        <f>AH189*4</f>
        <v>0</v>
      </c>
      <c r="AG189" s="29">
        <f>AH189*2</f>
        <v>0</v>
      </c>
      <c r="AH189" s="29">
        <v>0</v>
      </c>
      <c r="AI189" s="29">
        <f>AH189/2</f>
        <v>0</v>
      </c>
      <c r="AJ189" s="29">
        <f>(R189-(T189+AH189/10))/(T189+AH189/10)%</f>
        <v>399.99999999999994</v>
      </c>
    </row>
    <row r="190" spans="1:36" x14ac:dyDescent="0.3">
      <c r="A190" s="37" t="str">
        <f t="shared" si="175"/>
        <v>WB - VIII - Math</v>
      </c>
      <c r="B190" s="4" t="s">
        <v>63</v>
      </c>
      <c r="C190" s="3" t="s">
        <v>69</v>
      </c>
      <c r="D190" s="3" t="s">
        <v>62</v>
      </c>
      <c r="E190" s="3" t="s">
        <v>167</v>
      </c>
      <c r="F190" s="10" t="s">
        <v>230</v>
      </c>
      <c r="G190" s="10" t="s">
        <v>237</v>
      </c>
      <c r="H190" s="10" t="s">
        <v>90</v>
      </c>
      <c r="I190" s="33">
        <v>45139</v>
      </c>
      <c r="J190" s="10">
        <v>1</v>
      </c>
      <c r="K190" s="10">
        <v>2</v>
      </c>
      <c r="L190" s="10">
        <v>0</v>
      </c>
      <c r="M190" s="10">
        <v>0</v>
      </c>
      <c r="N190" s="10" t="s">
        <v>44</v>
      </c>
      <c r="O190" s="10">
        <v>1300</v>
      </c>
      <c r="P190" s="10">
        <v>0</v>
      </c>
      <c r="Q190" s="10" t="s">
        <v>42</v>
      </c>
      <c r="R190" s="34">
        <f t="shared" si="236"/>
        <v>650</v>
      </c>
      <c r="S190" s="10">
        <v>0</v>
      </c>
      <c r="T190" s="34">
        <f t="shared" si="101"/>
        <v>130</v>
      </c>
      <c r="U190" s="34">
        <f t="shared" si="237"/>
        <v>303.33333333333553</v>
      </c>
      <c r="V190" s="31">
        <f t="shared" si="238"/>
        <v>12120</v>
      </c>
      <c r="W190" s="31">
        <f t="shared" ref="W190:W191" si="240">X190*2</f>
        <v>6060</v>
      </c>
      <c r="X190" s="31">
        <v>3030</v>
      </c>
      <c r="Y190" s="31">
        <f t="shared" ref="Y190:Y191" si="241">X190/2</f>
        <v>1515</v>
      </c>
      <c r="Z190" s="31">
        <f t="shared" si="239"/>
        <v>50.115473441108541</v>
      </c>
      <c r="AA190" s="28">
        <f>AC190*4</f>
        <v>8484</v>
      </c>
      <c r="AB190" s="28">
        <f>AC190*2</f>
        <v>4242</v>
      </c>
      <c r="AC190" s="28">
        <f>X190*70%</f>
        <v>2121</v>
      </c>
      <c r="AD190" s="28">
        <f>AC190/2</f>
        <v>1060.5</v>
      </c>
      <c r="AE190" s="28">
        <f>(R190-(T190+AC190/10))/(T190+AC190/10)%</f>
        <v>90.00292312189417</v>
      </c>
      <c r="AF190" s="29">
        <f>AH190*4</f>
        <v>0</v>
      </c>
      <c r="AG190" s="29">
        <f>AH190*2</f>
        <v>0</v>
      </c>
      <c r="AH190" s="29">
        <v>0</v>
      </c>
      <c r="AI190" s="29">
        <f>AH190/2</f>
        <v>0</v>
      </c>
      <c r="AJ190" s="29">
        <f>(R190-(T190+AH190/10))/(T190+AH190/10)%</f>
        <v>400</v>
      </c>
    </row>
    <row r="191" spans="1:36" x14ac:dyDescent="0.3">
      <c r="A191" s="37" t="str">
        <f t="shared" si="175"/>
        <v>WB - VIII - Hindi</v>
      </c>
      <c r="B191" s="7" t="s">
        <v>0</v>
      </c>
      <c r="C191" s="3" t="s">
        <v>69</v>
      </c>
      <c r="D191" s="3" t="s">
        <v>62</v>
      </c>
      <c r="E191" s="3" t="s">
        <v>167</v>
      </c>
      <c r="F191" s="10" t="s">
        <v>44</v>
      </c>
      <c r="G191" s="10" t="s">
        <v>237</v>
      </c>
      <c r="H191" s="10" t="s">
        <v>90</v>
      </c>
      <c r="I191" s="33">
        <v>45139</v>
      </c>
      <c r="J191" s="10">
        <v>1</v>
      </c>
      <c r="K191" s="10">
        <v>2</v>
      </c>
      <c r="L191" s="10">
        <v>0</v>
      </c>
      <c r="M191" s="10">
        <v>0</v>
      </c>
      <c r="N191" s="10" t="s">
        <v>44</v>
      </c>
      <c r="O191" s="10">
        <v>1100</v>
      </c>
      <c r="P191" s="10">
        <v>0</v>
      </c>
      <c r="Q191" s="10" t="s">
        <v>42</v>
      </c>
      <c r="R191" s="34">
        <f t="shared" si="236"/>
        <v>550</v>
      </c>
      <c r="S191" s="10">
        <v>0</v>
      </c>
      <c r="T191" s="34">
        <f t="shared" si="101"/>
        <v>110</v>
      </c>
      <c r="U191" s="34">
        <f t="shared" si="237"/>
        <v>256.6666666666685</v>
      </c>
      <c r="V191" s="31">
        <f t="shared" si="238"/>
        <v>10280</v>
      </c>
      <c r="W191" s="31">
        <f t="shared" si="240"/>
        <v>5140</v>
      </c>
      <c r="X191" s="31">
        <v>2570</v>
      </c>
      <c r="Y191" s="31">
        <f t="shared" si="241"/>
        <v>1285</v>
      </c>
      <c r="Z191" s="31">
        <f t="shared" si="239"/>
        <v>49.863760217983653</v>
      </c>
      <c r="AA191" s="28">
        <f>AC191*4</f>
        <v>7195.9999999999991</v>
      </c>
      <c r="AB191" s="28">
        <f>AC191*2</f>
        <v>3597.9999999999995</v>
      </c>
      <c r="AC191" s="28">
        <f>X191*70%</f>
        <v>1798.9999999999998</v>
      </c>
      <c r="AD191" s="28">
        <f>AC191/2</f>
        <v>899.49999999999989</v>
      </c>
      <c r="AE191" s="28">
        <f>(R191-(T191+AC191/10))/(T191+AC191/10)%</f>
        <v>89.72059330803728</v>
      </c>
      <c r="AF191" s="29">
        <f>AH191*4</f>
        <v>0</v>
      </c>
      <c r="AG191" s="29">
        <f>AH191*2</f>
        <v>0</v>
      </c>
      <c r="AH191" s="29">
        <v>0</v>
      </c>
      <c r="AI191" s="29">
        <f>AH191/2</f>
        <v>0</v>
      </c>
      <c r="AJ191" s="29">
        <f>(R191-(T191+AH191/10))/(T191+AH191/10)%</f>
        <v>399.99999999999994</v>
      </c>
    </row>
    <row r="192" spans="1:36" x14ac:dyDescent="0.3">
      <c r="A192" s="22" t="str">
        <f>C192&amp;" Hons "&amp;B192</f>
        <v>B.Com. Hons Adv Accounting I</v>
      </c>
      <c r="B192" s="15" t="s">
        <v>98</v>
      </c>
      <c r="C192" s="24" t="s">
        <v>97</v>
      </c>
      <c r="D192" s="3" t="s">
        <v>125</v>
      </c>
      <c r="E192" s="3" t="s">
        <v>4</v>
      </c>
      <c r="F192" s="40" t="s">
        <v>253</v>
      </c>
      <c r="G192" s="10" t="s">
        <v>237</v>
      </c>
      <c r="H192" s="10" t="s">
        <v>139</v>
      </c>
      <c r="I192" s="33">
        <v>45139</v>
      </c>
      <c r="J192" s="10">
        <v>1</v>
      </c>
      <c r="K192" s="10">
        <v>2</v>
      </c>
      <c r="L192" s="10">
        <v>0</v>
      </c>
      <c r="M192" s="10">
        <v>0</v>
      </c>
      <c r="N192" s="10" t="s">
        <v>44</v>
      </c>
      <c r="O192" s="10">
        <v>2400</v>
      </c>
      <c r="P192" s="10">
        <v>0</v>
      </c>
      <c r="Q192" s="10" t="s">
        <v>42</v>
      </c>
      <c r="R192" s="34">
        <f t="shared" ref="R192" si="242">O192*50%</f>
        <v>1200</v>
      </c>
      <c r="S192" s="10">
        <v>0</v>
      </c>
      <c r="T192" s="34">
        <f t="shared" si="11"/>
        <v>240</v>
      </c>
      <c r="U192" s="34">
        <f t="shared" ref="U192" si="243">R192*46.666666666667%</f>
        <v>560.00000000000398</v>
      </c>
      <c r="V192" s="31">
        <f t="shared" ref="V192" si="244">X192*4</f>
        <v>22400</v>
      </c>
      <c r="W192" s="31">
        <f t="shared" si="14"/>
        <v>11200</v>
      </c>
      <c r="X192" s="31">
        <v>5600</v>
      </c>
      <c r="Y192" s="31">
        <f t="shared" si="15"/>
        <v>2800</v>
      </c>
      <c r="Z192" s="31">
        <f t="shared" ref="Z192" si="245">(R192-(T192+X192/10))/(T192+X192/10)%</f>
        <v>50</v>
      </c>
      <c r="AA192" s="28">
        <f t="shared" ref="AA192:AA229" si="246">AC192*4</f>
        <v>15679.999999999998</v>
      </c>
      <c r="AB192" s="28">
        <f t="shared" si="18"/>
        <v>7839.9999999999991</v>
      </c>
      <c r="AC192" s="28">
        <f t="shared" ref="AC192:AC225" si="247">X192*70%</f>
        <v>3919.9999999999995</v>
      </c>
      <c r="AD192" s="28">
        <f t="shared" si="19"/>
        <v>1959.9999999999998</v>
      </c>
      <c r="AE192" s="28">
        <f t="shared" ref="AE192:AE225" si="248">(R192-(T192+AC192/10))/(T192+AC192/10)%</f>
        <v>89.87341772151899</v>
      </c>
      <c r="AF192" s="29">
        <f t="shared" ref="AF192:AF229" si="249">AH192*4</f>
        <v>0</v>
      </c>
      <c r="AG192" s="29">
        <f t="shared" si="21"/>
        <v>0</v>
      </c>
      <c r="AH192" s="29">
        <v>0</v>
      </c>
      <c r="AI192" s="29">
        <f t="shared" si="22"/>
        <v>0</v>
      </c>
      <c r="AJ192" s="29">
        <f t="shared" ref="AJ192:AJ225" si="250">(R192-(T192+AH192/10))/(T192+AH192/10)%</f>
        <v>400</v>
      </c>
    </row>
    <row r="193" spans="1:36" x14ac:dyDescent="0.3">
      <c r="A193" s="22" t="str">
        <f t="shared" ref="A193:A201" si="251">C193&amp;" Hons "&amp;B193</f>
        <v>B.Com. Hons Adv Accounting II</v>
      </c>
      <c r="B193" s="15" t="s">
        <v>99</v>
      </c>
      <c r="C193" s="24" t="s">
        <v>97</v>
      </c>
      <c r="D193" s="3" t="s">
        <v>126</v>
      </c>
      <c r="E193" s="3" t="s">
        <v>4</v>
      </c>
      <c r="F193" s="40" t="s">
        <v>253</v>
      </c>
      <c r="G193" s="10" t="s">
        <v>237</v>
      </c>
      <c r="H193" s="10" t="s">
        <v>139</v>
      </c>
      <c r="I193" s="33">
        <v>45139</v>
      </c>
      <c r="J193" s="10">
        <v>1</v>
      </c>
      <c r="K193" s="10">
        <v>2</v>
      </c>
      <c r="L193" s="10">
        <v>0</v>
      </c>
      <c r="M193" s="10">
        <v>0</v>
      </c>
      <c r="N193" s="10" t="s">
        <v>44</v>
      </c>
      <c r="O193" s="10">
        <v>2400</v>
      </c>
      <c r="P193" s="10">
        <v>0</v>
      </c>
      <c r="Q193" s="10" t="s">
        <v>42</v>
      </c>
      <c r="R193" s="34">
        <f t="shared" ref="R193:R199" si="252">O193*50%</f>
        <v>1200</v>
      </c>
      <c r="S193" s="10">
        <v>0</v>
      </c>
      <c r="T193" s="34">
        <f t="shared" ref="T193:T199" si="253">R193*20%</f>
        <v>240</v>
      </c>
      <c r="U193" s="34">
        <f t="shared" ref="U193:U199" si="254">R193*46.666666666667%</f>
        <v>560.00000000000398</v>
      </c>
      <c r="V193" s="31">
        <f t="shared" ref="V193:V199" si="255">X193*4</f>
        <v>22400</v>
      </c>
      <c r="W193" s="31">
        <f t="shared" ref="W193:W199" si="256">X193*2</f>
        <v>11200</v>
      </c>
      <c r="X193" s="31">
        <v>5600</v>
      </c>
      <c r="Y193" s="31">
        <f t="shared" ref="Y193:Y199" si="257">X193/2</f>
        <v>2800</v>
      </c>
      <c r="Z193" s="31">
        <f t="shared" ref="Z193:Z199" si="258">(R193-(T193+X193/10))/(T193+X193/10)%</f>
        <v>50</v>
      </c>
      <c r="AA193" s="28">
        <f t="shared" si="246"/>
        <v>15679.999999999998</v>
      </c>
      <c r="AB193" s="28">
        <f t="shared" ref="AB193:AB256" si="259">AC193*2</f>
        <v>7839.9999999999991</v>
      </c>
      <c r="AC193" s="28">
        <f t="shared" si="247"/>
        <v>3919.9999999999995</v>
      </c>
      <c r="AD193" s="28">
        <f t="shared" ref="AD193:AD256" si="260">AC193/2</f>
        <v>1959.9999999999998</v>
      </c>
      <c r="AE193" s="28">
        <f t="shared" si="248"/>
        <v>89.87341772151899</v>
      </c>
      <c r="AF193" s="29">
        <f t="shared" si="249"/>
        <v>0</v>
      </c>
      <c r="AG193" s="29">
        <f t="shared" ref="AG193:AG256" si="261">AH193*2</f>
        <v>0</v>
      </c>
      <c r="AH193" s="29">
        <v>0</v>
      </c>
      <c r="AI193" s="29">
        <f t="shared" ref="AI193:AI256" si="262">AH193/2</f>
        <v>0</v>
      </c>
      <c r="AJ193" s="29">
        <f t="shared" si="250"/>
        <v>400</v>
      </c>
    </row>
    <row r="194" spans="1:36" x14ac:dyDescent="0.3">
      <c r="A194" s="22" t="str">
        <f t="shared" si="251"/>
        <v>B.Com. Hons Adv Accounting III</v>
      </c>
      <c r="B194" s="15" t="s">
        <v>100</v>
      </c>
      <c r="C194" s="24" t="s">
        <v>97</v>
      </c>
      <c r="D194" s="3" t="s">
        <v>127</v>
      </c>
      <c r="E194" s="3" t="s">
        <v>4</v>
      </c>
      <c r="F194" s="40" t="s">
        <v>253</v>
      </c>
      <c r="G194" s="10" t="s">
        <v>237</v>
      </c>
      <c r="H194" s="10" t="s">
        <v>139</v>
      </c>
      <c r="I194" s="33">
        <v>45139</v>
      </c>
      <c r="J194" s="10">
        <v>1</v>
      </c>
      <c r="K194" s="10">
        <v>2</v>
      </c>
      <c r="L194" s="10">
        <v>0</v>
      </c>
      <c r="M194" s="10">
        <v>0</v>
      </c>
      <c r="N194" s="10" t="s">
        <v>44</v>
      </c>
      <c r="O194" s="10">
        <v>2400</v>
      </c>
      <c r="P194" s="10">
        <v>0</v>
      </c>
      <c r="Q194" s="10" t="s">
        <v>42</v>
      </c>
      <c r="R194" s="34">
        <f t="shared" si="252"/>
        <v>1200</v>
      </c>
      <c r="S194" s="10">
        <v>0</v>
      </c>
      <c r="T194" s="34">
        <f t="shared" si="253"/>
        <v>240</v>
      </c>
      <c r="U194" s="34">
        <f t="shared" si="254"/>
        <v>560.00000000000398</v>
      </c>
      <c r="V194" s="31">
        <f t="shared" si="255"/>
        <v>22400</v>
      </c>
      <c r="W194" s="31">
        <f t="shared" si="256"/>
        <v>11200</v>
      </c>
      <c r="X194" s="31">
        <v>5600</v>
      </c>
      <c r="Y194" s="31">
        <f t="shared" si="257"/>
        <v>2800</v>
      </c>
      <c r="Z194" s="31">
        <f t="shared" si="258"/>
        <v>50</v>
      </c>
      <c r="AA194" s="28">
        <f t="shared" si="246"/>
        <v>15679.999999999998</v>
      </c>
      <c r="AB194" s="28">
        <f t="shared" si="259"/>
        <v>7839.9999999999991</v>
      </c>
      <c r="AC194" s="28">
        <f t="shared" si="247"/>
        <v>3919.9999999999995</v>
      </c>
      <c r="AD194" s="28">
        <f t="shared" si="260"/>
        <v>1959.9999999999998</v>
      </c>
      <c r="AE194" s="28">
        <f t="shared" si="248"/>
        <v>89.87341772151899</v>
      </c>
      <c r="AF194" s="29">
        <f t="shared" si="249"/>
        <v>0</v>
      </c>
      <c r="AG194" s="29">
        <f t="shared" si="261"/>
        <v>0</v>
      </c>
      <c r="AH194" s="29">
        <v>0</v>
      </c>
      <c r="AI194" s="29">
        <f t="shared" si="262"/>
        <v>0</v>
      </c>
      <c r="AJ194" s="29">
        <f t="shared" si="250"/>
        <v>400</v>
      </c>
    </row>
    <row r="195" spans="1:36" x14ac:dyDescent="0.3">
      <c r="A195" s="22" t="str">
        <f t="shared" si="251"/>
        <v>B.Com. Hons Cost &amp; Mgmt Ac I</v>
      </c>
      <c r="B195" s="15" t="s">
        <v>118</v>
      </c>
      <c r="C195" s="24" t="s">
        <v>97</v>
      </c>
      <c r="D195" s="3" t="s">
        <v>128</v>
      </c>
      <c r="E195" s="3" t="s">
        <v>4</v>
      </c>
      <c r="F195" s="40" t="s">
        <v>254</v>
      </c>
      <c r="G195" s="10" t="s">
        <v>237</v>
      </c>
      <c r="H195" s="10" t="s">
        <v>139</v>
      </c>
      <c r="I195" s="33">
        <v>45139</v>
      </c>
      <c r="J195" s="10">
        <v>1</v>
      </c>
      <c r="K195" s="10">
        <v>2</v>
      </c>
      <c r="L195" s="10">
        <v>0</v>
      </c>
      <c r="M195" s="10">
        <v>0</v>
      </c>
      <c r="N195" s="10" t="s">
        <v>44</v>
      </c>
      <c r="O195" s="10">
        <v>2400</v>
      </c>
      <c r="P195" s="10">
        <v>0</v>
      </c>
      <c r="Q195" s="10" t="s">
        <v>42</v>
      </c>
      <c r="R195" s="34">
        <f t="shared" si="252"/>
        <v>1200</v>
      </c>
      <c r="S195" s="10">
        <v>0</v>
      </c>
      <c r="T195" s="34">
        <f t="shared" si="253"/>
        <v>240</v>
      </c>
      <c r="U195" s="34">
        <f t="shared" si="254"/>
        <v>560.00000000000398</v>
      </c>
      <c r="V195" s="31">
        <f t="shared" si="255"/>
        <v>22400</v>
      </c>
      <c r="W195" s="31">
        <f t="shared" si="256"/>
        <v>11200</v>
      </c>
      <c r="X195" s="31">
        <v>5600</v>
      </c>
      <c r="Y195" s="31">
        <f t="shared" si="257"/>
        <v>2800</v>
      </c>
      <c r="Z195" s="31">
        <f t="shared" si="258"/>
        <v>50</v>
      </c>
      <c r="AA195" s="28">
        <f t="shared" si="246"/>
        <v>15679.999999999998</v>
      </c>
      <c r="AB195" s="28">
        <f t="shared" si="259"/>
        <v>7839.9999999999991</v>
      </c>
      <c r="AC195" s="28">
        <f t="shared" si="247"/>
        <v>3919.9999999999995</v>
      </c>
      <c r="AD195" s="28">
        <f t="shared" si="260"/>
        <v>1959.9999999999998</v>
      </c>
      <c r="AE195" s="28">
        <f t="shared" si="248"/>
        <v>89.87341772151899</v>
      </c>
      <c r="AF195" s="29">
        <f t="shared" si="249"/>
        <v>0</v>
      </c>
      <c r="AG195" s="29">
        <f t="shared" si="261"/>
        <v>0</v>
      </c>
      <c r="AH195" s="29">
        <v>0</v>
      </c>
      <c r="AI195" s="29">
        <f t="shared" si="262"/>
        <v>0</v>
      </c>
      <c r="AJ195" s="29">
        <f t="shared" si="250"/>
        <v>400</v>
      </c>
    </row>
    <row r="196" spans="1:36" x14ac:dyDescent="0.3">
      <c r="A196" s="22" t="str">
        <f t="shared" si="251"/>
        <v>B.Com. Hons Cost &amp; Mgmt Ac II</v>
      </c>
      <c r="B196" s="15" t="s">
        <v>119</v>
      </c>
      <c r="C196" s="24" t="s">
        <v>97</v>
      </c>
      <c r="D196" s="3" t="s">
        <v>129</v>
      </c>
      <c r="E196" s="3" t="s">
        <v>4</v>
      </c>
      <c r="F196" s="40" t="s">
        <v>254</v>
      </c>
      <c r="G196" s="10" t="s">
        <v>237</v>
      </c>
      <c r="H196" s="10" t="s">
        <v>139</v>
      </c>
      <c r="I196" s="33">
        <v>45139</v>
      </c>
      <c r="J196" s="10">
        <v>1</v>
      </c>
      <c r="K196" s="10">
        <v>2</v>
      </c>
      <c r="L196" s="10">
        <v>0</v>
      </c>
      <c r="M196" s="10">
        <v>0</v>
      </c>
      <c r="N196" s="10" t="s">
        <v>44</v>
      </c>
      <c r="O196" s="10">
        <v>2400</v>
      </c>
      <c r="P196" s="10">
        <v>0</v>
      </c>
      <c r="Q196" s="10" t="s">
        <v>42</v>
      </c>
      <c r="R196" s="34">
        <f t="shared" si="252"/>
        <v>1200</v>
      </c>
      <c r="S196" s="10">
        <v>0</v>
      </c>
      <c r="T196" s="34">
        <f t="shared" si="253"/>
        <v>240</v>
      </c>
      <c r="U196" s="34">
        <f t="shared" si="254"/>
        <v>560.00000000000398</v>
      </c>
      <c r="V196" s="31">
        <f t="shared" si="255"/>
        <v>22400</v>
      </c>
      <c r="W196" s="31">
        <f t="shared" si="256"/>
        <v>11200</v>
      </c>
      <c r="X196" s="31">
        <v>5600</v>
      </c>
      <c r="Y196" s="31">
        <f t="shared" si="257"/>
        <v>2800</v>
      </c>
      <c r="Z196" s="31">
        <f t="shared" si="258"/>
        <v>50</v>
      </c>
      <c r="AA196" s="28">
        <f t="shared" si="246"/>
        <v>15679.999999999998</v>
      </c>
      <c r="AB196" s="28">
        <f t="shared" si="259"/>
        <v>7839.9999999999991</v>
      </c>
      <c r="AC196" s="28">
        <f t="shared" si="247"/>
        <v>3919.9999999999995</v>
      </c>
      <c r="AD196" s="28">
        <f t="shared" si="260"/>
        <v>1959.9999999999998</v>
      </c>
      <c r="AE196" s="28">
        <f t="shared" si="248"/>
        <v>89.87341772151899</v>
      </c>
      <c r="AF196" s="29">
        <f t="shared" si="249"/>
        <v>0</v>
      </c>
      <c r="AG196" s="29">
        <f t="shared" si="261"/>
        <v>0</v>
      </c>
      <c r="AH196" s="29">
        <v>0</v>
      </c>
      <c r="AI196" s="29">
        <f t="shared" si="262"/>
        <v>0</v>
      </c>
      <c r="AJ196" s="29">
        <f t="shared" si="250"/>
        <v>400</v>
      </c>
    </row>
    <row r="197" spans="1:36" x14ac:dyDescent="0.3">
      <c r="A197" s="22" t="str">
        <f t="shared" si="251"/>
        <v>B.Com. Hons In/Direct Tax I</v>
      </c>
      <c r="B197" s="15" t="s">
        <v>120</v>
      </c>
      <c r="C197" s="24" t="s">
        <v>97</v>
      </c>
      <c r="D197" s="3" t="s">
        <v>130</v>
      </c>
      <c r="E197" s="3" t="s">
        <v>4</v>
      </c>
      <c r="F197" s="40" t="s">
        <v>254</v>
      </c>
      <c r="G197" s="10" t="s">
        <v>237</v>
      </c>
      <c r="H197" s="10" t="s">
        <v>139</v>
      </c>
      <c r="I197" s="33">
        <v>45139</v>
      </c>
      <c r="J197" s="10">
        <v>1</v>
      </c>
      <c r="K197" s="10">
        <v>2</v>
      </c>
      <c r="L197" s="10">
        <v>0</v>
      </c>
      <c r="M197" s="10">
        <v>0</v>
      </c>
      <c r="N197" s="10" t="s">
        <v>44</v>
      </c>
      <c r="O197" s="10">
        <v>2400</v>
      </c>
      <c r="P197" s="10">
        <v>0</v>
      </c>
      <c r="Q197" s="10" t="s">
        <v>42</v>
      </c>
      <c r="R197" s="34">
        <f t="shared" si="252"/>
        <v>1200</v>
      </c>
      <c r="S197" s="10">
        <v>0</v>
      </c>
      <c r="T197" s="34">
        <f t="shared" si="253"/>
        <v>240</v>
      </c>
      <c r="U197" s="34">
        <f t="shared" si="254"/>
        <v>560.00000000000398</v>
      </c>
      <c r="V197" s="31">
        <f t="shared" si="255"/>
        <v>22400</v>
      </c>
      <c r="W197" s="31">
        <f t="shared" si="256"/>
        <v>11200</v>
      </c>
      <c r="X197" s="31">
        <v>5600</v>
      </c>
      <c r="Y197" s="31">
        <f t="shared" si="257"/>
        <v>2800</v>
      </c>
      <c r="Z197" s="31">
        <f t="shared" si="258"/>
        <v>50</v>
      </c>
      <c r="AA197" s="28">
        <f t="shared" si="246"/>
        <v>15679.999999999998</v>
      </c>
      <c r="AB197" s="28">
        <f t="shared" si="259"/>
        <v>7839.9999999999991</v>
      </c>
      <c r="AC197" s="28">
        <f t="shared" si="247"/>
        <v>3919.9999999999995</v>
      </c>
      <c r="AD197" s="28">
        <f t="shared" si="260"/>
        <v>1959.9999999999998</v>
      </c>
      <c r="AE197" s="28">
        <f t="shared" si="248"/>
        <v>89.87341772151899</v>
      </c>
      <c r="AF197" s="29">
        <f t="shared" si="249"/>
        <v>0</v>
      </c>
      <c r="AG197" s="29">
        <f t="shared" si="261"/>
        <v>0</v>
      </c>
      <c r="AH197" s="29">
        <v>0</v>
      </c>
      <c r="AI197" s="29">
        <f t="shared" si="262"/>
        <v>0</v>
      </c>
      <c r="AJ197" s="29">
        <f t="shared" si="250"/>
        <v>400</v>
      </c>
    </row>
    <row r="198" spans="1:36" x14ac:dyDescent="0.3">
      <c r="A198" s="22" t="str">
        <f t="shared" si="251"/>
        <v>B.Com. Hons In/Direct Tax II</v>
      </c>
      <c r="B198" s="15" t="s">
        <v>121</v>
      </c>
      <c r="C198" s="24" t="s">
        <v>97</v>
      </c>
      <c r="D198" s="3" t="s">
        <v>131</v>
      </c>
      <c r="E198" s="3" t="s">
        <v>4</v>
      </c>
      <c r="F198" s="40" t="s">
        <v>254</v>
      </c>
      <c r="G198" s="10" t="s">
        <v>237</v>
      </c>
      <c r="H198" s="10" t="s">
        <v>139</v>
      </c>
      <c r="I198" s="33">
        <v>45139</v>
      </c>
      <c r="J198" s="10">
        <v>1</v>
      </c>
      <c r="K198" s="10">
        <v>2</v>
      </c>
      <c r="L198" s="10">
        <v>0</v>
      </c>
      <c r="M198" s="10">
        <v>0</v>
      </c>
      <c r="N198" s="10" t="s">
        <v>44</v>
      </c>
      <c r="O198" s="10">
        <v>2400</v>
      </c>
      <c r="P198" s="10">
        <v>0</v>
      </c>
      <c r="Q198" s="10" t="s">
        <v>42</v>
      </c>
      <c r="R198" s="34">
        <f t="shared" si="252"/>
        <v>1200</v>
      </c>
      <c r="S198" s="10">
        <v>0</v>
      </c>
      <c r="T198" s="34">
        <f t="shared" si="253"/>
        <v>240</v>
      </c>
      <c r="U198" s="34">
        <f t="shared" si="254"/>
        <v>560.00000000000398</v>
      </c>
      <c r="V198" s="31">
        <f t="shared" si="255"/>
        <v>22400</v>
      </c>
      <c r="W198" s="31">
        <f t="shared" si="256"/>
        <v>11200</v>
      </c>
      <c r="X198" s="31">
        <v>5600</v>
      </c>
      <c r="Y198" s="31">
        <f t="shared" si="257"/>
        <v>2800</v>
      </c>
      <c r="Z198" s="31">
        <f t="shared" si="258"/>
        <v>50</v>
      </c>
      <c r="AA198" s="28">
        <f t="shared" si="246"/>
        <v>15679.999999999998</v>
      </c>
      <c r="AB198" s="28">
        <f t="shared" si="259"/>
        <v>7839.9999999999991</v>
      </c>
      <c r="AC198" s="28">
        <f t="shared" si="247"/>
        <v>3919.9999999999995</v>
      </c>
      <c r="AD198" s="28">
        <f t="shared" si="260"/>
        <v>1959.9999999999998</v>
      </c>
      <c r="AE198" s="28">
        <f t="shared" si="248"/>
        <v>89.87341772151899</v>
      </c>
      <c r="AF198" s="29">
        <f t="shared" si="249"/>
        <v>0</v>
      </c>
      <c r="AG198" s="29">
        <f t="shared" si="261"/>
        <v>0</v>
      </c>
      <c r="AH198" s="29">
        <v>0</v>
      </c>
      <c r="AI198" s="29">
        <f t="shared" si="262"/>
        <v>0</v>
      </c>
      <c r="AJ198" s="29">
        <f t="shared" si="250"/>
        <v>400</v>
      </c>
    </row>
    <row r="199" spans="1:36" x14ac:dyDescent="0.3">
      <c r="A199" s="22" t="str">
        <f t="shared" si="251"/>
        <v>B.Com. Hons Financial Mgmt</v>
      </c>
      <c r="B199" s="15" t="s">
        <v>122</v>
      </c>
      <c r="C199" s="24" t="s">
        <v>97</v>
      </c>
      <c r="D199" s="3" t="s">
        <v>132</v>
      </c>
      <c r="E199" s="3" t="s">
        <v>4</v>
      </c>
      <c r="F199" s="40" t="s">
        <v>254</v>
      </c>
      <c r="G199" s="10" t="s">
        <v>237</v>
      </c>
      <c r="H199" s="10" t="s">
        <v>139</v>
      </c>
      <c r="I199" s="33">
        <v>45139</v>
      </c>
      <c r="J199" s="10">
        <v>1</v>
      </c>
      <c r="K199" s="10">
        <v>2</v>
      </c>
      <c r="L199" s="10">
        <v>0</v>
      </c>
      <c r="M199" s="10">
        <v>0</v>
      </c>
      <c r="N199" s="10" t="s">
        <v>44</v>
      </c>
      <c r="O199" s="10">
        <v>2400</v>
      </c>
      <c r="P199" s="10">
        <v>0</v>
      </c>
      <c r="Q199" s="10" t="s">
        <v>42</v>
      </c>
      <c r="R199" s="34">
        <f t="shared" si="252"/>
        <v>1200</v>
      </c>
      <c r="S199" s="10">
        <v>0</v>
      </c>
      <c r="T199" s="34">
        <f t="shared" si="253"/>
        <v>240</v>
      </c>
      <c r="U199" s="34">
        <f t="shared" si="254"/>
        <v>560.00000000000398</v>
      </c>
      <c r="V199" s="31">
        <f t="shared" si="255"/>
        <v>22400</v>
      </c>
      <c r="W199" s="31">
        <f t="shared" si="256"/>
        <v>11200</v>
      </c>
      <c r="X199" s="31">
        <v>5600</v>
      </c>
      <c r="Y199" s="31">
        <f t="shared" si="257"/>
        <v>2800</v>
      </c>
      <c r="Z199" s="31">
        <f t="shared" si="258"/>
        <v>50</v>
      </c>
      <c r="AA199" s="28">
        <f t="shared" si="246"/>
        <v>15679.999999999998</v>
      </c>
      <c r="AB199" s="28">
        <f t="shared" si="259"/>
        <v>7839.9999999999991</v>
      </c>
      <c r="AC199" s="28">
        <f t="shared" si="247"/>
        <v>3919.9999999999995</v>
      </c>
      <c r="AD199" s="28">
        <f t="shared" si="260"/>
        <v>1959.9999999999998</v>
      </c>
      <c r="AE199" s="28">
        <f t="shared" si="248"/>
        <v>89.87341772151899</v>
      </c>
      <c r="AF199" s="29">
        <f t="shared" si="249"/>
        <v>0</v>
      </c>
      <c r="AG199" s="29">
        <f t="shared" si="261"/>
        <v>0</v>
      </c>
      <c r="AH199" s="29">
        <v>0</v>
      </c>
      <c r="AI199" s="29">
        <f t="shared" si="262"/>
        <v>0</v>
      </c>
      <c r="AJ199" s="29">
        <f t="shared" si="250"/>
        <v>400</v>
      </c>
    </row>
    <row r="200" spans="1:36" x14ac:dyDescent="0.3">
      <c r="A200" s="22" t="str">
        <f t="shared" si="251"/>
        <v>B.Com. Hons Fin Report &amp; Stmt Anlys</v>
      </c>
      <c r="B200" s="15" t="s">
        <v>123</v>
      </c>
      <c r="C200" s="24" t="s">
        <v>97</v>
      </c>
      <c r="D200" s="3" t="s">
        <v>133</v>
      </c>
      <c r="E200" s="3" t="s">
        <v>4</v>
      </c>
      <c r="F200" s="40" t="s">
        <v>253</v>
      </c>
      <c r="G200" s="10" t="s">
        <v>237</v>
      </c>
      <c r="H200" s="10" t="s">
        <v>139</v>
      </c>
      <c r="I200" s="33">
        <v>45140</v>
      </c>
      <c r="J200" s="10">
        <v>1</v>
      </c>
      <c r="K200" s="10">
        <v>2</v>
      </c>
      <c r="L200" s="10">
        <v>0</v>
      </c>
      <c r="M200" s="10">
        <v>0</v>
      </c>
      <c r="N200" s="10" t="s">
        <v>44</v>
      </c>
      <c r="O200" s="10">
        <v>2400</v>
      </c>
      <c r="P200" s="10">
        <v>0</v>
      </c>
      <c r="Q200" s="10" t="s">
        <v>42</v>
      </c>
      <c r="R200" s="34">
        <f t="shared" ref="R200:R201" si="263">O200*50%</f>
        <v>1200</v>
      </c>
      <c r="S200" s="10">
        <v>1</v>
      </c>
      <c r="T200" s="34">
        <f t="shared" ref="T200:T201" si="264">R200*20%</f>
        <v>240</v>
      </c>
      <c r="U200" s="34">
        <f t="shared" ref="U200:U201" si="265">R200*46.666666666667%</f>
        <v>560.00000000000398</v>
      </c>
      <c r="V200" s="31">
        <f t="shared" ref="V200:V201" si="266">X200*4</f>
        <v>22404</v>
      </c>
      <c r="W200" s="31">
        <f t="shared" ref="W200:W201" si="267">X200*2</f>
        <v>11202</v>
      </c>
      <c r="X200" s="31">
        <v>5601</v>
      </c>
      <c r="Y200" s="31">
        <f t="shared" ref="Y200:Y201" si="268">X200/2</f>
        <v>2800.5</v>
      </c>
      <c r="Z200" s="31">
        <f t="shared" ref="Z200:Z201" si="269">(R200-(T200+X200/10))/(T200+X200/10)%</f>
        <v>49.981252343457065</v>
      </c>
      <c r="AA200" s="28">
        <f t="shared" si="246"/>
        <v>15682.8</v>
      </c>
      <c r="AB200" s="28">
        <f t="shared" si="259"/>
        <v>7841.4</v>
      </c>
      <c r="AC200" s="28">
        <f t="shared" si="247"/>
        <v>3920.7</v>
      </c>
      <c r="AD200" s="28">
        <f t="shared" si="260"/>
        <v>1960.35</v>
      </c>
      <c r="AE200" s="28">
        <f t="shared" si="248"/>
        <v>89.852389766956207</v>
      </c>
      <c r="AF200" s="29">
        <f t="shared" si="249"/>
        <v>0</v>
      </c>
      <c r="AG200" s="29">
        <f t="shared" si="261"/>
        <v>0</v>
      </c>
      <c r="AH200" s="29">
        <v>0</v>
      </c>
      <c r="AI200" s="29">
        <f t="shared" si="262"/>
        <v>0</v>
      </c>
      <c r="AJ200" s="29">
        <f t="shared" si="250"/>
        <v>400</v>
      </c>
    </row>
    <row r="201" spans="1:36" x14ac:dyDescent="0.3">
      <c r="A201" s="22" t="str">
        <f t="shared" si="251"/>
        <v>B.Com. Hons Audit &amp; Assurance</v>
      </c>
      <c r="B201" s="15" t="s">
        <v>102</v>
      </c>
      <c r="C201" s="24" t="s">
        <v>97</v>
      </c>
      <c r="D201" s="3" t="s">
        <v>113</v>
      </c>
      <c r="E201" s="3" t="s">
        <v>4</v>
      </c>
      <c r="F201" s="40" t="s">
        <v>254</v>
      </c>
      <c r="G201" s="10" t="s">
        <v>237</v>
      </c>
      <c r="H201" s="10" t="s">
        <v>139</v>
      </c>
      <c r="I201" s="33">
        <v>45141</v>
      </c>
      <c r="J201" s="10">
        <v>1</v>
      </c>
      <c r="K201" s="10">
        <v>2</v>
      </c>
      <c r="L201" s="10">
        <v>0</v>
      </c>
      <c r="M201" s="10">
        <v>0</v>
      </c>
      <c r="N201" s="10" t="s">
        <v>44</v>
      </c>
      <c r="O201" s="10">
        <v>2400</v>
      </c>
      <c r="P201" s="10">
        <v>0</v>
      </c>
      <c r="Q201" s="10" t="s">
        <v>42</v>
      </c>
      <c r="R201" s="34">
        <f t="shared" si="263"/>
        <v>1200</v>
      </c>
      <c r="S201" s="10">
        <v>2</v>
      </c>
      <c r="T201" s="34">
        <f t="shared" si="264"/>
        <v>240</v>
      </c>
      <c r="U201" s="34">
        <f t="shared" si="265"/>
        <v>560.00000000000398</v>
      </c>
      <c r="V201" s="31">
        <f t="shared" si="266"/>
        <v>22408</v>
      </c>
      <c r="W201" s="31">
        <f t="shared" si="267"/>
        <v>11204</v>
      </c>
      <c r="X201" s="31">
        <v>5602</v>
      </c>
      <c r="Y201" s="31">
        <f t="shared" si="268"/>
        <v>2801</v>
      </c>
      <c r="Z201" s="31">
        <f t="shared" si="269"/>
        <v>49.962509372656825</v>
      </c>
      <c r="AA201" s="28">
        <f t="shared" si="246"/>
        <v>15685.599999999999</v>
      </c>
      <c r="AB201" s="28">
        <f t="shared" si="259"/>
        <v>7842.7999999999993</v>
      </c>
      <c r="AC201" s="28">
        <f t="shared" si="247"/>
        <v>3921.3999999999996</v>
      </c>
      <c r="AD201" s="28">
        <f t="shared" si="260"/>
        <v>1960.6999999999998</v>
      </c>
      <c r="AE201" s="28">
        <f t="shared" si="248"/>
        <v>89.831366469452973</v>
      </c>
      <c r="AF201" s="29">
        <f t="shared" si="249"/>
        <v>0</v>
      </c>
      <c r="AG201" s="29">
        <f t="shared" si="261"/>
        <v>0</v>
      </c>
      <c r="AH201" s="29">
        <v>0</v>
      </c>
      <c r="AI201" s="29">
        <f t="shared" si="262"/>
        <v>0</v>
      </c>
      <c r="AJ201" s="29">
        <f t="shared" si="250"/>
        <v>400</v>
      </c>
    </row>
    <row r="202" spans="1:36" x14ac:dyDescent="0.3">
      <c r="A202" s="22" t="str">
        <f>C202&amp;" "&amp;B202</f>
        <v>B.Com. Micro Economics</v>
      </c>
      <c r="B202" s="16" t="s">
        <v>103</v>
      </c>
      <c r="C202" s="3" t="s">
        <v>97</v>
      </c>
      <c r="D202" s="3" t="s">
        <v>114</v>
      </c>
      <c r="E202" s="3" t="s">
        <v>4</v>
      </c>
      <c r="F202" s="10" t="s">
        <v>255</v>
      </c>
      <c r="G202" s="10" t="s">
        <v>237</v>
      </c>
      <c r="H202" s="10" t="s">
        <v>139</v>
      </c>
      <c r="I202" s="33">
        <v>45139</v>
      </c>
      <c r="J202" s="10">
        <v>1</v>
      </c>
      <c r="K202" s="10">
        <v>2</v>
      </c>
      <c r="L202" s="10">
        <v>0</v>
      </c>
      <c r="M202" s="10">
        <v>0</v>
      </c>
      <c r="N202" s="10" t="s">
        <v>44</v>
      </c>
      <c r="O202" s="10">
        <v>2000</v>
      </c>
      <c r="P202" s="10">
        <v>0</v>
      </c>
      <c r="Q202" s="10" t="s">
        <v>42</v>
      </c>
      <c r="R202" s="34">
        <f t="shared" ref="R202" si="270">O202*50%</f>
        <v>1000</v>
      </c>
      <c r="S202" s="10">
        <v>0</v>
      </c>
      <c r="T202" s="34">
        <f t="shared" ref="T202" si="271">R202*20%</f>
        <v>200</v>
      </c>
      <c r="U202" s="34">
        <f t="shared" ref="U202" si="272">R202*46.666666666667%</f>
        <v>466.66666666666998</v>
      </c>
      <c r="V202" s="31">
        <f t="shared" ref="V202" si="273">X202*4</f>
        <v>18668</v>
      </c>
      <c r="W202" s="31">
        <f t="shared" ref="W202" si="274">X202*2</f>
        <v>9334</v>
      </c>
      <c r="X202" s="31">
        <v>4667</v>
      </c>
      <c r="Y202" s="31">
        <f t="shared" ref="Y202" si="275">X202/2</f>
        <v>2333.5</v>
      </c>
      <c r="Z202" s="31">
        <f t="shared" ref="Z202" si="276">(R202-(T202+X202/10))/(T202+X202/10)%</f>
        <v>49.99250037498124</v>
      </c>
      <c r="AA202" s="28">
        <f t="shared" si="246"/>
        <v>13067.599999999999</v>
      </c>
      <c r="AB202" s="28">
        <f t="shared" si="259"/>
        <v>6533.7999999999993</v>
      </c>
      <c r="AC202" s="28">
        <f t="shared" si="247"/>
        <v>3266.8999999999996</v>
      </c>
      <c r="AD202" s="28">
        <f t="shared" si="260"/>
        <v>1633.4499999999998</v>
      </c>
      <c r="AE202" s="28">
        <f t="shared" si="248"/>
        <v>89.865005980747711</v>
      </c>
      <c r="AF202" s="29">
        <f t="shared" si="249"/>
        <v>0</v>
      </c>
      <c r="AG202" s="29">
        <f t="shared" si="261"/>
        <v>0</v>
      </c>
      <c r="AH202" s="29">
        <v>0</v>
      </c>
      <c r="AI202" s="29">
        <f t="shared" si="262"/>
        <v>0</v>
      </c>
      <c r="AJ202" s="29">
        <f t="shared" si="250"/>
        <v>400</v>
      </c>
    </row>
    <row r="203" spans="1:36" x14ac:dyDescent="0.3">
      <c r="A203" s="22" t="str">
        <f t="shared" ref="A203:A259" si="277">C203&amp;" "&amp;B203</f>
        <v>B.Com. Macro Economics</v>
      </c>
      <c r="B203" s="16" t="s">
        <v>104</v>
      </c>
      <c r="C203" s="3" t="s">
        <v>97</v>
      </c>
      <c r="D203" s="3" t="s">
        <v>115</v>
      </c>
      <c r="E203" s="3" t="s">
        <v>4</v>
      </c>
      <c r="F203" s="10" t="s">
        <v>255</v>
      </c>
      <c r="G203" s="10" t="s">
        <v>237</v>
      </c>
      <c r="H203" s="10" t="s">
        <v>139</v>
      </c>
      <c r="I203" s="33">
        <v>45139</v>
      </c>
      <c r="J203" s="10">
        <v>1</v>
      </c>
      <c r="K203" s="10">
        <v>2</v>
      </c>
      <c r="L203" s="10">
        <v>0</v>
      </c>
      <c r="M203" s="10">
        <v>0</v>
      </c>
      <c r="N203" s="10" t="s">
        <v>44</v>
      </c>
      <c r="O203" s="10">
        <v>2000</v>
      </c>
      <c r="P203" s="10">
        <v>0</v>
      </c>
      <c r="Q203" s="10" t="s">
        <v>42</v>
      </c>
      <c r="R203" s="34">
        <f t="shared" ref="R203:R217" si="278">O203*50%</f>
        <v>1000</v>
      </c>
      <c r="S203" s="10">
        <v>0</v>
      </c>
      <c r="T203" s="34">
        <f t="shared" ref="T203:T217" si="279">R203*20%</f>
        <v>200</v>
      </c>
      <c r="U203" s="34">
        <f t="shared" ref="U203:U217" si="280">R203*46.666666666667%</f>
        <v>466.66666666666998</v>
      </c>
      <c r="V203" s="31">
        <f t="shared" ref="V203:V217" si="281">X203*4</f>
        <v>18668</v>
      </c>
      <c r="W203" s="31">
        <f t="shared" ref="W203:W217" si="282">X203*2</f>
        <v>9334</v>
      </c>
      <c r="X203" s="31">
        <v>4667</v>
      </c>
      <c r="Y203" s="31">
        <f t="shared" ref="Y203:Y217" si="283">X203/2</f>
        <v>2333.5</v>
      </c>
      <c r="Z203" s="31">
        <f t="shared" ref="Z203:Z217" si="284">(R203-(T203+X203/10))/(T203+X203/10)%</f>
        <v>49.99250037498124</v>
      </c>
      <c r="AA203" s="28">
        <f t="shared" si="246"/>
        <v>13067.599999999999</v>
      </c>
      <c r="AB203" s="28">
        <f t="shared" si="259"/>
        <v>6533.7999999999993</v>
      </c>
      <c r="AC203" s="28">
        <f t="shared" si="247"/>
        <v>3266.8999999999996</v>
      </c>
      <c r="AD203" s="28">
        <f t="shared" si="260"/>
        <v>1633.4499999999998</v>
      </c>
      <c r="AE203" s="28">
        <f t="shared" si="248"/>
        <v>89.865005980747711</v>
      </c>
      <c r="AF203" s="29">
        <f t="shared" si="249"/>
        <v>0</v>
      </c>
      <c r="AG203" s="29">
        <f t="shared" si="261"/>
        <v>0</v>
      </c>
      <c r="AH203" s="29">
        <v>0</v>
      </c>
      <c r="AI203" s="29">
        <f t="shared" si="262"/>
        <v>0</v>
      </c>
      <c r="AJ203" s="29">
        <f t="shared" si="250"/>
        <v>400</v>
      </c>
    </row>
    <row r="204" spans="1:36" x14ac:dyDescent="0.3">
      <c r="A204" s="22" t="str">
        <f t="shared" si="277"/>
        <v>B.Com. Development Eco</v>
      </c>
      <c r="B204" s="16" t="s">
        <v>124</v>
      </c>
      <c r="C204" s="3" t="s">
        <v>97</v>
      </c>
      <c r="D204" s="3" t="s">
        <v>116</v>
      </c>
      <c r="E204" s="3" t="s">
        <v>4</v>
      </c>
      <c r="F204" s="10" t="s">
        <v>255</v>
      </c>
      <c r="G204" s="10" t="s">
        <v>237</v>
      </c>
      <c r="H204" s="10" t="s">
        <v>139</v>
      </c>
      <c r="I204" s="33">
        <v>45139</v>
      </c>
      <c r="J204" s="10">
        <v>1</v>
      </c>
      <c r="K204" s="10">
        <v>2</v>
      </c>
      <c r="L204" s="10">
        <v>0</v>
      </c>
      <c r="M204" s="10">
        <v>0</v>
      </c>
      <c r="N204" s="10" t="s">
        <v>44</v>
      </c>
      <c r="O204" s="10">
        <v>2000</v>
      </c>
      <c r="P204" s="10">
        <v>0</v>
      </c>
      <c r="Q204" s="10" t="s">
        <v>42</v>
      </c>
      <c r="R204" s="34">
        <f t="shared" si="278"/>
        <v>1000</v>
      </c>
      <c r="S204" s="10">
        <v>0</v>
      </c>
      <c r="T204" s="34">
        <f t="shared" si="279"/>
        <v>200</v>
      </c>
      <c r="U204" s="34">
        <f t="shared" si="280"/>
        <v>466.66666666666998</v>
      </c>
      <c r="V204" s="31">
        <f t="shared" si="281"/>
        <v>18668</v>
      </c>
      <c r="W204" s="31">
        <f t="shared" si="282"/>
        <v>9334</v>
      </c>
      <c r="X204" s="31">
        <v>4667</v>
      </c>
      <c r="Y204" s="31">
        <f t="shared" si="283"/>
        <v>2333.5</v>
      </c>
      <c r="Z204" s="31">
        <f t="shared" si="284"/>
        <v>49.99250037498124</v>
      </c>
      <c r="AA204" s="28">
        <f t="shared" si="246"/>
        <v>13067.599999999999</v>
      </c>
      <c r="AB204" s="28">
        <f t="shared" si="259"/>
        <v>6533.7999999999993</v>
      </c>
      <c r="AC204" s="28">
        <f t="shared" si="247"/>
        <v>3266.8999999999996</v>
      </c>
      <c r="AD204" s="28">
        <f t="shared" si="260"/>
        <v>1633.4499999999998</v>
      </c>
      <c r="AE204" s="28">
        <f t="shared" si="248"/>
        <v>89.865005980747711</v>
      </c>
      <c r="AF204" s="29">
        <f t="shared" si="249"/>
        <v>0</v>
      </c>
      <c r="AG204" s="29">
        <f t="shared" si="261"/>
        <v>0</v>
      </c>
      <c r="AH204" s="29">
        <v>0</v>
      </c>
      <c r="AI204" s="29">
        <f t="shared" si="262"/>
        <v>0</v>
      </c>
      <c r="AJ204" s="29">
        <f t="shared" si="250"/>
        <v>400</v>
      </c>
    </row>
    <row r="205" spans="1:36" x14ac:dyDescent="0.3">
      <c r="A205" s="22" t="str">
        <f t="shared" si="277"/>
        <v>B.Com. Business Management I</v>
      </c>
      <c r="B205" s="17" t="s">
        <v>105</v>
      </c>
      <c r="C205" s="3" t="s">
        <v>97</v>
      </c>
      <c r="D205" s="3" t="s">
        <v>117</v>
      </c>
      <c r="E205" s="3" t="s">
        <v>4</v>
      </c>
      <c r="F205" s="10" t="s">
        <v>44</v>
      </c>
      <c r="G205" s="10" t="s">
        <v>237</v>
      </c>
      <c r="H205" s="10" t="s">
        <v>139</v>
      </c>
      <c r="I205" s="33">
        <v>45139</v>
      </c>
      <c r="J205" s="10">
        <v>1</v>
      </c>
      <c r="K205" s="10">
        <v>2</v>
      </c>
      <c r="L205" s="10">
        <v>0</v>
      </c>
      <c r="M205" s="10">
        <v>0</v>
      </c>
      <c r="N205" s="10" t="s">
        <v>44</v>
      </c>
      <c r="O205" s="10">
        <v>2000</v>
      </c>
      <c r="P205" s="10">
        <v>0</v>
      </c>
      <c r="Q205" s="10" t="s">
        <v>42</v>
      </c>
      <c r="R205" s="34">
        <f t="shared" si="278"/>
        <v>1000</v>
      </c>
      <c r="S205" s="10">
        <v>0</v>
      </c>
      <c r="T205" s="34">
        <f t="shared" si="279"/>
        <v>200</v>
      </c>
      <c r="U205" s="34">
        <f t="shared" si="280"/>
        <v>466.66666666666998</v>
      </c>
      <c r="V205" s="31">
        <f t="shared" si="281"/>
        <v>18668</v>
      </c>
      <c r="W205" s="31">
        <f t="shared" si="282"/>
        <v>9334</v>
      </c>
      <c r="X205" s="31">
        <v>4667</v>
      </c>
      <c r="Y205" s="31">
        <f t="shared" si="283"/>
        <v>2333.5</v>
      </c>
      <c r="Z205" s="31">
        <f t="shared" si="284"/>
        <v>49.99250037498124</v>
      </c>
      <c r="AA205" s="28">
        <f t="shared" si="246"/>
        <v>13067.599999999999</v>
      </c>
      <c r="AB205" s="28">
        <f t="shared" si="259"/>
        <v>6533.7999999999993</v>
      </c>
      <c r="AC205" s="28">
        <f t="shared" si="247"/>
        <v>3266.8999999999996</v>
      </c>
      <c r="AD205" s="28">
        <f t="shared" si="260"/>
        <v>1633.4499999999998</v>
      </c>
      <c r="AE205" s="28">
        <f t="shared" si="248"/>
        <v>89.865005980747711</v>
      </c>
      <c r="AF205" s="29">
        <f t="shared" si="249"/>
        <v>0</v>
      </c>
      <c r="AG205" s="29">
        <f t="shared" si="261"/>
        <v>0</v>
      </c>
      <c r="AH205" s="29">
        <v>0</v>
      </c>
      <c r="AI205" s="29">
        <f t="shared" si="262"/>
        <v>0</v>
      </c>
      <c r="AJ205" s="29">
        <f t="shared" si="250"/>
        <v>400</v>
      </c>
    </row>
    <row r="206" spans="1:36" x14ac:dyDescent="0.3">
      <c r="A206" s="22" t="str">
        <f t="shared" si="277"/>
        <v>B.Com. Business Management II</v>
      </c>
      <c r="B206" s="17" t="s">
        <v>106</v>
      </c>
      <c r="C206" s="3" t="s">
        <v>97</v>
      </c>
      <c r="D206" s="3" t="s">
        <v>134</v>
      </c>
      <c r="E206" s="3" t="s">
        <v>4</v>
      </c>
      <c r="F206" s="10" t="s">
        <v>44</v>
      </c>
      <c r="G206" s="10" t="s">
        <v>237</v>
      </c>
      <c r="H206" s="10" t="s">
        <v>139</v>
      </c>
      <c r="I206" s="33">
        <v>45139</v>
      </c>
      <c r="J206" s="10">
        <v>1</v>
      </c>
      <c r="K206" s="10">
        <v>2</v>
      </c>
      <c r="L206" s="10">
        <v>0</v>
      </c>
      <c r="M206" s="10">
        <v>0</v>
      </c>
      <c r="N206" s="10" t="s">
        <v>44</v>
      </c>
      <c r="O206" s="10">
        <v>2000</v>
      </c>
      <c r="P206" s="10">
        <v>0</v>
      </c>
      <c r="Q206" s="10" t="s">
        <v>42</v>
      </c>
      <c r="R206" s="34">
        <f t="shared" si="278"/>
        <v>1000</v>
      </c>
      <c r="S206" s="10">
        <v>0</v>
      </c>
      <c r="T206" s="34">
        <f t="shared" si="279"/>
        <v>200</v>
      </c>
      <c r="U206" s="34">
        <f t="shared" si="280"/>
        <v>466.66666666666998</v>
      </c>
      <c r="V206" s="31">
        <f t="shared" si="281"/>
        <v>18668</v>
      </c>
      <c r="W206" s="31">
        <f t="shared" si="282"/>
        <v>9334</v>
      </c>
      <c r="X206" s="31">
        <v>4667</v>
      </c>
      <c r="Y206" s="31">
        <f t="shared" si="283"/>
        <v>2333.5</v>
      </c>
      <c r="Z206" s="31">
        <f t="shared" si="284"/>
        <v>49.99250037498124</v>
      </c>
      <c r="AA206" s="28">
        <f t="shared" si="246"/>
        <v>13067.599999999999</v>
      </c>
      <c r="AB206" s="28">
        <f t="shared" si="259"/>
        <v>6533.7999999999993</v>
      </c>
      <c r="AC206" s="28">
        <f t="shared" si="247"/>
        <v>3266.8999999999996</v>
      </c>
      <c r="AD206" s="28">
        <f t="shared" si="260"/>
        <v>1633.4499999999998</v>
      </c>
      <c r="AE206" s="28">
        <f t="shared" si="248"/>
        <v>89.865005980747711</v>
      </c>
      <c r="AF206" s="29">
        <f t="shared" si="249"/>
        <v>0</v>
      </c>
      <c r="AG206" s="29">
        <f t="shared" si="261"/>
        <v>0</v>
      </c>
      <c r="AH206" s="29">
        <v>0</v>
      </c>
      <c r="AI206" s="29">
        <f t="shared" si="262"/>
        <v>0</v>
      </c>
      <c r="AJ206" s="29">
        <f t="shared" si="250"/>
        <v>400</v>
      </c>
    </row>
    <row r="207" spans="1:36" x14ac:dyDescent="0.3">
      <c r="A207" s="22" t="str">
        <f t="shared" si="277"/>
        <v>B.Com. HRM</v>
      </c>
      <c r="B207" s="17" t="s">
        <v>135</v>
      </c>
      <c r="C207" s="3" t="s">
        <v>97</v>
      </c>
      <c r="D207" s="3" t="s">
        <v>4</v>
      </c>
      <c r="E207" s="3" t="s">
        <v>4</v>
      </c>
      <c r="F207" s="10" t="s">
        <v>44</v>
      </c>
      <c r="G207" s="10" t="s">
        <v>237</v>
      </c>
      <c r="H207" s="10" t="s">
        <v>139</v>
      </c>
      <c r="I207" s="33">
        <v>45139</v>
      </c>
      <c r="J207" s="10">
        <v>1</v>
      </c>
      <c r="K207" s="10">
        <v>2</v>
      </c>
      <c r="L207" s="10">
        <v>0</v>
      </c>
      <c r="M207" s="10">
        <v>0</v>
      </c>
      <c r="N207" s="10" t="s">
        <v>44</v>
      </c>
      <c r="O207" s="10">
        <v>2000</v>
      </c>
      <c r="P207" s="10">
        <v>0</v>
      </c>
      <c r="Q207" s="10" t="s">
        <v>42</v>
      </c>
      <c r="R207" s="34">
        <f t="shared" si="278"/>
        <v>1000</v>
      </c>
      <c r="S207" s="10">
        <v>0</v>
      </c>
      <c r="T207" s="34">
        <f t="shared" si="279"/>
        <v>200</v>
      </c>
      <c r="U207" s="34">
        <f t="shared" si="280"/>
        <v>466.66666666666998</v>
      </c>
      <c r="V207" s="31">
        <f t="shared" si="281"/>
        <v>18668</v>
      </c>
      <c r="W207" s="31">
        <f t="shared" si="282"/>
        <v>9334</v>
      </c>
      <c r="X207" s="31">
        <v>4667</v>
      </c>
      <c r="Y207" s="31">
        <f t="shared" si="283"/>
        <v>2333.5</v>
      </c>
      <c r="Z207" s="31">
        <f t="shared" si="284"/>
        <v>49.99250037498124</v>
      </c>
      <c r="AA207" s="28">
        <f t="shared" si="246"/>
        <v>13067.599999999999</v>
      </c>
      <c r="AB207" s="28">
        <f t="shared" si="259"/>
        <v>6533.7999999999993</v>
      </c>
      <c r="AC207" s="28">
        <f t="shared" si="247"/>
        <v>3266.8999999999996</v>
      </c>
      <c r="AD207" s="28">
        <f t="shared" si="260"/>
        <v>1633.4499999999998</v>
      </c>
      <c r="AE207" s="28">
        <f t="shared" si="248"/>
        <v>89.865005980747711</v>
      </c>
      <c r="AF207" s="29">
        <f t="shared" si="249"/>
        <v>0</v>
      </c>
      <c r="AG207" s="29">
        <f t="shared" si="261"/>
        <v>0</v>
      </c>
      <c r="AH207" s="29">
        <v>0</v>
      </c>
      <c r="AI207" s="29">
        <f t="shared" si="262"/>
        <v>0</v>
      </c>
      <c r="AJ207" s="29">
        <f t="shared" si="250"/>
        <v>400</v>
      </c>
    </row>
    <row r="208" spans="1:36" x14ac:dyDescent="0.3">
      <c r="A208" s="22" t="str">
        <f t="shared" si="277"/>
        <v>B.Com. Business Mathematics</v>
      </c>
      <c r="B208" s="18" t="s">
        <v>107</v>
      </c>
      <c r="C208" s="3" t="s">
        <v>97</v>
      </c>
      <c r="D208" s="3" t="s">
        <v>4</v>
      </c>
      <c r="E208" s="3" t="s">
        <v>4</v>
      </c>
      <c r="F208" s="10" t="s">
        <v>256</v>
      </c>
      <c r="G208" s="10" t="s">
        <v>237</v>
      </c>
      <c r="H208" s="10" t="s">
        <v>139</v>
      </c>
      <c r="I208" s="33">
        <v>45139</v>
      </c>
      <c r="J208" s="10">
        <v>1</v>
      </c>
      <c r="K208" s="10">
        <v>2</v>
      </c>
      <c r="L208" s="10">
        <v>0</v>
      </c>
      <c r="M208" s="10">
        <v>0</v>
      </c>
      <c r="N208" s="10" t="s">
        <v>44</v>
      </c>
      <c r="O208" s="10">
        <v>2000</v>
      </c>
      <c r="P208" s="10">
        <v>0</v>
      </c>
      <c r="Q208" s="10" t="s">
        <v>42</v>
      </c>
      <c r="R208" s="34">
        <f t="shared" si="278"/>
        <v>1000</v>
      </c>
      <c r="S208" s="10">
        <v>0</v>
      </c>
      <c r="T208" s="34">
        <f t="shared" si="279"/>
        <v>200</v>
      </c>
      <c r="U208" s="34">
        <f t="shared" si="280"/>
        <v>466.66666666666998</v>
      </c>
      <c r="V208" s="31">
        <f t="shared" si="281"/>
        <v>18668</v>
      </c>
      <c r="W208" s="31">
        <f t="shared" si="282"/>
        <v>9334</v>
      </c>
      <c r="X208" s="31">
        <v>4667</v>
      </c>
      <c r="Y208" s="31">
        <f t="shared" si="283"/>
        <v>2333.5</v>
      </c>
      <c r="Z208" s="31">
        <f t="shared" si="284"/>
        <v>49.99250037498124</v>
      </c>
      <c r="AA208" s="28">
        <f t="shared" si="246"/>
        <v>13067.599999999999</v>
      </c>
      <c r="AB208" s="28">
        <f t="shared" si="259"/>
        <v>6533.7999999999993</v>
      </c>
      <c r="AC208" s="28">
        <f t="shared" si="247"/>
        <v>3266.8999999999996</v>
      </c>
      <c r="AD208" s="28">
        <f t="shared" si="260"/>
        <v>1633.4499999999998</v>
      </c>
      <c r="AE208" s="28">
        <f t="shared" si="248"/>
        <v>89.865005980747711</v>
      </c>
      <c r="AF208" s="29">
        <f t="shared" si="249"/>
        <v>0</v>
      </c>
      <c r="AG208" s="29">
        <f t="shared" si="261"/>
        <v>0</v>
      </c>
      <c r="AH208" s="29">
        <v>0</v>
      </c>
      <c r="AI208" s="29">
        <f t="shared" si="262"/>
        <v>0</v>
      </c>
      <c r="AJ208" s="29">
        <f t="shared" si="250"/>
        <v>400</v>
      </c>
    </row>
    <row r="209" spans="1:36" x14ac:dyDescent="0.3">
      <c r="A209" s="22" t="str">
        <f t="shared" si="277"/>
        <v>B.Com. Business Statistics</v>
      </c>
      <c r="B209" s="18" t="s">
        <v>108</v>
      </c>
      <c r="C209" s="3" t="s">
        <v>97</v>
      </c>
      <c r="D209" s="3" t="s">
        <v>4</v>
      </c>
      <c r="E209" s="3" t="s">
        <v>4</v>
      </c>
      <c r="F209" s="38" t="s">
        <v>235</v>
      </c>
      <c r="G209" s="10" t="s">
        <v>237</v>
      </c>
      <c r="H209" s="10" t="s">
        <v>139</v>
      </c>
      <c r="I209" s="33">
        <v>45139</v>
      </c>
      <c r="J209" s="10">
        <v>1</v>
      </c>
      <c r="K209" s="10">
        <v>2</v>
      </c>
      <c r="L209" s="10">
        <v>0</v>
      </c>
      <c r="M209" s="10">
        <v>0</v>
      </c>
      <c r="N209" s="10" t="s">
        <v>44</v>
      </c>
      <c r="O209" s="10">
        <v>2000</v>
      </c>
      <c r="P209" s="10">
        <v>0</v>
      </c>
      <c r="Q209" s="10" t="s">
        <v>42</v>
      </c>
      <c r="R209" s="34">
        <f t="shared" si="278"/>
        <v>1000</v>
      </c>
      <c r="S209" s="10">
        <v>0</v>
      </c>
      <c r="T209" s="34">
        <f t="shared" si="279"/>
        <v>200</v>
      </c>
      <c r="U209" s="34">
        <f t="shared" si="280"/>
        <v>466.66666666666998</v>
      </c>
      <c r="V209" s="31">
        <f t="shared" si="281"/>
        <v>18668</v>
      </c>
      <c r="W209" s="31">
        <f t="shared" si="282"/>
        <v>9334</v>
      </c>
      <c r="X209" s="31">
        <v>4667</v>
      </c>
      <c r="Y209" s="31">
        <f t="shared" si="283"/>
        <v>2333.5</v>
      </c>
      <c r="Z209" s="31">
        <f t="shared" si="284"/>
        <v>49.99250037498124</v>
      </c>
      <c r="AA209" s="28">
        <f t="shared" si="246"/>
        <v>13067.599999999999</v>
      </c>
      <c r="AB209" s="28">
        <f t="shared" si="259"/>
        <v>6533.7999999999993</v>
      </c>
      <c r="AC209" s="28">
        <f t="shared" si="247"/>
        <v>3266.8999999999996</v>
      </c>
      <c r="AD209" s="28">
        <f t="shared" si="260"/>
        <v>1633.4499999999998</v>
      </c>
      <c r="AE209" s="28">
        <f t="shared" si="248"/>
        <v>89.865005980747711</v>
      </c>
      <c r="AF209" s="29">
        <f t="shared" si="249"/>
        <v>0</v>
      </c>
      <c r="AG209" s="29">
        <f t="shared" si="261"/>
        <v>0</v>
      </c>
      <c r="AH209" s="29">
        <v>0</v>
      </c>
      <c r="AI209" s="29">
        <f t="shared" si="262"/>
        <v>0</v>
      </c>
      <c r="AJ209" s="29">
        <f t="shared" si="250"/>
        <v>400</v>
      </c>
    </row>
    <row r="210" spans="1:36" x14ac:dyDescent="0.3">
      <c r="A210" s="22" t="str">
        <f t="shared" si="277"/>
        <v>B.Com. Business Law</v>
      </c>
      <c r="B210" s="19" t="s">
        <v>60</v>
      </c>
      <c r="C210" s="3" t="s">
        <v>97</v>
      </c>
      <c r="D210" s="3" t="s">
        <v>4</v>
      </c>
      <c r="E210" s="3" t="s">
        <v>4</v>
      </c>
      <c r="F210" s="38" t="s">
        <v>232</v>
      </c>
      <c r="G210" s="10" t="s">
        <v>237</v>
      </c>
      <c r="H210" s="10" t="s">
        <v>139</v>
      </c>
      <c r="I210" s="33">
        <v>45139</v>
      </c>
      <c r="J210" s="10">
        <v>1</v>
      </c>
      <c r="K210" s="10">
        <v>2</v>
      </c>
      <c r="L210" s="10">
        <v>0</v>
      </c>
      <c r="M210" s="10">
        <v>0</v>
      </c>
      <c r="N210" s="10" t="s">
        <v>44</v>
      </c>
      <c r="O210" s="10">
        <v>2000</v>
      </c>
      <c r="P210" s="10">
        <v>0</v>
      </c>
      <c r="Q210" s="10" t="s">
        <v>42</v>
      </c>
      <c r="R210" s="34">
        <f t="shared" si="278"/>
        <v>1000</v>
      </c>
      <c r="S210" s="10">
        <v>0</v>
      </c>
      <c r="T210" s="34">
        <f t="shared" si="279"/>
        <v>200</v>
      </c>
      <c r="U210" s="34">
        <f t="shared" si="280"/>
        <v>466.66666666666998</v>
      </c>
      <c r="V210" s="31">
        <f t="shared" si="281"/>
        <v>18668</v>
      </c>
      <c r="W210" s="31">
        <f t="shared" si="282"/>
        <v>9334</v>
      </c>
      <c r="X210" s="31">
        <v>4667</v>
      </c>
      <c r="Y210" s="31">
        <f t="shared" si="283"/>
        <v>2333.5</v>
      </c>
      <c r="Z210" s="31">
        <f t="shared" si="284"/>
        <v>49.99250037498124</v>
      </c>
      <c r="AA210" s="28">
        <f t="shared" si="246"/>
        <v>13067.599999999999</v>
      </c>
      <c r="AB210" s="28">
        <f t="shared" si="259"/>
        <v>6533.7999999999993</v>
      </c>
      <c r="AC210" s="28">
        <f t="shared" si="247"/>
        <v>3266.8999999999996</v>
      </c>
      <c r="AD210" s="28">
        <f t="shared" si="260"/>
        <v>1633.4499999999998</v>
      </c>
      <c r="AE210" s="28">
        <f t="shared" si="248"/>
        <v>89.865005980747711</v>
      </c>
      <c r="AF210" s="29">
        <f t="shared" si="249"/>
        <v>0</v>
      </c>
      <c r="AG210" s="29">
        <f t="shared" si="261"/>
        <v>0</v>
      </c>
      <c r="AH210" s="29">
        <v>0</v>
      </c>
      <c r="AI210" s="29">
        <f t="shared" si="262"/>
        <v>0</v>
      </c>
      <c r="AJ210" s="29">
        <f t="shared" si="250"/>
        <v>400</v>
      </c>
    </row>
    <row r="211" spans="1:36" x14ac:dyDescent="0.3">
      <c r="A211" s="22" t="str">
        <f t="shared" si="277"/>
        <v>B.Com. Company Law</v>
      </c>
      <c r="B211" s="19" t="s">
        <v>109</v>
      </c>
      <c r="C211" s="3" t="s">
        <v>97</v>
      </c>
      <c r="D211" s="3" t="s">
        <v>4</v>
      </c>
      <c r="E211" s="3" t="s">
        <v>4</v>
      </c>
      <c r="F211" s="38" t="s">
        <v>232</v>
      </c>
      <c r="G211" s="10" t="s">
        <v>237</v>
      </c>
      <c r="H211" s="10" t="s">
        <v>139</v>
      </c>
      <c r="I211" s="33">
        <v>45139</v>
      </c>
      <c r="J211" s="10">
        <v>1</v>
      </c>
      <c r="K211" s="10">
        <v>2</v>
      </c>
      <c r="L211" s="10">
        <v>0</v>
      </c>
      <c r="M211" s="10">
        <v>0</v>
      </c>
      <c r="N211" s="10" t="s">
        <v>44</v>
      </c>
      <c r="O211" s="10">
        <v>2000</v>
      </c>
      <c r="P211" s="10">
        <v>0</v>
      </c>
      <c r="Q211" s="10" t="s">
        <v>42</v>
      </c>
      <c r="R211" s="34">
        <f t="shared" si="278"/>
        <v>1000</v>
      </c>
      <c r="S211" s="10">
        <v>0</v>
      </c>
      <c r="T211" s="34">
        <f t="shared" si="279"/>
        <v>200</v>
      </c>
      <c r="U211" s="34">
        <f t="shared" si="280"/>
        <v>466.66666666666998</v>
      </c>
      <c r="V211" s="31">
        <f t="shared" si="281"/>
        <v>18668</v>
      </c>
      <c r="W211" s="31">
        <f t="shared" si="282"/>
        <v>9334</v>
      </c>
      <c r="X211" s="31">
        <v>4667</v>
      </c>
      <c r="Y211" s="31">
        <f t="shared" si="283"/>
        <v>2333.5</v>
      </c>
      <c r="Z211" s="31">
        <f t="shared" si="284"/>
        <v>49.99250037498124</v>
      </c>
      <c r="AA211" s="28">
        <f t="shared" si="246"/>
        <v>13067.599999999999</v>
      </c>
      <c r="AB211" s="28">
        <f t="shared" si="259"/>
        <v>6533.7999999999993</v>
      </c>
      <c r="AC211" s="28">
        <f t="shared" si="247"/>
        <v>3266.8999999999996</v>
      </c>
      <c r="AD211" s="28">
        <f t="shared" si="260"/>
        <v>1633.4499999999998</v>
      </c>
      <c r="AE211" s="28">
        <f t="shared" si="248"/>
        <v>89.865005980747711</v>
      </c>
      <c r="AF211" s="29">
        <f t="shared" si="249"/>
        <v>0</v>
      </c>
      <c r="AG211" s="29">
        <f t="shared" si="261"/>
        <v>0</v>
      </c>
      <c r="AH211" s="29">
        <v>0</v>
      </c>
      <c r="AI211" s="29">
        <f t="shared" si="262"/>
        <v>0</v>
      </c>
      <c r="AJ211" s="29">
        <f t="shared" si="250"/>
        <v>400</v>
      </c>
    </row>
    <row r="212" spans="1:36" x14ac:dyDescent="0.3">
      <c r="A212" s="22" t="str">
        <f t="shared" si="277"/>
        <v>B.Com. Enterpreneurship</v>
      </c>
      <c r="B212" s="20" t="s">
        <v>110</v>
      </c>
      <c r="C212" s="3" t="s">
        <v>97</v>
      </c>
      <c r="D212" s="3" t="s">
        <v>4</v>
      </c>
      <c r="E212" s="3" t="s">
        <v>4</v>
      </c>
      <c r="F212" s="10" t="s">
        <v>44</v>
      </c>
      <c r="G212" s="10" t="s">
        <v>237</v>
      </c>
      <c r="H212" s="10" t="s">
        <v>139</v>
      </c>
      <c r="I212" s="33">
        <v>45139</v>
      </c>
      <c r="J212" s="10">
        <v>1</v>
      </c>
      <c r="K212" s="10">
        <v>2</v>
      </c>
      <c r="L212" s="10">
        <v>0</v>
      </c>
      <c r="M212" s="10">
        <v>0</v>
      </c>
      <c r="N212" s="10" t="s">
        <v>44</v>
      </c>
      <c r="O212" s="10">
        <v>2000</v>
      </c>
      <c r="P212" s="10">
        <v>0</v>
      </c>
      <c r="Q212" s="10" t="s">
        <v>42</v>
      </c>
      <c r="R212" s="34">
        <f t="shared" si="278"/>
        <v>1000</v>
      </c>
      <c r="S212" s="10">
        <v>0</v>
      </c>
      <c r="T212" s="34">
        <f t="shared" si="279"/>
        <v>200</v>
      </c>
      <c r="U212" s="34">
        <f t="shared" si="280"/>
        <v>466.66666666666998</v>
      </c>
      <c r="V212" s="31">
        <f t="shared" si="281"/>
        <v>18668</v>
      </c>
      <c r="W212" s="31">
        <f t="shared" si="282"/>
        <v>9334</v>
      </c>
      <c r="X212" s="31">
        <v>4667</v>
      </c>
      <c r="Y212" s="31">
        <f t="shared" si="283"/>
        <v>2333.5</v>
      </c>
      <c r="Z212" s="31">
        <f t="shared" si="284"/>
        <v>49.99250037498124</v>
      </c>
      <c r="AA212" s="28">
        <f t="shared" si="246"/>
        <v>13067.599999999999</v>
      </c>
      <c r="AB212" s="28">
        <f t="shared" si="259"/>
        <v>6533.7999999999993</v>
      </c>
      <c r="AC212" s="28">
        <f t="shared" si="247"/>
        <v>3266.8999999999996</v>
      </c>
      <c r="AD212" s="28">
        <f t="shared" si="260"/>
        <v>1633.4499999999998</v>
      </c>
      <c r="AE212" s="28">
        <f t="shared" si="248"/>
        <v>89.865005980747711</v>
      </c>
      <c r="AF212" s="29">
        <f t="shared" si="249"/>
        <v>0</v>
      </c>
      <c r="AG212" s="29">
        <f t="shared" si="261"/>
        <v>0</v>
      </c>
      <c r="AH212" s="29">
        <v>0</v>
      </c>
      <c r="AI212" s="29">
        <f t="shared" si="262"/>
        <v>0</v>
      </c>
      <c r="AJ212" s="29">
        <f t="shared" si="250"/>
        <v>400</v>
      </c>
    </row>
    <row r="213" spans="1:36" x14ac:dyDescent="0.3">
      <c r="A213" s="22" t="str">
        <f t="shared" si="277"/>
        <v>B.Com. Environmantal Studies</v>
      </c>
      <c r="B213" s="20" t="s">
        <v>111</v>
      </c>
      <c r="C213" s="3" t="s">
        <v>97</v>
      </c>
      <c r="D213" s="3" t="s">
        <v>4</v>
      </c>
      <c r="E213" s="3" t="s">
        <v>4</v>
      </c>
      <c r="F213" s="10" t="s">
        <v>44</v>
      </c>
      <c r="G213" s="10" t="s">
        <v>237</v>
      </c>
      <c r="H213" s="10" t="s">
        <v>139</v>
      </c>
      <c r="I213" s="33">
        <v>45139</v>
      </c>
      <c r="J213" s="10">
        <v>1</v>
      </c>
      <c r="K213" s="10">
        <v>2</v>
      </c>
      <c r="L213" s="10">
        <v>0</v>
      </c>
      <c r="M213" s="10">
        <v>0</v>
      </c>
      <c r="N213" s="10" t="s">
        <v>44</v>
      </c>
      <c r="O213" s="10">
        <v>2000</v>
      </c>
      <c r="P213" s="10">
        <v>0</v>
      </c>
      <c r="Q213" s="10" t="s">
        <v>42</v>
      </c>
      <c r="R213" s="34">
        <f t="shared" si="278"/>
        <v>1000</v>
      </c>
      <c r="S213" s="10">
        <v>0</v>
      </c>
      <c r="T213" s="34">
        <f t="shared" si="279"/>
        <v>200</v>
      </c>
      <c r="U213" s="34">
        <f t="shared" si="280"/>
        <v>466.66666666666998</v>
      </c>
      <c r="V213" s="31">
        <f t="shared" si="281"/>
        <v>18668</v>
      </c>
      <c r="W213" s="31">
        <f t="shared" si="282"/>
        <v>9334</v>
      </c>
      <c r="X213" s="31">
        <v>4667</v>
      </c>
      <c r="Y213" s="31">
        <f t="shared" si="283"/>
        <v>2333.5</v>
      </c>
      <c r="Z213" s="31">
        <f t="shared" si="284"/>
        <v>49.99250037498124</v>
      </c>
      <c r="AA213" s="28">
        <f t="shared" si="246"/>
        <v>13067.599999999999</v>
      </c>
      <c r="AB213" s="28">
        <f t="shared" si="259"/>
        <v>6533.7999999999993</v>
      </c>
      <c r="AC213" s="28">
        <f t="shared" si="247"/>
        <v>3266.8999999999996</v>
      </c>
      <c r="AD213" s="28">
        <f t="shared" si="260"/>
        <v>1633.4499999999998</v>
      </c>
      <c r="AE213" s="28">
        <f t="shared" si="248"/>
        <v>89.865005980747711</v>
      </c>
      <c r="AF213" s="29">
        <f t="shared" si="249"/>
        <v>0</v>
      </c>
      <c r="AG213" s="29">
        <f t="shared" si="261"/>
        <v>0</v>
      </c>
      <c r="AH213" s="29">
        <v>0</v>
      </c>
      <c r="AI213" s="29">
        <f t="shared" si="262"/>
        <v>0</v>
      </c>
      <c r="AJ213" s="29">
        <f t="shared" si="250"/>
        <v>400</v>
      </c>
    </row>
    <row r="214" spans="1:36" x14ac:dyDescent="0.3">
      <c r="A214" s="22" t="str">
        <f t="shared" si="277"/>
        <v>B.Com. Business Comm</v>
      </c>
      <c r="B214" s="20" t="s">
        <v>136</v>
      </c>
      <c r="C214" s="3" t="s">
        <v>97</v>
      </c>
      <c r="D214" s="3" t="s">
        <v>4</v>
      </c>
      <c r="E214" s="3" t="s">
        <v>4</v>
      </c>
      <c r="F214" s="10" t="s">
        <v>248</v>
      </c>
      <c r="G214" s="10" t="s">
        <v>237</v>
      </c>
      <c r="H214" s="10" t="s">
        <v>139</v>
      </c>
      <c r="I214" s="33">
        <v>45139</v>
      </c>
      <c r="J214" s="10">
        <v>1</v>
      </c>
      <c r="K214" s="10">
        <v>2</v>
      </c>
      <c r="L214" s="10">
        <v>0</v>
      </c>
      <c r="M214" s="10">
        <v>0</v>
      </c>
      <c r="N214" s="10" t="s">
        <v>44</v>
      </c>
      <c r="O214" s="10">
        <v>2000</v>
      </c>
      <c r="P214" s="10">
        <v>0</v>
      </c>
      <c r="Q214" s="10" t="s">
        <v>42</v>
      </c>
      <c r="R214" s="34">
        <f t="shared" si="278"/>
        <v>1000</v>
      </c>
      <c r="S214" s="10">
        <v>0</v>
      </c>
      <c r="T214" s="34">
        <f t="shared" si="279"/>
        <v>200</v>
      </c>
      <c r="U214" s="34">
        <f t="shared" si="280"/>
        <v>466.66666666666998</v>
      </c>
      <c r="V214" s="31">
        <f t="shared" si="281"/>
        <v>18668</v>
      </c>
      <c r="W214" s="31">
        <f t="shared" si="282"/>
        <v>9334</v>
      </c>
      <c r="X214" s="31">
        <v>4667</v>
      </c>
      <c r="Y214" s="31">
        <f t="shared" si="283"/>
        <v>2333.5</v>
      </c>
      <c r="Z214" s="31">
        <f t="shared" si="284"/>
        <v>49.99250037498124</v>
      </c>
      <c r="AA214" s="28">
        <f t="shared" si="246"/>
        <v>13067.599999999999</v>
      </c>
      <c r="AB214" s="28">
        <f t="shared" si="259"/>
        <v>6533.7999999999993</v>
      </c>
      <c r="AC214" s="28">
        <f t="shared" si="247"/>
        <v>3266.8999999999996</v>
      </c>
      <c r="AD214" s="28">
        <f t="shared" si="260"/>
        <v>1633.4499999999998</v>
      </c>
      <c r="AE214" s="28">
        <f t="shared" si="248"/>
        <v>89.865005980747711</v>
      </c>
      <c r="AF214" s="29">
        <f t="shared" si="249"/>
        <v>0</v>
      </c>
      <c r="AG214" s="29">
        <f t="shared" si="261"/>
        <v>0</v>
      </c>
      <c r="AH214" s="29">
        <v>0</v>
      </c>
      <c r="AI214" s="29">
        <f t="shared" si="262"/>
        <v>0</v>
      </c>
      <c r="AJ214" s="29">
        <f t="shared" si="250"/>
        <v>400</v>
      </c>
    </row>
    <row r="215" spans="1:36" x14ac:dyDescent="0.3">
      <c r="A215" s="22" t="str">
        <f t="shared" si="277"/>
        <v>B.Com. E-Commerce</v>
      </c>
      <c r="B215" s="20" t="s">
        <v>112</v>
      </c>
      <c r="C215" s="3" t="s">
        <v>97</v>
      </c>
      <c r="D215" s="3" t="s">
        <v>4</v>
      </c>
      <c r="E215" s="3" t="s">
        <v>4</v>
      </c>
      <c r="F215" s="10" t="s">
        <v>257</v>
      </c>
      <c r="G215" s="10" t="s">
        <v>237</v>
      </c>
      <c r="H215" s="10" t="s">
        <v>139</v>
      </c>
      <c r="I215" s="33">
        <v>45139</v>
      </c>
      <c r="J215" s="10">
        <v>1</v>
      </c>
      <c r="K215" s="10">
        <v>2</v>
      </c>
      <c r="L215" s="10">
        <v>0</v>
      </c>
      <c r="M215" s="10">
        <v>0</v>
      </c>
      <c r="N215" s="10" t="s">
        <v>44</v>
      </c>
      <c r="O215" s="10">
        <v>2000</v>
      </c>
      <c r="P215" s="10">
        <v>0</v>
      </c>
      <c r="Q215" s="10" t="s">
        <v>42</v>
      </c>
      <c r="R215" s="34">
        <f t="shared" si="278"/>
        <v>1000</v>
      </c>
      <c r="S215" s="10">
        <v>0</v>
      </c>
      <c r="T215" s="34">
        <f t="shared" si="279"/>
        <v>200</v>
      </c>
      <c r="U215" s="34">
        <f t="shared" si="280"/>
        <v>466.66666666666998</v>
      </c>
      <c r="V215" s="31">
        <f t="shared" si="281"/>
        <v>18668</v>
      </c>
      <c r="W215" s="31">
        <f t="shared" si="282"/>
        <v>9334</v>
      </c>
      <c r="X215" s="31">
        <v>4667</v>
      </c>
      <c r="Y215" s="31">
        <f t="shared" si="283"/>
        <v>2333.5</v>
      </c>
      <c r="Z215" s="31">
        <f t="shared" si="284"/>
        <v>49.99250037498124</v>
      </c>
      <c r="AA215" s="28">
        <f t="shared" si="246"/>
        <v>13067.599999999999</v>
      </c>
      <c r="AB215" s="28">
        <f t="shared" si="259"/>
        <v>6533.7999999999993</v>
      </c>
      <c r="AC215" s="28">
        <f t="shared" si="247"/>
        <v>3266.8999999999996</v>
      </c>
      <c r="AD215" s="28">
        <f t="shared" si="260"/>
        <v>1633.4499999999998</v>
      </c>
      <c r="AE215" s="28">
        <f t="shared" si="248"/>
        <v>89.865005980747711</v>
      </c>
      <c r="AF215" s="29">
        <f t="shared" si="249"/>
        <v>0</v>
      </c>
      <c r="AG215" s="29">
        <f t="shared" si="261"/>
        <v>0</v>
      </c>
      <c r="AH215" s="29">
        <v>0</v>
      </c>
      <c r="AI215" s="29">
        <f t="shared" si="262"/>
        <v>0</v>
      </c>
      <c r="AJ215" s="29">
        <f t="shared" si="250"/>
        <v>400</v>
      </c>
    </row>
    <row r="216" spans="1:36" x14ac:dyDescent="0.3">
      <c r="A216" s="22" t="str">
        <f t="shared" si="277"/>
        <v>B.Com. IT App in Business</v>
      </c>
      <c r="B216" s="20" t="s">
        <v>137</v>
      </c>
      <c r="C216" s="3" t="s">
        <v>97</v>
      </c>
      <c r="D216" s="3" t="s">
        <v>4</v>
      </c>
      <c r="E216" s="3" t="s">
        <v>4</v>
      </c>
      <c r="F216" s="10" t="s">
        <v>257</v>
      </c>
      <c r="G216" s="10" t="s">
        <v>237</v>
      </c>
      <c r="H216" s="10" t="s">
        <v>139</v>
      </c>
      <c r="I216" s="33">
        <v>45139</v>
      </c>
      <c r="J216" s="10">
        <v>1</v>
      </c>
      <c r="K216" s="10">
        <v>2</v>
      </c>
      <c r="L216" s="10">
        <v>0</v>
      </c>
      <c r="M216" s="10">
        <v>0</v>
      </c>
      <c r="N216" s="10" t="s">
        <v>44</v>
      </c>
      <c r="O216" s="10">
        <v>2000</v>
      </c>
      <c r="P216" s="10">
        <v>0</v>
      </c>
      <c r="Q216" s="10" t="s">
        <v>42</v>
      </c>
      <c r="R216" s="34">
        <f t="shared" si="278"/>
        <v>1000</v>
      </c>
      <c r="S216" s="10">
        <v>0</v>
      </c>
      <c r="T216" s="34">
        <f t="shared" si="279"/>
        <v>200</v>
      </c>
      <c r="U216" s="34">
        <f t="shared" si="280"/>
        <v>466.66666666666998</v>
      </c>
      <c r="V216" s="31">
        <f t="shared" si="281"/>
        <v>18668</v>
      </c>
      <c r="W216" s="31">
        <f t="shared" si="282"/>
        <v>9334</v>
      </c>
      <c r="X216" s="31">
        <v>4667</v>
      </c>
      <c r="Y216" s="31">
        <f t="shared" si="283"/>
        <v>2333.5</v>
      </c>
      <c r="Z216" s="31">
        <f t="shared" si="284"/>
        <v>49.99250037498124</v>
      </c>
      <c r="AA216" s="28">
        <f t="shared" si="246"/>
        <v>13067.599999999999</v>
      </c>
      <c r="AB216" s="28">
        <f t="shared" si="259"/>
        <v>6533.7999999999993</v>
      </c>
      <c r="AC216" s="28">
        <f t="shared" si="247"/>
        <v>3266.8999999999996</v>
      </c>
      <c r="AD216" s="28">
        <f t="shared" si="260"/>
        <v>1633.4499999999998</v>
      </c>
      <c r="AE216" s="28">
        <f t="shared" si="248"/>
        <v>89.865005980747711</v>
      </c>
      <c r="AF216" s="29">
        <f t="shared" si="249"/>
        <v>0</v>
      </c>
      <c r="AG216" s="29">
        <f t="shared" si="261"/>
        <v>0</v>
      </c>
      <c r="AH216" s="29">
        <v>0</v>
      </c>
      <c r="AI216" s="29">
        <f t="shared" si="262"/>
        <v>0</v>
      </c>
      <c r="AJ216" s="29">
        <f t="shared" si="250"/>
        <v>400</v>
      </c>
    </row>
    <row r="217" spans="1:36" x14ac:dyDescent="0.3">
      <c r="A217" s="22" t="str">
        <f t="shared" si="277"/>
        <v>B.Com. Comp Ac &amp; Tax eFiling</v>
      </c>
      <c r="B217" s="20" t="s">
        <v>138</v>
      </c>
      <c r="C217" s="3" t="s">
        <v>97</v>
      </c>
      <c r="D217" s="3" t="s">
        <v>4</v>
      </c>
      <c r="E217" s="3" t="s">
        <v>4</v>
      </c>
      <c r="F217" s="10" t="s">
        <v>257</v>
      </c>
      <c r="G217" s="10" t="s">
        <v>237</v>
      </c>
      <c r="H217" s="10" t="s">
        <v>139</v>
      </c>
      <c r="I217" s="33">
        <v>45139</v>
      </c>
      <c r="J217" s="10">
        <v>1</v>
      </c>
      <c r="K217" s="10">
        <v>2</v>
      </c>
      <c r="L217" s="10">
        <v>0</v>
      </c>
      <c r="M217" s="10">
        <v>0</v>
      </c>
      <c r="N217" s="10" t="s">
        <v>44</v>
      </c>
      <c r="O217" s="10">
        <v>2000</v>
      </c>
      <c r="P217" s="10">
        <v>0</v>
      </c>
      <c r="Q217" s="10" t="s">
        <v>42</v>
      </c>
      <c r="R217" s="34">
        <f t="shared" si="278"/>
        <v>1000</v>
      </c>
      <c r="S217" s="10">
        <v>0</v>
      </c>
      <c r="T217" s="34">
        <f t="shared" si="279"/>
        <v>200</v>
      </c>
      <c r="U217" s="34">
        <f t="shared" si="280"/>
        <v>466.66666666666998</v>
      </c>
      <c r="V217" s="31">
        <f t="shared" si="281"/>
        <v>18668</v>
      </c>
      <c r="W217" s="31">
        <f t="shared" si="282"/>
        <v>9334</v>
      </c>
      <c r="X217" s="31">
        <v>4667</v>
      </c>
      <c r="Y217" s="31">
        <f t="shared" si="283"/>
        <v>2333.5</v>
      </c>
      <c r="Z217" s="31">
        <f t="shared" si="284"/>
        <v>49.99250037498124</v>
      </c>
      <c r="AA217" s="28">
        <f t="shared" si="246"/>
        <v>13067.599999999999</v>
      </c>
      <c r="AB217" s="28">
        <f t="shared" si="259"/>
        <v>6533.7999999999993</v>
      </c>
      <c r="AC217" s="28">
        <f t="shared" si="247"/>
        <v>3266.8999999999996</v>
      </c>
      <c r="AD217" s="28">
        <f t="shared" si="260"/>
        <v>1633.4499999999998</v>
      </c>
      <c r="AE217" s="28">
        <f t="shared" si="248"/>
        <v>89.865005980747711</v>
      </c>
      <c r="AF217" s="29">
        <f t="shared" si="249"/>
        <v>0</v>
      </c>
      <c r="AG217" s="29">
        <f t="shared" si="261"/>
        <v>0</v>
      </c>
      <c r="AH217" s="29">
        <v>0</v>
      </c>
      <c r="AI217" s="29">
        <f t="shared" si="262"/>
        <v>0</v>
      </c>
      <c r="AJ217" s="29">
        <f t="shared" si="250"/>
        <v>400</v>
      </c>
    </row>
    <row r="218" spans="1:36" x14ac:dyDescent="0.3">
      <c r="A218" s="22" t="str">
        <f t="shared" si="277"/>
        <v>B.B.A. English</v>
      </c>
      <c r="B218" s="16" t="s">
        <v>49</v>
      </c>
      <c r="C218" s="3" t="s">
        <v>150</v>
      </c>
      <c r="D218" s="3" t="s">
        <v>4</v>
      </c>
      <c r="E218" s="3" t="s">
        <v>4</v>
      </c>
      <c r="F218" s="10" t="s">
        <v>248</v>
      </c>
      <c r="G218" s="10" t="s">
        <v>237</v>
      </c>
      <c r="H218" s="10" t="s">
        <v>139</v>
      </c>
      <c r="I218" s="33">
        <v>45139</v>
      </c>
      <c r="J218" s="10">
        <v>1</v>
      </c>
      <c r="K218" s="10">
        <v>2</v>
      </c>
      <c r="L218" s="10">
        <v>0</v>
      </c>
      <c r="M218" s="10">
        <v>0</v>
      </c>
      <c r="N218" s="10" t="s">
        <v>44</v>
      </c>
      <c r="O218" s="10">
        <v>2000</v>
      </c>
      <c r="P218" s="10">
        <v>0</v>
      </c>
      <c r="Q218" s="10" t="s">
        <v>42</v>
      </c>
      <c r="R218" s="34">
        <f t="shared" ref="R218:R268" si="285">O218*50%</f>
        <v>1000</v>
      </c>
      <c r="S218" s="10">
        <v>0</v>
      </c>
      <c r="T218" s="34">
        <f t="shared" ref="T218:T268" si="286">R218*20%</f>
        <v>200</v>
      </c>
      <c r="U218" s="34">
        <f t="shared" ref="U218:U268" si="287">R218*46.666666666667%</f>
        <v>466.66666666666998</v>
      </c>
      <c r="V218" s="31">
        <f t="shared" ref="V218:V268" si="288">X218*4</f>
        <v>18668</v>
      </c>
      <c r="W218" s="31">
        <f t="shared" ref="W218:W268" si="289">X218*2</f>
        <v>9334</v>
      </c>
      <c r="X218" s="31">
        <v>4667</v>
      </c>
      <c r="Y218" s="31">
        <f t="shared" ref="Y218:Y268" si="290">X218/2</f>
        <v>2333.5</v>
      </c>
      <c r="Z218" s="31">
        <f t="shared" ref="Z218:Z268" si="291">(R218-(T218+X218/10))/(T218+X218/10)%</f>
        <v>49.99250037498124</v>
      </c>
      <c r="AA218" s="28">
        <f t="shared" si="246"/>
        <v>13067.599999999999</v>
      </c>
      <c r="AB218" s="28">
        <f t="shared" si="259"/>
        <v>6533.7999999999993</v>
      </c>
      <c r="AC218" s="28">
        <f t="shared" si="247"/>
        <v>3266.8999999999996</v>
      </c>
      <c r="AD218" s="28">
        <f t="shared" si="260"/>
        <v>1633.4499999999998</v>
      </c>
      <c r="AE218" s="28">
        <f t="shared" si="248"/>
        <v>89.865005980747711</v>
      </c>
      <c r="AF218" s="29">
        <f t="shared" si="249"/>
        <v>0</v>
      </c>
      <c r="AG218" s="29">
        <f t="shared" si="261"/>
        <v>0</v>
      </c>
      <c r="AH218" s="29">
        <v>0</v>
      </c>
      <c r="AI218" s="29">
        <f t="shared" si="262"/>
        <v>0</v>
      </c>
      <c r="AJ218" s="29">
        <f t="shared" si="250"/>
        <v>400</v>
      </c>
    </row>
    <row r="219" spans="1:36" x14ac:dyDescent="0.3">
      <c r="A219" s="22" t="str">
        <f t="shared" si="277"/>
        <v>B.B.A. Business Comm</v>
      </c>
      <c r="B219" s="16" t="s">
        <v>136</v>
      </c>
      <c r="C219" s="3" t="s">
        <v>150</v>
      </c>
      <c r="D219" s="3" t="s">
        <v>4</v>
      </c>
      <c r="E219" s="3" t="s">
        <v>4</v>
      </c>
      <c r="F219" s="10" t="s">
        <v>248</v>
      </c>
      <c r="G219" s="10" t="s">
        <v>237</v>
      </c>
      <c r="H219" s="10" t="s">
        <v>139</v>
      </c>
      <c r="I219" s="33">
        <v>45139</v>
      </c>
      <c r="J219" s="10">
        <v>1</v>
      </c>
      <c r="K219" s="10">
        <v>2</v>
      </c>
      <c r="L219" s="10">
        <v>0</v>
      </c>
      <c r="M219" s="10">
        <v>0</v>
      </c>
      <c r="N219" s="10" t="s">
        <v>44</v>
      </c>
      <c r="O219" s="10">
        <v>2000</v>
      </c>
      <c r="P219" s="10">
        <v>0</v>
      </c>
      <c r="Q219" s="10" t="s">
        <v>42</v>
      </c>
      <c r="R219" s="34">
        <f t="shared" si="285"/>
        <v>1000</v>
      </c>
      <c r="S219" s="10">
        <v>0</v>
      </c>
      <c r="T219" s="34">
        <f t="shared" si="286"/>
        <v>200</v>
      </c>
      <c r="U219" s="34">
        <f t="shared" si="287"/>
        <v>466.66666666666998</v>
      </c>
      <c r="V219" s="31">
        <f t="shared" si="288"/>
        <v>18668</v>
      </c>
      <c r="W219" s="31">
        <f t="shared" si="289"/>
        <v>9334</v>
      </c>
      <c r="X219" s="31">
        <v>4667</v>
      </c>
      <c r="Y219" s="31">
        <f t="shared" si="290"/>
        <v>2333.5</v>
      </c>
      <c r="Z219" s="31">
        <f t="shared" si="291"/>
        <v>49.99250037498124</v>
      </c>
      <c r="AA219" s="28">
        <f t="shared" si="246"/>
        <v>13067.599999999999</v>
      </c>
      <c r="AB219" s="28">
        <f t="shared" si="259"/>
        <v>6533.7999999999993</v>
      </c>
      <c r="AC219" s="28">
        <f t="shared" si="247"/>
        <v>3266.8999999999996</v>
      </c>
      <c r="AD219" s="28">
        <f t="shared" si="260"/>
        <v>1633.4499999999998</v>
      </c>
      <c r="AE219" s="28">
        <f t="shared" si="248"/>
        <v>89.865005980747711</v>
      </c>
      <c r="AF219" s="29">
        <f t="shared" si="249"/>
        <v>0</v>
      </c>
      <c r="AG219" s="29">
        <f t="shared" si="261"/>
        <v>0</v>
      </c>
      <c r="AH219" s="29">
        <v>0</v>
      </c>
      <c r="AI219" s="29">
        <f t="shared" si="262"/>
        <v>0</v>
      </c>
      <c r="AJ219" s="29">
        <f t="shared" si="250"/>
        <v>400</v>
      </c>
    </row>
    <row r="220" spans="1:36" x14ac:dyDescent="0.3">
      <c r="A220" s="22" t="str">
        <f t="shared" si="277"/>
        <v>B.B.A. Essentials of Math</v>
      </c>
      <c r="B220" s="16" t="s">
        <v>151</v>
      </c>
      <c r="C220" s="3" t="s">
        <v>150</v>
      </c>
      <c r="D220" s="3" t="s">
        <v>4</v>
      </c>
      <c r="E220" s="3" t="s">
        <v>4</v>
      </c>
      <c r="F220" s="10" t="s">
        <v>256</v>
      </c>
      <c r="G220" s="10" t="s">
        <v>237</v>
      </c>
      <c r="H220" s="10" t="s">
        <v>139</v>
      </c>
      <c r="I220" s="33">
        <v>45139</v>
      </c>
      <c r="J220" s="10">
        <v>1</v>
      </c>
      <c r="K220" s="10">
        <v>2</v>
      </c>
      <c r="L220" s="10">
        <v>0</v>
      </c>
      <c r="M220" s="10">
        <v>0</v>
      </c>
      <c r="N220" s="10" t="s">
        <v>44</v>
      </c>
      <c r="O220" s="10">
        <v>2000</v>
      </c>
      <c r="P220" s="10">
        <v>0</v>
      </c>
      <c r="Q220" s="10" t="s">
        <v>42</v>
      </c>
      <c r="R220" s="34">
        <f t="shared" si="285"/>
        <v>1000</v>
      </c>
      <c r="S220" s="10">
        <v>0</v>
      </c>
      <c r="T220" s="34">
        <f t="shared" si="286"/>
        <v>200</v>
      </c>
      <c r="U220" s="34">
        <f t="shared" si="287"/>
        <v>466.66666666666998</v>
      </c>
      <c r="V220" s="31">
        <f t="shared" si="288"/>
        <v>18668</v>
      </c>
      <c r="W220" s="31">
        <f t="shared" si="289"/>
        <v>9334</v>
      </c>
      <c r="X220" s="31">
        <v>4667</v>
      </c>
      <c r="Y220" s="31">
        <f t="shared" si="290"/>
        <v>2333.5</v>
      </c>
      <c r="Z220" s="31">
        <f t="shared" si="291"/>
        <v>49.99250037498124</v>
      </c>
      <c r="AA220" s="28">
        <f t="shared" si="246"/>
        <v>13067.599999999999</v>
      </c>
      <c r="AB220" s="28">
        <f t="shared" si="259"/>
        <v>6533.7999999999993</v>
      </c>
      <c r="AC220" s="28">
        <f t="shared" si="247"/>
        <v>3266.8999999999996</v>
      </c>
      <c r="AD220" s="28">
        <f t="shared" si="260"/>
        <v>1633.4499999999998</v>
      </c>
      <c r="AE220" s="28">
        <f t="shared" si="248"/>
        <v>89.865005980747711</v>
      </c>
      <c r="AF220" s="29">
        <f t="shared" si="249"/>
        <v>0</v>
      </c>
      <c r="AG220" s="29">
        <f t="shared" si="261"/>
        <v>0</v>
      </c>
      <c r="AH220" s="29">
        <v>0</v>
      </c>
      <c r="AI220" s="29">
        <f t="shared" si="262"/>
        <v>0</v>
      </c>
      <c r="AJ220" s="29">
        <f t="shared" si="250"/>
        <v>400</v>
      </c>
    </row>
    <row r="221" spans="1:36" x14ac:dyDescent="0.3">
      <c r="A221" s="22" t="str">
        <f t="shared" si="277"/>
        <v>B.B.A. Essentials of Stats</v>
      </c>
      <c r="B221" s="16" t="s">
        <v>152</v>
      </c>
      <c r="C221" s="3" t="s">
        <v>150</v>
      </c>
      <c r="D221" s="3" t="s">
        <v>4</v>
      </c>
      <c r="E221" s="3" t="s">
        <v>4</v>
      </c>
      <c r="F221" s="38" t="s">
        <v>235</v>
      </c>
      <c r="G221" s="10" t="s">
        <v>237</v>
      </c>
      <c r="H221" s="10" t="s">
        <v>139</v>
      </c>
      <c r="I221" s="33">
        <v>45139</v>
      </c>
      <c r="J221" s="10">
        <v>1</v>
      </c>
      <c r="K221" s="10">
        <v>2</v>
      </c>
      <c r="L221" s="10">
        <v>0</v>
      </c>
      <c r="M221" s="10">
        <v>0</v>
      </c>
      <c r="N221" s="10" t="s">
        <v>44</v>
      </c>
      <c r="O221" s="10">
        <v>2000</v>
      </c>
      <c r="P221" s="10">
        <v>0</v>
      </c>
      <c r="Q221" s="10" t="s">
        <v>42</v>
      </c>
      <c r="R221" s="34">
        <f t="shared" si="285"/>
        <v>1000</v>
      </c>
      <c r="S221" s="10">
        <v>0</v>
      </c>
      <c r="T221" s="34">
        <f t="shared" si="286"/>
        <v>200</v>
      </c>
      <c r="U221" s="34">
        <f t="shared" si="287"/>
        <v>466.66666666666998</v>
      </c>
      <c r="V221" s="31">
        <f t="shared" si="288"/>
        <v>18668</v>
      </c>
      <c r="W221" s="31">
        <f t="shared" si="289"/>
        <v>9334</v>
      </c>
      <c r="X221" s="31">
        <v>4667</v>
      </c>
      <c r="Y221" s="31">
        <f t="shared" si="290"/>
        <v>2333.5</v>
      </c>
      <c r="Z221" s="31">
        <f t="shared" si="291"/>
        <v>49.99250037498124</v>
      </c>
      <c r="AA221" s="28">
        <f t="shared" si="246"/>
        <v>13067.599999999999</v>
      </c>
      <c r="AB221" s="28">
        <f t="shared" si="259"/>
        <v>6533.7999999999993</v>
      </c>
      <c r="AC221" s="28">
        <f t="shared" si="247"/>
        <v>3266.8999999999996</v>
      </c>
      <c r="AD221" s="28">
        <f t="shared" si="260"/>
        <v>1633.4499999999998</v>
      </c>
      <c r="AE221" s="28">
        <f t="shared" si="248"/>
        <v>89.865005980747711</v>
      </c>
      <c r="AF221" s="29">
        <f t="shared" si="249"/>
        <v>0</v>
      </c>
      <c r="AG221" s="29">
        <f t="shared" si="261"/>
        <v>0</v>
      </c>
      <c r="AH221" s="29">
        <v>0</v>
      </c>
      <c r="AI221" s="29">
        <f t="shared" si="262"/>
        <v>0</v>
      </c>
      <c r="AJ221" s="29">
        <f t="shared" si="250"/>
        <v>400</v>
      </c>
    </row>
    <row r="222" spans="1:36" x14ac:dyDescent="0.3">
      <c r="A222" s="22" t="str">
        <f t="shared" si="277"/>
        <v>B.B.A. Advanced Math &amp; Stats</v>
      </c>
      <c r="B222" s="16" t="s">
        <v>153</v>
      </c>
      <c r="C222" s="3" t="s">
        <v>150</v>
      </c>
      <c r="D222" s="3" t="s">
        <v>4</v>
      </c>
      <c r="E222" s="3" t="s">
        <v>4</v>
      </c>
      <c r="F222" s="38" t="s">
        <v>235</v>
      </c>
      <c r="G222" s="10" t="s">
        <v>237</v>
      </c>
      <c r="H222" s="10" t="s">
        <v>139</v>
      </c>
      <c r="I222" s="33">
        <v>45139</v>
      </c>
      <c r="J222" s="10">
        <v>1</v>
      </c>
      <c r="K222" s="10">
        <v>2</v>
      </c>
      <c r="L222" s="10">
        <v>0</v>
      </c>
      <c r="M222" s="10">
        <v>0</v>
      </c>
      <c r="N222" s="10" t="s">
        <v>44</v>
      </c>
      <c r="O222" s="10">
        <v>2000</v>
      </c>
      <c r="P222" s="10">
        <v>0</v>
      </c>
      <c r="Q222" s="10" t="s">
        <v>42</v>
      </c>
      <c r="R222" s="34">
        <f t="shared" si="285"/>
        <v>1000</v>
      </c>
      <c r="S222" s="10">
        <v>0</v>
      </c>
      <c r="T222" s="34">
        <f t="shared" si="286"/>
        <v>200</v>
      </c>
      <c r="U222" s="34">
        <f t="shared" si="287"/>
        <v>466.66666666666998</v>
      </c>
      <c r="V222" s="31">
        <f t="shared" si="288"/>
        <v>18668</v>
      </c>
      <c r="W222" s="31">
        <f t="shared" si="289"/>
        <v>9334</v>
      </c>
      <c r="X222" s="31">
        <v>4667</v>
      </c>
      <c r="Y222" s="31">
        <f t="shared" si="290"/>
        <v>2333.5</v>
      </c>
      <c r="Z222" s="31">
        <f t="shared" si="291"/>
        <v>49.99250037498124</v>
      </c>
      <c r="AA222" s="28">
        <f t="shared" si="246"/>
        <v>13067.599999999999</v>
      </c>
      <c r="AB222" s="28">
        <f t="shared" si="259"/>
        <v>6533.7999999999993</v>
      </c>
      <c r="AC222" s="28">
        <f t="shared" si="247"/>
        <v>3266.8999999999996</v>
      </c>
      <c r="AD222" s="28">
        <f t="shared" si="260"/>
        <v>1633.4499999999998</v>
      </c>
      <c r="AE222" s="28">
        <f t="shared" si="248"/>
        <v>89.865005980747711</v>
      </c>
      <c r="AF222" s="29">
        <f t="shared" si="249"/>
        <v>0</v>
      </c>
      <c r="AG222" s="29">
        <f t="shared" si="261"/>
        <v>0</v>
      </c>
      <c r="AH222" s="29">
        <v>0</v>
      </c>
      <c r="AI222" s="29">
        <f t="shared" si="262"/>
        <v>0</v>
      </c>
      <c r="AJ222" s="29">
        <f t="shared" si="250"/>
        <v>400</v>
      </c>
    </row>
    <row r="223" spans="1:36" x14ac:dyDescent="0.3">
      <c r="A223" s="22" t="str">
        <f t="shared" si="277"/>
        <v>B.B.A. Computer Applications</v>
      </c>
      <c r="B223" s="16" t="s">
        <v>154</v>
      </c>
      <c r="C223" s="3" t="s">
        <v>150</v>
      </c>
      <c r="D223" s="3" t="s">
        <v>4</v>
      </c>
      <c r="E223" s="3" t="s">
        <v>4</v>
      </c>
      <c r="F223" s="10" t="s">
        <v>257</v>
      </c>
      <c r="G223" s="10" t="s">
        <v>237</v>
      </c>
      <c r="H223" s="10" t="s">
        <v>139</v>
      </c>
      <c r="I223" s="33">
        <v>45139</v>
      </c>
      <c r="J223" s="10">
        <v>1</v>
      </c>
      <c r="K223" s="10">
        <v>2</v>
      </c>
      <c r="L223" s="10">
        <v>0</v>
      </c>
      <c r="M223" s="10">
        <v>0</v>
      </c>
      <c r="N223" s="10" t="s">
        <v>44</v>
      </c>
      <c r="O223" s="10">
        <v>2000</v>
      </c>
      <c r="P223" s="10">
        <v>0</v>
      </c>
      <c r="Q223" s="10" t="s">
        <v>42</v>
      </c>
      <c r="R223" s="34">
        <f t="shared" si="285"/>
        <v>1000</v>
      </c>
      <c r="S223" s="10">
        <v>0</v>
      </c>
      <c r="T223" s="34">
        <f t="shared" si="286"/>
        <v>200</v>
      </c>
      <c r="U223" s="34">
        <f t="shared" si="287"/>
        <v>466.66666666666998</v>
      </c>
      <c r="V223" s="31">
        <f t="shared" si="288"/>
        <v>18668</v>
      </c>
      <c r="W223" s="31">
        <f t="shared" si="289"/>
        <v>9334</v>
      </c>
      <c r="X223" s="31">
        <v>4667</v>
      </c>
      <c r="Y223" s="31">
        <f t="shared" si="290"/>
        <v>2333.5</v>
      </c>
      <c r="Z223" s="31">
        <f t="shared" si="291"/>
        <v>49.99250037498124</v>
      </c>
      <c r="AA223" s="28">
        <f t="shared" si="246"/>
        <v>13067.599999999999</v>
      </c>
      <c r="AB223" s="28">
        <f t="shared" si="259"/>
        <v>6533.7999999999993</v>
      </c>
      <c r="AC223" s="28">
        <f t="shared" si="247"/>
        <v>3266.8999999999996</v>
      </c>
      <c r="AD223" s="28">
        <f t="shared" si="260"/>
        <v>1633.4499999999998</v>
      </c>
      <c r="AE223" s="28">
        <f t="shared" si="248"/>
        <v>89.865005980747711</v>
      </c>
      <c r="AF223" s="29">
        <f t="shared" si="249"/>
        <v>0</v>
      </c>
      <c r="AG223" s="29">
        <f t="shared" si="261"/>
        <v>0</v>
      </c>
      <c r="AH223" s="29">
        <v>0</v>
      </c>
      <c r="AI223" s="29">
        <f t="shared" si="262"/>
        <v>0</v>
      </c>
      <c r="AJ223" s="29">
        <f t="shared" si="250"/>
        <v>400</v>
      </c>
    </row>
    <row r="224" spans="1:36" x14ac:dyDescent="0.3">
      <c r="A224" s="22" t="str">
        <f t="shared" si="277"/>
        <v>B.B.A. Micro Economics</v>
      </c>
      <c r="B224" s="16" t="s">
        <v>103</v>
      </c>
      <c r="C224" s="3" t="s">
        <v>150</v>
      </c>
      <c r="D224" s="3" t="s">
        <v>4</v>
      </c>
      <c r="E224" s="3" t="s">
        <v>4</v>
      </c>
      <c r="F224" s="10" t="s">
        <v>255</v>
      </c>
      <c r="G224" s="10" t="s">
        <v>237</v>
      </c>
      <c r="H224" s="10" t="s">
        <v>139</v>
      </c>
      <c r="I224" s="33">
        <v>45139</v>
      </c>
      <c r="J224" s="10">
        <v>1</v>
      </c>
      <c r="K224" s="10">
        <v>2</v>
      </c>
      <c r="L224" s="10">
        <v>0</v>
      </c>
      <c r="M224" s="10">
        <v>0</v>
      </c>
      <c r="N224" s="10" t="s">
        <v>44</v>
      </c>
      <c r="O224" s="10">
        <v>2000</v>
      </c>
      <c r="P224" s="10">
        <v>0</v>
      </c>
      <c r="Q224" s="10" t="s">
        <v>42</v>
      </c>
      <c r="R224" s="34">
        <f t="shared" si="285"/>
        <v>1000</v>
      </c>
      <c r="S224" s="10">
        <v>0</v>
      </c>
      <c r="T224" s="34">
        <f t="shared" si="286"/>
        <v>200</v>
      </c>
      <c r="U224" s="34">
        <f t="shared" si="287"/>
        <v>466.66666666666998</v>
      </c>
      <c r="V224" s="31">
        <f t="shared" si="288"/>
        <v>18668</v>
      </c>
      <c r="W224" s="31">
        <f t="shared" si="289"/>
        <v>9334</v>
      </c>
      <c r="X224" s="31">
        <v>4667</v>
      </c>
      <c r="Y224" s="31">
        <f t="shared" si="290"/>
        <v>2333.5</v>
      </c>
      <c r="Z224" s="31">
        <f t="shared" si="291"/>
        <v>49.99250037498124</v>
      </c>
      <c r="AA224" s="28">
        <f t="shared" si="246"/>
        <v>13067.599999999999</v>
      </c>
      <c r="AB224" s="28">
        <f t="shared" si="259"/>
        <v>6533.7999999999993</v>
      </c>
      <c r="AC224" s="28">
        <f t="shared" si="247"/>
        <v>3266.8999999999996</v>
      </c>
      <c r="AD224" s="28">
        <f t="shared" si="260"/>
        <v>1633.4499999999998</v>
      </c>
      <c r="AE224" s="28">
        <f t="shared" si="248"/>
        <v>89.865005980747711</v>
      </c>
      <c r="AF224" s="29">
        <f t="shared" si="249"/>
        <v>0</v>
      </c>
      <c r="AG224" s="29">
        <f t="shared" si="261"/>
        <v>0</v>
      </c>
      <c r="AH224" s="29">
        <v>0</v>
      </c>
      <c r="AI224" s="29">
        <f t="shared" si="262"/>
        <v>0</v>
      </c>
      <c r="AJ224" s="29">
        <f t="shared" si="250"/>
        <v>400</v>
      </c>
    </row>
    <row r="225" spans="1:36" x14ac:dyDescent="0.3">
      <c r="A225" s="22" t="str">
        <f t="shared" si="277"/>
        <v>B.B.A. Macro Economics</v>
      </c>
      <c r="B225" s="16" t="s">
        <v>104</v>
      </c>
      <c r="C225" s="3" t="s">
        <v>150</v>
      </c>
      <c r="D225" s="3" t="s">
        <v>4</v>
      </c>
      <c r="E225" s="3" t="s">
        <v>4</v>
      </c>
      <c r="F225" s="10" t="s">
        <v>255</v>
      </c>
      <c r="G225" s="10" t="s">
        <v>237</v>
      </c>
      <c r="H225" s="10" t="s">
        <v>139</v>
      </c>
      <c r="I225" s="33">
        <v>45139</v>
      </c>
      <c r="J225" s="10">
        <v>1</v>
      </c>
      <c r="K225" s="10">
        <v>2</v>
      </c>
      <c r="L225" s="10">
        <v>0</v>
      </c>
      <c r="M225" s="10">
        <v>0</v>
      </c>
      <c r="N225" s="10" t="s">
        <v>44</v>
      </c>
      <c r="O225" s="10">
        <v>2000</v>
      </c>
      <c r="P225" s="10">
        <v>0</v>
      </c>
      <c r="Q225" s="10" t="s">
        <v>42</v>
      </c>
      <c r="R225" s="34">
        <f t="shared" si="285"/>
        <v>1000</v>
      </c>
      <c r="S225" s="10">
        <v>0</v>
      </c>
      <c r="T225" s="34">
        <f t="shared" si="286"/>
        <v>200</v>
      </c>
      <c r="U225" s="34">
        <f t="shared" si="287"/>
        <v>466.66666666666998</v>
      </c>
      <c r="V225" s="31">
        <f t="shared" si="288"/>
        <v>18668</v>
      </c>
      <c r="W225" s="31">
        <f t="shared" si="289"/>
        <v>9334</v>
      </c>
      <c r="X225" s="31">
        <v>4667</v>
      </c>
      <c r="Y225" s="31">
        <f t="shared" si="290"/>
        <v>2333.5</v>
      </c>
      <c r="Z225" s="31">
        <f t="shared" si="291"/>
        <v>49.99250037498124</v>
      </c>
      <c r="AA225" s="28">
        <f t="shared" si="246"/>
        <v>13067.599999999999</v>
      </c>
      <c r="AB225" s="28">
        <f t="shared" si="259"/>
        <v>6533.7999999999993</v>
      </c>
      <c r="AC225" s="28">
        <f t="shared" si="247"/>
        <v>3266.8999999999996</v>
      </c>
      <c r="AD225" s="28">
        <f t="shared" si="260"/>
        <v>1633.4499999999998</v>
      </c>
      <c r="AE225" s="28">
        <f t="shared" si="248"/>
        <v>89.865005980747711</v>
      </c>
      <c r="AF225" s="29">
        <f t="shared" si="249"/>
        <v>0</v>
      </c>
      <c r="AG225" s="29">
        <f t="shared" si="261"/>
        <v>0</v>
      </c>
      <c r="AH225" s="29">
        <v>0</v>
      </c>
      <c r="AI225" s="29">
        <f t="shared" si="262"/>
        <v>0</v>
      </c>
      <c r="AJ225" s="29">
        <f t="shared" si="250"/>
        <v>400</v>
      </c>
    </row>
    <row r="226" spans="1:36" x14ac:dyDescent="0.3">
      <c r="A226" s="22" t="str">
        <f t="shared" si="277"/>
        <v>B.B.A. Organizational Behavior</v>
      </c>
      <c r="B226" s="16" t="s">
        <v>140</v>
      </c>
      <c r="C226" s="3" t="s">
        <v>150</v>
      </c>
      <c r="D226" s="3" t="s">
        <v>4</v>
      </c>
      <c r="E226" s="3" t="s">
        <v>4</v>
      </c>
      <c r="F226" s="10" t="s">
        <v>44</v>
      </c>
      <c r="G226" s="10" t="s">
        <v>237</v>
      </c>
      <c r="H226" s="10" t="s">
        <v>139</v>
      </c>
      <c r="I226" s="33">
        <v>45139</v>
      </c>
      <c r="J226" s="10">
        <v>1</v>
      </c>
      <c r="K226" s="10">
        <v>2</v>
      </c>
      <c r="L226" s="10">
        <v>0</v>
      </c>
      <c r="M226" s="10">
        <v>0</v>
      </c>
      <c r="N226" s="10" t="s">
        <v>44</v>
      </c>
      <c r="O226" s="10">
        <v>2000</v>
      </c>
      <c r="P226" s="10">
        <v>0</v>
      </c>
      <c r="Q226" s="10" t="s">
        <v>42</v>
      </c>
      <c r="R226" s="34">
        <f t="shared" si="285"/>
        <v>1000</v>
      </c>
      <c r="S226" s="10">
        <v>0</v>
      </c>
      <c r="T226" s="34">
        <f t="shared" si="286"/>
        <v>200</v>
      </c>
      <c r="U226" s="34">
        <f t="shared" si="287"/>
        <v>466.66666666666998</v>
      </c>
      <c r="V226" s="31">
        <f t="shared" si="288"/>
        <v>18668</v>
      </c>
      <c r="W226" s="31">
        <f t="shared" si="289"/>
        <v>9334</v>
      </c>
      <c r="X226" s="31">
        <v>4667</v>
      </c>
      <c r="Y226" s="31">
        <f t="shared" si="290"/>
        <v>2333.5</v>
      </c>
      <c r="Z226" s="31">
        <f t="shared" si="291"/>
        <v>49.99250037498124</v>
      </c>
      <c r="AA226" s="28">
        <f t="shared" si="246"/>
        <v>13067.599999999999</v>
      </c>
      <c r="AB226" s="28">
        <f t="shared" si="259"/>
        <v>6533.7999999999993</v>
      </c>
      <c r="AC226" s="28">
        <f t="shared" ref="AC226:AC289" si="292">X226*70%</f>
        <v>3266.8999999999996</v>
      </c>
      <c r="AD226" s="28">
        <f t="shared" si="260"/>
        <v>1633.4499999999998</v>
      </c>
      <c r="AE226" s="28">
        <f t="shared" ref="AE226:AE289" si="293">(R226-(T226+AC226/10))/(T226+AC226/10)%</f>
        <v>89.865005980747711</v>
      </c>
      <c r="AF226" s="29">
        <f t="shared" si="249"/>
        <v>0</v>
      </c>
      <c r="AG226" s="29">
        <f t="shared" si="261"/>
        <v>0</v>
      </c>
      <c r="AH226" s="29">
        <v>0</v>
      </c>
      <c r="AI226" s="29">
        <f t="shared" si="262"/>
        <v>0</v>
      </c>
      <c r="AJ226" s="29">
        <f t="shared" ref="AJ226:AJ289" si="294">(R226-(T226+AH226/10))/(T226+AH226/10)%</f>
        <v>400</v>
      </c>
    </row>
    <row r="227" spans="1:36" x14ac:dyDescent="0.3">
      <c r="A227" s="22" t="str">
        <f t="shared" si="277"/>
        <v>B.B.A. Social Structure &amp; Ethics</v>
      </c>
      <c r="B227" s="16" t="s">
        <v>155</v>
      </c>
      <c r="C227" s="3" t="s">
        <v>150</v>
      </c>
      <c r="D227" s="3" t="s">
        <v>4</v>
      </c>
      <c r="E227" s="3" t="s">
        <v>4</v>
      </c>
      <c r="F227" s="10" t="s">
        <v>44</v>
      </c>
      <c r="G227" s="10" t="s">
        <v>237</v>
      </c>
      <c r="H227" s="10" t="s">
        <v>139</v>
      </c>
      <c r="I227" s="33">
        <v>45139</v>
      </c>
      <c r="J227" s="10">
        <v>1</v>
      </c>
      <c r="K227" s="10">
        <v>2</v>
      </c>
      <c r="L227" s="10">
        <v>0</v>
      </c>
      <c r="M227" s="10">
        <v>0</v>
      </c>
      <c r="N227" s="10" t="s">
        <v>44</v>
      </c>
      <c r="O227" s="10">
        <v>2000</v>
      </c>
      <c r="P227" s="10">
        <v>0</v>
      </c>
      <c r="Q227" s="10" t="s">
        <v>42</v>
      </c>
      <c r="R227" s="34">
        <f t="shared" si="285"/>
        <v>1000</v>
      </c>
      <c r="S227" s="10">
        <v>0</v>
      </c>
      <c r="T227" s="34">
        <f t="shared" si="286"/>
        <v>200</v>
      </c>
      <c r="U227" s="34">
        <f t="shared" si="287"/>
        <v>466.66666666666998</v>
      </c>
      <c r="V227" s="31">
        <f t="shared" si="288"/>
        <v>18668</v>
      </c>
      <c r="W227" s="31">
        <f t="shared" si="289"/>
        <v>9334</v>
      </c>
      <c r="X227" s="31">
        <v>4667</v>
      </c>
      <c r="Y227" s="31">
        <f t="shared" si="290"/>
        <v>2333.5</v>
      </c>
      <c r="Z227" s="31">
        <f t="shared" si="291"/>
        <v>49.99250037498124</v>
      </c>
      <c r="AA227" s="28">
        <f t="shared" si="246"/>
        <v>13067.599999999999</v>
      </c>
      <c r="AB227" s="28">
        <f t="shared" si="259"/>
        <v>6533.7999999999993</v>
      </c>
      <c r="AC227" s="28">
        <f t="shared" si="292"/>
        <v>3266.8999999999996</v>
      </c>
      <c r="AD227" s="28">
        <f t="shared" si="260"/>
        <v>1633.4499999999998</v>
      </c>
      <c r="AE227" s="28">
        <f t="shared" si="293"/>
        <v>89.865005980747711</v>
      </c>
      <c r="AF227" s="29">
        <f t="shared" si="249"/>
        <v>0</v>
      </c>
      <c r="AG227" s="29">
        <f t="shared" si="261"/>
        <v>0</v>
      </c>
      <c r="AH227" s="29">
        <v>0</v>
      </c>
      <c r="AI227" s="29">
        <f t="shared" si="262"/>
        <v>0</v>
      </c>
      <c r="AJ227" s="29">
        <f t="shared" si="294"/>
        <v>400</v>
      </c>
    </row>
    <row r="228" spans="1:36" x14ac:dyDescent="0.3">
      <c r="A228" s="22" t="str">
        <f t="shared" si="277"/>
        <v>B.B.A. Principles of Mgmt</v>
      </c>
      <c r="B228" s="16" t="s">
        <v>156</v>
      </c>
      <c r="C228" s="3" t="s">
        <v>150</v>
      </c>
      <c r="D228" s="3" t="s">
        <v>4</v>
      </c>
      <c r="E228" s="3" t="s">
        <v>4</v>
      </c>
      <c r="F228" s="10" t="s">
        <v>44</v>
      </c>
      <c r="G228" s="10" t="s">
        <v>237</v>
      </c>
      <c r="H228" s="10" t="s">
        <v>139</v>
      </c>
      <c r="I228" s="33">
        <v>45139</v>
      </c>
      <c r="J228" s="10">
        <v>1</v>
      </c>
      <c r="K228" s="10">
        <v>2</v>
      </c>
      <c r="L228" s="10">
        <v>0</v>
      </c>
      <c r="M228" s="10">
        <v>0</v>
      </c>
      <c r="N228" s="10" t="s">
        <v>44</v>
      </c>
      <c r="O228" s="10">
        <v>2000</v>
      </c>
      <c r="P228" s="10">
        <v>0</v>
      </c>
      <c r="Q228" s="10" t="s">
        <v>42</v>
      </c>
      <c r="R228" s="34">
        <f t="shared" si="285"/>
        <v>1000</v>
      </c>
      <c r="S228" s="10">
        <v>0</v>
      </c>
      <c r="T228" s="34">
        <f t="shared" si="286"/>
        <v>200</v>
      </c>
      <c r="U228" s="34">
        <f t="shared" si="287"/>
        <v>466.66666666666998</v>
      </c>
      <c r="V228" s="31">
        <f t="shared" si="288"/>
        <v>18668</v>
      </c>
      <c r="W228" s="31">
        <f t="shared" si="289"/>
        <v>9334</v>
      </c>
      <c r="X228" s="31">
        <v>4667</v>
      </c>
      <c r="Y228" s="31">
        <f t="shared" si="290"/>
        <v>2333.5</v>
      </c>
      <c r="Z228" s="31">
        <f t="shared" si="291"/>
        <v>49.99250037498124</v>
      </c>
      <c r="AA228" s="28">
        <f t="shared" si="246"/>
        <v>13067.599999999999</v>
      </c>
      <c r="AB228" s="28">
        <f t="shared" si="259"/>
        <v>6533.7999999999993</v>
      </c>
      <c r="AC228" s="28">
        <f t="shared" si="292"/>
        <v>3266.8999999999996</v>
      </c>
      <c r="AD228" s="28">
        <f t="shared" si="260"/>
        <v>1633.4499999999998</v>
      </c>
      <c r="AE228" s="28">
        <f t="shared" si="293"/>
        <v>89.865005980747711</v>
      </c>
      <c r="AF228" s="29">
        <f t="shared" si="249"/>
        <v>0</v>
      </c>
      <c r="AG228" s="29">
        <f t="shared" si="261"/>
        <v>0</v>
      </c>
      <c r="AH228" s="29">
        <v>0</v>
      </c>
      <c r="AI228" s="29">
        <f t="shared" si="262"/>
        <v>0</v>
      </c>
      <c r="AJ228" s="29">
        <f t="shared" si="294"/>
        <v>400</v>
      </c>
    </row>
    <row r="229" spans="1:36" x14ac:dyDescent="0.3">
      <c r="A229" s="22" t="str">
        <f t="shared" si="277"/>
        <v>B.B.A. Managerial Economics</v>
      </c>
      <c r="B229" s="16" t="s">
        <v>141</v>
      </c>
      <c r="C229" s="3" t="s">
        <v>150</v>
      </c>
      <c r="D229" s="3" t="s">
        <v>4</v>
      </c>
      <c r="E229" s="3" t="s">
        <v>4</v>
      </c>
      <c r="F229" s="10" t="s">
        <v>255</v>
      </c>
      <c r="G229" s="10" t="s">
        <v>237</v>
      </c>
      <c r="H229" s="10" t="s">
        <v>139</v>
      </c>
      <c r="I229" s="33">
        <v>45139</v>
      </c>
      <c r="J229" s="10">
        <v>1</v>
      </c>
      <c r="K229" s="10">
        <v>2</v>
      </c>
      <c r="L229" s="10">
        <v>0</v>
      </c>
      <c r="M229" s="10">
        <v>0</v>
      </c>
      <c r="N229" s="10" t="s">
        <v>44</v>
      </c>
      <c r="O229" s="10">
        <v>2000</v>
      </c>
      <c r="P229" s="10">
        <v>0</v>
      </c>
      <c r="Q229" s="10" t="s">
        <v>42</v>
      </c>
      <c r="R229" s="34">
        <f t="shared" si="285"/>
        <v>1000</v>
      </c>
      <c r="S229" s="10">
        <v>0</v>
      </c>
      <c r="T229" s="34">
        <f t="shared" si="286"/>
        <v>200</v>
      </c>
      <c r="U229" s="34">
        <f t="shared" si="287"/>
        <v>466.66666666666998</v>
      </c>
      <c r="V229" s="31">
        <f t="shared" si="288"/>
        <v>18668</v>
      </c>
      <c r="W229" s="31">
        <f t="shared" si="289"/>
        <v>9334</v>
      </c>
      <c r="X229" s="31">
        <v>4667</v>
      </c>
      <c r="Y229" s="31">
        <f t="shared" si="290"/>
        <v>2333.5</v>
      </c>
      <c r="Z229" s="31">
        <f t="shared" si="291"/>
        <v>49.99250037498124</v>
      </c>
      <c r="AA229" s="28">
        <f t="shared" si="246"/>
        <v>13067.599999999999</v>
      </c>
      <c r="AB229" s="28">
        <f t="shared" si="259"/>
        <v>6533.7999999999993</v>
      </c>
      <c r="AC229" s="28">
        <f t="shared" si="292"/>
        <v>3266.8999999999996</v>
      </c>
      <c r="AD229" s="28">
        <f t="shared" si="260"/>
        <v>1633.4499999999998</v>
      </c>
      <c r="AE229" s="28">
        <f t="shared" si="293"/>
        <v>89.865005980747711</v>
      </c>
      <c r="AF229" s="29">
        <f t="shared" si="249"/>
        <v>0</v>
      </c>
      <c r="AG229" s="29">
        <f t="shared" si="261"/>
        <v>0</v>
      </c>
      <c r="AH229" s="29">
        <v>0</v>
      </c>
      <c r="AI229" s="29">
        <f t="shared" si="262"/>
        <v>0</v>
      </c>
      <c r="AJ229" s="29">
        <f t="shared" si="294"/>
        <v>400</v>
      </c>
    </row>
    <row r="230" spans="1:36" x14ac:dyDescent="0.3">
      <c r="A230" s="22" t="str">
        <f t="shared" si="277"/>
        <v>B.B.A. Business Laws</v>
      </c>
      <c r="B230" s="16" t="s">
        <v>142</v>
      </c>
      <c r="C230" s="3" t="s">
        <v>150</v>
      </c>
      <c r="D230" s="3" t="s">
        <v>4</v>
      </c>
      <c r="E230" s="3" t="s">
        <v>4</v>
      </c>
      <c r="F230" s="38" t="s">
        <v>232</v>
      </c>
      <c r="G230" s="10" t="s">
        <v>237</v>
      </c>
      <c r="H230" s="10" t="s">
        <v>139</v>
      </c>
      <c r="I230" s="33">
        <v>45139</v>
      </c>
      <c r="J230" s="10">
        <v>1</v>
      </c>
      <c r="K230" s="10">
        <v>2</v>
      </c>
      <c r="L230" s="10">
        <v>0</v>
      </c>
      <c r="M230" s="10">
        <v>0</v>
      </c>
      <c r="N230" s="10" t="s">
        <v>44</v>
      </c>
      <c r="O230" s="10">
        <v>2000</v>
      </c>
      <c r="P230" s="10">
        <v>0</v>
      </c>
      <c r="Q230" s="10" t="s">
        <v>42</v>
      </c>
      <c r="R230" s="34">
        <f t="shared" si="285"/>
        <v>1000</v>
      </c>
      <c r="S230" s="10">
        <v>0</v>
      </c>
      <c r="T230" s="34">
        <f t="shared" si="286"/>
        <v>200</v>
      </c>
      <c r="U230" s="34">
        <f t="shared" si="287"/>
        <v>466.66666666666998</v>
      </c>
      <c r="V230" s="31">
        <f t="shared" si="288"/>
        <v>18668</v>
      </c>
      <c r="W230" s="31">
        <f t="shared" si="289"/>
        <v>9334</v>
      </c>
      <c r="X230" s="31">
        <v>4667</v>
      </c>
      <c r="Y230" s="31">
        <f t="shared" si="290"/>
        <v>2333.5</v>
      </c>
      <c r="Z230" s="31">
        <f t="shared" si="291"/>
        <v>49.99250037498124</v>
      </c>
      <c r="AA230" s="28">
        <f t="shared" ref="AA230:AA296" si="295">AC230*4</f>
        <v>13067.599999999999</v>
      </c>
      <c r="AB230" s="28">
        <f t="shared" si="259"/>
        <v>6533.7999999999993</v>
      </c>
      <c r="AC230" s="28">
        <f t="shared" si="292"/>
        <v>3266.8999999999996</v>
      </c>
      <c r="AD230" s="28">
        <f t="shared" si="260"/>
        <v>1633.4499999999998</v>
      </c>
      <c r="AE230" s="28">
        <f t="shared" si="293"/>
        <v>89.865005980747711</v>
      </c>
      <c r="AF230" s="29">
        <f t="shared" ref="AF230:AF296" si="296">AH230*4</f>
        <v>0</v>
      </c>
      <c r="AG230" s="29">
        <f t="shared" si="261"/>
        <v>0</v>
      </c>
      <c r="AH230" s="29">
        <v>0</v>
      </c>
      <c r="AI230" s="29">
        <f t="shared" si="262"/>
        <v>0</v>
      </c>
      <c r="AJ230" s="29">
        <f t="shared" si="294"/>
        <v>400</v>
      </c>
    </row>
    <row r="231" spans="1:36" x14ac:dyDescent="0.3">
      <c r="A231" s="22" t="str">
        <f t="shared" si="277"/>
        <v>B.B.A. Financial Accounting</v>
      </c>
      <c r="B231" s="16" t="s">
        <v>143</v>
      </c>
      <c r="C231" s="3" t="s">
        <v>150</v>
      </c>
      <c r="D231" s="3" t="s">
        <v>4</v>
      </c>
      <c r="E231" s="3" t="s">
        <v>4</v>
      </c>
      <c r="F231" s="10" t="s">
        <v>228</v>
      </c>
      <c r="G231" s="10" t="s">
        <v>237</v>
      </c>
      <c r="H231" s="10" t="s">
        <v>139</v>
      </c>
      <c r="I231" s="33">
        <v>45139</v>
      </c>
      <c r="J231" s="10">
        <v>1</v>
      </c>
      <c r="K231" s="10">
        <v>2</v>
      </c>
      <c r="L231" s="10">
        <v>0</v>
      </c>
      <c r="M231" s="10">
        <v>0</v>
      </c>
      <c r="N231" s="10" t="s">
        <v>44</v>
      </c>
      <c r="O231" s="10">
        <v>2000</v>
      </c>
      <c r="P231" s="10">
        <v>0</v>
      </c>
      <c r="Q231" s="10" t="s">
        <v>42</v>
      </c>
      <c r="R231" s="34">
        <f t="shared" si="285"/>
        <v>1000</v>
      </c>
      <c r="S231" s="10">
        <v>0</v>
      </c>
      <c r="T231" s="34">
        <f t="shared" si="286"/>
        <v>200</v>
      </c>
      <c r="U231" s="34">
        <f t="shared" si="287"/>
        <v>466.66666666666998</v>
      </c>
      <c r="V231" s="31">
        <f t="shared" si="288"/>
        <v>18668</v>
      </c>
      <c r="W231" s="31">
        <f t="shared" si="289"/>
        <v>9334</v>
      </c>
      <c r="X231" s="31">
        <v>4667</v>
      </c>
      <c r="Y231" s="31">
        <f t="shared" si="290"/>
        <v>2333.5</v>
      </c>
      <c r="Z231" s="31">
        <f t="shared" si="291"/>
        <v>49.99250037498124</v>
      </c>
      <c r="AA231" s="28">
        <f t="shared" si="295"/>
        <v>13067.599999999999</v>
      </c>
      <c r="AB231" s="28">
        <f t="shared" si="259"/>
        <v>6533.7999999999993</v>
      </c>
      <c r="AC231" s="28">
        <f t="shared" si="292"/>
        <v>3266.8999999999996</v>
      </c>
      <c r="AD231" s="28">
        <f t="shared" si="260"/>
        <v>1633.4499999999998</v>
      </c>
      <c r="AE231" s="28">
        <f t="shared" si="293"/>
        <v>89.865005980747711</v>
      </c>
      <c r="AF231" s="29">
        <f t="shared" si="296"/>
        <v>0</v>
      </c>
      <c r="AG231" s="29">
        <f t="shared" si="261"/>
        <v>0</v>
      </c>
      <c r="AH231" s="29">
        <v>0</v>
      </c>
      <c r="AI231" s="29">
        <f t="shared" si="262"/>
        <v>0</v>
      </c>
      <c r="AJ231" s="29">
        <f t="shared" si="294"/>
        <v>400</v>
      </c>
    </row>
    <row r="232" spans="1:36" x14ac:dyDescent="0.3">
      <c r="A232" s="22" t="str">
        <f t="shared" si="277"/>
        <v>B.B.A. Environment Studies</v>
      </c>
      <c r="B232" s="16" t="s">
        <v>144</v>
      </c>
      <c r="C232" s="3" t="s">
        <v>150</v>
      </c>
      <c r="D232" s="3" t="s">
        <v>4</v>
      </c>
      <c r="E232" s="3" t="s">
        <v>4</v>
      </c>
      <c r="F232" s="10" t="s">
        <v>44</v>
      </c>
      <c r="G232" s="10" t="s">
        <v>237</v>
      </c>
      <c r="H232" s="10" t="s">
        <v>139</v>
      </c>
      <c r="I232" s="33">
        <v>45139</v>
      </c>
      <c r="J232" s="10">
        <v>1</v>
      </c>
      <c r="K232" s="10">
        <v>2</v>
      </c>
      <c r="L232" s="10">
        <v>0</v>
      </c>
      <c r="M232" s="10">
        <v>0</v>
      </c>
      <c r="N232" s="10" t="s">
        <v>44</v>
      </c>
      <c r="O232" s="10">
        <v>2000</v>
      </c>
      <c r="P232" s="10">
        <v>0</v>
      </c>
      <c r="Q232" s="10" t="s">
        <v>42</v>
      </c>
      <c r="R232" s="34">
        <f t="shared" si="285"/>
        <v>1000</v>
      </c>
      <c r="S232" s="10">
        <v>0</v>
      </c>
      <c r="T232" s="34">
        <f t="shared" si="286"/>
        <v>200</v>
      </c>
      <c r="U232" s="34">
        <f t="shared" si="287"/>
        <v>466.66666666666998</v>
      </c>
      <c r="V232" s="31">
        <f t="shared" si="288"/>
        <v>18668</v>
      </c>
      <c r="W232" s="31">
        <f t="shared" si="289"/>
        <v>9334</v>
      </c>
      <c r="X232" s="31">
        <v>4667</v>
      </c>
      <c r="Y232" s="31">
        <f t="shared" si="290"/>
        <v>2333.5</v>
      </c>
      <c r="Z232" s="31">
        <f t="shared" si="291"/>
        <v>49.99250037498124</v>
      </c>
      <c r="AA232" s="28">
        <f t="shared" si="295"/>
        <v>13067.599999999999</v>
      </c>
      <c r="AB232" s="28">
        <f t="shared" si="259"/>
        <v>6533.7999999999993</v>
      </c>
      <c r="AC232" s="28">
        <f t="shared" si="292"/>
        <v>3266.8999999999996</v>
      </c>
      <c r="AD232" s="28">
        <f t="shared" si="260"/>
        <v>1633.4499999999998</v>
      </c>
      <c r="AE232" s="28">
        <f t="shared" si="293"/>
        <v>89.865005980747711</v>
      </c>
      <c r="AF232" s="29">
        <f t="shared" si="296"/>
        <v>0</v>
      </c>
      <c r="AG232" s="29">
        <f t="shared" si="261"/>
        <v>0</v>
      </c>
      <c r="AH232" s="29">
        <v>0</v>
      </c>
      <c r="AI232" s="29">
        <f t="shared" si="262"/>
        <v>0</v>
      </c>
      <c r="AJ232" s="29">
        <f t="shared" si="294"/>
        <v>400</v>
      </c>
    </row>
    <row r="233" spans="1:36" x14ac:dyDescent="0.3">
      <c r="A233" s="22" t="str">
        <f t="shared" si="277"/>
        <v>B.B.A. Prod &amp; Materials Mgmt</v>
      </c>
      <c r="B233" s="16" t="s">
        <v>157</v>
      </c>
      <c r="C233" s="3" t="s">
        <v>150</v>
      </c>
      <c r="D233" s="3" t="s">
        <v>4</v>
      </c>
      <c r="E233" s="3" t="s">
        <v>4</v>
      </c>
      <c r="F233" s="10" t="s">
        <v>44</v>
      </c>
      <c r="G233" s="10" t="s">
        <v>237</v>
      </c>
      <c r="H233" s="10" t="s">
        <v>139</v>
      </c>
      <c r="I233" s="33">
        <v>45139</v>
      </c>
      <c r="J233" s="10">
        <v>1</v>
      </c>
      <c r="K233" s="10">
        <v>2</v>
      </c>
      <c r="L233" s="10">
        <v>0</v>
      </c>
      <c r="M233" s="10">
        <v>0</v>
      </c>
      <c r="N233" s="10" t="s">
        <v>44</v>
      </c>
      <c r="O233" s="10">
        <v>2000</v>
      </c>
      <c r="P233" s="10">
        <v>0</v>
      </c>
      <c r="Q233" s="10" t="s">
        <v>42</v>
      </c>
      <c r="R233" s="34">
        <f t="shared" si="285"/>
        <v>1000</v>
      </c>
      <c r="S233" s="10">
        <v>0</v>
      </c>
      <c r="T233" s="34">
        <f t="shared" si="286"/>
        <v>200</v>
      </c>
      <c r="U233" s="34">
        <f t="shared" si="287"/>
        <v>466.66666666666998</v>
      </c>
      <c r="V233" s="31">
        <f t="shared" si="288"/>
        <v>18668</v>
      </c>
      <c r="W233" s="31">
        <f t="shared" si="289"/>
        <v>9334</v>
      </c>
      <c r="X233" s="31">
        <v>4667</v>
      </c>
      <c r="Y233" s="31">
        <f t="shared" si="290"/>
        <v>2333.5</v>
      </c>
      <c r="Z233" s="31">
        <f t="shared" si="291"/>
        <v>49.99250037498124</v>
      </c>
      <c r="AA233" s="28">
        <f t="shared" si="295"/>
        <v>13067.599999999999</v>
      </c>
      <c r="AB233" s="28">
        <f t="shared" si="259"/>
        <v>6533.7999999999993</v>
      </c>
      <c r="AC233" s="28">
        <f t="shared" si="292"/>
        <v>3266.8999999999996</v>
      </c>
      <c r="AD233" s="28">
        <f t="shared" si="260"/>
        <v>1633.4499999999998</v>
      </c>
      <c r="AE233" s="28">
        <f t="shared" si="293"/>
        <v>89.865005980747711</v>
      </c>
      <c r="AF233" s="29">
        <f t="shared" si="296"/>
        <v>0</v>
      </c>
      <c r="AG233" s="29">
        <f t="shared" si="261"/>
        <v>0</v>
      </c>
      <c r="AH233" s="29">
        <v>0</v>
      </c>
      <c r="AI233" s="29">
        <f t="shared" si="262"/>
        <v>0</v>
      </c>
      <c r="AJ233" s="29">
        <f t="shared" si="294"/>
        <v>400</v>
      </c>
    </row>
    <row r="234" spans="1:36" x14ac:dyDescent="0.3">
      <c r="A234" s="22" t="str">
        <f t="shared" si="277"/>
        <v>B.B.A. Mgmt Info System</v>
      </c>
      <c r="B234" s="16" t="s">
        <v>158</v>
      </c>
      <c r="C234" s="3" t="s">
        <v>150</v>
      </c>
      <c r="D234" s="3" t="s">
        <v>4</v>
      </c>
      <c r="E234" s="3" t="s">
        <v>4</v>
      </c>
      <c r="F234" s="10" t="s">
        <v>257</v>
      </c>
      <c r="G234" s="10" t="s">
        <v>237</v>
      </c>
      <c r="H234" s="10" t="s">
        <v>139</v>
      </c>
      <c r="I234" s="33">
        <v>45139</v>
      </c>
      <c r="J234" s="10">
        <v>1</v>
      </c>
      <c r="K234" s="10">
        <v>2</v>
      </c>
      <c r="L234" s="10">
        <v>0</v>
      </c>
      <c r="M234" s="10">
        <v>0</v>
      </c>
      <c r="N234" s="10" t="s">
        <v>44</v>
      </c>
      <c r="O234" s="10">
        <v>2000</v>
      </c>
      <c r="P234" s="10">
        <v>0</v>
      </c>
      <c r="Q234" s="10" t="s">
        <v>42</v>
      </c>
      <c r="R234" s="34">
        <f t="shared" si="285"/>
        <v>1000</v>
      </c>
      <c r="S234" s="10">
        <v>0</v>
      </c>
      <c r="T234" s="34">
        <f t="shared" si="286"/>
        <v>200</v>
      </c>
      <c r="U234" s="34">
        <f t="shared" si="287"/>
        <v>466.66666666666998</v>
      </c>
      <c r="V234" s="31">
        <f t="shared" si="288"/>
        <v>18668</v>
      </c>
      <c r="W234" s="31">
        <f t="shared" si="289"/>
        <v>9334</v>
      </c>
      <c r="X234" s="31">
        <v>4667</v>
      </c>
      <c r="Y234" s="31">
        <f t="shared" si="290"/>
        <v>2333.5</v>
      </c>
      <c r="Z234" s="31">
        <f t="shared" si="291"/>
        <v>49.99250037498124</v>
      </c>
      <c r="AA234" s="28">
        <f t="shared" si="295"/>
        <v>13067.599999999999</v>
      </c>
      <c r="AB234" s="28">
        <f t="shared" si="259"/>
        <v>6533.7999999999993</v>
      </c>
      <c r="AC234" s="28">
        <f t="shared" si="292"/>
        <v>3266.8999999999996</v>
      </c>
      <c r="AD234" s="28">
        <f t="shared" si="260"/>
        <v>1633.4499999999998</v>
      </c>
      <c r="AE234" s="28">
        <f t="shared" si="293"/>
        <v>89.865005980747711</v>
      </c>
      <c r="AF234" s="29">
        <f t="shared" si="296"/>
        <v>0</v>
      </c>
      <c r="AG234" s="29">
        <f t="shared" si="261"/>
        <v>0</v>
      </c>
      <c r="AH234" s="29">
        <v>0</v>
      </c>
      <c r="AI234" s="29">
        <f t="shared" si="262"/>
        <v>0</v>
      </c>
      <c r="AJ234" s="29">
        <f t="shared" si="294"/>
        <v>400</v>
      </c>
    </row>
    <row r="235" spans="1:36" x14ac:dyDescent="0.3">
      <c r="A235" s="22" t="str">
        <f t="shared" si="277"/>
        <v>B.B.A. Cost Accounting</v>
      </c>
      <c r="B235" s="16" t="s">
        <v>145</v>
      </c>
      <c r="C235" s="3" t="s">
        <v>150</v>
      </c>
      <c r="D235" s="3" t="s">
        <v>4</v>
      </c>
      <c r="E235" s="3" t="s">
        <v>4</v>
      </c>
      <c r="F235" s="10" t="s">
        <v>254</v>
      </c>
      <c r="G235" s="10" t="s">
        <v>237</v>
      </c>
      <c r="H235" s="10" t="s">
        <v>139</v>
      </c>
      <c r="I235" s="33">
        <v>45139</v>
      </c>
      <c r="J235" s="10">
        <v>1</v>
      </c>
      <c r="K235" s="10">
        <v>2</v>
      </c>
      <c r="L235" s="10">
        <v>0</v>
      </c>
      <c r="M235" s="10">
        <v>0</v>
      </c>
      <c r="N235" s="10" t="s">
        <v>44</v>
      </c>
      <c r="O235" s="10">
        <v>2000</v>
      </c>
      <c r="P235" s="10">
        <v>0</v>
      </c>
      <c r="Q235" s="10" t="s">
        <v>42</v>
      </c>
      <c r="R235" s="34">
        <f t="shared" si="285"/>
        <v>1000</v>
      </c>
      <c r="S235" s="10">
        <v>0</v>
      </c>
      <c r="T235" s="34">
        <f t="shared" si="286"/>
        <v>200</v>
      </c>
      <c r="U235" s="34">
        <f t="shared" si="287"/>
        <v>466.66666666666998</v>
      </c>
      <c r="V235" s="31">
        <f t="shared" si="288"/>
        <v>18668</v>
      </c>
      <c r="W235" s="31">
        <f t="shared" si="289"/>
        <v>9334</v>
      </c>
      <c r="X235" s="31">
        <v>4667</v>
      </c>
      <c r="Y235" s="31">
        <f t="shared" si="290"/>
        <v>2333.5</v>
      </c>
      <c r="Z235" s="31">
        <f t="shared" si="291"/>
        <v>49.99250037498124</v>
      </c>
      <c r="AA235" s="28">
        <f t="shared" si="295"/>
        <v>13067.599999999999</v>
      </c>
      <c r="AB235" s="28">
        <f t="shared" si="259"/>
        <v>6533.7999999999993</v>
      </c>
      <c r="AC235" s="28">
        <f t="shared" si="292"/>
        <v>3266.8999999999996</v>
      </c>
      <c r="AD235" s="28">
        <f t="shared" si="260"/>
        <v>1633.4499999999998</v>
      </c>
      <c r="AE235" s="28">
        <f t="shared" si="293"/>
        <v>89.865005980747711</v>
      </c>
      <c r="AF235" s="29">
        <f t="shared" si="296"/>
        <v>0</v>
      </c>
      <c r="AG235" s="29">
        <f t="shared" si="261"/>
        <v>0</v>
      </c>
      <c r="AH235" s="29">
        <v>0</v>
      </c>
      <c r="AI235" s="29">
        <f t="shared" si="262"/>
        <v>0</v>
      </c>
      <c r="AJ235" s="29">
        <f t="shared" si="294"/>
        <v>400</v>
      </c>
    </row>
    <row r="236" spans="1:36" x14ac:dyDescent="0.3">
      <c r="A236" s="22" t="str">
        <f t="shared" si="277"/>
        <v>B.B.A. Marketing Management</v>
      </c>
      <c r="B236" s="16" t="s">
        <v>146</v>
      </c>
      <c r="C236" s="3" t="s">
        <v>150</v>
      </c>
      <c r="D236" s="3" t="s">
        <v>4</v>
      </c>
      <c r="E236" s="3" t="s">
        <v>4</v>
      </c>
      <c r="F236" s="10" t="s">
        <v>44</v>
      </c>
      <c r="G236" s="10" t="s">
        <v>237</v>
      </c>
      <c r="H236" s="10" t="s">
        <v>139</v>
      </c>
      <c r="I236" s="33">
        <v>45139</v>
      </c>
      <c r="J236" s="10">
        <v>1</v>
      </c>
      <c r="K236" s="10">
        <v>2</v>
      </c>
      <c r="L236" s="10">
        <v>0</v>
      </c>
      <c r="M236" s="10">
        <v>0</v>
      </c>
      <c r="N236" s="10" t="s">
        <v>44</v>
      </c>
      <c r="O236" s="10">
        <v>2000</v>
      </c>
      <c r="P236" s="10">
        <v>0</v>
      </c>
      <c r="Q236" s="10" t="s">
        <v>42</v>
      </c>
      <c r="R236" s="34">
        <f t="shared" si="285"/>
        <v>1000</v>
      </c>
      <c r="S236" s="10">
        <v>0</v>
      </c>
      <c r="T236" s="34">
        <f t="shared" si="286"/>
        <v>200</v>
      </c>
      <c r="U236" s="34">
        <f t="shared" si="287"/>
        <v>466.66666666666998</v>
      </c>
      <c r="V236" s="31">
        <f t="shared" si="288"/>
        <v>18668</v>
      </c>
      <c r="W236" s="31">
        <f t="shared" si="289"/>
        <v>9334</v>
      </c>
      <c r="X236" s="31">
        <v>4667</v>
      </c>
      <c r="Y236" s="31">
        <f t="shared" si="290"/>
        <v>2333.5</v>
      </c>
      <c r="Z236" s="31">
        <f t="shared" si="291"/>
        <v>49.99250037498124</v>
      </c>
      <c r="AA236" s="28">
        <f t="shared" si="295"/>
        <v>13067.599999999999</v>
      </c>
      <c r="AB236" s="28">
        <f t="shared" si="259"/>
        <v>6533.7999999999993</v>
      </c>
      <c r="AC236" s="28">
        <f t="shared" si="292"/>
        <v>3266.8999999999996</v>
      </c>
      <c r="AD236" s="28">
        <f t="shared" si="260"/>
        <v>1633.4499999999998</v>
      </c>
      <c r="AE236" s="28">
        <f t="shared" si="293"/>
        <v>89.865005980747711</v>
      </c>
      <c r="AF236" s="29">
        <f t="shared" si="296"/>
        <v>0</v>
      </c>
      <c r="AG236" s="29">
        <f t="shared" si="261"/>
        <v>0</v>
      </c>
      <c r="AH236" s="29">
        <v>0</v>
      </c>
      <c r="AI236" s="29">
        <f t="shared" si="262"/>
        <v>0</v>
      </c>
      <c r="AJ236" s="29">
        <f t="shared" si="294"/>
        <v>400</v>
      </c>
    </row>
    <row r="237" spans="1:36" x14ac:dyDescent="0.3">
      <c r="A237" s="22" t="str">
        <f t="shared" si="277"/>
        <v>B.B.A. HRM</v>
      </c>
      <c r="B237" s="16" t="s">
        <v>135</v>
      </c>
      <c r="C237" s="3" t="s">
        <v>150</v>
      </c>
      <c r="D237" s="3" t="s">
        <v>4</v>
      </c>
      <c r="E237" s="3" t="s">
        <v>4</v>
      </c>
      <c r="F237" s="10" t="s">
        <v>44</v>
      </c>
      <c r="G237" s="10" t="s">
        <v>237</v>
      </c>
      <c r="H237" s="10" t="s">
        <v>139</v>
      </c>
      <c r="I237" s="33">
        <v>45139</v>
      </c>
      <c r="J237" s="10">
        <v>1</v>
      </c>
      <c r="K237" s="10">
        <v>2</v>
      </c>
      <c r="L237" s="10">
        <v>0</v>
      </c>
      <c r="M237" s="10">
        <v>0</v>
      </c>
      <c r="N237" s="10" t="s">
        <v>44</v>
      </c>
      <c r="O237" s="10">
        <v>2000</v>
      </c>
      <c r="P237" s="10">
        <v>0</v>
      </c>
      <c r="Q237" s="10" t="s">
        <v>42</v>
      </c>
      <c r="R237" s="34">
        <f t="shared" si="285"/>
        <v>1000</v>
      </c>
      <c r="S237" s="10">
        <v>0</v>
      </c>
      <c r="T237" s="34">
        <f t="shared" si="286"/>
        <v>200</v>
      </c>
      <c r="U237" s="34">
        <f t="shared" si="287"/>
        <v>466.66666666666998</v>
      </c>
      <c r="V237" s="31">
        <f t="shared" si="288"/>
        <v>18668</v>
      </c>
      <c r="W237" s="31">
        <f t="shared" si="289"/>
        <v>9334</v>
      </c>
      <c r="X237" s="31">
        <v>4667</v>
      </c>
      <c r="Y237" s="31">
        <f t="shared" si="290"/>
        <v>2333.5</v>
      </c>
      <c r="Z237" s="31">
        <f t="shared" si="291"/>
        <v>49.99250037498124</v>
      </c>
      <c r="AA237" s="28">
        <f t="shared" si="295"/>
        <v>13067.599999999999</v>
      </c>
      <c r="AB237" s="28">
        <f t="shared" si="259"/>
        <v>6533.7999999999993</v>
      </c>
      <c r="AC237" s="28">
        <f t="shared" si="292"/>
        <v>3266.8999999999996</v>
      </c>
      <c r="AD237" s="28">
        <f t="shared" si="260"/>
        <v>1633.4499999999998</v>
      </c>
      <c r="AE237" s="28">
        <f t="shared" si="293"/>
        <v>89.865005980747711</v>
      </c>
      <c r="AF237" s="29">
        <f t="shared" si="296"/>
        <v>0</v>
      </c>
      <c r="AG237" s="29">
        <f t="shared" si="261"/>
        <v>0</v>
      </c>
      <c r="AH237" s="29">
        <v>0</v>
      </c>
      <c r="AI237" s="29">
        <f t="shared" si="262"/>
        <v>0</v>
      </c>
      <c r="AJ237" s="29">
        <f t="shared" si="294"/>
        <v>400</v>
      </c>
    </row>
    <row r="238" spans="1:36" x14ac:dyDescent="0.3">
      <c r="A238" s="22" t="str">
        <f t="shared" si="277"/>
        <v>B.B.A. Financial Management</v>
      </c>
      <c r="B238" s="16" t="s">
        <v>101</v>
      </c>
      <c r="C238" s="3" t="s">
        <v>150</v>
      </c>
      <c r="D238" s="3" t="s">
        <v>4</v>
      </c>
      <c r="E238" s="3" t="s">
        <v>4</v>
      </c>
      <c r="F238" s="10" t="s">
        <v>253</v>
      </c>
      <c r="G238" s="10" t="s">
        <v>237</v>
      </c>
      <c r="H238" s="10" t="s">
        <v>139</v>
      </c>
      <c r="I238" s="33">
        <v>45139</v>
      </c>
      <c r="J238" s="10">
        <v>1</v>
      </c>
      <c r="K238" s="10">
        <v>2</v>
      </c>
      <c r="L238" s="10">
        <v>0</v>
      </c>
      <c r="M238" s="10">
        <v>0</v>
      </c>
      <c r="N238" s="10" t="s">
        <v>44</v>
      </c>
      <c r="O238" s="10">
        <v>2000</v>
      </c>
      <c r="P238" s="10">
        <v>0</v>
      </c>
      <c r="Q238" s="10" t="s">
        <v>42</v>
      </c>
      <c r="R238" s="34">
        <f t="shared" si="285"/>
        <v>1000</v>
      </c>
      <c r="S238" s="10">
        <v>0</v>
      </c>
      <c r="T238" s="34">
        <f t="shared" si="286"/>
        <v>200</v>
      </c>
      <c r="U238" s="34">
        <f t="shared" si="287"/>
        <v>466.66666666666998</v>
      </c>
      <c r="V238" s="31">
        <f t="shared" si="288"/>
        <v>18668</v>
      </c>
      <c r="W238" s="31">
        <f t="shared" si="289"/>
        <v>9334</v>
      </c>
      <c r="X238" s="31">
        <v>4667</v>
      </c>
      <c r="Y238" s="31">
        <f t="shared" si="290"/>
        <v>2333.5</v>
      </c>
      <c r="Z238" s="31">
        <f t="shared" si="291"/>
        <v>49.99250037498124</v>
      </c>
      <c r="AA238" s="28">
        <f t="shared" si="295"/>
        <v>13067.599999999999</v>
      </c>
      <c r="AB238" s="28">
        <f t="shared" si="259"/>
        <v>6533.7999999999993</v>
      </c>
      <c r="AC238" s="28">
        <f t="shared" si="292"/>
        <v>3266.8999999999996</v>
      </c>
      <c r="AD238" s="28">
        <f t="shared" si="260"/>
        <v>1633.4499999999998</v>
      </c>
      <c r="AE238" s="28">
        <f t="shared" si="293"/>
        <v>89.865005980747711</v>
      </c>
      <c r="AF238" s="29">
        <f t="shared" si="296"/>
        <v>0</v>
      </c>
      <c r="AG238" s="29">
        <f t="shared" si="261"/>
        <v>0</v>
      </c>
      <c r="AH238" s="29">
        <v>0</v>
      </c>
      <c r="AI238" s="29">
        <f t="shared" si="262"/>
        <v>0</v>
      </c>
      <c r="AJ238" s="29">
        <f t="shared" si="294"/>
        <v>400</v>
      </c>
    </row>
    <row r="239" spans="1:36" x14ac:dyDescent="0.3">
      <c r="A239" s="22" t="str">
        <f t="shared" si="277"/>
        <v>B.B.A. Sales &amp; Distribn Mgmt</v>
      </c>
      <c r="B239" s="16" t="s">
        <v>159</v>
      </c>
      <c r="C239" s="3" t="s">
        <v>150</v>
      </c>
      <c r="D239" s="3" t="s">
        <v>4</v>
      </c>
      <c r="E239" s="3" t="s">
        <v>4</v>
      </c>
      <c r="F239" s="10" t="s">
        <v>44</v>
      </c>
      <c r="G239" s="10" t="s">
        <v>237</v>
      </c>
      <c r="H239" s="10" t="s">
        <v>139</v>
      </c>
      <c r="I239" s="33">
        <v>45139</v>
      </c>
      <c r="J239" s="10">
        <v>1</v>
      </c>
      <c r="K239" s="10">
        <v>2</v>
      </c>
      <c r="L239" s="10">
        <v>0</v>
      </c>
      <c r="M239" s="10">
        <v>0</v>
      </c>
      <c r="N239" s="10" t="s">
        <v>44</v>
      </c>
      <c r="O239" s="10">
        <v>2000</v>
      </c>
      <c r="P239" s="10">
        <v>0</v>
      </c>
      <c r="Q239" s="10" t="s">
        <v>42</v>
      </c>
      <c r="R239" s="34">
        <f t="shared" si="285"/>
        <v>1000</v>
      </c>
      <c r="S239" s="10">
        <v>0</v>
      </c>
      <c r="T239" s="34">
        <f t="shared" si="286"/>
        <v>200</v>
      </c>
      <c r="U239" s="34">
        <f t="shared" si="287"/>
        <v>466.66666666666998</v>
      </c>
      <c r="V239" s="31">
        <f t="shared" si="288"/>
        <v>18668</v>
      </c>
      <c r="W239" s="31">
        <f t="shared" si="289"/>
        <v>9334</v>
      </c>
      <c r="X239" s="31">
        <v>4667</v>
      </c>
      <c r="Y239" s="31">
        <f t="shared" si="290"/>
        <v>2333.5</v>
      </c>
      <c r="Z239" s="31">
        <f t="shared" si="291"/>
        <v>49.99250037498124</v>
      </c>
      <c r="AA239" s="28">
        <f t="shared" si="295"/>
        <v>13067.599999999999</v>
      </c>
      <c r="AB239" s="28">
        <f t="shared" si="259"/>
        <v>6533.7999999999993</v>
      </c>
      <c r="AC239" s="28">
        <f t="shared" si="292"/>
        <v>3266.8999999999996</v>
      </c>
      <c r="AD239" s="28">
        <f t="shared" si="260"/>
        <v>1633.4499999999998</v>
      </c>
      <c r="AE239" s="28">
        <f t="shared" si="293"/>
        <v>89.865005980747711</v>
      </c>
      <c r="AF239" s="29">
        <f t="shared" si="296"/>
        <v>0</v>
      </c>
      <c r="AG239" s="29">
        <f t="shared" si="261"/>
        <v>0</v>
      </c>
      <c r="AH239" s="29">
        <v>0</v>
      </c>
      <c r="AI239" s="29">
        <f t="shared" si="262"/>
        <v>0</v>
      </c>
      <c r="AJ239" s="29">
        <f t="shared" si="294"/>
        <v>400</v>
      </c>
    </row>
    <row r="240" spans="1:36" x14ac:dyDescent="0.3">
      <c r="A240" s="22" t="str">
        <f t="shared" si="277"/>
        <v>B.B.A. HR Development</v>
      </c>
      <c r="B240" s="16" t="s">
        <v>160</v>
      </c>
      <c r="C240" s="3" t="s">
        <v>150</v>
      </c>
      <c r="D240" s="3" t="s">
        <v>4</v>
      </c>
      <c r="E240" s="3" t="s">
        <v>4</v>
      </c>
      <c r="F240" s="10" t="s">
        <v>44</v>
      </c>
      <c r="G240" s="10" t="s">
        <v>237</v>
      </c>
      <c r="H240" s="10" t="s">
        <v>139</v>
      </c>
      <c r="I240" s="33">
        <v>45139</v>
      </c>
      <c r="J240" s="10">
        <v>1</v>
      </c>
      <c r="K240" s="10">
        <v>2</v>
      </c>
      <c r="L240" s="10">
        <v>0</v>
      </c>
      <c r="M240" s="10">
        <v>0</v>
      </c>
      <c r="N240" s="10" t="s">
        <v>44</v>
      </c>
      <c r="O240" s="10">
        <v>2000</v>
      </c>
      <c r="P240" s="10">
        <v>0</v>
      </c>
      <c r="Q240" s="10" t="s">
        <v>42</v>
      </c>
      <c r="R240" s="34">
        <f t="shared" si="285"/>
        <v>1000</v>
      </c>
      <c r="S240" s="10">
        <v>0</v>
      </c>
      <c r="T240" s="34">
        <f t="shared" si="286"/>
        <v>200</v>
      </c>
      <c r="U240" s="34">
        <f t="shared" si="287"/>
        <v>466.66666666666998</v>
      </c>
      <c r="V240" s="31">
        <f t="shared" si="288"/>
        <v>18668</v>
      </c>
      <c r="W240" s="31">
        <f t="shared" si="289"/>
        <v>9334</v>
      </c>
      <c r="X240" s="31">
        <v>4667</v>
      </c>
      <c r="Y240" s="31">
        <f t="shared" si="290"/>
        <v>2333.5</v>
      </c>
      <c r="Z240" s="31">
        <f t="shared" si="291"/>
        <v>49.99250037498124</v>
      </c>
      <c r="AA240" s="28">
        <f t="shared" si="295"/>
        <v>13067.599999999999</v>
      </c>
      <c r="AB240" s="28">
        <f t="shared" si="259"/>
        <v>6533.7999999999993</v>
      </c>
      <c r="AC240" s="28">
        <f t="shared" si="292"/>
        <v>3266.8999999999996</v>
      </c>
      <c r="AD240" s="28">
        <f t="shared" si="260"/>
        <v>1633.4499999999998</v>
      </c>
      <c r="AE240" s="28">
        <f t="shared" si="293"/>
        <v>89.865005980747711</v>
      </c>
      <c r="AF240" s="29">
        <f t="shared" si="296"/>
        <v>0</v>
      </c>
      <c r="AG240" s="29">
        <f t="shared" si="261"/>
        <v>0</v>
      </c>
      <c r="AH240" s="29">
        <v>0</v>
      </c>
      <c r="AI240" s="29">
        <f t="shared" si="262"/>
        <v>0</v>
      </c>
      <c r="AJ240" s="29">
        <f t="shared" si="294"/>
        <v>400</v>
      </c>
    </row>
    <row r="241" spans="1:36" x14ac:dyDescent="0.3">
      <c r="A241" s="22" t="str">
        <f t="shared" si="277"/>
        <v>B.B.A. Enterpreneurship Dev</v>
      </c>
      <c r="B241" s="16" t="s">
        <v>161</v>
      </c>
      <c r="C241" s="3" t="s">
        <v>150</v>
      </c>
      <c r="D241" s="3" t="s">
        <v>4</v>
      </c>
      <c r="E241" s="3" t="s">
        <v>4</v>
      </c>
      <c r="F241" s="10" t="s">
        <v>44</v>
      </c>
      <c r="G241" s="10" t="s">
        <v>237</v>
      </c>
      <c r="H241" s="10" t="s">
        <v>139</v>
      </c>
      <c r="I241" s="33">
        <v>45139</v>
      </c>
      <c r="J241" s="10">
        <v>1</v>
      </c>
      <c r="K241" s="10">
        <v>2</v>
      </c>
      <c r="L241" s="10">
        <v>0</v>
      </c>
      <c r="M241" s="10">
        <v>0</v>
      </c>
      <c r="N241" s="10" t="s">
        <v>44</v>
      </c>
      <c r="O241" s="10">
        <v>2000</v>
      </c>
      <c r="P241" s="10">
        <v>0</v>
      </c>
      <c r="Q241" s="10" t="s">
        <v>42</v>
      </c>
      <c r="R241" s="34">
        <f t="shared" si="285"/>
        <v>1000</v>
      </c>
      <c r="S241" s="10">
        <v>0</v>
      </c>
      <c r="T241" s="34">
        <f t="shared" si="286"/>
        <v>200</v>
      </c>
      <c r="U241" s="34">
        <f t="shared" si="287"/>
        <v>466.66666666666998</v>
      </c>
      <c r="V241" s="31">
        <f t="shared" si="288"/>
        <v>18668</v>
      </c>
      <c r="W241" s="31">
        <f t="shared" si="289"/>
        <v>9334</v>
      </c>
      <c r="X241" s="31">
        <v>4667</v>
      </c>
      <c r="Y241" s="31">
        <f t="shared" si="290"/>
        <v>2333.5</v>
      </c>
      <c r="Z241" s="31">
        <f t="shared" si="291"/>
        <v>49.99250037498124</v>
      </c>
      <c r="AA241" s="28">
        <f t="shared" si="295"/>
        <v>13067.599999999999</v>
      </c>
      <c r="AB241" s="28">
        <f t="shared" si="259"/>
        <v>6533.7999999999993</v>
      </c>
      <c r="AC241" s="28">
        <f t="shared" si="292"/>
        <v>3266.8999999999996</v>
      </c>
      <c r="AD241" s="28">
        <f t="shared" si="260"/>
        <v>1633.4499999999998</v>
      </c>
      <c r="AE241" s="28">
        <f t="shared" si="293"/>
        <v>89.865005980747711</v>
      </c>
      <c r="AF241" s="29">
        <f t="shared" si="296"/>
        <v>0</v>
      </c>
      <c r="AG241" s="29">
        <f t="shared" si="261"/>
        <v>0</v>
      </c>
      <c r="AH241" s="29">
        <v>0</v>
      </c>
      <c r="AI241" s="29">
        <f t="shared" si="262"/>
        <v>0</v>
      </c>
      <c r="AJ241" s="29">
        <f t="shared" si="294"/>
        <v>400</v>
      </c>
    </row>
    <row r="242" spans="1:36" x14ac:dyDescent="0.3">
      <c r="A242" s="22" t="str">
        <f t="shared" si="277"/>
        <v>B.B.A. Research Methodology</v>
      </c>
      <c r="B242" s="16" t="s">
        <v>147</v>
      </c>
      <c r="C242" s="3" t="s">
        <v>150</v>
      </c>
      <c r="D242" s="3" t="s">
        <v>4</v>
      </c>
      <c r="E242" s="3" t="s">
        <v>4</v>
      </c>
      <c r="F242" s="10" t="s">
        <v>253</v>
      </c>
      <c r="G242" s="10" t="s">
        <v>237</v>
      </c>
      <c r="H242" s="10" t="s">
        <v>139</v>
      </c>
      <c r="I242" s="33">
        <v>45139</v>
      </c>
      <c r="J242" s="10">
        <v>1</v>
      </c>
      <c r="K242" s="10">
        <v>2</v>
      </c>
      <c r="L242" s="10">
        <v>0</v>
      </c>
      <c r="M242" s="10">
        <v>0</v>
      </c>
      <c r="N242" s="10" t="s">
        <v>44</v>
      </c>
      <c r="O242" s="10">
        <v>2000</v>
      </c>
      <c r="P242" s="10">
        <v>0</v>
      </c>
      <c r="Q242" s="10" t="s">
        <v>42</v>
      </c>
      <c r="R242" s="34">
        <f t="shared" si="285"/>
        <v>1000</v>
      </c>
      <c r="S242" s="10">
        <v>0</v>
      </c>
      <c r="T242" s="34">
        <f t="shared" si="286"/>
        <v>200</v>
      </c>
      <c r="U242" s="34">
        <f t="shared" si="287"/>
        <v>466.66666666666998</v>
      </c>
      <c r="V242" s="31">
        <f t="shared" si="288"/>
        <v>18668</v>
      </c>
      <c r="W242" s="31">
        <f t="shared" si="289"/>
        <v>9334</v>
      </c>
      <c r="X242" s="31">
        <v>4667</v>
      </c>
      <c r="Y242" s="31">
        <f t="shared" si="290"/>
        <v>2333.5</v>
      </c>
      <c r="Z242" s="31">
        <f t="shared" si="291"/>
        <v>49.99250037498124</v>
      </c>
      <c r="AA242" s="28">
        <f t="shared" si="295"/>
        <v>13067.599999999999</v>
      </c>
      <c r="AB242" s="28">
        <f t="shared" si="259"/>
        <v>6533.7999999999993</v>
      </c>
      <c r="AC242" s="28">
        <f t="shared" si="292"/>
        <v>3266.8999999999996</v>
      </c>
      <c r="AD242" s="28">
        <f t="shared" si="260"/>
        <v>1633.4499999999998</v>
      </c>
      <c r="AE242" s="28">
        <f t="shared" si="293"/>
        <v>89.865005980747711</v>
      </c>
      <c r="AF242" s="29">
        <f t="shared" si="296"/>
        <v>0</v>
      </c>
      <c r="AG242" s="29">
        <f t="shared" si="261"/>
        <v>0</v>
      </c>
      <c r="AH242" s="29">
        <v>0</v>
      </c>
      <c r="AI242" s="29">
        <f t="shared" si="262"/>
        <v>0</v>
      </c>
      <c r="AJ242" s="29">
        <f t="shared" si="294"/>
        <v>400</v>
      </c>
    </row>
    <row r="243" spans="1:36" x14ac:dyDescent="0.3">
      <c r="A243" s="22" t="str">
        <f t="shared" si="277"/>
        <v>B.B.A. Mgmt Accounting</v>
      </c>
      <c r="B243" s="16" t="s">
        <v>162</v>
      </c>
      <c r="C243" s="3" t="s">
        <v>150</v>
      </c>
      <c r="D243" s="3" t="s">
        <v>4</v>
      </c>
      <c r="E243" s="3" t="s">
        <v>4</v>
      </c>
      <c r="F243" s="10" t="s">
        <v>253</v>
      </c>
      <c r="G243" s="10" t="s">
        <v>237</v>
      </c>
      <c r="H243" s="10" t="s">
        <v>139</v>
      </c>
      <c r="I243" s="33">
        <v>45139</v>
      </c>
      <c r="J243" s="10">
        <v>1</v>
      </c>
      <c r="K243" s="10">
        <v>2</v>
      </c>
      <c r="L243" s="10">
        <v>0</v>
      </c>
      <c r="M243" s="10">
        <v>0</v>
      </c>
      <c r="N243" s="10" t="s">
        <v>44</v>
      </c>
      <c r="O243" s="10">
        <v>2000</v>
      </c>
      <c r="P243" s="10">
        <v>0</v>
      </c>
      <c r="Q243" s="10" t="s">
        <v>42</v>
      </c>
      <c r="R243" s="34">
        <f t="shared" si="285"/>
        <v>1000</v>
      </c>
      <c r="S243" s="10">
        <v>0</v>
      </c>
      <c r="T243" s="34">
        <f t="shared" si="286"/>
        <v>200</v>
      </c>
      <c r="U243" s="34">
        <f t="shared" si="287"/>
        <v>466.66666666666998</v>
      </c>
      <c r="V243" s="31">
        <f t="shared" si="288"/>
        <v>18668</v>
      </c>
      <c r="W243" s="31">
        <f t="shared" si="289"/>
        <v>9334</v>
      </c>
      <c r="X243" s="31">
        <v>4667</v>
      </c>
      <c r="Y243" s="31">
        <f t="shared" si="290"/>
        <v>2333.5</v>
      </c>
      <c r="Z243" s="31">
        <f t="shared" si="291"/>
        <v>49.99250037498124</v>
      </c>
      <c r="AA243" s="28">
        <f t="shared" si="295"/>
        <v>13067.599999999999</v>
      </c>
      <c r="AB243" s="28">
        <f t="shared" si="259"/>
        <v>6533.7999999999993</v>
      </c>
      <c r="AC243" s="28">
        <f t="shared" si="292"/>
        <v>3266.8999999999996</v>
      </c>
      <c r="AD243" s="28">
        <f t="shared" si="260"/>
        <v>1633.4499999999998</v>
      </c>
      <c r="AE243" s="28">
        <f t="shared" si="293"/>
        <v>89.865005980747711</v>
      </c>
      <c r="AF243" s="29">
        <f t="shared" si="296"/>
        <v>0</v>
      </c>
      <c r="AG243" s="29">
        <f t="shared" si="261"/>
        <v>0</v>
      </c>
      <c r="AH243" s="29">
        <v>0</v>
      </c>
      <c r="AI243" s="29">
        <f t="shared" si="262"/>
        <v>0</v>
      </c>
      <c r="AJ243" s="29">
        <f t="shared" si="294"/>
        <v>400</v>
      </c>
    </row>
    <row r="244" spans="1:36" x14ac:dyDescent="0.3">
      <c r="A244" s="22" t="str">
        <f t="shared" si="277"/>
        <v>B.B.A. Ad &amp; Sales Promotion</v>
      </c>
      <c r="B244" s="16" t="s">
        <v>163</v>
      </c>
      <c r="C244" s="3" t="s">
        <v>150</v>
      </c>
      <c r="D244" s="3" t="s">
        <v>4</v>
      </c>
      <c r="E244" s="3" t="s">
        <v>4</v>
      </c>
      <c r="F244" s="10" t="s">
        <v>44</v>
      </c>
      <c r="G244" s="10" t="s">
        <v>237</v>
      </c>
      <c r="H244" s="10" t="s">
        <v>139</v>
      </c>
      <c r="I244" s="33">
        <v>45139</v>
      </c>
      <c r="J244" s="10">
        <v>1</v>
      </c>
      <c r="K244" s="10">
        <v>2</v>
      </c>
      <c r="L244" s="10">
        <v>0</v>
      </c>
      <c r="M244" s="10">
        <v>0</v>
      </c>
      <c r="N244" s="10" t="s">
        <v>44</v>
      </c>
      <c r="O244" s="10">
        <v>2000</v>
      </c>
      <c r="P244" s="10">
        <v>0</v>
      </c>
      <c r="Q244" s="10" t="s">
        <v>42</v>
      </c>
      <c r="R244" s="34">
        <f t="shared" si="285"/>
        <v>1000</v>
      </c>
      <c r="S244" s="10">
        <v>0</v>
      </c>
      <c r="T244" s="34">
        <f t="shared" si="286"/>
        <v>200</v>
      </c>
      <c r="U244" s="34">
        <f t="shared" si="287"/>
        <v>466.66666666666998</v>
      </c>
      <c r="V244" s="31">
        <f t="shared" si="288"/>
        <v>18668</v>
      </c>
      <c r="W244" s="31">
        <f t="shared" si="289"/>
        <v>9334</v>
      </c>
      <c r="X244" s="31">
        <v>4667</v>
      </c>
      <c r="Y244" s="31">
        <f t="shared" si="290"/>
        <v>2333.5</v>
      </c>
      <c r="Z244" s="31">
        <f t="shared" si="291"/>
        <v>49.99250037498124</v>
      </c>
      <c r="AA244" s="28">
        <f t="shared" si="295"/>
        <v>13067.599999999999</v>
      </c>
      <c r="AB244" s="28">
        <f t="shared" si="259"/>
        <v>6533.7999999999993</v>
      </c>
      <c r="AC244" s="28">
        <f t="shared" si="292"/>
        <v>3266.8999999999996</v>
      </c>
      <c r="AD244" s="28">
        <f t="shared" si="260"/>
        <v>1633.4499999999998</v>
      </c>
      <c r="AE244" s="28">
        <f t="shared" si="293"/>
        <v>89.865005980747711</v>
      </c>
      <c r="AF244" s="29">
        <f t="shared" si="296"/>
        <v>0</v>
      </c>
      <c r="AG244" s="29">
        <f t="shared" si="261"/>
        <v>0</v>
      </c>
      <c r="AH244" s="29">
        <v>0</v>
      </c>
      <c r="AI244" s="29">
        <f t="shared" si="262"/>
        <v>0</v>
      </c>
      <c r="AJ244" s="29">
        <f t="shared" si="294"/>
        <v>400</v>
      </c>
    </row>
    <row r="245" spans="1:36" x14ac:dyDescent="0.3">
      <c r="A245" s="22" t="str">
        <f t="shared" si="277"/>
        <v>B.B.A. Industrial Relations</v>
      </c>
      <c r="B245" s="16" t="s">
        <v>148</v>
      </c>
      <c r="C245" s="3" t="s">
        <v>150</v>
      </c>
      <c r="D245" s="3" t="s">
        <v>4</v>
      </c>
      <c r="E245" s="3" t="s">
        <v>4</v>
      </c>
      <c r="F245" s="10" t="s">
        <v>44</v>
      </c>
      <c r="G245" s="10" t="s">
        <v>237</v>
      </c>
      <c r="H245" s="10" t="s">
        <v>139</v>
      </c>
      <c r="I245" s="33">
        <v>45139</v>
      </c>
      <c r="J245" s="10">
        <v>1</v>
      </c>
      <c r="K245" s="10">
        <v>2</v>
      </c>
      <c r="L245" s="10">
        <v>0</v>
      </c>
      <c r="M245" s="10">
        <v>0</v>
      </c>
      <c r="N245" s="10" t="s">
        <v>44</v>
      </c>
      <c r="O245" s="10">
        <v>2000</v>
      </c>
      <c r="P245" s="10">
        <v>0</v>
      </c>
      <c r="Q245" s="10" t="s">
        <v>42</v>
      </c>
      <c r="R245" s="34">
        <f t="shared" si="285"/>
        <v>1000</v>
      </c>
      <c r="S245" s="10">
        <v>0</v>
      </c>
      <c r="T245" s="34">
        <f t="shared" si="286"/>
        <v>200</v>
      </c>
      <c r="U245" s="34">
        <f t="shared" si="287"/>
        <v>466.66666666666998</v>
      </c>
      <c r="V245" s="31">
        <f t="shared" si="288"/>
        <v>18668</v>
      </c>
      <c r="W245" s="31">
        <f t="shared" si="289"/>
        <v>9334</v>
      </c>
      <c r="X245" s="31">
        <v>4667</v>
      </c>
      <c r="Y245" s="31">
        <f t="shared" si="290"/>
        <v>2333.5</v>
      </c>
      <c r="Z245" s="31">
        <f t="shared" si="291"/>
        <v>49.99250037498124</v>
      </c>
      <c r="AA245" s="28">
        <f t="shared" si="295"/>
        <v>13067.599999999999</v>
      </c>
      <c r="AB245" s="28">
        <f t="shared" si="259"/>
        <v>6533.7999999999993</v>
      </c>
      <c r="AC245" s="28">
        <f t="shared" si="292"/>
        <v>3266.8999999999996</v>
      </c>
      <c r="AD245" s="28">
        <f t="shared" si="260"/>
        <v>1633.4499999999998</v>
      </c>
      <c r="AE245" s="28">
        <f t="shared" si="293"/>
        <v>89.865005980747711</v>
      </c>
      <c r="AF245" s="29">
        <f t="shared" si="296"/>
        <v>0</v>
      </c>
      <c r="AG245" s="29">
        <f t="shared" si="261"/>
        <v>0</v>
      </c>
      <c r="AH245" s="29">
        <v>0</v>
      </c>
      <c r="AI245" s="29">
        <f t="shared" si="262"/>
        <v>0</v>
      </c>
      <c r="AJ245" s="29">
        <f t="shared" si="294"/>
        <v>400</v>
      </c>
    </row>
    <row r="246" spans="1:36" x14ac:dyDescent="0.3">
      <c r="A246" s="22" t="str">
        <f t="shared" si="277"/>
        <v>B.B.A. Public Service Mgmt</v>
      </c>
      <c r="B246" s="16" t="s">
        <v>164</v>
      </c>
      <c r="C246" s="3" t="s">
        <v>150</v>
      </c>
      <c r="D246" s="3" t="s">
        <v>4</v>
      </c>
      <c r="E246" s="3" t="s">
        <v>4</v>
      </c>
      <c r="F246" s="10" t="s">
        <v>44</v>
      </c>
      <c r="G246" s="10" t="s">
        <v>237</v>
      </c>
      <c r="H246" s="10" t="s">
        <v>139</v>
      </c>
      <c r="I246" s="33">
        <v>45139</v>
      </c>
      <c r="J246" s="10">
        <v>1</v>
      </c>
      <c r="K246" s="10">
        <v>2</v>
      </c>
      <c r="L246" s="10">
        <v>0</v>
      </c>
      <c r="M246" s="10">
        <v>0</v>
      </c>
      <c r="N246" s="10" t="s">
        <v>44</v>
      </c>
      <c r="O246" s="10">
        <v>2000</v>
      </c>
      <c r="P246" s="10">
        <v>0</v>
      </c>
      <c r="Q246" s="10" t="s">
        <v>42</v>
      </c>
      <c r="R246" s="34">
        <f t="shared" si="285"/>
        <v>1000</v>
      </c>
      <c r="S246" s="10">
        <v>0</v>
      </c>
      <c r="T246" s="34">
        <f t="shared" si="286"/>
        <v>200</v>
      </c>
      <c r="U246" s="34">
        <f t="shared" si="287"/>
        <v>466.66666666666998</v>
      </c>
      <c r="V246" s="31">
        <f t="shared" si="288"/>
        <v>18668</v>
      </c>
      <c r="W246" s="31">
        <f t="shared" si="289"/>
        <v>9334</v>
      </c>
      <c r="X246" s="31">
        <v>4667</v>
      </c>
      <c r="Y246" s="31">
        <f t="shared" si="290"/>
        <v>2333.5</v>
      </c>
      <c r="Z246" s="31">
        <f t="shared" si="291"/>
        <v>49.99250037498124</v>
      </c>
      <c r="AA246" s="28">
        <f t="shared" si="295"/>
        <v>13067.599999999999</v>
      </c>
      <c r="AB246" s="28">
        <f t="shared" si="259"/>
        <v>6533.7999999999993</v>
      </c>
      <c r="AC246" s="28">
        <f t="shared" si="292"/>
        <v>3266.8999999999996</v>
      </c>
      <c r="AD246" s="28">
        <f t="shared" si="260"/>
        <v>1633.4499999999998</v>
      </c>
      <c r="AE246" s="28">
        <f t="shared" si="293"/>
        <v>89.865005980747711</v>
      </c>
      <c r="AF246" s="29">
        <f t="shared" si="296"/>
        <v>0</v>
      </c>
      <c r="AG246" s="29">
        <f t="shared" si="261"/>
        <v>0</v>
      </c>
      <c r="AH246" s="29">
        <v>0</v>
      </c>
      <c r="AI246" s="29">
        <f t="shared" si="262"/>
        <v>0</v>
      </c>
      <c r="AJ246" s="29">
        <f t="shared" si="294"/>
        <v>400</v>
      </c>
    </row>
    <row r="247" spans="1:36" x14ac:dyDescent="0.3">
      <c r="A247" s="22" t="str">
        <f t="shared" si="277"/>
        <v>B.B.A. Project and Viva</v>
      </c>
      <c r="B247" s="16" t="s">
        <v>149</v>
      </c>
      <c r="C247" s="3" t="s">
        <v>150</v>
      </c>
      <c r="D247" s="3" t="s">
        <v>4</v>
      </c>
      <c r="E247" s="3" t="s">
        <v>4</v>
      </c>
      <c r="F247" s="10" t="s">
        <v>44</v>
      </c>
      <c r="G247" s="10" t="s">
        <v>237</v>
      </c>
      <c r="H247" s="10" t="s">
        <v>139</v>
      </c>
      <c r="I247" s="33">
        <v>45139</v>
      </c>
      <c r="J247" s="10">
        <v>1</v>
      </c>
      <c r="K247" s="10">
        <v>2</v>
      </c>
      <c r="L247" s="10">
        <v>0</v>
      </c>
      <c r="M247" s="10">
        <v>0</v>
      </c>
      <c r="N247" s="10" t="s">
        <v>44</v>
      </c>
      <c r="O247" s="10">
        <v>2000</v>
      </c>
      <c r="P247" s="10">
        <v>0</v>
      </c>
      <c r="Q247" s="10" t="s">
        <v>42</v>
      </c>
      <c r="R247" s="34">
        <f t="shared" si="285"/>
        <v>1000</v>
      </c>
      <c r="S247" s="10">
        <v>0</v>
      </c>
      <c r="T247" s="34">
        <f t="shared" si="286"/>
        <v>200</v>
      </c>
      <c r="U247" s="34">
        <f t="shared" si="287"/>
        <v>466.66666666666998</v>
      </c>
      <c r="V247" s="31">
        <f t="shared" si="288"/>
        <v>18668</v>
      </c>
      <c r="W247" s="31">
        <f t="shared" si="289"/>
        <v>9334</v>
      </c>
      <c r="X247" s="31">
        <v>4667</v>
      </c>
      <c r="Y247" s="31">
        <f t="shared" si="290"/>
        <v>2333.5</v>
      </c>
      <c r="Z247" s="31">
        <f t="shared" si="291"/>
        <v>49.99250037498124</v>
      </c>
      <c r="AA247" s="28">
        <f t="shared" si="295"/>
        <v>13067.599999999999</v>
      </c>
      <c r="AB247" s="28">
        <f t="shared" si="259"/>
        <v>6533.7999999999993</v>
      </c>
      <c r="AC247" s="28">
        <f t="shared" si="292"/>
        <v>3266.8999999999996</v>
      </c>
      <c r="AD247" s="28">
        <f t="shared" si="260"/>
        <v>1633.4499999999998</v>
      </c>
      <c r="AE247" s="28">
        <f t="shared" si="293"/>
        <v>89.865005980747711</v>
      </c>
      <c r="AF247" s="29">
        <f t="shared" si="296"/>
        <v>0</v>
      </c>
      <c r="AG247" s="29">
        <f t="shared" si="261"/>
        <v>0</v>
      </c>
      <c r="AH247" s="29">
        <v>0</v>
      </c>
      <c r="AI247" s="29">
        <f t="shared" si="262"/>
        <v>0</v>
      </c>
      <c r="AJ247" s="29">
        <f t="shared" si="294"/>
        <v>400</v>
      </c>
    </row>
    <row r="248" spans="1:36" x14ac:dyDescent="0.3">
      <c r="A248" s="36" t="str">
        <f t="shared" si="277"/>
        <v>C.A. Foundation</v>
      </c>
      <c r="B248" s="16" t="s">
        <v>207</v>
      </c>
      <c r="C248" s="3" t="s">
        <v>209</v>
      </c>
      <c r="D248" s="3" t="s">
        <v>209</v>
      </c>
      <c r="E248" s="3" t="s">
        <v>4</v>
      </c>
      <c r="F248" s="10" t="s">
        <v>44</v>
      </c>
      <c r="G248" s="10" t="s">
        <v>237</v>
      </c>
      <c r="H248" s="10" t="s">
        <v>259</v>
      </c>
      <c r="I248" s="33">
        <v>45139</v>
      </c>
      <c r="J248" s="10">
        <v>4</v>
      </c>
      <c r="K248" s="10">
        <v>3</v>
      </c>
      <c r="L248" s="10">
        <v>0</v>
      </c>
      <c r="M248" s="10">
        <v>0</v>
      </c>
      <c r="N248" s="10" t="s">
        <v>44</v>
      </c>
      <c r="O248" s="10">
        <v>30000</v>
      </c>
      <c r="P248" s="10">
        <v>0</v>
      </c>
      <c r="Q248" s="10" t="s">
        <v>177</v>
      </c>
      <c r="R248" s="34">
        <f t="shared" si="285"/>
        <v>15000</v>
      </c>
      <c r="S248" s="10">
        <v>0</v>
      </c>
      <c r="T248" s="34">
        <f t="shared" si="286"/>
        <v>3000</v>
      </c>
      <c r="U248" s="34">
        <f t="shared" si="287"/>
        <v>7000.00000000005</v>
      </c>
      <c r="V248" s="31">
        <f t="shared" si="288"/>
        <v>280000</v>
      </c>
      <c r="W248" s="31">
        <f t="shared" si="289"/>
        <v>140000</v>
      </c>
      <c r="X248" s="31">
        <v>70000</v>
      </c>
      <c r="Y248" s="31">
        <f t="shared" si="290"/>
        <v>35000</v>
      </c>
      <c r="Z248" s="31">
        <f t="shared" si="291"/>
        <v>50</v>
      </c>
      <c r="AA248" s="28">
        <f t="shared" si="295"/>
        <v>196000</v>
      </c>
      <c r="AB248" s="28">
        <f t="shared" si="259"/>
        <v>98000</v>
      </c>
      <c r="AC248" s="28">
        <f t="shared" si="292"/>
        <v>49000</v>
      </c>
      <c r="AD248" s="28">
        <f t="shared" si="260"/>
        <v>24500</v>
      </c>
      <c r="AE248" s="28">
        <f t="shared" si="293"/>
        <v>89.87341772151899</v>
      </c>
      <c r="AF248" s="29">
        <f t="shared" si="296"/>
        <v>0</v>
      </c>
      <c r="AG248" s="29">
        <f t="shared" si="261"/>
        <v>0</v>
      </c>
      <c r="AH248" s="29">
        <v>0</v>
      </c>
      <c r="AI248" s="29">
        <f t="shared" si="262"/>
        <v>0</v>
      </c>
      <c r="AJ248" s="29">
        <f t="shared" si="294"/>
        <v>400</v>
      </c>
    </row>
    <row r="249" spans="1:36" x14ac:dyDescent="0.3">
      <c r="A249" s="36" t="str">
        <f t="shared" si="277"/>
        <v>C.A. Intermediate</v>
      </c>
      <c r="B249" s="16" t="s">
        <v>208</v>
      </c>
      <c r="C249" s="3" t="s">
        <v>209</v>
      </c>
      <c r="D249" s="3" t="s">
        <v>209</v>
      </c>
      <c r="E249" s="3" t="s">
        <v>4</v>
      </c>
      <c r="F249" s="10" t="s">
        <v>44</v>
      </c>
      <c r="G249" s="10" t="s">
        <v>237</v>
      </c>
      <c r="H249" s="10" t="s">
        <v>259</v>
      </c>
      <c r="I249" s="33">
        <v>45139</v>
      </c>
      <c r="J249" s="10">
        <v>4</v>
      </c>
      <c r="K249" s="10">
        <v>3</v>
      </c>
      <c r="L249" s="10">
        <v>0</v>
      </c>
      <c r="M249" s="10">
        <v>0</v>
      </c>
      <c r="N249" s="10" t="s">
        <v>44</v>
      </c>
      <c r="O249" s="10">
        <v>40000</v>
      </c>
      <c r="P249" s="10">
        <v>0</v>
      </c>
      <c r="Q249" s="10" t="s">
        <v>177</v>
      </c>
      <c r="R249" s="34">
        <f t="shared" si="285"/>
        <v>20000</v>
      </c>
      <c r="S249" s="10">
        <v>0</v>
      </c>
      <c r="T249" s="34">
        <f t="shared" si="286"/>
        <v>4000</v>
      </c>
      <c r="U249" s="34">
        <f t="shared" si="287"/>
        <v>9333.3333333333994</v>
      </c>
      <c r="V249" s="31">
        <f t="shared" si="288"/>
        <v>373348</v>
      </c>
      <c r="W249" s="31">
        <f t="shared" si="289"/>
        <v>186674</v>
      </c>
      <c r="X249" s="31">
        <v>93337</v>
      </c>
      <c r="Y249" s="31">
        <f t="shared" si="290"/>
        <v>46668.5</v>
      </c>
      <c r="Z249" s="31">
        <f t="shared" si="291"/>
        <v>49.995875113434366</v>
      </c>
      <c r="AA249" s="28">
        <f t="shared" si="295"/>
        <v>261343.59999999998</v>
      </c>
      <c r="AB249" s="28">
        <f t="shared" si="259"/>
        <v>130671.79999999999</v>
      </c>
      <c r="AC249" s="28">
        <f t="shared" si="292"/>
        <v>65335.899999999994</v>
      </c>
      <c r="AD249" s="28">
        <f t="shared" si="260"/>
        <v>32667.949999999997</v>
      </c>
      <c r="AE249" s="28">
        <f t="shared" si="293"/>
        <v>89.868791171860693</v>
      </c>
      <c r="AF249" s="29">
        <f t="shared" si="296"/>
        <v>0</v>
      </c>
      <c r="AG249" s="29">
        <f t="shared" si="261"/>
        <v>0</v>
      </c>
      <c r="AH249" s="29">
        <v>0</v>
      </c>
      <c r="AI249" s="29">
        <f t="shared" si="262"/>
        <v>0</v>
      </c>
      <c r="AJ249" s="29">
        <f t="shared" si="294"/>
        <v>400</v>
      </c>
    </row>
    <row r="250" spans="1:36" x14ac:dyDescent="0.3">
      <c r="A250" s="36" t="str">
        <f t="shared" si="277"/>
        <v>C.A. Final</v>
      </c>
      <c r="B250" s="16" t="s">
        <v>206</v>
      </c>
      <c r="C250" s="3" t="s">
        <v>209</v>
      </c>
      <c r="D250" s="3" t="s">
        <v>209</v>
      </c>
      <c r="E250" s="3" t="s">
        <v>4</v>
      </c>
      <c r="F250" s="10" t="s">
        <v>44</v>
      </c>
      <c r="G250" s="10" t="s">
        <v>237</v>
      </c>
      <c r="H250" s="10" t="s">
        <v>259</v>
      </c>
      <c r="I250" s="33">
        <v>45139</v>
      </c>
      <c r="J250" s="10">
        <v>4</v>
      </c>
      <c r="K250" s="10">
        <v>3</v>
      </c>
      <c r="L250" s="10">
        <v>0</v>
      </c>
      <c r="M250" s="10">
        <v>0</v>
      </c>
      <c r="N250" s="10" t="s">
        <v>44</v>
      </c>
      <c r="O250" s="10">
        <v>50000</v>
      </c>
      <c r="P250" s="10">
        <v>0</v>
      </c>
      <c r="Q250" s="10" t="s">
        <v>177</v>
      </c>
      <c r="R250" s="34">
        <f t="shared" si="285"/>
        <v>25000</v>
      </c>
      <c r="S250" s="10">
        <v>0</v>
      </c>
      <c r="T250" s="34">
        <f t="shared" si="286"/>
        <v>5000</v>
      </c>
      <c r="U250" s="34">
        <f t="shared" si="287"/>
        <v>11666.66666666675</v>
      </c>
      <c r="V250" s="31">
        <f t="shared" si="288"/>
        <v>466668</v>
      </c>
      <c r="W250" s="31">
        <f t="shared" si="289"/>
        <v>233334</v>
      </c>
      <c r="X250" s="31">
        <v>116667</v>
      </c>
      <c r="Y250" s="31">
        <f t="shared" si="290"/>
        <v>58333.5</v>
      </c>
      <c r="Z250" s="31">
        <f t="shared" si="291"/>
        <v>49.999700000599994</v>
      </c>
      <c r="AA250" s="28">
        <f t="shared" si="295"/>
        <v>326667.59999999998</v>
      </c>
      <c r="AB250" s="28">
        <f t="shared" si="259"/>
        <v>163333.79999999999</v>
      </c>
      <c r="AC250" s="28">
        <f t="shared" si="292"/>
        <v>81666.899999999994</v>
      </c>
      <c r="AD250" s="28">
        <f t="shared" si="260"/>
        <v>40833.449999999997</v>
      </c>
      <c r="AE250" s="28">
        <f t="shared" si="293"/>
        <v>89.873081237577566</v>
      </c>
      <c r="AF250" s="29">
        <f t="shared" si="296"/>
        <v>0</v>
      </c>
      <c r="AG250" s="29">
        <f t="shared" si="261"/>
        <v>0</v>
      </c>
      <c r="AH250" s="29">
        <v>0</v>
      </c>
      <c r="AI250" s="29">
        <f t="shared" si="262"/>
        <v>0</v>
      </c>
      <c r="AJ250" s="29">
        <f t="shared" si="294"/>
        <v>400</v>
      </c>
    </row>
    <row r="251" spans="1:36" x14ac:dyDescent="0.3">
      <c r="A251" s="36" t="str">
        <f t="shared" si="277"/>
        <v>C.M.A. Foundation</v>
      </c>
      <c r="B251" s="16" t="s">
        <v>207</v>
      </c>
      <c r="C251" s="3" t="s">
        <v>210</v>
      </c>
      <c r="D251" s="3" t="s">
        <v>210</v>
      </c>
      <c r="E251" s="3" t="s">
        <v>4</v>
      </c>
      <c r="F251" s="10" t="s">
        <v>44</v>
      </c>
      <c r="G251" s="10" t="s">
        <v>237</v>
      </c>
      <c r="H251" s="10" t="s">
        <v>259</v>
      </c>
      <c r="I251" s="33">
        <v>45139</v>
      </c>
      <c r="J251" s="10">
        <v>4</v>
      </c>
      <c r="K251" s="10">
        <v>3</v>
      </c>
      <c r="L251" s="10">
        <v>0</v>
      </c>
      <c r="M251" s="10">
        <v>0</v>
      </c>
      <c r="N251" s="10" t="s">
        <v>44</v>
      </c>
      <c r="O251" s="10">
        <v>30000</v>
      </c>
      <c r="P251" s="10">
        <v>0</v>
      </c>
      <c r="Q251" s="10" t="s">
        <v>177</v>
      </c>
      <c r="R251" s="34">
        <f t="shared" si="285"/>
        <v>15000</v>
      </c>
      <c r="S251" s="10">
        <v>0</v>
      </c>
      <c r="T251" s="34">
        <f t="shared" si="286"/>
        <v>3000</v>
      </c>
      <c r="U251" s="34">
        <f t="shared" si="287"/>
        <v>7000.00000000005</v>
      </c>
      <c r="V251" s="31">
        <f t="shared" ref="V251:V256" si="297">X251*4</f>
        <v>280000</v>
      </c>
      <c r="W251" s="31">
        <f t="shared" ref="W251:W256" si="298">X251*2</f>
        <v>140000</v>
      </c>
      <c r="X251" s="31">
        <v>70000</v>
      </c>
      <c r="Y251" s="31">
        <f t="shared" ref="Y251:Y256" si="299">X251/2</f>
        <v>35000</v>
      </c>
      <c r="Z251" s="31">
        <f t="shared" ref="Z251:Z256" si="300">(R251-(T251+X251/10))/(T251+X251/10)%</f>
        <v>50</v>
      </c>
      <c r="AA251" s="28">
        <f t="shared" si="295"/>
        <v>196000</v>
      </c>
      <c r="AB251" s="28">
        <f t="shared" si="259"/>
        <v>98000</v>
      </c>
      <c r="AC251" s="28">
        <f t="shared" si="292"/>
        <v>49000</v>
      </c>
      <c r="AD251" s="28">
        <f t="shared" si="260"/>
        <v>24500</v>
      </c>
      <c r="AE251" s="28">
        <f t="shared" si="293"/>
        <v>89.87341772151899</v>
      </c>
      <c r="AF251" s="29">
        <f t="shared" si="296"/>
        <v>0</v>
      </c>
      <c r="AG251" s="29">
        <f t="shared" si="261"/>
        <v>0</v>
      </c>
      <c r="AH251" s="29">
        <v>0</v>
      </c>
      <c r="AI251" s="29">
        <f t="shared" si="262"/>
        <v>0</v>
      </c>
      <c r="AJ251" s="29">
        <f t="shared" si="294"/>
        <v>400</v>
      </c>
    </row>
    <row r="252" spans="1:36" x14ac:dyDescent="0.3">
      <c r="A252" s="36" t="str">
        <f t="shared" si="277"/>
        <v>C.M.A. Intermediate</v>
      </c>
      <c r="B252" s="16" t="s">
        <v>208</v>
      </c>
      <c r="C252" s="3" t="s">
        <v>210</v>
      </c>
      <c r="D252" s="3" t="s">
        <v>210</v>
      </c>
      <c r="E252" s="3" t="s">
        <v>4</v>
      </c>
      <c r="F252" s="10" t="s">
        <v>44</v>
      </c>
      <c r="G252" s="10" t="s">
        <v>237</v>
      </c>
      <c r="H252" s="10" t="s">
        <v>259</v>
      </c>
      <c r="I252" s="33">
        <v>45139</v>
      </c>
      <c r="J252" s="10">
        <v>4</v>
      </c>
      <c r="K252" s="10">
        <v>3</v>
      </c>
      <c r="L252" s="10">
        <v>0</v>
      </c>
      <c r="M252" s="10">
        <v>0</v>
      </c>
      <c r="N252" s="10" t="s">
        <v>44</v>
      </c>
      <c r="O252" s="10">
        <v>40000</v>
      </c>
      <c r="P252" s="10">
        <v>0</v>
      </c>
      <c r="Q252" s="10" t="s">
        <v>177</v>
      </c>
      <c r="R252" s="34">
        <f t="shared" si="285"/>
        <v>20000</v>
      </c>
      <c r="S252" s="10">
        <v>0</v>
      </c>
      <c r="T252" s="34">
        <f t="shared" si="286"/>
        <v>4000</v>
      </c>
      <c r="U252" s="34">
        <f t="shared" si="287"/>
        <v>9333.3333333333994</v>
      </c>
      <c r="V252" s="31">
        <f t="shared" si="297"/>
        <v>373348</v>
      </c>
      <c r="W252" s="31">
        <f t="shared" si="298"/>
        <v>186674</v>
      </c>
      <c r="X252" s="31">
        <v>93337</v>
      </c>
      <c r="Y252" s="31">
        <f t="shared" si="299"/>
        <v>46668.5</v>
      </c>
      <c r="Z252" s="31">
        <f t="shared" si="300"/>
        <v>49.995875113434366</v>
      </c>
      <c r="AA252" s="28">
        <f t="shared" si="295"/>
        <v>261343.59999999998</v>
      </c>
      <c r="AB252" s="28">
        <f t="shared" si="259"/>
        <v>130671.79999999999</v>
      </c>
      <c r="AC252" s="28">
        <f t="shared" si="292"/>
        <v>65335.899999999994</v>
      </c>
      <c r="AD252" s="28">
        <f t="shared" si="260"/>
        <v>32667.949999999997</v>
      </c>
      <c r="AE252" s="28">
        <f t="shared" si="293"/>
        <v>89.868791171860693</v>
      </c>
      <c r="AF252" s="29">
        <f t="shared" si="296"/>
        <v>0</v>
      </c>
      <c r="AG252" s="29">
        <f t="shared" si="261"/>
        <v>0</v>
      </c>
      <c r="AH252" s="29">
        <v>0</v>
      </c>
      <c r="AI252" s="29">
        <f t="shared" si="262"/>
        <v>0</v>
      </c>
      <c r="AJ252" s="29">
        <f t="shared" si="294"/>
        <v>400</v>
      </c>
    </row>
    <row r="253" spans="1:36" x14ac:dyDescent="0.3">
      <c r="A253" s="36" t="str">
        <f t="shared" si="277"/>
        <v>C.M.A. Final</v>
      </c>
      <c r="B253" s="16" t="s">
        <v>206</v>
      </c>
      <c r="C253" s="3" t="s">
        <v>210</v>
      </c>
      <c r="D253" s="3" t="s">
        <v>210</v>
      </c>
      <c r="E253" s="3" t="s">
        <v>4</v>
      </c>
      <c r="F253" s="10" t="s">
        <v>44</v>
      </c>
      <c r="G253" s="10" t="s">
        <v>237</v>
      </c>
      <c r="H253" s="10" t="s">
        <v>259</v>
      </c>
      <c r="I253" s="33">
        <v>45139</v>
      </c>
      <c r="J253" s="10">
        <v>4</v>
      </c>
      <c r="K253" s="10">
        <v>3</v>
      </c>
      <c r="L253" s="10">
        <v>0</v>
      </c>
      <c r="M253" s="10">
        <v>0</v>
      </c>
      <c r="N253" s="10" t="s">
        <v>44</v>
      </c>
      <c r="O253" s="10">
        <v>50000</v>
      </c>
      <c r="P253" s="10">
        <v>0</v>
      </c>
      <c r="Q253" s="10" t="s">
        <v>177</v>
      </c>
      <c r="R253" s="34">
        <f t="shared" si="285"/>
        <v>25000</v>
      </c>
      <c r="S253" s="10">
        <v>0</v>
      </c>
      <c r="T253" s="34">
        <f t="shared" si="286"/>
        <v>5000</v>
      </c>
      <c r="U253" s="34">
        <f t="shared" si="287"/>
        <v>11666.66666666675</v>
      </c>
      <c r="V253" s="31">
        <f t="shared" si="297"/>
        <v>466668</v>
      </c>
      <c r="W253" s="31">
        <f t="shared" si="298"/>
        <v>233334</v>
      </c>
      <c r="X253" s="31">
        <v>116667</v>
      </c>
      <c r="Y253" s="31">
        <f t="shared" si="299"/>
        <v>58333.5</v>
      </c>
      <c r="Z253" s="31">
        <f t="shared" si="300"/>
        <v>49.999700000599994</v>
      </c>
      <c r="AA253" s="28">
        <f t="shared" si="295"/>
        <v>326667.59999999998</v>
      </c>
      <c r="AB253" s="28">
        <f t="shared" si="259"/>
        <v>163333.79999999999</v>
      </c>
      <c r="AC253" s="28">
        <f t="shared" si="292"/>
        <v>81666.899999999994</v>
      </c>
      <c r="AD253" s="28">
        <f t="shared" si="260"/>
        <v>40833.449999999997</v>
      </c>
      <c r="AE253" s="28">
        <f t="shared" si="293"/>
        <v>89.873081237577566</v>
      </c>
      <c r="AF253" s="29">
        <f t="shared" si="296"/>
        <v>0</v>
      </c>
      <c r="AG253" s="29">
        <f t="shared" si="261"/>
        <v>0</v>
      </c>
      <c r="AH253" s="29">
        <v>0</v>
      </c>
      <c r="AI253" s="29">
        <f t="shared" si="262"/>
        <v>0</v>
      </c>
      <c r="AJ253" s="29">
        <f t="shared" si="294"/>
        <v>400</v>
      </c>
    </row>
    <row r="254" spans="1:36" x14ac:dyDescent="0.3">
      <c r="A254" s="36" t="str">
        <f t="shared" si="277"/>
        <v>C.S. Foundation</v>
      </c>
      <c r="B254" s="16" t="s">
        <v>207</v>
      </c>
      <c r="C254" s="3" t="s">
        <v>211</v>
      </c>
      <c r="D254" s="3" t="s">
        <v>211</v>
      </c>
      <c r="E254" s="3" t="s">
        <v>4</v>
      </c>
      <c r="F254" s="10" t="s">
        <v>44</v>
      </c>
      <c r="G254" s="10" t="s">
        <v>237</v>
      </c>
      <c r="H254" s="10" t="s">
        <v>259</v>
      </c>
      <c r="I254" s="33">
        <v>45139</v>
      </c>
      <c r="J254" s="10">
        <v>4</v>
      </c>
      <c r="K254" s="10">
        <v>3</v>
      </c>
      <c r="L254" s="10">
        <v>0</v>
      </c>
      <c r="M254" s="10">
        <v>0</v>
      </c>
      <c r="N254" s="10" t="s">
        <v>44</v>
      </c>
      <c r="O254" s="10">
        <v>30000</v>
      </c>
      <c r="P254" s="10">
        <v>0</v>
      </c>
      <c r="Q254" s="10" t="s">
        <v>177</v>
      </c>
      <c r="R254" s="34">
        <f t="shared" si="285"/>
        <v>15000</v>
      </c>
      <c r="S254" s="10">
        <v>0</v>
      </c>
      <c r="T254" s="34">
        <f t="shared" si="286"/>
        <v>3000</v>
      </c>
      <c r="U254" s="34">
        <f t="shared" si="287"/>
        <v>7000.00000000005</v>
      </c>
      <c r="V254" s="31">
        <f t="shared" si="297"/>
        <v>280000</v>
      </c>
      <c r="W254" s="31">
        <f t="shared" si="298"/>
        <v>140000</v>
      </c>
      <c r="X254" s="31">
        <v>70000</v>
      </c>
      <c r="Y254" s="31">
        <f t="shared" si="299"/>
        <v>35000</v>
      </c>
      <c r="Z254" s="31">
        <f t="shared" si="300"/>
        <v>50</v>
      </c>
      <c r="AA254" s="28">
        <f t="shared" si="295"/>
        <v>196000</v>
      </c>
      <c r="AB254" s="28">
        <f t="shared" si="259"/>
        <v>98000</v>
      </c>
      <c r="AC254" s="28">
        <f t="shared" si="292"/>
        <v>49000</v>
      </c>
      <c r="AD254" s="28">
        <f t="shared" si="260"/>
        <v>24500</v>
      </c>
      <c r="AE254" s="28">
        <f t="shared" si="293"/>
        <v>89.87341772151899</v>
      </c>
      <c r="AF254" s="29">
        <f t="shared" si="296"/>
        <v>0</v>
      </c>
      <c r="AG254" s="29">
        <f t="shared" si="261"/>
        <v>0</v>
      </c>
      <c r="AH254" s="29">
        <v>0</v>
      </c>
      <c r="AI254" s="29">
        <f t="shared" si="262"/>
        <v>0</v>
      </c>
      <c r="AJ254" s="29">
        <f t="shared" si="294"/>
        <v>400</v>
      </c>
    </row>
    <row r="255" spans="1:36" x14ac:dyDescent="0.3">
      <c r="A255" s="36" t="str">
        <f t="shared" si="277"/>
        <v>C.S. Intermediate</v>
      </c>
      <c r="B255" s="16" t="s">
        <v>208</v>
      </c>
      <c r="C255" s="3" t="s">
        <v>211</v>
      </c>
      <c r="D255" s="3" t="s">
        <v>211</v>
      </c>
      <c r="E255" s="3" t="s">
        <v>4</v>
      </c>
      <c r="F255" s="10" t="s">
        <v>44</v>
      </c>
      <c r="G255" s="10" t="s">
        <v>237</v>
      </c>
      <c r="H255" s="10" t="s">
        <v>259</v>
      </c>
      <c r="I255" s="33">
        <v>45139</v>
      </c>
      <c r="J255" s="10">
        <v>4</v>
      </c>
      <c r="K255" s="10">
        <v>3</v>
      </c>
      <c r="L255" s="10">
        <v>0</v>
      </c>
      <c r="M255" s="10">
        <v>0</v>
      </c>
      <c r="N255" s="10" t="s">
        <v>44</v>
      </c>
      <c r="O255" s="10">
        <v>40000</v>
      </c>
      <c r="P255" s="10">
        <v>0</v>
      </c>
      <c r="Q255" s="10" t="s">
        <v>177</v>
      </c>
      <c r="R255" s="34">
        <f t="shared" si="285"/>
        <v>20000</v>
      </c>
      <c r="S255" s="10">
        <v>0</v>
      </c>
      <c r="T255" s="34">
        <f t="shared" si="286"/>
        <v>4000</v>
      </c>
      <c r="U255" s="34">
        <f t="shared" si="287"/>
        <v>9333.3333333333994</v>
      </c>
      <c r="V255" s="31">
        <f t="shared" si="297"/>
        <v>373348</v>
      </c>
      <c r="W255" s="31">
        <f t="shared" si="298"/>
        <v>186674</v>
      </c>
      <c r="X255" s="31">
        <v>93337</v>
      </c>
      <c r="Y255" s="31">
        <f t="shared" si="299"/>
        <v>46668.5</v>
      </c>
      <c r="Z255" s="31">
        <f t="shared" si="300"/>
        <v>49.995875113434366</v>
      </c>
      <c r="AA255" s="28">
        <f t="shared" si="295"/>
        <v>261343.59999999998</v>
      </c>
      <c r="AB255" s="28">
        <f t="shared" si="259"/>
        <v>130671.79999999999</v>
      </c>
      <c r="AC255" s="28">
        <f t="shared" si="292"/>
        <v>65335.899999999994</v>
      </c>
      <c r="AD255" s="28">
        <f t="shared" si="260"/>
        <v>32667.949999999997</v>
      </c>
      <c r="AE255" s="28">
        <f t="shared" si="293"/>
        <v>89.868791171860693</v>
      </c>
      <c r="AF255" s="29">
        <f t="shared" si="296"/>
        <v>0</v>
      </c>
      <c r="AG255" s="29">
        <f t="shared" si="261"/>
        <v>0</v>
      </c>
      <c r="AH255" s="29">
        <v>0</v>
      </c>
      <c r="AI255" s="29">
        <f t="shared" si="262"/>
        <v>0</v>
      </c>
      <c r="AJ255" s="29">
        <f t="shared" si="294"/>
        <v>400</v>
      </c>
    </row>
    <row r="256" spans="1:36" x14ac:dyDescent="0.3">
      <c r="A256" s="36" t="str">
        <f t="shared" si="277"/>
        <v>C.S. Final</v>
      </c>
      <c r="B256" s="16" t="s">
        <v>206</v>
      </c>
      <c r="C256" s="3" t="s">
        <v>211</v>
      </c>
      <c r="D256" s="3" t="s">
        <v>211</v>
      </c>
      <c r="E256" s="3" t="s">
        <v>4</v>
      </c>
      <c r="F256" s="10" t="s">
        <v>44</v>
      </c>
      <c r="G256" s="10" t="s">
        <v>237</v>
      </c>
      <c r="H256" s="10" t="s">
        <v>259</v>
      </c>
      <c r="I256" s="33">
        <v>45139</v>
      </c>
      <c r="J256" s="10">
        <v>4</v>
      </c>
      <c r="K256" s="10">
        <v>3</v>
      </c>
      <c r="L256" s="10">
        <v>0</v>
      </c>
      <c r="M256" s="10">
        <v>0</v>
      </c>
      <c r="N256" s="10" t="s">
        <v>44</v>
      </c>
      <c r="O256" s="10">
        <v>50000</v>
      </c>
      <c r="P256" s="10">
        <v>0</v>
      </c>
      <c r="Q256" s="10" t="s">
        <v>177</v>
      </c>
      <c r="R256" s="34">
        <f t="shared" si="285"/>
        <v>25000</v>
      </c>
      <c r="S256" s="10">
        <v>0</v>
      </c>
      <c r="T256" s="34">
        <f t="shared" si="286"/>
        <v>5000</v>
      </c>
      <c r="U256" s="34">
        <f t="shared" si="287"/>
        <v>11666.66666666675</v>
      </c>
      <c r="V256" s="31">
        <f t="shared" si="297"/>
        <v>466668</v>
      </c>
      <c r="W256" s="31">
        <f t="shared" si="298"/>
        <v>233334</v>
      </c>
      <c r="X256" s="31">
        <v>116667</v>
      </c>
      <c r="Y256" s="31">
        <f t="shared" si="299"/>
        <v>58333.5</v>
      </c>
      <c r="Z256" s="31">
        <f t="shared" si="300"/>
        <v>49.999700000599994</v>
      </c>
      <c r="AA256" s="28">
        <f t="shared" si="295"/>
        <v>326667.59999999998</v>
      </c>
      <c r="AB256" s="28">
        <f t="shared" si="259"/>
        <v>163333.79999999999</v>
      </c>
      <c r="AC256" s="28">
        <f t="shared" si="292"/>
        <v>81666.899999999994</v>
      </c>
      <c r="AD256" s="28">
        <f t="shared" si="260"/>
        <v>40833.449999999997</v>
      </c>
      <c r="AE256" s="28">
        <f t="shared" si="293"/>
        <v>89.873081237577566</v>
      </c>
      <c r="AF256" s="29">
        <f t="shared" si="296"/>
        <v>0</v>
      </c>
      <c r="AG256" s="29">
        <f t="shared" si="261"/>
        <v>0</v>
      </c>
      <c r="AH256" s="29">
        <v>0</v>
      </c>
      <c r="AI256" s="29">
        <f t="shared" si="262"/>
        <v>0</v>
      </c>
      <c r="AJ256" s="29">
        <f t="shared" si="294"/>
        <v>400</v>
      </c>
    </row>
    <row r="257" spans="1:36" x14ac:dyDescent="0.3">
      <c r="A257" s="36" t="str">
        <f t="shared" si="277"/>
        <v>C.F.A. Level-1</v>
      </c>
      <c r="B257" s="16" t="s">
        <v>213</v>
      </c>
      <c r="C257" s="3" t="s">
        <v>212</v>
      </c>
      <c r="D257" s="3" t="s">
        <v>212</v>
      </c>
      <c r="E257" s="3" t="s">
        <v>4</v>
      </c>
      <c r="F257" s="10" t="s">
        <v>44</v>
      </c>
      <c r="G257" s="10" t="s">
        <v>237</v>
      </c>
      <c r="H257" s="10" t="s">
        <v>259</v>
      </c>
      <c r="I257" s="33">
        <v>45139</v>
      </c>
      <c r="J257" s="10">
        <v>4</v>
      </c>
      <c r="K257" s="10">
        <v>3</v>
      </c>
      <c r="L257" s="10">
        <v>0</v>
      </c>
      <c r="M257" s="10">
        <v>0</v>
      </c>
      <c r="N257" s="10" t="s">
        <v>44</v>
      </c>
      <c r="O257" s="10">
        <v>50000</v>
      </c>
      <c r="P257" s="10">
        <v>0</v>
      </c>
      <c r="Q257" s="10" t="s">
        <v>177</v>
      </c>
      <c r="R257" s="34">
        <f t="shared" si="285"/>
        <v>25000</v>
      </c>
      <c r="S257" s="10">
        <v>0</v>
      </c>
      <c r="T257" s="34">
        <f t="shared" si="286"/>
        <v>5000</v>
      </c>
      <c r="U257" s="34">
        <f t="shared" si="287"/>
        <v>11666.66666666675</v>
      </c>
      <c r="V257" s="31">
        <f t="shared" ref="V257:V259" si="301">X257*4</f>
        <v>466668</v>
      </c>
      <c r="W257" s="31">
        <f t="shared" ref="W257:W259" si="302">X257*2</f>
        <v>233334</v>
      </c>
      <c r="X257" s="31">
        <v>116667</v>
      </c>
      <c r="Y257" s="31">
        <f t="shared" ref="Y257:Y259" si="303">X257/2</f>
        <v>58333.5</v>
      </c>
      <c r="Z257" s="31">
        <f t="shared" ref="Z257:Z259" si="304">(R257-(T257+X257/10))/(T257+X257/10)%</f>
        <v>49.999700000599994</v>
      </c>
      <c r="AA257" s="28">
        <f t="shared" si="295"/>
        <v>326667.59999999998</v>
      </c>
      <c r="AB257" s="28">
        <f t="shared" ref="AB257:AB312" si="305">AC257*2</f>
        <v>163333.79999999999</v>
      </c>
      <c r="AC257" s="28">
        <f t="shared" si="292"/>
        <v>81666.899999999994</v>
      </c>
      <c r="AD257" s="28">
        <f t="shared" ref="AD257:AD312" si="306">AC257/2</f>
        <v>40833.449999999997</v>
      </c>
      <c r="AE257" s="28">
        <f t="shared" si="293"/>
        <v>89.873081237577566</v>
      </c>
      <c r="AF257" s="29">
        <f t="shared" si="296"/>
        <v>0</v>
      </c>
      <c r="AG257" s="29">
        <f t="shared" ref="AG257:AG312" si="307">AH257*2</f>
        <v>0</v>
      </c>
      <c r="AH257" s="29">
        <v>0</v>
      </c>
      <c r="AI257" s="29">
        <f t="shared" ref="AI257:AI312" si="308">AH257/2</f>
        <v>0</v>
      </c>
      <c r="AJ257" s="29">
        <f t="shared" si="294"/>
        <v>400</v>
      </c>
    </row>
    <row r="258" spans="1:36" x14ac:dyDescent="0.3">
      <c r="A258" s="36" t="str">
        <f t="shared" si="277"/>
        <v>C.F.A. Level-2</v>
      </c>
      <c r="B258" s="16" t="s">
        <v>214</v>
      </c>
      <c r="C258" s="3" t="s">
        <v>212</v>
      </c>
      <c r="D258" s="3" t="s">
        <v>212</v>
      </c>
      <c r="E258" s="3" t="s">
        <v>4</v>
      </c>
      <c r="F258" s="10" t="s">
        <v>44</v>
      </c>
      <c r="G258" s="10" t="s">
        <v>237</v>
      </c>
      <c r="H258" s="10" t="s">
        <v>259</v>
      </c>
      <c r="I258" s="33">
        <v>45139</v>
      </c>
      <c r="J258" s="10">
        <v>4</v>
      </c>
      <c r="K258" s="10">
        <v>3</v>
      </c>
      <c r="L258" s="10">
        <v>0</v>
      </c>
      <c r="M258" s="10">
        <v>0</v>
      </c>
      <c r="N258" s="10" t="s">
        <v>44</v>
      </c>
      <c r="O258" s="10">
        <v>60000</v>
      </c>
      <c r="P258" s="10">
        <v>0</v>
      </c>
      <c r="Q258" s="10" t="s">
        <v>177</v>
      </c>
      <c r="R258" s="34">
        <f t="shared" si="285"/>
        <v>30000</v>
      </c>
      <c r="S258" s="10">
        <v>0</v>
      </c>
      <c r="T258" s="34">
        <f t="shared" si="286"/>
        <v>6000</v>
      </c>
      <c r="U258" s="34">
        <f t="shared" si="287"/>
        <v>14000.0000000001</v>
      </c>
      <c r="V258" s="31">
        <f t="shared" si="301"/>
        <v>560000</v>
      </c>
      <c r="W258" s="31">
        <f t="shared" si="302"/>
        <v>280000</v>
      </c>
      <c r="X258" s="31">
        <v>140000</v>
      </c>
      <c r="Y258" s="31">
        <f t="shared" si="303"/>
        <v>70000</v>
      </c>
      <c r="Z258" s="31">
        <f t="shared" si="304"/>
        <v>50</v>
      </c>
      <c r="AA258" s="28">
        <f t="shared" si="295"/>
        <v>392000</v>
      </c>
      <c r="AB258" s="28">
        <f t="shared" si="305"/>
        <v>196000</v>
      </c>
      <c r="AC258" s="28">
        <f t="shared" si="292"/>
        <v>98000</v>
      </c>
      <c r="AD258" s="28">
        <f t="shared" si="306"/>
        <v>49000</v>
      </c>
      <c r="AE258" s="28">
        <f t="shared" si="293"/>
        <v>89.87341772151899</v>
      </c>
      <c r="AF258" s="29">
        <f t="shared" si="296"/>
        <v>0</v>
      </c>
      <c r="AG258" s="29">
        <f t="shared" si="307"/>
        <v>0</v>
      </c>
      <c r="AH258" s="29">
        <v>0</v>
      </c>
      <c r="AI258" s="29">
        <f t="shared" si="308"/>
        <v>0</v>
      </c>
      <c r="AJ258" s="29">
        <f t="shared" si="294"/>
        <v>400</v>
      </c>
    </row>
    <row r="259" spans="1:36" x14ac:dyDescent="0.3">
      <c r="A259" s="36" t="str">
        <f t="shared" si="277"/>
        <v>C.F.A. Level-3</v>
      </c>
      <c r="B259" s="16" t="s">
        <v>215</v>
      </c>
      <c r="C259" s="3" t="s">
        <v>212</v>
      </c>
      <c r="D259" s="3" t="s">
        <v>212</v>
      </c>
      <c r="E259" s="3" t="s">
        <v>4</v>
      </c>
      <c r="F259" s="10" t="s">
        <v>44</v>
      </c>
      <c r="G259" s="10" t="s">
        <v>237</v>
      </c>
      <c r="H259" s="10" t="s">
        <v>259</v>
      </c>
      <c r="I259" s="33">
        <v>45139</v>
      </c>
      <c r="J259" s="10">
        <v>4</v>
      </c>
      <c r="K259" s="10">
        <v>3</v>
      </c>
      <c r="L259" s="10">
        <v>0</v>
      </c>
      <c r="M259" s="10">
        <v>0</v>
      </c>
      <c r="N259" s="10" t="s">
        <v>44</v>
      </c>
      <c r="O259" s="10">
        <v>70000</v>
      </c>
      <c r="P259" s="10">
        <v>0</v>
      </c>
      <c r="Q259" s="10" t="s">
        <v>177</v>
      </c>
      <c r="R259" s="34">
        <f t="shared" si="285"/>
        <v>35000</v>
      </c>
      <c r="S259" s="10">
        <v>0</v>
      </c>
      <c r="T259" s="34">
        <f t="shared" si="286"/>
        <v>7000</v>
      </c>
      <c r="U259" s="34">
        <f t="shared" si="287"/>
        <v>16333.33333333345</v>
      </c>
      <c r="V259" s="31">
        <f t="shared" si="301"/>
        <v>653332</v>
      </c>
      <c r="W259" s="31">
        <f t="shared" si="302"/>
        <v>326666</v>
      </c>
      <c r="X259" s="31">
        <v>163333</v>
      </c>
      <c r="Y259" s="31">
        <f t="shared" si="303"/>
        <v>81666.5</v>
      </c>
      <c r="Z259" s="31">
        <f t="shared" si="304"/>
        <v>50.000214286020409</v>
      </c>
      <c r="AA259" s="28">
        <f t="shared" si="295"/>
        <v>457332.39999999997</v>
      </c>
      <c r="AB259" s="28">
        <f t="shared" si="305"/>
        <v>228666.19999999998</v>
      </c>
      <c r="AC259" s="28">
        <f t="shared" si="292"/>
        <v>114333.09999999999</v>
      </c>
      <c r="AD259" s="28">
        <f t="shared" si="306"/>
        <v>57166.549999999996</v>
      </c>
      <c r="AE259" s="28">
        <f t="shared" si="293"/>
        <v>89.873658067921625</v>
      </c>
      <c r="AF259" s="29">
        <f t="shared" si="296"/>
        <v>0</v>
      </c>
      <c r="AG259" s="29">
        <f t="shared" si="307"/>
        <v>0</v>
      </c>
      <c r="AH259" s="29">
        <v>0</v>
      </c>
      <c r="AI259" s="29">
        <f t="shared" si="308"/>
        <v>0</v>
      </c>
      <c r="AJ259" s="29">
        <f t="shared" si="294"/>
        <v>400</v>
      </c>
    </row>
    <row r="260" spans="1:36" x14ac:dyDescent="0.3">
      <c r="A260" s="35" t="str">
        <f>B260</f>
        <v>Spoken English</v>
      </c>
      <c r="B260" s="16" t="s">
        <v>171</v>
      </c>
      <c r="C260" s="3" t="s">
        <v>88</v>
      </c>
      <c r="D260" s="3" t="s">
        <v>88</v>
      </c>
      <c r="E260" s="3" t="s">
        <v>172</v>
      </c>
      <c r="F260" s="10" t="s">
        <v>248</v>
      </c>
      <c r="G260" s="10" t="s">
        <v>237</v>
      </c>
      <c r="H260" s="10" t="s">
        <v>175</v>
      </c>
      <c r="I260" s="33">
        <v>45139</v>
      </c>
      <c r="J260" s="10">
        <v>1</v>
      </c>
      <c r="K260" s="10">
        <v>2</v>
      </c>
      <c r="L260" s="10">
        <v>0</v>
      </c>
      <c r="M260" s="10">
        <v>0</v>
      </c>
      <c r="N260" s="10" t="s">
        <v>44</v>
      </c>
      <c r="O260" s="10">
        <v>6000</v>
      </c>
      <c r="P260" s="10">
        <f>O260*18%</f>
        <v>1080</v>
      </c>
      <c r="Q260" s="10" t="s">
        <v>177</v>
      </c>
      <c r="R260" s="34">
        <f t="shared" si="285"/>
        <v>3000</v>
      </c>
      <c r="S260" s="10">
        <f>R260*18%</f>
        <v>540</v>
      </c>
      <c r="T260" s="34">
        <f t="shared" si="286"/>
        <v>600</v>
      </c>
      <c r="U260" s="34">
        <f t="shared" si="287"/>
        <v>1400.00000000001</v>
      </c>
      <c r="V260" s="31">
        <f t="shared" si="288"/>
        <v>56000</v>
      </c>
      <c r="W260" s="31">
        <f t="shared" si="289"/>
        <v>28000</v>
      </c>
      <c r="X260" s="31">
        <v>14000</v>
      </c>
      <c r="Y260" s="31">
        <f t="shared" si="290"/>
        <v>7000</v>
      </c>
      <c r="Z260" s="31">
        <f t="shared" si="291"/>
        <v>50</v>
      </c>
      <c r="AA260" s="28">
        <f t="shared" si="295"/>
        <v>39200</v>
      </c>
      <c r="AB260" s="28">
        <f t="shared" si="305"/>
        <v>19600</v>
      </c>
      <c r="AC260" s="28">
        <f t="shared" si="292"/>
        <v>9800</v>
      </c>
      <c r="AD260" s="28">
        <f t="shared" si="306"/>
        <v>4900</v>
      </c>
      <c r="AE260" s="28">
        <f t="shared" si="293"/>
        <v>89.87341772151899</v>
      </c>
      <c r="AF260" s="29">
        <f t="shared" si="296"/>
        <v>0</v>
      </c>
      <c r="AG260" s="29">
        <f t="shared" si="307"/>
        <v>0</v>
      </c>
      <c r="AH260" s="29">
        <v>0</v>
      </c>
      <c r="AI260" s="29">
        <f t="shared" si="308"/>
        <v>0</v>
      </c>
      <c r="AJ260" s="29">
        <f t="shared" si="294"/>
        <v>400</v>
      </c>
    </row>
    <row r="261" spans="1:36" x14ac:dyDescent="0.3">
      <c r="A261" s="35" t="str">
        <f>B261</f>
        <v>Advanced Grooming</v>
      </c>
      <c r="B261" s="16" t="s">
        <v>179</v>
      </c>
      <c r="C261" s="3" t="s">
        <v>88</v>
      </c>
      <c r="D261" s="3" t="s">
        <v>88</v>
      </c>
      <c r="E261" s="3" t="s">
        <v>172</v>
      </c>
      <c r="F261" s="10" t="s">
        <v>248</v>
      </c>
      <c r="G261" s="10" t="s">
        <v>237</v>
      </c>
      <c r="H261" s="10" t="s">
        <v>175</v>
      </c>
      <c r="I261" s="33">
        <v>45140</v>
      </c>
      <c r="J261" s="10">
        <v>1</v>
      </c>
      <c r="K261" s="10">
        <v>2</v>
      </c>
      <c r="L261" s="10">
        <v>0</v>
      </c>
      <c r="M261" s="10">
        <v>0</v>
      </c>
      <c r="N261" s="10" t="s">
        <v>44</v>
      </c>
      <c r="O261" s="10">
        <v>6000</v>
      </c>
      <c r="P261" s="10">
        <f t="shared" ref="P261:P265" si="309">O261*18%</f>
        <v>1080</v>
      </c>
      <c r="Q261" s="10" t="s">
        <v>177</v>
      </c>
      <c r="R261" s="34">
        <f t="shared" ref="R261:R265" si="310">O261*50%</f>
        <v>3000</v>
      </c>
      <c r="S261" s="10">
        <f t="shared" ref="S261:S265" si="311">R261*18%</f>
        <v>540</v>
      </c>
      <c r="T261" s="34">
        <f t="shared" ref="T261:T265" si="312">R261*20%</f>
        <v>600</v>
      </c>
      <c r="U261" s="34">
        <f t="shared" ref="U261:U265" si="313">R261*46.666666666667%</f>
        <v>1400.00000000001</v>
      </c>
      <c r="V261" s="31">
        <f t="shared" ref="V261:V265" si="314">X261*4</f>
        <v>56004</v>
      </c>
      <c r="W261" s="31">
        <f t="shared" ref="W261:W265" si="315">X261*2</f>
        <v>28002</v>
      </c>
      <c r="X261" s="31">
        <v>14001</v>
      </c>
      <c r="Y261" s="31">
        <f t="shared" ref="Y261:Y265" si="316">X261/2</f>
        <v>7000.5</v>
      </c>
      <c r="Z261" s="31">
        <f t="shared" ref="Z261:Z265" si="317">(R261-(T261+X261/10))/(T261+X261/10)%</f>
        <v>49.992500374981262</v>
      </c>
      <c r="AA261" s="28">
        <f t="shared" si="295"/>
        <v>39202.799999999996</v>
      </c>
      <c r="AB261" s="28">
        <f t="shared" si="305"/>
        <v>19601.399999999998</v>
      </c>
      <c r="AC261" s="28">
        <f t="shared" si="292"/>
        <v>9800.6999999999989</v>
      </c>
      <c r="AD261" s="28">
        <f t="shared" si="306"/>
        <v>4900.3499999999995</v>
      </c>
      <c r="AE261" s="28">
        <f t="shared" si="293"/>
        <v>89.865005980747696</v>
      </c>
      <c r="AF261" s="29">
        <f t="shared" si="296"/>
        <v>0</v>
      </c>
      <c r="AG261" s="29">
        <f t="shared" si="307"/>
        <v>0</v>
      </c>
      <c r="AH261" s="29">
        <v>0</v>
      </c>
      <c r="AI261" s="29">
        <f t="shared" si="308"/>
        <v>0</v>
      </c>
      <c r="AJ261" s="29">
        <f t="shared" si="294"/>
        <v>400</v>
      </c>
    </row>
    <row r="262" spans="1:36" x14ac:dyDescent="0.3">
      <c r="A262" s="35" t="str">
        <f t="shared" ref="A262:A265" si="318">B262</f>
        <v>IELTS</v>
      </c>
      <c r="B262" s="16" t="s">
        <v>180</v>
      </c>
      <c r="C262" s="3" t="s">
        <v>88</v>
      </c>
      <c r="D262" s="3" t="s">
        <v>88</v>
      </c>
      <c r="E262" s="3" t="s">
        <v>172</v>
      </c>
      <c r="F262" s="10" t="s">
        <v>248</v>
      </c>
      <c r="G262" s="10" t="s">
        <v>237</v>
      </c>
      <c r="H262" s="10" t="s">
        <v>175</v>
      </c>
      <c r="I262" s="33">
        <v>45141</v>
      </c>
      <c r="J262" s="10">
        <v>1</v>
      </c>
      <c r="K262" s="10">
        <v>2</v>
      </c>
      <c r="L262" s="10">
        <v>0</v>
      </c>
      <c r="M262" s="10">
        <v>0</v>
      </c>
      <c r="N262" s="10" t="s">
        <v>44</v>
      </c>
      <c r="O262" s="10">
        <v>6000</v>
      </c>
      <c r="P262" s="10">
        <f t="shared" si="309"/>
        <v>1080</v>
      </c>
      <c r="Q262" s="10" t="s">
        <v>177</v>
      </c>
      <c r="R262" s="34">
        <f t="shared" si="310"/>
        <v>3000</v>
      </c>
      <c r="S262" s="10">
        <f t="shared" si="311"/>
        <v>540</v>
      </c>
      <c r="T262" s="34">
        <f t="shared" si="312"/>
        <v>600</v>
      </c>
      <c r="U262" s="34">
        <f t="shared" si="313"/>
        <v>1400.00000000001</v>
      </c>
      <c r="V262" s="31">
        <f t="shared" si="314"/>
        <v>56008</v>
      </c>
      <c r="W262" s="31">
        <f t="shared" si="315"/>
        <v>28004</v>
      </c>
      <c r="X262" s="31">
        <v>14002</v>
      </c>
      <c r="Y262" s="31">
        <f t="shared" si="316"/>
        <v>7001</v>
      </c>
      <c r="Z262" s="31">
        <f t="shared" si="317"/>
        <v>49.985001499850014</v>
      </c>
      <c r="AA262" s="28">
        <f t="shared" si="295"/>
        <v>39205.599999999999</v>
      </c>
      <c r="AB262" s="28">
        <f t="shared" si="305"/>
        <v>19602.8</v>
      </c>
      <c r="AC262" s="28">
        <f t="shared" si="292"/>
        <v>9801.4</v>
      </c>
      <c r="AD262" s="28">
        <f t="shared" si="306"/>
        <v>4900.7</v>
      </c>
      <c r="AE262" s="28">
        <f t="shared" si="293"/>
        <v>89.856594985254489</v>
      </c>
      <c r="AF262" s="29">
        <f t="shared" si="296"/>
        <v>0</v>
      </c>
      <c r="AG262" s="29">
        <f t="shared" si="307"/>
        <v>0</v>
      </c>
      <c r="AH262" s="29">
        <v>0</v>
      </c>
      <c r="AI262" s="29">
        <f t="shared" si="308"/>
        <v>0</v>
      </c>
      <c r="AJ262" s="29">
        <f t="shared" si="294"/>
        <v>400</v>
      </c>
    </row>
    <row r="263" spans="1:36" x14ac:dyDescent="0.3">
      <c r="A263" s="35" t="str">
        <f t="shared" si="318"/>
        <v>TOEFL</v>
      </c>
      <c r="B263" s="16" t="s">
        <v>181</v>
      </c>
      <c r="C263" s="3" t="s">
        <v>88</v>
      </c>
      <c r="D263" s="3" t="s">
        <v>88</v>
      </c>
      <c r="E263" s="3" t="s">
        <v>172</v>
      </c>
      <c r="F263" s="10" t="s">
        <v>248</v>
      </c>
      <c r="G263" s="10" t="s">
        <v>237</v>
      </c>
      <c r="H263" s="10" t="s">
        <v>175</v>
      </c>
      <c r="I263" s="33">
        <v>45142</v>
      </c>
      <c r="J263" s="10">
        <v>1</v>
      </c>
      <c r="K263" s="10">
        <v>2</v>
      </c>
      <c r="L263" s="10">
        <v>0</v>
      </c>
      <c r="M263" s="10">
        <v>0</v>
      </c>
      <c r="N263" s="10" t="s">
        <v>44</v>
      </c>
      <c r="O263" s="10">
        <v>6000</v>
      </c>
      <c r="P263" s="10">
        <f t="shared" si="309"/>
        <v>1080</v>
      </c>
      <c r="Q263" s="10" t="s">
        <v>177</v>
      </c>
      <c r="R263" s="34">
        <f t="shared" si="310"/>
        <v>3000</v>
      </c>
      <c r="S263" s="10">
        <f t="shared" si="311"/>
        <v>540</v>
      </c>
      <c r="T263" s="34">
        <f t="shared" si="312"/>
        <v>600</v>
      </c>
      <c r="U263" s="34">
        <f t="shared" si="313"/>
        <v>1400.00000000001</v>
      </c>
      <c r="V263" s="31">
        <f t="shared" si="314"/>
        <v>56012</v>
      </c>
      <c r="W263" s="31">
        <f t="shared" si="315"/>
        <v>28006</v>
      </c>
      <c r="X263" s="31">
        <v>14003</v>
      </c>
      <c r="Y263" s="31">
        <f t="shared" si="316"/>
        <v>7001.5</v>
      </c>
      <c r="Z263" s="31">
        <f t="shared" si="317"/>
        <v>49.977503374493828</v>
      </c>
      <c r="AA263" s="28">
        <f t="shared" si="295"/>
        <v>39208.399999999994</v>
      </c>
      <c r="AB263" s="28">
        <f t="shared" si="305"/>
        <v>19604.199999999997</v>
      </c>
      <c r="AC263" s="28">
        <f t="shared" si="292"/>
        <v>9802.0999999999985</v>
      </c>
      <c r="AD263" s="28">
        <f t="shared" si="306"/>
        <v>4901.0499999999993</v>
      </c>
      <c r="AE263" s="28">
        <f t="shared" si="293"/>
        <v>89.848184734940318</v>
      </c>
      <c r="AF263" s="29">
        <f t="shared" si="296"/>
        <v>0</v>
      </c>
      <c r="AG263" s="29">
        <f t="shared" si="307"/>
        <v>0</v>
      </c>
      <c r="AH263" s="29">
        <v>0</v>
      </c>
      <c r="AI263" s="29">
        <f t="shared" si="308"/>
        <v>0</v>
      </c>
      <c r="AJ263" s="29">
        <f t="shared" si="294"/>
        <v>400</v>
      </c>
    </row>
    <row r="264" spans="1:36" x14ac:dyDescent="0.3">
      <c r="A264" s="35" t="str">
        <f t="shared" si="318"/>
        <v>PTE</v>
      </c>
      <c r="B264" s="16" t="s">
        <v>182</v>
      </c>
      <c r="C264" s="3" t="s">
        <v>88</v>
      </c>
      <c r="D264" s="3" t="s">
        <v>88</v>
      </c>
      <c r="E264" s="3" t="s">
        <v>172</v>
      </c>
      <c r="F264" s="10" t="s">
        <v>248</v>
      </c>
      <c r="G264" s="10" t="s">
        <v>237</v>
      </c>
      <c r="H264" s="10" t="s">
        <v>175</v>
      </c>
      <c r="I264" s="33">
        <v>45143</v>
      </c>
      <c r="J264" s="10">
        <v>1</v>
      </c>
      <c r="K264" s="10">
        <v>2</v>
      </c>
      <c r="L264" s="10">
        <v>0</v>
      </c>
      <c r="M264" s="10">
        <v>0</v>
      </c>
      <c r="N264" s="10" t="s">
        <v>44</v>
      </c>
      <c r="O264" s="10">
        <v>6000</v>
      </c>
      <c r="P264" s="10">
        <f t="shared" si="309"/>
        <v>1080</v>
      </c>
      <c r="Q264" s="10" t="s">
        <v>177</v>
      </c>
      <c r="R264" s="34">
        <f t="shared" si="310"/>
        <v>3000</v>
      </c>
      <c r="S264" s="10">
        <f t="shared" si="311"/>
        <v>540</v>
      </c>
      <c r="T264" s="34">
        <f t="shared" si="312"/>
        <v>600</v>
      </c>
      <c r="U264" s="34">
        <f t="shared" si="313"/>
        <v>1400.00000000001</v>
      </c>
      <c r="V264" s="31">
        <f t="shared" si="314"/>
        <v>56016</v>
      </c>
      <c r="W264" s="31">
        <f t="shared" si="315"/>
        <v>28008</v>
      </c>
      <c r="X264" s="31">
        <v>14004</v>
      </c>
      <c r="Y264" s="31">
        <f t="shared" si="316"/>
        <v>7002</v>
      </c>
      <c r="Z264" s="31">
        <f t="shared" si="317"/>
        <v>49.970005998800232</v>
      </c>
      <c r="AA264" s="28">
        <f t="shared" si="295"/>
        <v>39211.199999999997</v>
      </c>
      <c r="AB264" s="28">
        <f t="shared" si="305"/>
        <v>19605.599999999999</v>
      </c>
      <c r="AC264" s="28">
        <f t="shared" si="292"/>
        <v>9802.7999999999993</v>
      </c>
      <c r="AD264" s="28">
        <f t="shared" si="306"/>
        <v>4901.3999999999996</v>
      </c>
      <c r="AE264" s="28">
        <f t="shared" si="293"/>
        <v>89.839775229706134</v>
      </c>
      <c r="AF264" s="29">
        <f t="shared" si="296"/>
        <v>0</v>
      </c>
      <c r="AG264" s="29">
        <f t="shared" si="307"/>
        <v>0</v>
      </c>
      <c r="AH264" s="29">
        <v>0</v>
      </c>
      <c r="AI264" s="29">
        <f t="shared" si="308"/>
        <v>0</v>
      </c>
      <c r="AJ264" s="29">
        <f t="shared" si="294"/>
        <v>400</v>
      </c>
    </row>
    <row r="265" spans="1:36" x14ac:dyDescent="0.3">
      <c r="A265" s="35" t="str">
        <f t="shared" si="318"/>
        <v>GRE</v>
      </c>
      <c r="B265" s="16" t="s">
        <v>183</v>
      </c>
      <c r="C265" s="3" t="s">
        <v>88</v>
      </c>
      <c r="D265" s="3" t="s">
        <v>88</v>
      </c>
      <c r="E265" s="3" t="s">
        <v>172</v>
      </c>
      <c r="F265" s="10" t="s">
        <v>248</v>
      </c>
      <c r="G265" s="10" t="s">
        <v>237</v>
      </c>
      <c r="H265" s="10" t="s">
        <v>175</v>
      </c>
      <c r="I265" s="33">
        <v>45144</v>
      </c>
      <c r="J265" s="10">
        <v>1</v>
      </c>
      <c r="K265" s="10">
        <v>2</v>
      </c>
      <c r="L265" s="10">
        <v>0</v>
      </c>
      <c r="M265" s="10">
        <v>0</v>
      </c>
      <c r="N265" s="10" t="s">
        <v>44</v>
      </c>
      <c r="O265" s="10">
        <v>6000</v>
      </c>
      <c r="P265" s="10">
        <f t="shared" si="309"/>
        <v>1080</v>
      </c>
      <c r="Q265" s="10" t="s">
        <v>177</v>
      </c>
      <c r="R265" s="34">
        <f t="shared" si="310"/>
        <v>3000</v>
      </c>
      <c r="S265" s="10">
        <f t="shared" si="311"/>
        <v>540</v>
      </c>
      <c r="T265" s="34">
        <f t="shared" si="312"/>
        <v>600</v>
      </c>
      <c r="U265" s="34">
        <f t="shared" si="313"/>
        <v>1400.00000000001</v>
      </c>
      <c r="V265" s="31">
        <f t="shared" si="314"/>
        <v>56020</v>
      </c>
      <c r="W265" s="31">
        <f t="shared" si="315"/>
        <v>28010</v>
      </c>
      <c r="X265" s="31">
        <v>14005</v>
      </c>
      <c r="Y265" s="31">
        <f t="shared" si="316"/>
        <v>7002.5</v>
      </c>
      <c r="Z265" s="31">
        <f t="shared" si="317"/>
        <v>49.962509372656839</v>
      </c>
      <c r="AA265" s="28">
        <f t="shared" si="295"/>
        <v>39214</v>
      </c>
      <c r="AB265" s="28">
        <f t="shared" si="305"/>
        <v>19607</v>
      </c>
      <c r="AC265" s="28">
        <f t="shared" si="292"/>
        <v>9803.5</v>
      </c>
      <c r="AD265" s="28">
        <f t="shared" si="306"/>
        <v>4901.75</v>
      </c>
      <c r="AE265" s="28">
        <f t="shared" si="293"/>
        <v>89.831366469452973</v>
      </c>
      <c r="AF265" s="29">
        <f t="shared" si="296"/>
        <v>0</v>
      </c>
      <c r="AG265" s="29">
        <f t="shared" si="307"/>
        <v>0</v>
      </c>
      <c r="AH265" s="29">
        <v>0</v>
      </c>
      <c r="AI265" s="29">
        <f t="shared" si="308"/>
        <v>0</v>
      </c>
      <c r="AJ265" s="29">
        <f t="shared" si="294"/>
        <v>400</v>
      </c>
    </row>
    <row r="266" spans="1:36" x14ac:dyDescent="0.3">
      <c r="A266" s="35" t="str">
        <f>B266</f>
        <v>Classroom2Boardroom</v>
      </c>
      <c r="B266" s="16" t="s">
        <v>178</v>
      </c>
      <c r="C266" s="3" t="s">
        <v>88</v>
      </c>
      <c r="D266" s="3" t="s">
        <v>88</v>
      </c>
      <c r="E266" s="3" t="s">
        <v>172</v>
      </c>
      <c r="F266" s="10" t="s">
        <v>44</v>
      </c>
      <c r="G266" s="10" t="s">
        <v>237</v>
      </c>
      <c r="H266" s="10" t="s">
        <v>176</v>
      </c>
      <c r="I266" s="33">
        <v>45139</v>
      </c>
      <c r="J266" s="10">
        <v>2</v>
      </c>
      <c r="K266" s="10">
        <v>4</v>
      </c>
      <c r="L266" s="10">
        <v>0</v>
      </c>
      <c r="M266" s="10">
        <v>0</v>
      </c>
      <c r="N266" s="10" t="s">
        <v>44</v>
      </c>
      <c r="O266" s="10">
        <v>1000</v>
      </c>
      <c r="P266" s="10">
        <f>O266*18%</f>
        <v>180</v>
      </c>
      <c r="Q266" s="10" t="s">
        <v>177</v>
      </c>
      <c r="R266" s="34">
        <f t="shared" si="285"/>
        <v>500</v>
      </c>
      <c r="S266" s="10">
        <f>R266*18%</f>
        <v>90</v>
      </c>
      <c r="T266" s="34">
        <f t="shared" si="286"/>
        <v>100</v>
      </c>
      <c r="U266" s="34">
        <f t="shared" si="287"/>
        <v>233.33333333333499</v>
      </c>
      <c r="V266" s="31">
        <f t="shared" si="288"/>
        <v>9332</v>
      </c>
      <c r="W266" s="31">
        <f t="shared" si="289"/>
        <v>4666</v>
      </c>
      <c r="X266" s="31">
        <v>2333</v>
      </c>
      <c r="Y266" s="31">
        <f t="shared" si="290"/>
        <v>1166.5</v>
      </c>
      <c r="Z266" s="31">
        <f t="shared" si="291"/>
        <v>50.015001500150007</v>
      </c>
      <c r="AA266" s="28">
        <f t="shared" si="295"/>
        <v>6532.4</v>
      </c>
      <c r="AB266" s="28">
        <f t="shared" si="305"/>
        <v>3266.2</v>
      </c>
      <c r="AC266" s="28">
        <f t="shared" si="292"/>
        <v>1633.1</v>
      </c>
      <c r="AD266" s="28">
        <f t="shared" si="306"/>
        <v>816.55</v>
      </c>
      <c r="AE266" s="28">
        <f t="shared" si="293"/>
        <v>89.890243439292078</v>
      </c>
      <c r="AF266" s="29">
        <f t="shared" si="296"/>
        <v>0</v>
      </c>
      <c r="AG266" s="29">
        <f t="shared" si="307"/>
        <v>0</v>
      </c>
      <c r="AH266" s="29">
        <v>0</v>
      </c>
      <c r="AI266" s="29">
        <f t="shared" si="308"/>
        <v>0</v>
      </c>
      <c r="AJ266" s="29">
        <f t="shared" si="294"/>
        <v>400</v>
      </c>
    </row>
    <row r="267" spans="1:36" x14ac:dyDescent="0.3">
      <c r="A267" s="35" t="str">
        <f t="shared" ref="A267:A268" si="319">B267</f>
        <v>Employee to Manager</v>
      </c>
      <c r="B267" s="16" t="s">
        <v>169</v>
      </c>
      <c r="C267" s="3" t="s">
        <v>88</v>
      </c>
      <c r="D267" s="3" t="s">
        <v>88</v>
      </c>
      <c r="E267" s="3" t="s">
        <v>172</v>
      </c>
      <c r="F267" s="10" t="s">
        <v>44</v>
      </c>
      <c r="G267" s="10" t="s">
        <v>237</v>
      </c>
      <c r="H267" s="10" t="s">
        <v>176</v>
      </c>
      <c r="I267" s="33">
        <v>45139</v>
      </c>
      <c r="J267" s="10">
        <v>2</v>
      </c>
      <c r="K267" s="10">
        <v>4</v>
      </c>
      <c r="L267" s="10">
        <v>0</v>
      </c>
      <c r="M267" s="10">
        <v>0</v>
      </c>
      <c r="N267" s="10" t="s">
        <v>44</v>
      </c>
      <c r="O267" s="10">
        <v>2000</v>
      </c>
      <c r="P267" s="10">
        <f>O267*18%</f>
        <v>360</v>
      </c>
      <c r="Q267" s="10" t="s">
        <v>177</v>
      </c>
      <c r="R267" s="34">
        <f t="shared" si="285"/>
        <v>1000</v>
      </c>
      <c r="S267" s="10">
        <f>R267*18%</f>
        <v>180</v>
      </c>
      <c r="T267" s="34">
        <f t="shared" si="286"/>
        <v>200</v>
      </c>
      <c r="U267" s="34">
        <f t="shared" si="287"/>
        <v>466.66666666666998</v>
      </c>
      <c r="V267" s="31">
        <f t="shared" si="288"/>
        <v>18668</v>
      </c>
      <c r="W267" s="31">
        <f t="shared" si="289"/>
        <v>9334</v>
      </c>
      <c r="X267" s="31">
        <v>4667</v>
      </c>
      <c r="Y267" s="31">
        <f t="shared" si="290"/>
        <v>2333.5</v>
      </c>
      <c r="Z267" s="31">
        <f t="shared" si="291"/>
        <v>49.99250037498124</v>
      </c>
      <c r="AA267" s="28">
        <f t="shared" si="295"/>
        <v>13067.599999999999</v>
      </c>
      <c r="AB267" s="28">
        <f t="shared" si="305"/>
        <v>6533.7999999999993</v>
      </c>
      <c r="AC267" s="28">
        <f t="shared" si="292"/>
        <v>3266.8999999999996</v>
      </c>
      <c r="AD267" s="28">
        <f t="shared" si="306"/>
        <v>1633.4499999999998</v>
      </c>
      <c r="AE267" s="28">
        <f t="shared" si="293"/>
        <v>89.865005980747711</v>
      </c>
      <c r="AF267" s="29">
        <f t="shared" si="296"/>
        <v>0</v>
      </c>
      <c r="AG267" s="29">
        <f t="shared" si="307"/>
        <v>0</v>
      </c>
      <c r="AH267" s="29">
        <v>0</v>
      </c>
      <c r="AI267" s="29">
        <f t="shared" si="308"/>
        <v>0</v>
      </c>
      <c r="AJ267" s="29">
        <f t="shared" si="294"/>
        <v>400</v>
      </c>
    </row>
    <row r="268" spans="1:36" x14ac:dyDescent="0.3">
      <c r="A268" s="35" t="str">
        <f t="shared" si="319"/>
        <v>Executive Training</v>
      </c>
      <c r="B268" s="16" t="s">
        <v>170</v>
      </c>
      <c r="C268" s="3" t="s">
        <v>88</v>
      </c>
      <c r="D268" s="3" t="s">
        <v>88</v>
      </c>
      <c r="E268" s="3" t="s">
        <v>172</v>
      </c>
      <c r="F268" s="10" t="s">
        <v>44</v>
      </c>
      <c r="G268" s="10" t="s">
        <v>237</v>
      </c>
      <c r="H268" s="10" t="s">
        <v>176</v>
      </c>
      <c r="I268" s="33">
        <v>45139</v>
      </c>
      <c r="J268" s="10">
        <v>2</v>
      </c>
      <c r="K268" s="10">
        <v>4</v>
      </c>
      <c r="L268" s="10">
        <v>0</v>
      </c>
      <c r="M268" s="10">
        <v>0</v>
      </c>
      <c r="N268" s="10" t="s">
        <v>44</v>
      </c>
      <c r="O268" s="10">
        <v>4000</v>
      </c>
      <c r="P268" s="10">
        <f>O268*18%</f>
        <v>720</v>
      </c>
      <c r="Q268" s="10" t="s">
        <v>177</v>
      </c>
      <c r="R268" s="34">
        <f t="shared" si="285"/>
        <v>2000</v>
      </c>
      <c r="S268" s="10">
        <f>R268*18%</f>
        <v>360</v>
      </c>
      <c r="T268" s="34">
        <f t="shared" si="286"/>
        <v>400</v>
      </c>
      <c r="U268" s="34">
        <f t="shared" si="287"/>
        <v>933.33333333333997</v>
      </c>
      <c r="V268" s="31">
        <f t="shared" si="288"/>
        <v>37332</v>
      </c>
      <c r="W268" s="31">
        <f t="shared" si="289"/>
        <v>18666</v>
      </c>
      <c r="X268" s="31">
        <v>9333</v>
      </c>
      <c r="Y268" s="31">
        <f t="shared" si="290"/>
        <v>4666.5</v>
      </c>
      <c r="Z268" s="31">
        <f t="shared" si="291"/>
        <v>50.003750093752345</v>
      </c>
      <c r="AA268" s="28">
        <f t="shared" si="295"/>
        <v>26132.399999999998</v>
      </c>
      <c r="AB268" s="28">
        <f t="shared" si="305"/>
        <v>13066.199999999999</v>
      </c>
      <c r="AC268" s="28">
        <f t="shared" si="292"/>
        <v>6533.0999999999995</v>
      </c>
      <c r="AD268" s="28">
        <f t="shared" si="306"/>
        <v>3266.5499999999997</v>
      </c>
      <c r="AE268" s="28">
        <f t="shared" si="293"/>
        <v>89.877623871414883</v>
      </c>
      <c r="AF268" s="29">
        <f t="shared" si="296"/>
        <v>0</v>
      </c>
      <c r="AG268" s="29">
        <f t="shared" si="307"/>
        <v>0</v>
      </c>
      <c r="AH268" s="29">
        <v>0</v>
      </c>
      <c r="AI268" s="29">
        <f t="shared" si="308"/>
        <v>0</v>
      </c>
      <c r="AJ268" s="29">
        <f t="shared" si="294"/>
        <v>400</v>
      </c>
    </row>
    <row r="269" spans="1:36" x14ac:dyDescent="0.3">
      <c r="A269" s="25" t="str">
        <f t="shared" ref="A269:A296" si="320">B269</f>
        <v>MS Office</v>
      </c>
      <c r="B269" s="16" t="s">
        <v>184</v>
      </c>
      <c r="C269" s="3" t="s">
        <v>88</v>
      </c>
      <c r="D269" s="3" t="s">
        <v>88</v>
      </c>
      <c r="E269" s="3" t="s">
        <v>168</v>
      </c>
      <c r="F269" s="10" t="s">
        <v>44</v>
      </c>
      <c r="G269" s="10" t="s">
        <v>237</v>
      </c>
      <c r="H269" s="10" t="s">
        <v>91</v>
      </c>
      <c r="I269" s="33">
        <v>45139</v>
      </c>
      <c r="J269" s="10">
        <v>1</v>
      </c>
      <c r="K269" s="10">
        <v>2</v>
      </c>
      <c r="L269" s="10">
        <v>1</v>
      </c>
      <c r="M269" s="10">
        <v>2</v>
      </c>
      <c r="N269" s="10" t="s">
        <v>44</v>
      </c>
      <c r="O269" s="10">
        <v>12000</v>
      </c>
      <c r="P269" s="10">
        <f t="shared" ref="P269" si="321">O269*18%</f>
        <v>2160</v>
      </c>
      <c r="Q269" s="10" t="s">
        <v>177</v>
      </c>
      <c r="R269" s="10">
        <f t="shared" ref="R269" si="322">O269*50%</f>
        <v>6000</v>
      </c>
      <c r="S269" s="10">
        <f t="shared" ref="S269" si="323">R269*18%</f>
        <v>1080</v>
      </c>
      <c r="T269" s="10">
        <f t="shared" ref="T269" si="324">R269*20%</f>
        <v>1200</v>
      </c>
      <c r="U269" s="10">
        <f t="shared" ref="U269" si="325">R269*46.666666666667%</f>
        <v>2800.00000000002</v>
      </c>
      <c r="V269" s="6">
        <f t="shared" ref="V269" si="326">X269*4</f>
        <v>112000</v>
      </c>
      <c r="W269" s="6">
        <f t="shared" ref="W269" si="327">X269*2</f>
        <v>56000</v>
      </c>
      <c r="X269" s="6">
        <v>28000</v>
      </c>
      <c r="Y269" s="6">
        <f t="shared" ref="Y269" si="328">X269/2</f>
        <v>14000</v>
      </c>
      <c r="Z269" s="6">
        <f t="shared" ref="Z269" si="329">(R269-(T269+X269/10))/(T269+X269/10)%</f>
        <v>50</v>
      </c>
      <c r="AA269" s="27">
        <f t="shared" si="295"/>
        <v>78400</v>
      </c>
      <c r="AB269" s="27">
        <f t="shared" si="305"/>
        <v>39200</v>
      </c>
      <c r="AC269" s="28">
        <f t="shared" si="292"/>
        <v>19600</v>
      </c>
      <c r="AD269" s="27">
        <f t="shared" si="306"/>
        <v>9800</v>
      </c>
      <c r="AE269" s="28">
        <f t="shared" si="293"/>
        <v>89.87341772151899</v>
      </c>
      <c r="AF269" s="30">
        <f t="shared" si="296"/>
        <v>0</v>
      </c>
      <c r="AG269" s="30">
        <f t="shared" si="307"/>
        <v>0</v>
      </c>
      <c r="AH269" s="29">
        <v>0</v>
      </c>
      <c r="AI269" s="30">
        <f t="shared" si="308"/>
        <v>0</v>
      </c>
      <c r="AJ269" s="29">
        <f t="shared" si="294"/>
        <v>400</v>
      </c>
    </row>
    <row r="270" spans="1:36" x14ac:dyDescent="0.3">
      <c r="A270" s="25" t="str">
        <f t="shared" si="320"/>
        <v>Advanced Excel (VBA)</v>
      </c>
      <c r="B270" s="16" t="s">
        <v>185</v>
      </c>
      <c r="C270" s="3" t="s">
        <v>88</v>
      </c>
      <c r="D270" s="3" t="s">
        <v>88</v>
      </c>
      <c r="E270" s="3" t="s">
        <v>168</v>
      </c>
      <c r="F270" s="10" t="s">
        <v>44</v>
      </c>
      <c r="G270" s="10" t="s">
        <v>237</v>
      </c>
      <c r="H270" s="10" t="s">
        <v>91</v>
      </c>
      <c r="I270" s="33">
        <v>45139</v>
      </c>
      <c r="J270" s="10">
        <v>1</v>
      </c>
      <c r="K270" s="10">
        <v>2</v>
      </c>
      <c r="L270" s="10">
        <v>1</v>
      </c>
      <c r="M270" s="10">
        <v>2</v>
      </c>
      <c r="N270" s="10" t="s">
        <v>44</v>
      </c>
      <c r="O270" s="10">
        <v>12000</v>
      </c>
      <c r="P270" s="10">
        <f t="shared" ref="P270:P296" si="330">O270*18%</f>
        <v>2160</v>
      </c>
      <c r="Q270" s="10" t="s">
        <v>177</v>
      </c>
      <c r="R270" s="10">
        <f t="shared" ref="R270:R296" si="331">O270*50%</f>
        <v>6000</v>
      </c>
      <c r="S270" s="10">
        <f t="shared" ref="S270:S296" si="332">R270*18%</f>
        <v>1080</v>
      </c>
      <c r="T270" s="10">
        <f t="shared" ref="T270:T296" si="333">R270*20%</f>
        <v>1200</v>
      </c>
      <c r="U270" s="10">
        <f t="shared" ref="U270:U296" si="334">R270*46.666666666667%</f>
        <v>2800.00000000002</v>
      </c>
      <c r="V270" s="6">
        <f t="shared" ref="V270:V296" si="335">X270*4</f>
        <v>112000</v>
      </c>
      <c r="W270" s="6">
        <f t="shared" ref="W270:W296" si="336">X270*2</f>
        <v>56000</v>
      </c>
      <c r="X270" s="6">
        <v>28000</v>
      </c>
      <c r="Y270" s="6">
        <f t="shared" ref="Y270:Y296" si="337">X270/2</f>
        <v>14000</v>
      </c>
      <c r="Z270" s="6">
        <f t="shared" ref="Z270:Z296" si="338">(R270-(T270+X270/10))/(T270+X270/10)%</f>
        <v>50</v>
      </c>
      <c r="AA270" s="27">
        <f t="shared" si="295"/>
        <v>78400</v>
      </c>
      <c r="AB270" s="27">
        <f t="shared" si="305"/>
        <v>39200</v>
      </c>
      <c r="AC270" s="28">
        <f t="shared" si="292"/>
        <v>19600</v>
      </c>
      <c r="AD270" s="27">
        <f t="shared" si="306"/>
        <v>9800</v>
      </c>
      <c r="AE270" s="28">
        <f t="shared" si="293"/>
        <v>89.87341772151899</v>
      </c>
      <c r="AF270" s="30">
        <f t="shared" si="296"/>
        <v>0</v>
      </c>
      <c r="AG270" s="30">
        <f t="shared" si="307"/>
        <v>0</v>
      </c>
      <c r="AH270" s="29">
        <v>0</v>
      </c>
      <c r="AI270" s="30">
        <f t="shared" si="308"/>
        <v>0</v>
      </c>
      <c r="AJ270" s="29">
        <f t="shared" si="294"/>
        <v>400</v>
      </c>
    </row>
    <row r="271" spans="1:36" x14ac:dyDescent="0.3">
      <c r="A271" s="25" t="str">
        <f t="shared" si="320"/>
        <v>C</v>
      </c>
      <c r="B271" s="16" t="s">
        <v>186</v>
      </c>
      <c r="C271" s="3" t="s">
        <v>88</v>
      </c>
      <c r="D271" s="3" t="s">
        <v>88</v>
      </c>
      <c r="E271" s="3" t="s">
        <v>168</v>
      </c>
      <c r="F271" s="10" t="s">
        <v>258</v>
      </c>
      <c r="G271" s="10" t="s">
        <v>237</v>
      </c>
      <c r="H271" s="10" t="s">
        <v>91</v>
      </c>
      <c r="I271" s="33">
        <v>45139</v>
      </c>
      <c r="J271" s="10">
        <v>1</v>
      </c>
      <c r="K271" s="10">
        <v>2</v>
      </c>
      <c r="L271" s="10">
        <v>1</v>
      </c>
      <c r="M271" s="10">
        <v>2</v>
      </c>
      <c r="N271" s="10" t="s">
        <v>44</v>
      </c>
      <c r="O271" s="10">
        <v>12000</v>
      </c>
      <c r="P271" s="10">
        <f t="shared" si="330"/>
        <v>2160</v>
      </c>
      <c r="Q271" s="10" t="s">
        <v>177</v>
      </c>
      <c r="R271" s="10">
        <f t="shared" si="331"/>
        <v>6000</v>
      </c>
      <c r="S271" s="10">
        <f t="shared" si="332"/>
        <v>1080</v>
      </c>
      <c r="T271" s="10">
        <f t="shared" si="333"/>
        <v>1200</v>
      </c>
      <c r="U271" s="10">
        <f t="shared" si="334"/>
        <v>2800.00000000002</v>
      </c>
      <c r="V271" s="6">
        <f t="shared" si="335"/>
        <v>112000</v>
      </c>
      <c r="W271" s="6">
        <f t="shared" si="336"/>
        <v>56000</v>
      </c>
      <c r="X271" s="6">
        <v>28000</v>
      </c>
      <c r="Y271" s="6">
        <f t="shared" si="337"/>
        <v>14000</v>
      </c>
      <c r="Z271" s="6">
        <f t="shared" si="338"/>
        <v>50</v>
      </c>
      <c r="AA271" s="27">
        <f t="shared" si="295"/>
        <v>78400</v>
      </c>
      <c r="AB271" s="27">
        <f t="shared" si="305"/>
        <v>39200</v>
      </c>
      <c r="AC271" s="28">
        <f t="shared" si="292"/>
        <v>19600</v>
      </c>
      <c r="AD271" s="27">
        <f t="shared" si="306"/>
        <v>9800</v>
      </c>
      <c r="AE271" s="28">
        <f t="shared" si="293"/>
        <v>89.87341772151899</v>
      </c>
      <c r="AF271" s="30">
        <f t="shared" si="296"/>
        <v>0</v>
      </c>
      <c r="AG271" s="30">
        <f t="shared" si="307"/>
        <v>0</v>
      </c>
      <c r="AH271" s="29">
        <v>0</v>
      </c>
      <c r="AI271" s="30">
        <f t="shared" si="308"/>
        <v>0</v>
      </c>
      <c r="AJ271" s="29">
        <f t="shared" si="294"/>
        <v>400</v>
      </c>
    </row>
    <row r="272" spans="1:36" x14ac:dyDescent="0.3">
      <c r="A272" s="25" t="str">
        <f t="shared" si="320"/>
        <v>C++</v>
      </c>
      <c r="B272" s="16" t="s">
        <v>187</v>
      </c>
      <c r="C272" s="3" t="s">
        <v>88</v>
      </c>
      <c r="D272" s="3" t="s">
        <v>88</v>
      </c>
      <c r="E272" s="3" t="s">
        <v>168</v>
      </c>
      <c r="F272" s="10" t="s">
        <v>258</v>
      </c>
      <c r="G272" s="10" t="s">
        <v>237</v>
      </c>
      <c r="H272" s="10" t="s">
        <v>91</v>
      </c>
      <c r="I272" s="33">
        <v>45139</v>
      </c>
      <c r="J272" s="10">
        <v>1</v>
      </c>
      <c r="K272" s="10">
        <v>2</v>
      </c>
      <c r="L272" s="10">
        <v>1</v>
      </c>
      <c r="M272" s="10">
        <v>2</v>
      </c>
      <c r="N272" s="10" t="s">
        <v>44</v>
      </c>
      <c r="O272" s="10">
        <v>12000</v>
      </c>
      <c r="P272" s="10">
        <f t="shared" si="330"/>
        <v>2160</v>
      </c>
      <c r="Q272" s="10" t="s">
        <v>177</v>
      </c>
      <c r="R272" s="10">
        <f t="shared" si="331"/>
        <v>6000</v>
      </c>
      <c r="S272" s="10">
        <f t="shared" si="332"/>
        <v>1080</v>
      </c>
      <c r="T272" s="10">
        <f t="shared" si="333"/>
        <v>1200</v>
      </c>
      <c r="U272" s="10">
        <f t="shared" si="334"/>
        <v>2800.00000000002</v>
      </c>
      <c r="V272" s="6">
        <f t="shared" si="335"/>
        <v>112000</v>
      </c>
      <c r="W272" s="6">
        <f t="shared" si="336"/>
        <v>56000</v>
      </c>
      <c r="X272" s="6">
        <v>28000</v>
      </c>
      <c r="Y272" s="6">
        <f t="shared" si="337"/>
        <v>14000</v>
      </c>
      <c r="Z272" s="6">
        <f t="shared" si="338"/>
        <v>50</v>
      </c>
      <c r="AA272" s="27">
        <f t="shared" si="295"/>
        <v>78400</v>
      </c>
      <c r="AB272" s="27">
        <f t="shared" si="305"/>
        <v>39200</v>
      </c>
      <c r="AC272" s="28">
        <f t="shared" si="292"/>
        <v>19600</v>
      </c>
      <c r="AD272" s="27">
        <f t="shared" si="306"/>
        <v>9800</v>
      </c>
      <c r="AE272" s="28">
        <f t="shared" si="293"/>
        <v>89.87341772151899</v>
      </c>
      <c r="AF272" s="30">
        <f t="shared" si="296"/>
        <v>0</v>
      </c>
      <c r="AG272" s="30">
        <f t="shared" si="307"/>
        <v>0</v>
      </c>
      <c r="AH272" s="29">
        <v>0</v>
      </c>
      <c r="AI272" s="30">
        <f t="shared" si="308"/>
        <v>0</v>
      </c>
      <c r="AJ272" s="29">
        <f t="shared" si="294"/>
        <v>400</v>
      </c>
    </row>
    <row r="273" spans="1:36" x14ac:dyDescent="0.3">
      <c r="A273" s="25" t="str">
        <f t="shared" si="320"/>
        <v>HTML, CSS, JavaScript</v>
      </c>
      <c r="B273" s="16" t="s">
        <v>188</v>
      </c>
      <c r="C273" s="3" t="s">
        <v>88</v>
      </c>
      <c r="D273" s="3" t="s">
        <v>88</v>
      </c>
      <c r="E273" s="3" t="s">
        <v>168</v>
      </c>
      <c r="F273" s="10" t="s">
        <v>258</v>
      </c>
      <c r="G273" s="10" t="s">
        <v>237</v>
      </c>
      <c r="H273" s="10" t="s">
        <v>91</v>
      </c>
      <c r="I273" s="33">
        <v>45139</v>
      </c>
      <c r="J273" s="10">
        <v>1</v>
      </c>
      <c r="K273" s="10">
        <v>2</v>
      </c>
      <c r="L273" s="10">
        <v>1</v>
      </c>
      <c r="M273" s="10">
        <v>2</v>
      </c>
      <c r="N273" s="10" t="s">
        <v>44</v>
      </c>
      <c r="O273" s="10">
        <v>12000</v>
      </c>
      <c r="P273" s="10">
        <f t="shared" si="330"/>
        <v>2160</v>
      </c>
      <c r="Q273" s="10" t="s">
        <v>177</v>
      </c>
      <c r="R273" s="10">
        <f t="shared" si="331"/>
        <v>6000</v>
      </c>
      <c r="S273" s="10">
        <f t="shared" si="332"/>
        <v>1080</v>
      </c>
      <c r="T273" s="10">
        <f t="shared" si="333"/>
        <v>1200</v>
      </c>
      <c r="U273" s="10">
        <f t="shared" si="334"/>
        <v>2800.00000000002</v>
      </c>
      <c r="V273" s="6">
        <f t="shared" si="335"/>
        <v>112000</v>
      </c>
      <c r="W273" s="6">
        <f t="shared" si="336"/>
        <v>56000</v>
      </c>
      <c r="X273" s="6">
        <v>28000</v>
      </c>
      <c r="Y273" s="6">
        <f t="shared" si="337"/>
        <v>14000</v>
      </c>
      <c r="Z273" s="6">
        <f t="shared" si="338"/>
        <v>50</v>
      </c>
      <c r="AA273" s="27">
        <f t="shared" si="295"/>
        <v>78400</v>
      </c>
      <c r="AB273" s="27">
        <f t="shared" si="305"/>
        <v>39200</v>
      </c>
      <c r="AC273" s="28">
        <f t="shared" si="292"/>
        <v>19600</v>
      </c>
      <c r="AD273" s="27">
        <f t="shared" si="306"/>
        <v>9800</v>
      </c>
      <c r="AE273" s="28">
        <f t="shared" si="293"/>
        <v>89.87341772151899</v>
      </c>
      <c r="AF273" s="30">
        <f t="shared" si="296"/>
        <v>0</v>
      </c>
      <c r="AG273" s="30">
        <f t="shared" si="307"/>
        <v>0</v>
      </c>
      <c r="AH273" s="29">
        <v>0</v>
      </c>
      <c r="AI273" s="30">
        <f t="shared" si="308"/>
        <v>0</v>
      </c>
      <c r="AJ273" s="29">
        <f t="shared" si="294"/>
        <v>400</v>
      </c>
    </row>
    <row r="274" spans="1:36" x14ac:dyDescent="0.3">
      <c r="A274" s="25" t="str">
        <f t="shared" si="320"/>
        <v>Java</v>
      </c>
      <c r="B274" s="16" t="s">
        <v>189</v>
      </c>
      <c r="C274" s="3" t="s">
        <v>88</v>
      </c>
      <c r="D274" s="3" t="s">
        <v>88</v>
      </c>
      <c r="E274" s="3" t="s">
        <v>168</v>
      </c>
      <c r="F274" s="10" t="s">
        <v>258</v>
      </c>
      <c r="G274" s="10" t="s">
        <v>237</v>
      </c>
      <c r="H274" s="10" t="s">
        <v>91</v>
      </c>
      <c r="I274" s="33">
        <v>45139</v>
      </c>
      <c r="J274" s="10">
        <v>1</v>
      </c>
      <c r="K274" s="10">
        <v>2</v>
      </c>
      <c r="L274" s="10">
        <v>1</v>
      </c>
      <c r="M274" s="10">
        <v>2</v>
      </c>
      <c r="N274" s="10" t="s">
        <v>44</v>
      </c>
      <c r="O274" s="10">
        <v>12000</v>
      </c>
      <c r="P274" s="10">
        <f t="shared" si="330"/>
        <v>2160</v>
      </c>
      <c r="Q274" s="10" t="s">
        <v>177</v>
      </c>
      <c r="R274" s="10">
        <f t="shared" si="331"/>
        <v>6000</v>
      </c>
      <c r="S274" s="10">
        <f t="shared" si="332"/>
        <v>1080</v>
      </c>
      <c r="T274" s="10">
        <f t="shared" si="333"/>
        <v>1200</v>
      </c>
      <c r="U274" s="10">
        <f t="shared" si="334"/>
        <v>2800.00000000002</v>
      </c>
      <c r="V274" s="6">
        <f t="shared" si="335"/>
        <v>112000</v>
      </c>
      <c r="W274" s="6">
        <f t="shared" si="336"/>
        <v>56000</v>
      </c>
      <c r="X274" s="6">
        <v>28000</v>
      </c>
      <c r="Y274" s="6">
        <f t="shared" si="337"/>
        <v>14000</v>
      </c>
      <c r="Z274" s="6">
        <f t="shared" si="338"/>
        <v>50</v>
      </c>
      <c r="AA274" s="27">
        <f t="shared" si="295"/>
        <v>78400</v>
      </c>
      <c r="AB274" s="27">
        <f t="shared" si="305"/>
        <v>39200</v>
      </c>
      <c r="AC274" s="28">
        <f t="shared" si="292"/>
        <v>19600</v>
      </c>
      <c r="AD274" s="27">
        <f t="shared" si="306"/>
        <v>9800</v>
      </c>
      <c r="AE274" s="28">
        <f t="shared" si="293"/>
        <v>89.87341772151899</v>
      </c>
      <c r="AF274" s="30">
        <f t="shared" si="296"/>
        <v>0</v>
      </c>
      <c r="AG274" s="30">
        <f t="shared" si="307"/>
        <v>0</v>
      </c>
      <c r="AH274" s="29">
        <v>0</v>
      </c>
      <c r="AI274" s="30">
        <f t="shared" si="308"/>
        <v>0</v>
      </c>
      <c r="AJ274" s="29">
        <f t="shared" si="294"/>
        <v>400</v>
      </c>
    </row>
    <row r="275" spans="1:36" x14ac:dyDescent="0.3">
      <c r="A275" s="25" t="str">
        <f t="shared" si="320"/>
        <v>Advanced Java</v>
      </c>
      <c r="B275" s="16" t="s">
        <v>190</v>
      </c>
      <c r="C275" s="3" t="s">
        <v>88</v>
      </c>
      <c r="D275" s="3" t="s">
        <v>88</v>
      </c>
      <c r="E275" s="3" t="s">
        <v>168</v>
      </c>
      <c r="F275" s="10" t="s">
        <v>258</v>
      </c>
      <c r="G275" s="10" t="s">
        <v>237</v>
      </c>
      <c r="H275" s="10" t="s">
        <v>91</v>
      </c>
      <c r="I275" s="33">
        <v>45139</v>
      </c>
      <c r="J275" s="10">
        <v>1</v>
      </c>
      <c r="K275" s="10">
        <v>2</v>
      </c>
      <c r="L275" s="10">
        <v>1</v>
      </c>
      <c r="M275" s="10">
        <v>2</v>
      </c>
      <c r="N275" s="10" t="s">
        <v>44</v>
      </c>
      <c r="O275" s="10">
        <v>12000</v>
      </c>
      <c r="P275" s="10">
        <f t="shared" si="330"/>
        <v>2160</v>
      </c>
      <c r="Q275" s="10" t="s">
        <v>177</v>
      </c>
      <c r="R275" s="10">
        <f t="shared" si="331"/>
        <v>6000</v>
      </c>
      <c r="S275" s="10">
        <f t="shared" si="332"/>
        <v>1080</v>
      </c>
      <c r="T275" s="10">
        <f t="shared" si="333"/>
        <v>1200</v>
      </c>
      <c r="U275" s="10">
        <f t="shared" si="334"/>
        <v>2800.00000000002</v>
      </c>
      <c r="V275" s="6">
        <f t="shared" si="335"/>
        <v>112000</v>
      </c>
      <c r="W275" s="6">
        <f t="shared" si="336"/>
        <v>56000</v>
      </c>
      <c r="X275" s="6">
        <v>28000</v>
      </c>
      <c r="Y275" s="6">
        <f t="shared" si="337"/>
        <v>14000</v>
      </c>
      <c r="Z275" s="6">
        <f t="shared" si="338"/>
        <v>50</v>
      </c>
      <c r="AA275" s="27">
        <f t="shared" si="295"/>
        <v>78400</v>
      </c>
      <c r="AB275" s="27">
        <f t="shared" si="305"/>
        <v>39200</v>
      </c>
      <c r="AC275" s="28">
        <f t="shared" si="292"/>
        <v>19600</v>
      </c>
      <c r="AD275" s="27">
        <f t="shared" si="306"/>
        <v>9800</v>
      </c>
      <c r="AE275" s="28">
        <f t="shared" si="293"/>
        <v>89.87341772151899</v>
      </c>
      <c r="AF275" s="30">
        <f t="shared" si="296"/>
        <v>0</v>
      </c>
      <c r="AG275" s="30">
        <f t="shared" si="307"/>
        <v>0</v>
      </c>
      <c r="AH275" s="29">
        <v>0</v>
      </c>
      <c r="AI275" s="30">
        <f t="shared" si="308"/>
        <v>0</v>
      </c>
      <c r="AJ275" s="29">
        <f t="shared" si="294"/>
        <v>400</v>
      </c>
    </row>
    <row r="276" spans="1:36" x14ac:dyDescent="0.3">
      <c r="A276" s="25" t="str">
        <f t="shared" si="320"/>
        <v>.Net (C#, VB.Net)</v>
      </c>
      <c r="B276" s="16" t="s">
        <v>191</v>
      </c>
      <c r="C276" s="3" t="s">
        <v>88</v>
      </c>
      <c r="D276" s="3" t="s">
        <v>88</v>
      </c>
      <c r="E276" s="3" t="s">
        <v>168</v>
      </c>
      <c r="F276" s="10" t="s">
        <v>258</v>
      </c>
      <c r="G276" s="10" t="s">
        <v>237</v>
      </c>
      <c r="H276" s="10" t="s">
        <v>91</v>
      </c>
      <c r="I276" s="33">
        <v>45139</v>
      </c>
      <c r="J276" s="10">
        <v>1</v>
      </c>
      <c r="K276" s="10">
        <v>2</v>
      </c>
      <c r="L276" s="10">
        <v>1</v>
      </c>
      <c r="M276" s="10">
        <v>2</v>
      </c>
      <c r="N276" s="10" t="s">
        <v>44</v>
      </c>
      <c r="O276" s="10">
        <v>12000</v>
      </c>
      <c r="P276" s="10">
        <f t="shared" si="330"/>
        <v>2160</v>
      </c>
      <c r="Q276" s="10" t="s">
        <v>177</v>
      </c>
      <c r="R276" s="10">
        <f t="shared" si="331"/>
        <v>6000</v>
      </c>
      <c r="S276" s="10">
        <f t="shared" si="332"/>
        <v>1080</v>
      </c>
      <c r="T276" s="10">
        <f t="shared" si="333"/>
        <v>1200</v>
      </c>
      <c r="U276" s="10">
        <f t="shared" si="334"/>
        <v>2800.00000000002</v>
      </c>
      <c r="V276" s="6">
        <f t="shared" si="335"/>
        <v>112000</v>
      </c>
      <c r="W276" s="6">
        <f t="shared" si="336"/>
        <v>56000</v>
      </c>
      <c r="X276" s="6">
        <v>28000</v>
      </c>
      <c r="Y276" s="6">
        <f t="shared" si="337"/>
        <v>14000</v>
      </c>
      <c r="Z276" s="6">
        <f t="shared" si="338"/>
        <v>50</v>
      </c>
      <c r="AA276" s="27">
        <f t="shared" si="295"/>
        <v>78400</v>
      </c>
      <c r="AB276" s="27">
        <f t="shared" si="305"/>
        <v>39200</v>
      </c>
      <c r="AC276" s="28">
        <f t="shared" si="292"/>
        <v>19600</v>
      </c>
      <c r="AD276" s="27">
        <f t="shared" si="306"/>
        <v>9800</v>
      </c>
      <c r="AE276" s="28">
        <f t="shared" si="293"/>
        <v>89.87341772151899</v>
      </c>
      <c r="AF276" s="30">
        <f t="shared" si="296"/>
        <v>0</v>
      </c>
      <c r="AG276" s="30">
        <f t="shared" si="307"/>
        <v>0</v>
      </c>
      <c r="AH276" s="29">
        <v>0</v>
      </c>
      <c r="AI276" s="30">
        <f t="shared" si="308"/>
        <v>0</v>
      </c>
      <c r="AJ276" s="29">
        <f t="shared" si="294"/>
        <v>400</v>
      </c>
    </row>
    <row r="277" spans="1:36" x14ac:dyDescent="0.3">
      <c r="A277" s="25" t="str">
        <f t="shared" si="320"/>
        <v>Advanced .Net</v>
      </c>
      <c r="B277" s="16" t="s">
        <v>192</v>
      </c>
      <c r="C277" s="3" t="s">
        <v>88</v>
      </c>
      <c r="D277" s="3" t="s">
        <v>88</v>
      </c>
      <c r="E277" s="3" t="s">
        <v>168</v>
      </c>
      <c r="F277" s="10" t="s">
        <v>258</v>
      </c>
      <c r="G277" s="10" t="s">
        <v>237</v>
      </c>
      <c r="H277" s="10" t="s">
        <v>91</v>
      </c>
      <c r="I277" s="33">
        <v>45139</v>
      </c>
      <c r="J277" s="10">
        <v>1</v>
      </c>
      <c r="K277" s="10">
        <v>2</v>
      </c>
      <c r="L277" s="10">
        <v>1</v>
      </c>
      <c r="M277" s="10">
        <v>2</v>
      </c>
      <c r="N277" s="10" t="s">
        <v>44</v>
      </c>
      <c r="O277" s="10">
        <v>12000</v>
      </c>
      <c r="P277" s="10">
        <f t="shared" si="330"/>
        <v>2160</v>
      </c>
      <c r="Q277" s="10" t="s">
        <v>177</v>
      </c>
      <c r="R277" s="10">
        <f t="shared" si="331"/>
        <v>6000</v>
      </c>
      <c r="S277" s="10">
        <f t="shared" si="332"/>
        <v>1080</v>
      </c>
      <c r="T277" s="10">
        <f t="shared" si="333"/>
        <v>1200</v>
      </c>
      <c r="U277" s="10">
        <f t="shared" si="334"/>
        <v>2800.00000000002</v>
      </c>
      <c r="V277" s="6">
        <f t="shared" si="335"/>
        <v>112000</v>
      </c>
      <c r="W277" s="6">
        <f t="shared" si="336"/>
        <v>56000</v>
      </c>
      <c r="X277" s="6">
        <v>28000</v>
      </c>
      <c r="Y277" s="6">
        <f t="shared" si="337"/>
        <v>14000</v>
      </c>
      <c r="Z277" s="6">
        <f t="shared" si="338"/>
        <v>50</v>
      </c>
      <c r="AA277" s="27">
        <f t="shared" si="295"/>
        <v>78400</v>
      </c>
      <c r="AB277" s="27">
        <f t="shared" si="305"/>
        <v>39200</v>
      </c>
      <c r="AC277" s="28">
        <f t="shared" si="292"/>
        <v>19600</v>
      </c>
      <c r="AD277" s="27">
        <f t="shared" si="306"/>
        <v>9800</v>
      </c>
      <c r="AE277" s="28">
        <f t="shared" si="293"/>
        <v>89.87341772151899</v>
      </c>
      <c r="AF277" s="30">
        <f t="shared" si="296"/>
        <v>0</v>
      </c>
      <c r="AG277" s="30">
        <f t="shared" si="307"/>
        <v>0</v>
      </c>
      <c r="AH277" s="29">
        <v>0</v>
      </c>
      <c r="AI277" s="30">
        <f t="shared" si="308"/>
        <v>0</v>
      </c>
      <c r="AJ277" s="29">
        <f t="shared" si="294"/>
        <v>400</v>
      </c>
    </row>
    <row r="278" spans="1:36" x14ac:dyDescent="0.3">
      <c r="A278" s="25" t="str">
        <f t="shared" si="320"/>
        <v>Microsoft Azure Cloud</v>
      </c>
      <c r="B278" s="16" t="s">
        <v>193</v>
      </c>
      <c r="C278" s="3" t="s">
        <v>88</v>
      </c>
      <c r="D278" s="3" t="s">
        <v>88</v>
      </c>
      <c r="E278" s="3" t="s">
        <v>168</v>
      </c>
      <c r="F278" s="10" t="s">
        <v>44</v>
      </c>
      <c r="G278" s="10" t="s">
        <v>237</v>
      </c>
      <c r="H278" s="10" t="s">
        <v>91</v>
      </c>
      <c r="I278" s="33">
        <v>45139</v>
      </c>
      <c r="J278" s="10">
        <v>1</v>
      </c>
      <c r="K278" s="10">
        <v>2</v>
      </c>
      <c r="L278" s="10">
        <v>1</v>
      </c>
      <c r="M278" s="10">
        <v>2</v>
      </c>
      <c r="N278" s="10" t="s">
        <v>44</v>
      </c>
      <c r="O278" s="10">
        <v>12000</v>
      </c>
      <c r="P278" s="10">
        <f t="shared" si="330"/>
        <v>2160</v>
      </c>
      <c r="Q278" s="10" t="s">
        <v>177</v>
      </c>
      <c r="R278" s="10">
        <f t="shared" si="331"/>
        <v>6000</v>
      </c>
      <c r="S278" s="10">
        <f t="shared" si="332"/>
        <v>1080</v>
      </c>
      <c r="T278" s="10">
        <f t="shared" si="333"/>
        <v>1200</v>
      </c>
      <c r="U278" s="10">
        <f t="shared" si="334"/>
        <v>2800.00000000002</v>
      </c>
      <c r="V278" s="6">
        <f t="shared" si="335"/>
        <v>112000</v>
      </c>
      <c r="W278" s="6">
        <f t="shared" si="336"/>
        <v>56000</v>
      </c>
      <c r="X278" s="6">
        <v>28000</v>
      </c>
      <c r="Y278" s="6">
        <f t="shared" si="337"/>
        <v>14000</v>
      </c>
      <c r="Z278" s="6">
        <f t="shared" si="338"/>
        <v>50</v>
      </c>
      <c r="AA278" s="27">
        <f t="shared" si="295"/>
        <v>78400</v>
      </c>
      <c r="AB278" s="27">
        <f t="shared" si="305"/>
        <v>39200</v>
      </c>
      <c r="AC278" s="28">
        <f t="shared" si="292"/>
        <v>19600</v>
      </c>
      <c r="AD278" s="27">
        <f t="shared" si="306"/>
        <v>9800</v>
      </c>
      <c r="AE278" s="28">
        <f t="shared" si="293"/>
        <v>89.87341772151899</v>
      </c>
      <c r="AF278" s="30">
        <f t="shared" si="296"/>
        <v>0</v>
      </c>
      <c r="AG278" s="30">
        <f t="shared" si="307"/>
        <v>0</v>
      </c>
      <c r="AH278" s="29">
        <v>0</v>
      </c>
      <c r="AI278" s="30">
        <f t="shared" si="308"/>
        <v>0</v>
      </c>
      <c r="AJ278" s="29">
        <f t="shared" si="294"/>
        <v>400</v>
      </c>
    </row>
    <row r="279" spans="1:36" x14ac:dyDescent="0.3">
      <c r="A279" s="25" t="str">
        <f t="shared" si="320"/>
        <v>React, MUI</v>
      </c>
      <c r="B279" s="16" t="s">
        <v>194</v>
      </c>
      <c r="C279" s="3" t="s">
        <v>88</v>
      </c>
      <c r="D279" s="3" t="s">
        <v>88</v>
      </c>
      <c r="E279" s="3" t="s">
        <v>168</v>
      </c>
      <c r="F279" s="10" t="s">
        <v>258</v>
      </c>
      <c r="G279" s="10" t="s">
        <v>237</v>
      </c>
      <c r="H279" s="10" t="s">
        <v>91</v>
      </c>
      <c r="I279" s="33">
        <v>45139</v>
      </c>
      <c r="J279" s="10">
        <v>1</v>
      </c>
      <c r="K279" s="10">
        <v>2</v>
      </c>
      <c r="L279" s="10">
        <v>1</v>
      </c>
      <c r="M279" s="10">
        <v>2</v>
      </c>
      <c r="N279" s="10" t="s">
        <v>44</v>
      </c>
      <c r="O279" s="10">
        <v>12000</v>
      </c>
      <c r="P279" s="10">
        <f t="shared" si="330"/>
        <v>2160</v>
      </c>
      <c r="Q279" s="10" t="s">
        <v>177</v>
      </c>
      <c r="R279" s="10">
        <f t="shared" si="331"/>
        <v>6000</v>
      </c>
      <c r="S279" s="10">
        <f t="shared" si="332"/>
        <v>1080</v>
      </c>
      <c r="T279" s="10">
        <f t="shared" si="333"/>
        <v>1200</v>
      </c>
      <c r="U279" s="10">
        <f t="shared" si="334"/>
        <v>2800.00000000002</v>
      </c>
      <c r="V279" s="6">
        <f t="shared" si="335"/>
        <v>112000</v>
      </c>
      <c r="W279" s="6">
        <f t="shared" si="336"/>
        <v>56000</v>
      </c>
      <c r="X279" s="6">
        <v>28000</v>
      </c>
      <c r="Y279" s="6">
        <f t="shared" si="337"/>
        <v>14000</v>
      </c>
      <c r="Z279" s="6">
        <f t="shared" si="338"/>
        <v>50</v>
      </c>
      <c r="AA279" s="27">
        <f t="shared" si="295"/>
        <v>78400</v>
      </c>
      <c r="AB279" s="27">
        <f t="shared" si="305"/>
        <v>39200</v>
      </c>
      <c r="AC279" s="28">
        <f t="shared" si="292"/>
        <v>19600</v>
      </c>
      <c r="AD279" s="27">
        <f t="shared" si="306"/>
        <v>9800</v>
      </c>
      <c r="AE279" s="28">
        <f t="shared" si="293"/>
        <v>89.87341772151899</v>
      </c>
      <c r="AF279" s="30">
        <f t="shared" si="296"/>
        <v>0</v>
      </c>
      <c r="AG279" s="30">
        <f t="shared" si="307"/>
        <v>0</v>
      </c>
      <c r="AH279" s="29">
        <v>0</v>
      </c>
      <c r="AI279" s="30">
        <f t="shared" si="308"/>
        <v>0</v>
      </c>
      <c r="AJ279" s="29">
        <f t="shared" si="294"/>
        <v>400</v>
      </c>
    </row>
    <row r="280" spans="1:36" x14ac:dyDescent="0.3">
      <c r="A280" s="25" t="str">
        <f t="shared" si="320"/>
        <v>React Native</v>
      </c>
      <c r="B280" s="16" t="s">
        <v>195</v>
      </c>
      <c r="C280" s="3" t="s">
        <v>88</v>
      </c>
      <c r="D280" s="3" t="s">
        <v>88</v>
      </c>
      <c r="E280" s="3" t="s">
        <v>168</v>
      </c>
      <c r="F280" s="10" t="s">
        <v>258</v>
      </c>
      <c r="G280" s="10" t="s">
        <v>237</v>
      </c>
      <c r="H280" s="10" t="s">
        <v>91</v>
      </c>
      <c r="I280" s="33">
        <v>45139</v>
      </c>
      <c r="J280" s="10">
        <v>1</v>
      </c>
      <c r="K280" s="10">
        <v>2</v>
      </c>
      <c r="L280" s="10">
        <v>1</v>
      </c>
      <c r="M280" s="10">
        <v>2</v>
      </c>
      <c r="N280" s="10" t="s">
        <v>44</v>
      </c>
      <c r="O280" s="10">
        <v>12000</v>
      </c>
      <c r="P280" s="10">
        <f t="shared" si="330"/>
        <v>2160</v>
      </c>
      <c r="Q280" s="10" t="s">
        <v>177</v>
      </c>
      <c r="R280" s="10">
        <f t="shared" si="331"/>
        <v>6000</v>
      </c>
      <c r="S280" s="10">
        <f t="shared" si="332"/>
        <v>1080</v>
      </c>
      <c r="T280" s="10">
        <f t="shared" si="333"/>
        <v>1200</v>
      </c>
      <c r="U280" s="10">
        <f t="shared" si="334"/>
        <v>2800.00000000002</v>
      </c>
      <c r="V280" s="6">
        <f t="shared" si="335"/>
        <v>112000</v>
      </c>
      <c r="W280" s="6">
        <f t="shared" si="336"/>
        <v>56000</v>
      </c>
      <c r="X280" s="6">
        <v>28000</v>
      </c>
      <c r="Y280" s="6">
        <f t="shared" si="337"/>
        <v>14000</v>
      </c>
      <c r="Z280" s="6">
        <f t="shared" si="338"/>
        <v>50</v>
      </c>
      <c r="AA280" s="27">
        <f t="shared" si="295"/>
        <v>78400</v>
      </c>
      <c r="AB280" s="27">
        <f t="shared" si="305"/>
        <v>39200</v>
      </c>
      <c r="AC280" s="28">
        <f t="shared" si="292"/>
        <v>19600</v>
      </c>
      <c r="AD280" s="27">
        <f t="shared" si="306"/>
        <v>9800</v>
      </c>
      <c r="AE280" s="28">
        <f t="shared" si="293"/>
        <v>89.87341772151899</v>
      </c>
      <c r="AF280" s="30">
        <f t="shared" si="296"/>
        <v>0</v>
      </c>
      <c r="AG280" s="30">
        <f t="shared" si="307"/>
        <v>0</v>
      </c>
      <c r="AH280" s="29">
        <v>0</v>
      </c>
      <c r="AI280" s="30">
        <f t="shared" si="308"/>
        <v>0</v>
      </c>
      <c r="AJ280" s="29">
        <f t="shared" si="294"/>
        <v>400</v>
      </c>
    </row>
    <row r="281" spans="1:36" x14ac:dyDescent="0.3">
      <c r="A281" s="25" t="str">
        <f t="shared" si="320"/>
        <v>PHP, Wordpress</v>
      </c>
      <c r="B281" s="16" t="s">
        <v>204</v>
      </c>
      <c r="C281" s="3" t="s">
        <v>88</v>
      </c>
      <c r="D281" s="3" t="s">
        <v>88</v>
      </c>
      <c r="E281" s="3" t="s">
        <v>168</v>
      </c>
      <c r="F281" s="10" t="s">
        <v>233</v>
      </c>
      <c r="G281" s="10" t="s">
        <v>237</v>
      </c>
      <c r="H281" s="10" t="s">
        <v>91</v>
      </c>
      <c r="I281" s="33">
        <v>45139</v>
      </c>
      <c r="J281" s="10">
        <v>1</v>
      </c>
      <c r="K281" s="10">
        <v>2</v>
      </c>
      <c r="L281" s="10">
        <v>1</v>
      </c>
      <c r="M281" s="10">
        <v>2</v>
      </c>
      <c r="N281" s="10" t="s">
        <v>44</v>
      </c>
      <c r="O281" s="10">
        <v>12000</v>
      </c>
      <c r="P281" s="10">
        <f t="shared" si="330"/>
        <v>2160</v>
      </c>
      <c r="Q281" s="10" t="s">
        <v>177</v>
      </c>
      <c r="R281" s="10">
        <f t="shared" si="331"/>
        <v>6000</v>
      </c>
      <c r="S281" s="10">
        <f t="shared" si="332"/>
        <v>1080</v>
      </c>
      <c r="T281" s="10">
        <f t="shared" si="333"/>
        <v>1200</v>
      </c>
      <c r="U281" s="10">
        <f t="shared" si="334"/>
        <v>2800.00000000002</v>
      </c>
      <c r="V281" s="6">
        <f t="shared" si="335"/>
        <v>112000</v>
      </c>
      <c r="W281" s="6">
        <f t="shared" si="336"/>
        <v>56000</v>
      </c>
      <c r="X281" s="6">
        <v>28000</v>
      </c>
      <c r="Y281" s="6">
        <f t="shared" si="337"/>
        <v>14000</v>
      </c>
      <c r="Z281" s="6">
        <f t="shared" si="338"/>
        <v>50</v>
      </c>
      <c r="AA281" s="27">
        <f t="shared" si="295"/>
        <v>78400</v>
      </c>
      <c r="AB281" s="27">
        <f t="shared" si="305"/>
        <v>39200</v>
      </c>
      <c r="AC281" s="28">
        <f t="shared" si="292"/>
        <v>19600</v>
      </c>
      <c r="AD281" s="27">
        <f t="shared" si="306"/>
        <v>9800</v>
      </c>
      <c r="AE281" s="28">
        <f t="shared" si="293"/>
        <v>89.87341772151899</v>
      </c>
      <c r="AF281" s="30">
        <f t="shared" si="296"/>
        <v>0</v>
      </c>
      <c r="AG281" s="30">
        <f t="shared" si="307"/>
        <v>0</v>
      </c>
      <c r="AH281" s="29">
        <v>0</v>
      </c>
      <c r="AI281" s="30">
        <f t="shared" si="308"/>
        <v>0</v>
      </c>
      <c r="AJ281" s="29">
        <f t="shared" si="294"/>
        <v>400</v>
      </c>
    </row>
    <row r="282" spans="1:36" x14ac:dyDescent="0.3">
      <c r="A282" s="25" t="str">
        <f t="shared" si="320"/>
        <v>Linux, Shell Script</v>
      </c>
      <c r="B282" s="16" t="s">
        <v>196</v>
      </c>
      <c r="C282" s="3" t="s">
        <v>88</v>
      </c>
      <c r="D282" s="3" t="s">
        <v>88</v>
      </c>
      <c r="E282" s="3" t="s">
        <v>168</v>
      </c>
      <c r="F282" s="10" t="s">
        <v>258</v>
      </c>
      <c r="G282" s="10" t="s">
        <v>237</v>
      </c>
      <c r="H282" s="10" t="s">
        <v>91</v>
      </c>
      <c r="I282" s="33">
        <v>45139</v>
      </c>
      <c r="J282" s="10">
        <v>1</v>
      </c>
      <c r="K282" s="10">
        <v>2</v>
      </c>
      <c r="L282" s="10">
        <v>1</v>
      </c>
      <c r="M282" s="10">
        <v>2</v>
      </c>
      <c r="N282" s="10" t="s">
        <v>44</v>
      </c>
      <c r="O282" s="10">
        <v>12000</v>
      </c>
      <c r="P282" s="10">
        <f t="shared" si="330"/>
        <v>2160</v>
      </c>
      <c r="Q282" s="10" t="s">
        <v>177</v>
      </c>
      <c r="R282" s="10">
        <f t="shared" si="331"/>
        <v>6000</v>
      </c>
      <c r="S282" s="10">
        <f t="shared" si="332"/>
        <v>1080</v>
      </c>
      <c r="T282" s="10">
        <f t="shared" si="333"/>
        <v>1200</v>
      </c>
      <c r="U282" s="10">
        <f t="shared" si="334"/>
        <v>2800.00000000002</v>
      </c>
      <c r="V282" s="6">
        <f t="shared" si="335"/>
        <v>112000</v>
      </c>
      <c r="W282" s="6">
        <f t="shared" si="336"/>
        <v>56000</v>
      </c>
      <c r="X282" s="6">
        <v>28000</v>
      </c>
      <c r="Y282" s="6">
        <f t="shared" si="337"/>
        <v>14000</v>
      </c>
      <c r="Z282" s="6">
        <f t="shared" si="338"/>
        <v>50</v>
      </c>
      <c r="AA282" s="27">
        <f t="shared" si="295"/>
        <v>78400</v>
      </c>
      <c r="AB282" s="27">
        <f t="shared" si="305"/>
        <v>39200</v>
      </c>
      <c r="AC282" s="28">
        <f t="shared" si="292"/>
        <v>19600</v>
      </c>
      <c r="AD282" s="27">
        <f t="shared" si="306"/>
        <v>9800</v>
      </c>
      <c r="AE282" s="28">
        <f t="shared" si="293"/>
        <v>89.87341772151899</v>
      </c>
      <c r="AF282" s="30">
        <f t="shared" si="296"/>
        <v>0</v>
      </c>
      <c r="AG282" s="30">
        <f t="shared" si="307"/>
        <v>0</v>
      </c>
      <c r="AH282" s="29">
        <v>0</v>
      </c>
      <c r="AI282" s="30">
        <f t="shared" si="308"/>
        <v>0</v>
      </c>
      <c r="AJ282" s="29">
        <f t="shared" si="294"/>
        <v>400</v>
      </c>
    </row>
    <row r="283" spans="1:36" x14ac:dyDescent="0.3">
      <c r="A283" s="25" t="str">
        <f t="shared" si="320"/>
        <v>Networking &amp; CCNA</v>
      </c>
      <c r="B283" s="16" t="s">
        <v>78</v>
      </c>
      <c r="C283" s="3" t="s">
        <v>88</v>
      </c>
      <c r="D283" s="3" t="s">
        <v>88</v>
      </c>
      <c r="E283" s="3" t="s">
        <v>168</v>
      </c>
      <c r="F283" s="10" t="s">
        <v>44</v>
      </c>
      <c r="G283" s="10" t="s">
        <v>237</v>
      </c>
      <c r="H283" s="10" t="s">
        <v>91</v>
      </c>
      <c r="I283" s="33">
        <v>45139</v>
      </c>
      <c r="J283" s="10">
        <v>1</v>
      </c>
      <c r="K283" s="10">
        <v>2</v>
      </c>
      <c r="L283" s="10">
        <v>1</v>
      </c>
      <c r="M283" s="10">
        <v>2</v>
      </c>
      <c r="N283" s="10" t="s">
        <v>44</v>
      </c>
      <c r="O283" s="10">
        <v>12000</v>
      </c>
      <c r="P283" s="10">
        <f t="shared" si="330"/>
        <v>2160</v>
      </c>
      <c r="Q283" s="10" t="s">
        <v>177</v>
      </c>
      <c r="R283" s="10">
        <f t="shared" si="331"/>
        <v>6000</v>
      </c>
      <c r="S283" s="10">
        <f t="shared" si="332"/>
        <v>1080</v>
      </c>
      <c r="T283" s="10">
        <f t="shared" si="333"/>
        <v>1200</v>
      </c>
      <c r="U283" s="10">
        <f t="shared" si="334"/>
        <v>2800.00000000002</v>
      </c>
      <c r="V283" s="6">
        <f t="shared" si="335"/>
        <v>112000</v>
      </c>
      <c r="W283" s="6">
        <f t="shared" si="336"/>
        <v>56000</v>
      </c>
      <c r="X283" s="6">
        <v>28000</v>
      </c>
      <c r="Y283" s="6">
        <f t="shared" si="337"/>
        <v>14000</v>
      </c>
      <c r="Z283" s="6">
        <f t="shared" si="338"/>
        <v>50</v>
      </c>
      <c r="AA283" s="27">
        <f t="shared" si="295"/>
        <v>78400</v>
      </c>
      <c r="AB283" s="27">
        <f t="shared" si="305"/>
        <v>39200</v>
      </c>
      <c r="AC283" s="28">
        <f t="shared" si="292"/>
        <v>19600</v>
      </c>
      <c r="AD283" s="27">
        <f t="shared" si="306"/>
        <v>9800</v>
      </c>
      <c r="AE283" s="28">
        <f t="shared" si="293"/>
        <v>89.87341772151899</v>
      </c>
      <c r="AF283" s="30">
        <f t="shared" si="296"/>
        <v>0</v>
      </c>
      <c r="AG283" s="30">
        <f t="shared" si="307"/>
        <v>0</v>
      </c>
      <c r="AH283" s="29">
        <v>0</v>
      </c>
      <c r="AI283" s="30">
        <f t="shared" si="308"/>
        <v>0</v>
      </c>
      <c r="AJ283" s="29">
        <f t="shared" si="294"/>
        <v>400</v>
      </c>
    </row>
    <row r="284" spans="1:36" x14ac:dyDescent="0.3">
      <c r="A284" s="25" t="str">
        <f t="shared" si="320"/>
        <v>Hands-on Network H/W</v>
      </c>
      <c r="B284" s="16" t="s">
        <v>86</v>
      </c>
      <c r="C284" s="3" t="s">
        <v>88</v>
      </c>
      <c r="D284" s="3" t="s">
        <v>88</v>
      </c>
      <c r="E284" s="3" t="s">
        <v>168</v>
      </c>
      <c r="F284" s="10" t="s">
        <v>238</v>
      </c>
      <c r="G284" s="10" t="s">
        <v>237</v>
      </c>
      <c r="H284" s="10" t="s">
        <v>91</v>
      </c>
      <c r="I284" s="33">
        <v>45139</v>
      </c>
      <c r="J284" s="10">
        <v>1</v>
      </c>
      <c r="K284" s="10">
        <v>2</v>
      </c>
      <c r="L284" s="10">
        <v>1</v>
      </c>
      <c r="M284" s="10">
        <v>2</v>
      </c>
      <c r="N284" s="10" t="s">
        <v>44</v>
      </c>
      <c r="O284" s="10">
        <v>12000</v>
      </c>
      <c r="P284" s="10">
        <f t="shared" si="330"/>
        <v>2160</v>
      </c>
      <c r="Q284" s="10" t="s">
        <v>177</v>
      </c>
      <c r="R284" s="10">
        <f t="shared" si="331"/>
        <v>6000</v>
      </c>
      <c r="S284" s="10">
        <f t="shared" si="332"/>
        <v>1080</v>
      </c>
      <c r="T284" s="10">
        <f t="shared" si="333"/>
        <v>1200</v>
      </c>
      <c r="U284" s="10">
        <f t="shared" si="334"/>
        <v>2800.00000000002</v>
      </c>
      <c r="V284" s="6">
        <f t="shared" si="335"/>
        <v>112000</v>
      </c>
      <c r="W284" s="6">
        <f t="shared" si="336"/>
        <v>56000</v>
      </c>
      <c r="X284" s="6">
        <v>28000</v>
      </c>
      <c r="Y284" s="6">
        <f t="shared" si="337"/>
        <v>14000</v>
      </c>
      <c r="Z284" s="6">
        <f t="shared" si="338"/>
        <v>50</v>
      </c>
      <c r="AA284" s="27">
        <f t="shared" si="295"/>
        <v>78400</v>
      </c>
      <c r="AB284" s="27">
        <f t="shared" si="305"/>
        <v>39200</v>
      </c>
      <c r="AC284" s="28">
        <f t="shared" si="292"/>
        <v>19600</v>
      </c>
      <c r="AD284" s="27">
        <f t="shared" si="306"/>
        <v>9800</v>
      </c>
      <c r="AE284" s="28">
        <f t="shared" si="293"/>
        <v>89.87341772151899</v>
      </c>
      <c r="AF284" s="30">
        <f t="shared" si="296"/>
        <v>0</v>
      </c>
      <c r="AG284" s="30">
        <f t="shared" si="307"/>
        <v>0</v>
      </c>
      <c r="AH284" s="29">
        <v>0</v>
      </c>
      <c r="AI284" s="30">
        <f t="shared" si="308"/>
        <v>0</v>
      </c>
      <c r="AJ284" s="29">
        <f t="shared" si="294"/>
        <v>400</v>
      </c>
    </row>
    <row r="285" spans="1:36" x14ac:dyDescent="0.3">
      <c r="A285" s="25" t="str">
        <f t="shared" si="320"/>
        <v>Devops</v>
      </c>
      <c r="B285" s="16" t="s">
        <v>197</v>
      </c>
      <c r="C285" s="3" t="s">
        <v>88</v>
      </c>
      <c r="D285" s="3" t="s">
        <v>88</v>
      </c>
      <c r="E285" s="3" t="s">
        <v>168</v>
      </c>
      <c r="F285" s="10" t="s">
        <v>44</v>
      </c>
      <c r="G285" s="10" t="s">
        <v>237</v>
      </c>
      <c r="H285" s="10" t="s">
        <v>91</v>
      </c>
      <c r="I285" s="33">
        <v>45139</v>
      </c>
      <c r="J285" s="10">
        <v>1</v>
      </c>
      <c r="K285" s="10">
        <v>2</v>
      </c>
      <c r="L285" s="10">
        <v>1</v>
      </c>
      <c r="M285" s="10">
        <v>2</v>
      </c>
      <c r="N285" s="10" t="s">
        <v>44</v>
      </c>
      <c r="O285" s="10">
        <v>12000</v>
      </c>
      <c r="P285" s="10">
        <f t="shared" si="330"/>
        <v>2160</v>
      </c>
      <c r="Q285" s="10" t="s">
        <v>177</v>
      </c>
      <c r="R285" s="10">
        <f t="shared" si="331"/>
        <v>6000</v>
      </c>
      <c r="S285" s="10">
        <f t="shared" si="332"/>
        <v>1080</v>
      </c>
      <c r="T285" s="10">
        <f t="shared" si="333"/>
        <v>1200</v>
      </c>
      <c r="U285" s="10">
        <f t="shared" si="334"/>
        <v>2800.00000000002</v>
      </c>
      <c r="V285" s="6">
        <f t="shared" si="335"/>
        <v>112000</v>
      </c>
      <c r="W285" s="6">
        <f t="shared" si="336"/>
        <v>56000</v>
      </c>
      <c r="X285" s="6">
        <v>28000</v>
      </c>
      <c r="Y285" s="6">
        <f t="shared" si="337"/>
        <v>14000</v>
      </c>
      <c r="Z285" s="6">
        <f t="shared" si="338"/>
        <v>50</v>
      </c>
      <c r="AA285" s="27">
        <f t="shared" si="295"/>
        <v>78400</v>
      </c>
      <c r="AB285" s="27">
        <f t="shared" si="305"/>
        <v>39200</v>
      </c>
      <c r="AC285" s="28">
        <f t="shared" si="292"/>
        <v>19600</v>
      </c>
      <c r="AD285" s="27">
        <f t="shared" si="306"/>
        <v>9800</v>
      </c>
      <c r="AE285" s="28">
        <f t="shared" si="293"/>
        <v>89.87341772151899</v>
      </c>
      <c r="AF285" s="30">
        <f t="shared" si="296"/>
        <v>0</v>
      </c>
      <c r="AG285" s="30">
        <f t="shared" si="307"/>
        <v>0</v>
      </c>
      <c r="AH285" s="29">
        <v>0</v>
      </c>
      <c r="AI285" s="30">
        <f t="shared" si="308"/>
        <v>0</v>
      </c>
      <c r="AJ285" s="29">
        <f t="shared" si="294"/>
        <v>400</v>
      </c>
    </row>
    <row r="286" spans="1:36" x14ac:dyDescent="0.3">
      <c r="A286" s="25" t="str">
        <f t="shared" si="320"/>
        <v>Docker &amp; Kubernetes</v>
      </c>
      <c r="B286" s="16" t="s">
        <v>198</v>
      </c>
      <c r="C286" s="3" t="s">
        <v>88</v>
      </c>
      <c r="D286" s="3" t="s">
        <v>88</v>
      </c>
      <c r="E286" s="3" t="s">
        <v>168</v>
      </c>
      <c r="F286" s="10" t="s">
        <v>44</v>
      </c>
      <c r="G286" s="10" t="s">
        <v>237</v>
      </c>
      <c r="H286" s="10" t="s">
        <v>91</v>
      </c>
      <c r="I286" s="33">
        <v>45139</v>
      </c>
      <c r="J286" s="10">
        <v>1</v>
      </c>
      <c r="K286" s="10">
        <v>2</v>
      </c>
      <c r="L286" s="10">
        <v>1</v>
      </c>
      <c r="M286" s="10">
        <v>2</v>
      </c>
      <c r="N286" s="10" t="s">
        <v>44</v>
      </c>
      <c r="O286" s="10">
        <v>12000</v>
      </c>
      <c r="P286" s="10">
        <f t="shared" si="330"/>
        <v>2160</v>
      </c>
      <c r="Q286" s="10" t="s">
        <v>177</v>
      </c>
      <c r="R286" s="10">
        <f t="shared" si="331"/>
        <v>6000</v>
      </c>
      <c r="S286" s="10">
        <f t="shared" si="332"/>
        <v>1080</v>
      </c>
      <c r="T286" s="10">
        <f t="shared" si="333"/>
        <v>1200</v>
      </c>
      <c r="U286" s="10">
        <f t="shared" si="334"/>
        <v>2800.00000000002</v>
      </c>
      <c r="V286" s="6">
        <f t="shared" si="335"/>
        <v>112000</v>
      </c>
      <c r="W286" s="6">
        <f t="shared" si="336"/>
        <v>56000</v>
      </c>
      <c r="X286" s="6">
        <v>28000</v>
      </c>
      <c r="Y286" s="6">
        <f t="shared" si="337"/>
        <v>14000</v>
      </c>
      <c r="Z286" s="6">
        <f t="shared" si="338"/>
        <v>50</v>
      </c>
      <c r="AA286" s="27">
        <f t="shared" si="295"/>
        <v>78400</v>
      </c>
      <c r="AB286" s="27">
        <f t="shared" si="305"/>
        <v>39200</v>
      </c>
      <c r="AC286" s="28">
        <f t="shared" si="292"/>
        <v>19600</v>
      </c>
      <c r="AD286" s="27">
        <f t="shared" si="306"/>
        <v>9800</v>
      </c>
      <c r="AE286" s="28">
        <f t="shared" si="293"/>
        <v>89.87341772151899</v>
      </c>
      <c r="AF286" s="30">
        <f t="shared" si="296"/>
        <v>0</v>
      </c>
      <c r="AG286" s="30">
        <f t="shared" si="307"/>
        <v>0</v>
      </c>
      <c r="AH286" s="29">
        <v>0</v>
      </c>
      <c r="AI286" s="30">
        <f t="shared" si="308"/>
        <v>0</v>
      </c>
      <c r="AJ286" s="29">
        <f t="shared" si="294"/>
        <v>400</v>
      </c>
    </row>
    <row r="287" spans="1:36" x14ac:dyDescent="0.3">
      <c r="A287" s="25" t="str">
        <f t="shared" si="320"/>
        <v>Cloud, AWS, GCP</v>
      </c>
      <c r="B287" s="16" t="s">
        <v>199</v>
      </c>
      <c r="C287" s="3" t="s">
        <v>88</v>
      </c>
      <c r="D287" s="3" t="s">
        <v>88</v>
      </c>
      <c r="E287" s="3" t="s">
        <v>168</v>
      </c>
      <c r="F287" s="10" t="s">
        <v>44</v>
      </c>
      <c r="G287" s="10" t="s">
        <v>237</v>
      </c>
      <c r="H287" s="10" t="s">
        <v>91</v>
      </c>
      <c r="I287" s="33">
        <v>45139</v>
      </c>
      <c r="J287" s="10">
        <v>1</v>
      </c>
      <c r="K287" s="10">
        <v>2</v>
      </c>
      <c r="L287" s="10">
        <v>1</v>
      </c>
      <c r="M287" s="10">
        <v>2</v>
      </c>
      <c r="N287" s="10" t="s">
        <v>44</v>
      </c>
      <c r="O287" s="10">
        <v>12000</v>
      </c>
      <c r="P287" s="10">
        <f t="shared" si="330"/>
        <v>2160</v>
      </c>
      <c r="Q287" s="10" t="s">
        <v>177</v>
      </c>
      <c r="R287" s="10">
        <f t="shared" si="331"/>
        <v>6000</v>
      </c>
      <c r="S287" s="10">
        <f t="shared" si="332"/>
        <v>1080</v>
      </c>
      <c r="T287" s="10">
        <f t="shared" si="333"/>
        <v>1200</v>
      </c>
      <c r="U287" s="10">
        <f t="shared" si="334"/>
        <v>2800.00000000002</v>
      </c>
      <c r="V287" s="6">
        <f t="shared" si="335"/>
        <v>112000</v>
      </c>
      <c r="W287" s="6">
        <f t="shared" si="336"/>
        <v>56000</v>
      </c>
      <c r="X287" s="6">
        <v>28000</v>
      </c>
      <c r="Y287" s="6">
        <f t="shared" si="337"/>
        <v>14000</v>
      </c>
      <c r="Z287" s="6">
        <f t="shared" si="338"/>
        <v>50</v>
      </c>
      <c r="AA287" s="27">
        <f t="shared" si="295"/>
        <v>78400</v>
      </c>
      <c r="AB287" s="27">
        <f t="shared" si="305"/>
        <v>39200</v>
      </c>
      <c r="AC287" s="28">
        <f t="shared" si="292"/>
        <v>19600</v>
      </c>
      <c r="AD287" s="27">
        <f t="shared" si="306"/>
        <v>9800</v>
      </c>
      <c r="AE287" s="28">
        <f t="shared" si="293"/>
        <v>89.87341772151899</v>
      </c>
      <c r="AF287" s="30">
        <f t="shared" si="296"/>
        <v>0</v>
      </c>
      <c r="AG287" s="30">
        <f t="shared" si="307"/>
        <v>0</v>
      </c>
      <c r="AH287" s="29">
        <v>0</v>
      </c>
      <c r="AI287" s="30">
        <f t="shared" si="308"/>
        <v>0</v>
      </c>
      <c r="AJ287" s="29">
        <f t="shared" si="294"/>
        <v>400</v>
      </c>
    </row>
    <row r="288" spans="1:36" x14ac:dyDescent="0.3">
      <c r="A288" s="25" t="str">
        <f t="shared" si="320"/>
        <v>Cyber security Basics</v>
      </c>
      <c r="B288" s="16" t="s">
        <v>200</v>
      </c>
      <c r="C288" s="3" t="s">
        <v>88</v>
      </c>
      <c r="D288" s="3" t="s">
        <v>88</v>
      </c>
      <c r="E288" s="3" t="s">
        <v>168</v>
      </c>
      <c r="F288" s="10" t="s">
        <v>44</v>
      </c>
      <c r="G288" s="10" t="s">
        <v>237</v>
      </c>
      <c r="H288" s="10" t="s">
        <v>91</v>
      </c>
      <c r="I288" s="33">
        <v>45139</v>
      </c>
      <c r="J288" s="10">
        <v>1</v>
      </c>
      <c r="K288" s="10">
        <v>2</v>
      </c>
      <c r="L288" s="10">
        <v>1</v>
      </c>
      <c r="M288" s="10">
        <v>2</v>
      </c>
      <c r="N288" s="10" t="s">
        <v>44</v>
      </c>
      <c r="O288" s="10">
        <v>12000</v>
      </c>
      <c r="P288" s="10">
        <f t="shared" si="330"/>
        <v>2160</v>
      </c>
      <c r="Q288" s="10" t="s">
        <v>177</v>
      </c>
      <c r="R288" s="10">
        <f t="shared" si="331"/>
        <v>6000</v>
      </c>
      <c r="S288" s="10">
        <f t="shared" si="332"/>
        <v>1080</v>
      </c>
      <c r="T288" s="10">
        <f t="shared" si="333"/>
        <v>1200</v>
      </c>
      <c r="U288" s="10">
        <f t="shared" si="334"/>
        <v>2800.00000000002</v>
      </c>
      <c r="V288" s="6">
        <f t="shared" si="335"/>
        <v>112000</v>
      </c>
      <c r="W288" s="6">
        <f t="shared" si="336"/>
        <v>56000</v>
      </c>
      <c r="X288" s="6">
        <v>28000</v>
      </c>
      <c r="Y288" s="6">
        <f t="shared" si="337"/>
        <v>14000</v>
      </c>
      <c r="Z288" s="6">
        <f t="shared" si="338"/>
        <v>50</v>
      </c>
      <c r="AA288" s="27">
        <f t="shared" si="295"/>
        <v>78400</v>
      </c>
      <c r="AB288" s="27">
        <f t="shared" si="305"/>
        <v>39200</v>
      </c>
      <c r="AC288" s="28">
        <f t="shared" si="292"/>
        <v>19600</v>
      </c>
      <c r="AD288" s="27">
        <f t="shared" si="306"/>
        <v>9800</v>
      </c>
      <c r="AE288" s="28">
        <f t="shared" si="293"/>
        <v>89.87341772151899</v>
      </c>
      <c r="AF288" s="30">
        <f t="shared" si="296"/>
        <v>0</v>
      </c>
      <c r="AG288" s="30">
        <f t="shared" si="307"/>
        <v>0</v>
      </c>
      <c r="AH288" s="29">
        <v>0</v>
      </c>
      <c r="AI288" s="30">
        <f t="shared" si="308"/>
        <v>0</v>
      </c>
      <c r="AJ288" s="29">
        <f t="shared" si="294"/>
        <v>400</v>
      </c>
    </row>
    <row r="289" spans="1:36" x14ac:dyDescent="0.3">
      <c r="A289" s="25" t="str">
        <f t="shared" si="320"/>
        <v>Cyber security Advanced</v>
      </c>
      <c r="B289" s="16" t="s">
        <v>201</v>
      </c>
      <c r="C289" s="3" t="s">
        <v>88</v>
      </c>
      <c r="D289" s="3" t="s">
        <v>88</v>
      </c>
      <c r="E289" s="3" t="s">
        <v>168</v>
      </c>
      <c r="F289" s="10" t="s">
        <v>44</v>
      </c>
      <c r="G289" s="10" t="s">
        <v>237</v>
      </c>
      <c r="H289" s="10" t="s">
        <v>91</v>
      </c>
      <c r="I289" s="33">
        <v>45139</v>
      </c>
      <c r="J289" s="10">
        <v>1</v>
      </c>
      <c r="K289" s="10">
        <v>2</v>
      </c>
      <c r="L289" s="10">
        <v>1</v>
      </c>
      <c r="M289" s="10">
        <v>2</v>
      </c>
      <c r="N289" s="10" t="s">
        <v>44</v>
      </c>
      <c r="O289" s="10">
        <v>12000</v>
      </c>
      <c r="P289" s="10">
        <f t="shared" si="330"/>
        <v>2160</v>
      </c>
      <c r="Q289" s="10" t="s">
        <v>177</v>
      </c>
      <c r="R289" s="10">
        <f t="shared" si="331"/>
        <v>6000</v>
      </c>
      <c r="S289" s="10">
        <f t="shared" si="332"/>
        <v>1080</v>
      </c>
      <c r="T289" s="10">
        <f t="shared" si="333"/>
        <v>1200</v>
      </c>
      <c r="U289" s="10">
        <f t="shared" si="334"/>
        <v>2800.00000000002</v>
      </c>
      <c r="V289" s="6">
        <f t="shared" si="335"/>
        <v>112000</v>
      </c>
      <c r="W289" s="6">
        <f t="shared" si="336"/>
        <v>56000</v>
      </c>
      <c r="X289" s="6">
        <v>28000</v>
      </c>
      <c r="Y289" s="6">
        <f t="shared" si="337"/>
        <v>14000</v>
      </c>
      <c r="Z289" s="6">
        <f t="shared" si="338"/>
        <v>50</v>
      </c>
      <c r="AA289" s="27">
        <f t="shared" si="295"/>
        <v>78400</v>
      </c>
      <c r="AB289" s="27">
        <f t="shared" si="305"/>
        <v>39200</v>
      </c>
      <c r="AC289" s="28">
        <f t="shared" si="292"/>
        <v>19600</v>
      </c>
      <c r="AD289" s="27">
        <f t="shared" si="306"/>
        <v>9800</v>
      </c>
      <c r="AE289" s="28">
        <f t="shared" si="293"/>
        <v>89.87341772151899</v>
      </c>
      <c r="AF289" s="30">
        <f t="shared" si="296"/>
        <v>0</v>
      </c>
      <c r="AG289" s="30">
        <f t="shared" si="307"/>
        <v>0</v>
      </c>
      <c r="AH289" s="29">
        <v>0</v>
      </c>
      <c r="AI289" s="30">
        <f t="shared" si="308"/>
        <v>0</v>
      </c>
      <c r="AJ289" s="29">
        <f t="shared" si="294"/>
        <v>400</v>
      </c>
    </row>
    <row r="290" spans="1:36" x14ac:dyDescent="0.3">
      <c r="A290" s="25" t="str">
        <f t="shared" si="320"/>
        <v>Testing Automtn Selenium</v>
      </c>
      <c r="B290" s="16" t="s">
        <v>205</v>
      </c>
      <c r="C290" s="3" t="s">
        <v>88</v>
      </c>
      <c r="D290" s="3" t="s">
        <v>88</v>
      </c>
      <c r="E290" s="3" t="s">
        <v>168</v>
      </c>
      <c r="F290" s="10" t="s">
        <v>44</v>
      </c>
      <c r="G290" s="10" t="s">
        <v>237</v>
      </c>
      <c r="H290" s="10" t="s">
        <v>91</v>
      </c>
      <c r="I290" s="33">
        <v>45139</v>
      </c>
      <c r="J290" s="10">
        <v>1</v>
      </c>
      <c r="K290" s="10">
        <v>2</v>
      </c>
      <c r="L290" s="10">
        <v>1</v>
      </c>
      <c r="M290" s="10">
        <v>2</v>
      </c>
      <c r="N290" s="10" t="s">
        <v>44</v>
      </c>
      <c r="O290" s="10">
        <v>12000</v>
      </c>
      <c r="P290" s="10">
        <f t="shared" si="330"/>
        <v>2160</v>
      </c>
      <c r="Q290" s="10" t="s">
        <v>177</v>
      </c>
      <c r="R290" s="10">
        <f t="shared" si="331"/>
        <v>6000</v>
      </c>
      <c r="S290" s="10">
        <f t="shared" si="332"/>
        <v>1080</v>
      </c>
      <c r="T290" s="10">
        <f t="shared" si="333"/>
        <v>1200</v>
      </c>
      <c r="U290" s="10">
        <f t="shared" si="334"/>
        <v>2800.00000000002</v>
      </c>
      <c r="V290" s="6">
        <f t="shared" si="335"/>
        <v>112000</v>
      </c>
      <c r="W290" s="6">
        <f t="shared" si="336"/>
        <v>56000</v>
      </c>
      <c r="X290" s="6">
        <v>28000</v>
      </c>
      <c r="Y290" s="6">
        <f t="shared" si="337"/>
        <v>14000</v>
      </c>
      <c r="Z290" s="6">
        <f t="shared" si="338"/>
        <v>50</v>
      </c>
      <c r="AA290" s="27">
        <f t="shared" si="295"/>
        <v>78400</v>
      </c>
      <c r="AB290" s="27">
        <f t="shared" si="305"/>
        <v>39200</v>
      </c>
      <c r="AC290" s="28">
        <f t="shared" ref="AC290:AC312" si="339">X290*70%</f>
        <v>19600</v>
      </c>
      <c r="AD290" s="27">
        <f t="shared" si="306"/>
        <v>9800</v>
      </c>
      <c r="AE290" s="28">
        <f t="shared" ref="AE290:AE312" si="340">(R290-(T290+AC290/10))/(T290+AC290/10)%</f>
        <v>89.87341772151899</v>
      </c>
      <c r="AF290" s="30">
        <f t="shared" si="296"/>
        <v>0</v>
      </c>
      <c r="AG290" s="30">
        <f t="shared" si="307"/>
        <v>0</v>
      </c>
      <c r="AH290" s="29">
        <v>0</v>
      </c>
      <c r="AI290" s="30">
        <f t="shared" si="308"/>
        <v>0</v>
      </c>
      <c r="AJ290" s="29">
        <f t="shared" ref="AJ290:AJ312" si="341">(R290-(T290+AH290/10))/(T290+AH290/10)%</f>
        <v>400</v>
      </c>
    </row>
    <row r="291" spans="1:36" x14ac:dyDescent="0.3">
      <c r="A291" s="25" t="s">
        <v>221</v>
      </c>
      <c r="B291" s="16" t="s">
        <v>221</v>
      </c>
      <c r="C291" s="3" t="s">
        <v>88</v>
      </c>
      <c r="D291" s="3" t="s">
        <v>88</v>
      </c>
      <c r="E291" s="3" t="s">
        <v>168</v>
      </c>
      <c r="F291" s="10" t="s">
        <v>258</v>
      </c>
      <c r="G291" s="10" t="s">
        <v>237</v>
      </c>
      <c r="H291" s="10" t="s">
        <v>91</v>
      </c>
      <c r="I291" s="33">
        <v>45139</v>
      </c>
      <c r="J291" s="10">
        <v>1</v>
      </c>
      <c r="K291" s="10">
        <v>2</v>
      </c>
      <c r="L291" s="10">
        <v>1</v>
      </c>
      <c r="M291" s="10">
        <v>2</v>
      </c>
      <c r="N291" s="10" t="s">
        <v>44</v>
      </c>
      <c r="O291" s="10">
        <v>12000</v>
      </c>
      <c r="P291" s="10">
        <f t="shared" si="330"/>
        <v>2160</v>
      </c>
      <c r="Q291" s="10" t="s">
        <v>177</v>
      </c>
      <c r="R291" s="10">
        <f t="shared" si="331"/>
        <v>6000</v>
      </c>
      <c r="S291" s="10">
        <f t="shared" si="332"/>
        <v>1080</v>
      </c>
      <c r="T291" s="10">
        <f t="shared" si="333"/>
        <v>1200</v>
      </c>
      <c r="U291" s="10">
        <f t="shared" si="334"/>
        <v>2800.00000000002</v>
      </c>
      <c r="V291" s="6">
        <f t="shared" si="335"/>
        <v>112000</v>
      </c>
      <c r="W291" s="6">
        <f t="shared" si="336"/>
        <v>56000</v>
      </c>
      <c r="X291" s="6">
        <v>28000</v>
      </c>
      <c r="Y291" s="6">
        <f t="shared" si="337"/>
        <v>14000</v>
      </c>
      <c r="Z291" s="6">
        <f t="shared" si="338"/>
        <v>50</v>
      </c>
      <c r="AA291" s="27">
        <f t="shared" si="295"/>
        <v>78400</v>
      </c>
      <c r="AB291" s="27">
        <f t="shared" si="305"/>
        <v>39200</v>
      </c>
      <c r="AC291" s="28">
        <f t="shared" si="339"/>
        <v>19600</v>
      </c>
      <c r="AD291" s="27">
        <f t="shared" si="306"/>
        <v>9800</v>
      </c>
      <c r="AE291" s="28">
        <f t="shared" si="340"/>
        <v>89.87341772151899</v>
      </c>
      <c r="AF291" s="30">
        <f t="shared" si="296"/>
        <v>0</v>
      </c>
      <c r="AG291" s="30">
        <f t="shared" si="307"/>
        <v>0</v>
      </c>
      <c r="AH291" s="29">
        <v>0</v>
      </c>
      <c r="AI291" s="30">
        <f t="shared" si="308"/>
        <v>0</v>
      </c>
      <c r="AJ291" s="29">
        <f t="shared" si="341"/>
        <v>400</v>
      </c>
    </row>
    <row r="292" spans="1:36" x14ac:dyDescent="0.3">
      <c r="A292" s="25" t="s">
        <v>222</v>
      </c>
      <c r="B292" s="16" t="s">
        <v>222</v>
      </c>
      <c r="C292" s="3" t="s">
        <v>88</v>
      </c>
      <c r="D292" s="3" t="s">
        <v>88</v>
      </c>
      <c r="E292" s="3" t="s">
        <v>168</v>
      </c>
      <c r="F292" s="10" t="s">
        <v>258</v>
      </c>
      <c r="G292" s="10" t="s">
        <v>237</v>
      </c>
      <c r="H292" s="10" t="s">
        <v>91</v>
      </c>
      <c r="I292" s="33">
        <v>45139</v>
      </c>
      <c r="J292" s="10">
        <v>1</v>
      </c>
      <c r="K292" s="10">
        <v>2</v>
      </c>
      <c r="L292" s="10">
        <v>1</v>
      </c>
      <c r="M292" s="10">
        <v>2</v>
      </c>
      <c r="N292" s="10" t="s">
        <v>44</v>
      </c>
      <c r="O292" s="10">
        <v>12000</v>
      </c>
      <c r="P292" s="10">
        <f t="shared" ref="P292:P294" si="342">O292*18%</f>
        <v>2160</v>
      </c>
      <c r="Q292" s="10" t="s">
        <v>177</v>
      </c>
      <c r="R292" s="10">
        <f t="shared" si="331"/>
        <v>6000</v>
      </c>
      <c r="S292" s="10">
        <f t="shared" ref="S292:S294" si="343">R292*18%</f>
        <v>1080</v>
      </c>
      <c r="T292" s="10">
        <f t="shared" ref="T292:T294" si="344">R292*20%</f>
        <v>1200</v>
      </c>
      <c r="U292" s="10">
        <f t="shared" ref="U292:U294" si="345">R292*46.666666666667%</f>
        <v>2800.00000000002</v>
      </c>
      <c r="V292" s="6">
        <f t="shared" si="335"/>
        <v>112000</v>
      </c>
      <c r="W292" s="6">
        <f t="shared" ref="W292:W294" si="346">X292*2</f>
        <v>56000</v>
      </c>
      <c r="X292" s="6">
        <v>28000</v>
      </c>
      <c r="Y292" s="6">
        <f t="shared" ref="Y292:Y294" si="347">X292/2</f>
        <v>14000</v>
      </c>
      <c r="Z292" s="6">
        <f t="shared" ref="Z292:Z294" si="348">(R292-(T292+X292/10))/(T292+X292/10)%</f>
        <v>50</v>
      </c>
      <c r="AA292" s="27">
        <f t="shared" ref="AA292:AA294" si="349">AC292*4</f>
        <v>78400</v>
      </c>
      <c r="AB292" s="27">
        <f t="shared" ref="AB292:AB294" si="350">AC292*2</f>
        <v>39200</v>
      </c>
      <c r="AC292" s="28">
        <f t="shared" ref="AC292:AC294" si="351">X292*70%</f>
        <v>19600</v>
      </c>
      <c r="AD292" s="27">
        <f t="shared" ref="AD292:AD294" si="352">AC292/2</f>
        <v>9800</v>
      </c>
      <c r="AE292" s="28">
        <f t="shared" ref="AE292:AE294" si="353">(R292-(T292+AC292/10))/(T292+AC292/10)%</f>
        <v>89.87341772151899</v>
      </c>
      <c r="AF292" s="30">
        <v>0</v>
      </c>
      <c r="AG292" s="30">
        <v>0</v>
      </c>
      <c r="AH292" s="29">
        <v>0</v>
      </c>
      <c r="AI292" s="30">
        <f t="shared" ref="AI292:AI294" si="354">AH292/2</f>
        <v>0</v>
      </c>
      <c r="AJ292" s="29">
        <f t="shared" ref="AJ292:AJ294" si="355">(R292-(T292+AH292/10))/(T292+AH292/10)%</f>
        <v>400</v>
      </c>
    </row>
    <row r="293" spans="1:36" x14ac:dyDescent="0.3">
      <c r="A293" s="25" t="s">
        <v>223</v>
      </c>
      <c r="B293" s="16" t="s">
        <v>223</v>
      </c>
      <c r="C293" s="3" t="s">
        <v>88</v>
      </c>
      <c r="D293" s="3" t="s">
        <v>88</v>
      </c>
      <c r="E293" s="3" t="s">
        <v>168</v>
      </c>
      <c r="F293" s="10" t="s">
        <v>258</v>
      </c>
      <c r="G293" s="10" t="s">
        <v>237</v>
      </c>
      <c r="H293" s="10" t="s">
        <v>91</v>
      </c>
      <c r="I293" s="33">
        <v>45139</v>
      </c>
      <c r="J293" s="10">
        <v>1</v>
      </c>
      <c r="K293" s="10">
        <v>2</v>
      </c>
      <c r="L293" s="10">
        <v>1</v>
      </c>
      <c r="M293" s="10">
        <v>2</v>
      </c>
      <c r="N293" s="10" t="s">
        <v>44</v>
      </c>
      <c r="O293" s="10">
        <v>12000</v>
      </c>
      <c r="P293" s="10">
        <f t="shared" si="342"/>
        <v>2160</v>
      </c>
      <c r="Q293" s="10" t="s">
        <v>177</v>
      </c>
      <c r="R293" s="10">
        <f t="shared" ref="R293" si="356">O293*50%</f>
        <v>6000</v>
      </c>
      <c r="S293" s="10">
        <f t="shared" si="343"/>
        <v>1080</v>
      </c>
      <c r="T293" s="10">
        <f t="shared" si="344"/>
        <v>1200</v>
      </c>
      <c r="U293" s="10">
        <f t="shared" si="345"/>
        <v>2800.00000000002</v>
      </c>
      <c r="V293" s="6">
        <f t="shared" si="335"/>
        <v>112000</v>
      </c>
      <c r="W293" s="6">
        <f t="shared" si="346"/>
        <v>56000</v>
      </c>
      <c r="X293" s="6">
        <v>28000</v>
      </c>
      <c r="Y293" s="6">
        <f t="shared" si="347"/>
        <v>14000</v>
      </c>
      <c r="Z293" s="6">
        <f t="shared" si="348"/>
        <v>50</v>
      </c>
      <c r="AA293" s="27">
        <f t="shared" si="349"/>
        <v>78400</v>
      </c>
      <c r="AB293" s="27">
        <f t="shared" si="350"/>
        <v>39200</v>
      </c>
      <c r="AC293" s="28">
        <f t="shared" si="351"/>
        <v>19600</v>
      </c>
      <c r="AD293" s="27">
        <f t="shared" si="352"/>
        <v>9800</v>
      </c>
      <c r="AE293" s="28">
        <f t="shared" si="353"/>
        <v>89.87341772151899</v>
      </c>
      <c r="AF293" s="30">
        <v>0</v>
      </c>
      <c r="AG293" s="30">
        <v>0</v>
      </c>
      <c r="AH293" s="29">
        <v>0</v>
      </c>
      <c r="AI293" s="30">
        <f t="shared" si="354"/>
        <v>0</v>
      </c>
      <c r="AJ293" s="29">
        <f t="shared" si="355"/>
        <v>400</v>
      </c>
    </row>
    <row r="294" spans="1:36" x14ac:dyDescent="0.3">
      <c r="A294" s="25" t="s">
        <v>224</v>
      </c>
      <c r="B294" s="16" t="s">
        <v>224</v>
      </c>
      <c r="C294" s="3" t="s">
        <v>88</v>
      </c>
      <c r="D294" s="3" t="s">
        <v>88</v>
      </c>
      <c r="E294" s="3" t="s">
        <v>168</v>
      </c>
      <c r="F294" s="10" t="s">
        <v>258</v>
      </c>
      <c r="G294" s="10" t="s">
        <v>237</v>
      </c>
      <c r="H294" s="10" t="s">
        <v>91</v>
      </c>
      <c r="I294" s="33">
        <v>45139</v>
      </c>
      <c r="J294" s="10">
        <v>1</v>
      </c>
      <c r="K294" s="10">
        <v>2</v>
      </c>
      <c r="L294" s="10">
        <v>1</v>
      </c>
      <c r="M294" s="10">
        <v>2</v>
      </c>
      <c r="N294" s="10" t="s">
        <v>44</v>
      </c>
      <c r="O294" s="10">
        <v>12000</v>
      </c>
      <c r="P294" s="10">
        <f t="shared" si="342"/>
        <v>2160</v>
      </c>
      <c r="Q294" s="10" t="s">
        <v>177</v>
      </c>
      <c r="R294" s="10">
        <v>6000</v>
      </c>
      <c r="S294" s="10">
        <f t="shared" si="343"/>
        <v>1080</v>
      </c>
      <c r="T294" s="10">
        <f t="shared" si="344"/>
        <v>1200</v>
      </c>
      <c r="U294" s="10">
        <f t="shared" si="345"/>
        <v>2800.00000000002</v>
      </c>
      <c r="V294" s="6">
        <f t="shared" si="335"/>
        <v>112000</v>
      </c>
      <c r="W294" s="6">
        <f t="shared" si="346"/>
        <v>56000</v>
      </c>
      <c r="X294" s="6">
        <v>28000</v>
      </c>
      <c r="Y294" s="6">
        <f t="shared" si="347"/>
        <v>14000</v>
      </c>
      <c r="Z294" s="6">
        <f t="shared" si="348"/>
        <v>50</v>
      </c>
      <c r="AA294" s="27">
        <f t="shared" si="349"/>
        <v>78400</v>
      </c>
      <c r="AB294" s="27">
        <f t="shared" si="350"/>
        <v>39200</v>
      </c>
      <c r="AC294" s="28">
        <f t="shared" si="351"/>
        <v>19600</v>
      </c>
      <c r="AD294" s="27">
        <f t="shared" si="352"/>
        <v>9800</v>
      </c>
      <c r="AE294" s="28">
        <f t="shared" si="353"/>
        <v>89.87341772151899</v>
      </c>
      <c r="AF294" s="30">
        <v>0</v>
      </c>
      <c r="AG294" s="30">
        <f t="shared" ref="AG294" si="357">AH294*2</f>
        <v>0</v>
      </c>
      <c r="AH294" s="29">
        <v>0</v>
      </c>
      <c r="AI294" s="30">
        <f t="shared" si="354"/>
        <v>0</v>
      </c>
      <c r="AJ294" s="29">
        <f t="shared" si="355"/>
        <v>400</v>
      </c>
    </row>
    <row r="295" spans="1:36" x14ac:dyDescent="0.3">
      <c r="A295" s="25" t="str">
        <f t="shared" si="320"/>
        <v>Tally</v>
      </c>
      <c r="B295" s="16" t="s">
        <v>202</v>
      </c>
      <c r="C295" s="3" t="s">
        <v>88</v>
      </c>
      <c r="D295" s="3" t="s">
        <v>88</v>
      </c>
      <c r="E295" s="3" t="s">
        <v>168</v>
      </c>
      <c r="F295" s="10" t="s">
        <v>44</v>
      </c>
      <c r="G295" s="10" t="s">
        <v>237</v>
      </c>
      <c r="H295" s="10" t="s">
        <v>91</v>
      </c>
      <c r="I295" s="33">
        <v>45139</v>
      </c>
      <c r="J295" s="10">
        <v>1</v>
      </c>
      <c r="K295" s="10">
        <v>2</v>
      </c>
      <c r="L295" s="10">
        <v>1</v>
      </c>
      <c r="M295" s="10">
        <v>2</v>
      </c>
      <c r="N295" s="10" t="s">
        <v>44</v>
      </c>
      <c r="O295" s="10">
        <v>12000</v>
      </c>
      <c r="P295" s="10">
        <f t="shared" si="330"/>
        <v>2160</v>
      </c>
      <c r="Q295" s="10" t="s">
        <v>177</v>
      </c>
      <c r="R295" s="10">
        <f t="shared" si="331"/>
        <v>6000</v>
      </c>
      <c r="S295" s="10">
        <f t="shared" si="332"/>
        <v>1080</v>
      </c>
      <c r="T295" s="10">
        <f t="shared" si="333"/>
        <v>1200</v>
      </c>
      <c r="U295" s="10">
        <f t="shared" si="334"/>
        <v>2800.00000000002</v>
      </c>
      <c r="V295" s="6">
        <f t="shared" si="335"/>
        <v>112000</v>
      </c>
      <c r="W295" s="6">
        <f t="shared" si="336"/>
        <v>56000</v>
      </c>
      <c r="X295" s="6">
        <v>28000</v>
      </c>
      <c r="Y295" s="6">
        <f t="shared" si="337"/>
        <v>14000</v>
      </c>
      <c r="Z295" s="6">
        <f t="shared" si="338"/>
        <v>50</v>
      </c>
      <c r="AA295" s="27">
        <f t="shared" si="295"/>
        <v>78400</v>
      </c>
      <c r="AB295" s="27">
        <f t="shared" si="305"/>
        <v>39200</v>
      </c>
      <c r="AC295" s="28">
        <f t="shared" si="339"/>
        <v>19600</v>
      </c>
      <c r="AD295" s="27">
        <f t="shared" si="306"/>
        <v>9800</v>
      </c>
      <c r="AE295" s="28">
        <f t="shared" si="340"/>
        <v>89.87341772151899</v>
      </c>
      <c r="AF295" s="30">
        <f t="shared" si="296"/>
        <v>0</v>
      </c>
      <c r="AG295" s="30">
        <f t="shared" si="307"/>
        <v>0</v>
      </c>
      <c r="AH295" s="29">
        <v>0</v>
      </c>
      <c r="AI295" s="30">
        <f t="shared" si="308"/>
        <v>0</v>
      </c>
      <c r="AJ295" s="29">
        <f t="shared" si="341"/>
        <v>400</v>
      </c>
    </row>
    <row r="296" spans="1:36" x14ac:dyDescent="0.3">
      <c r="A296" s="25" t="str">
        <f t="shared" si="320"/>
        <v>Advanced Commercial Pkg</v>
      </c>
      <c r="B296" s="16" t="s">
        <v>203</v>
      </c>
      <c r="C296" s="3" t="s">
        <v>88</v>
      </c>
      <c r="D296" s="3" t="s">
        <v>88</v>
      </c>
      <c r="E296" s="3" t="s">
        <v>168</v>
      </c>
      <c r="F296" s="10" t="s">
        <v>44</v>
      </c>
      <c r="G296" s="10" t="s">
        <v>237</v>
      </c>
      <c r="H296" s="10" t="s">
        <v>91</v>
      </c>
      <c r="I296" s="33">
        <v>45139</v>
      </c>
      <c r="J296" s="10">
        <v>1</v>
      </c>
      <c r="K296" s="10">
        <v>2</v>
      </c>
      <c r="L296" s="10">
        <v>1</v>
      </c>
      <c r="M296" s="10">
        <v>2</v>
      </c>
      <c r="N296" s="10" t="s">
        <v>44</v>
      </c>
      <c r="O296" s="10">
        <v>12000</v>
      </c>
      <c r="P296" s="10">
        <f t="shared" si="330"/>
        <v>2160</v>
      </c>
      <c r="Q296" s="10" t="s">
        <v>177</v>
      </c>
      <c r="R296" s="10">
        <f t="shared" si="331"/>
        <v>6000</v>
      </c>
      <c r="S296" s="10">
        <f t="shared" si="332"/>
        <v>1080</v>
      </c>
      <c r="T296" s="10">
        <f t="shared" si="333"/>
        <v>1200</v>
      </c>
      <c r="U296" s="10">
        <f t="shared" si="334"/>
        <v>2800.00000000002</v>
      </c>
      <c r="V296" s="6">
        <f t="shared" si="335"/>
        <v>112000</v>
      </c>
      <c r="W296" s="6">
        <f t="shared" si="336"/>
        <v>56000</v>
      </c>
      <c r="X296" s="6">
        <v>28000</v>
      </c>
      <c r="Y296" s="6">
        <f t="shared" si="337"/>
        <v>14000</v>
      </c>
      <c r="Z296" s="6">
        <f t="shared" si="338"/>
        <v>50</v>
      </c>
      <c r="AA296" s="27">
        <f t="shared" si="295"/>
        <v>78400</v>
      </c>
      <c r="AB296" s="27">
        <f t="shared" si="305"/>
        <v>39200</v>
      </c>
      <c r="AC296" s="28">
        <f t="shared" si="339"/>
        <v>19600</v>
      </c>
      <c r="AD296" s="27">
        <f t="shared" si="306"/>
        <v>9800</v>
      </c>
      <c r="AE296" s="28">
        <f t="shared" si="340"/>
        <v>89.87341772151899</v>
      </c>
      <c r="AF296" s="30">
        <f t="shared" si="296"/>
        <v>0</v>
      </c>
      <c r="AG296" s="30">
        <f t="shared" si="307"/>
        <v>0</v>
      </c>
      <c r="AH296" s="29">
        <v>0</v>
      </c>
      <c r="AI296" s="30">
        <f t="shared" si="308"/>
        <v>0</v>
      </c>
      <c r="AJ296" s="29">
        <f t="shared" si="341"/>
        <v>400</v>
      </c>
    </row>
    <row r="297" spans="1:36" x14ac:dyDescent="0.3">
      <c r="A297" s="25" t="str">
        <f>B297</f>
        <v>Prince2</v>
      </c>
      <c r="B297" s="16" t="s">
        <v>173</v>
      </c>
      <c r="C297" s="3" t="s">
        <v>88</v>
      </c>
      <c r="D297" s="3" t="s">
        <v>88</v>
      </c>
      <c r="E297" s="3" t="s">
        <v>168</v>
      </c>
      <c r="F297" s="10" t="s">
        <v>233</v>
      </c>
      <c r="G297" s="10" t="s">
        <v>237</v>
      </c>
      <c r="H297" s="10" t="s">
        <v>176</v>
      </c>
      <c r="I297" s="33">
        <v>45139</v>
      </c>
      <c r="J297" s="10">
        <v>2</v>
      </c>
      <c r="K297" s="10">
        <v>8</v>
      </c>
      <c r="L297" s="10">
        <v>0</v>
      </c>
      <c r="M297" s="10">
        <v>0</v>
      </c>
      <c r="N297" s="10" t="s">
        <v>44</v>
      </c>
      <c r="O297" s="10">
        <v>4000</v>
      </c>
      <c r="P297" s="10">
        <f t="shared" ref="P297:P298" si="358">O297*18%</f>
        <v>720</v>
      </c>
      <c r="Q297" s="10" t="s">
        <v>177</v>
      </c>
      <c r="R297" s="34">
        <f t="shared" ref="R297:R298" si="359">O297*50%</f>
        <v>2000</v>
      </c>
      <c r="S297" s="10">
        <f t="shared" ref="S297:S298" si="360">R297*18%</f>
        <v>360</v>
      </c>
      <c r="T297" s="34">
        <f t="shared" ref="T297:T298" si="361">R297*20%</f>
        <v>400</v>
      </c>
      <c r="U297" s="34">
        <f t="shared" ref="U297:U298" si="362">R297*46.666666666667%</f>
        <v>933.33333333333997</v>
      </c>
      <c r="V297" s="31">
        <f t="shared" ref="V297:V298" si="363">X297*4</f>
        <v>37332</v>
      </c>
      <c r="W297" s="31">
        <f t="shared" ref="W297:W298" si="364">X297*2</f>
        <v>18666</v>
      </c>
      <c r="X297" s="31">
        <v>9333</v>
      </c>
      <c r="Y297" s="31">
        <f t="shared" ref="Y297:Y298" si="365">X297/2</f>
        <v>4666.5</v>
      </c>
      <c r="Z297" s="31">
        <f t="shared" ref="Z297:Z298" si="366">(R297-(T297+X297/10))/(T297+X297/10)%</f>
        <v>50.003750093752345</v>
      </c>
      <c r="AA297" s="28">
        <f t="shared" ref="AA297:AA312" si="367">AC297*4</f>
        <v>26132.399999999998</v>
      </c>
      <c r="AB297" s="28">
        <f t="shared" si="305"/>
        <v>13066.199999999999</v>
      </c>
      <c r="AC297" s="28">
        <f t="shared" si="339"/>
        <v>6533.0999999999995</v>
      </c>
      <c r="AD297" s="28">
        <f t="shared" si="306"/>
        <v>3266.5499999999997</v>
      </c>
      <c r="AE297" s="28">
        <f t="shared" si="340"/>
        <v>89.877623871414883</v>
      </c>
      <c r="AF297" s="29">
        <f t="shared" ref="AF297:AF312" si="368">AH297*4</f>
        <v>0</v>
      </c>
      <c r="AG297" s="29">
        <f t="shared" si="307"/>
        <v>0</v>
      </c>
      <c r="AH297" s="29">
        <v>0</v>
      </c>
      <c r="AI297" s="29">
        <f t="shared" si="308"/>
        <v>0</v>
      </c>
      <c r="AJ297" s="29">
        <f t="shared" si="341"/>
        <v>400</v>
      </c>
    </row>
    <row r="298" spans="1:36" x14ac:dyDescent="0.3">
      <c r="A298" s="25" t="str">
        <f>B298</f>
        <v>Agile Scrum</v>
      </c>
      <c r="B298" s="16" t="s">
        <v>174</v>
      </c>
      <c r="C298" s="3" t="s">
        <v>88</v>
      </c>
      <c r="D298" s="3" t="s">
        <v>88</v>
      </c>
      <c r="E298" s="3" t="s">
        <v>168</v>
      </c>
      <c r="F298" s="10" t="s">
        <v>82</v>
      </c>
      <c r="G298" s="10" t="s">
        <v>237</v>
      </c>
      <c r="H298" s="10" t="s">
        <v>176</v>
      </c>
      <c r="I298" s="33">
        <v>45139</v>
      </c>
      <c r="J298" s="10">
        <v>2</v>
      </c>
      <c r="K298" s="10">
        <v>8</v>
      </c>
      <c r="L298" s="10">
        <v>0</v>
      </c>
      <c r="M298" s="10">
        <v>0</v>
      </c>
      <c r="N298" s="10" t="s">
        <v>44</v>
      </c>
      <c r="O298" s="10">
        <v>4000</v>
      </c>
      <c r="P298" s="10">
        <f t="shared" si="358"/>
        <v>720</v>
      </c>
      <c r="Q298" s="10" t="s">
        <v>177</v>
      </c>
      <c r="R298" s="34">
        <f t="shared" si="359"/>
        <v>2000</v>
      </c>
      <c r="S298" s="10">
        <f t="shared" si="360"/>
        <v>360</v>
      </c>
      <c r="T298" s="34">
        <f t="shared" si="361"/>
        <v>400</v>
      </c>
      <c r="U298" s="34">
        <f t="shared" si="362"/>
        <v>933.33333333333997</v>
      </c>
      <c r="V298" s="31">
        <f t="shared" si="363"/>
        <v>37332</v>
      </c>
      <c r="W298" s="31">
        <f t="shared" si="364"/>
        <v>18666</v>
      </c>
      <c r="X298" s="31">
        <v>9333</v>
      </c>
      <c r="Y298" s="31">
        <f t="shared" si="365"/>
        <v>4666.5</v>
      </c>
      <c r="Z298" s="31">
        <f t="shared" si="366"/>
        <v>50.003750093752345</v>
      </c>
      <c r="AA298" s="28">
        <f t="shared" si="367"/>
        <v>26132.399999999998</v>
      </c>
      <c r="AB298" s="28">
        <f t="shared" si="305"/>
        <v>13066.199999999999</v>
      </c>
      <c r="AC298" s="28">
        <f t="shared" si="339"/>
        <v>6533.0999999999995</v>
      </c>
      <c r="AD298" s="28">
        <f t="shared" si="306"/>
        <v>3266.5499999999997</v>
      </c>
      <c r="AE298" s="28">
        <f t="shared" si="340"/>
        <v>89.877623871414883</v>
      </c>
      <c r="AF298" s="29">
        <f t="shared" si="368"/>
        <v>0</v>
      </c>
      <c r="AG298" s="29">
        <f t="shared" si="307"/>
        <v>0</v>
      </c>
      <c r="AH298" s="29">
        <v>0</v>
      </c>
      <c r="AI298" s="29">
        <f t="shared" si="308"/>
        <v>0</v>
      </c>
      <c r="AJ298" s="29">
        <f t="shared" si="341"/>
        <v>400</v>
      </c>
    </row>
    <row r="299" spans="1:36" x14ac:dyDescent="0.3">
      <c r="A299" s="23" t="str">
        <f t="shared" ref="A299:A304" si="369">C299&amp;" "&amp;D299&amp;" "&amp;B299</f>
        <v>XII ICSE AI</v>
      </c>
      <c r="B299" s="12" t="s">
        <v>5</v>
      </c>
      <c r="C299" s="3" t="s">
        <v>70</v>
      </c>
      <c r="D299" s="3" t="s">
        <v>64</v>
      </c>
      <c r="E299" s="3" t="s">
        <v>168</v>
      </c>
      <c r="F299" s="10" t="s">
        <v>82</v>
      </c>
      <c r="G299" s="10" t="s">
        <v>237</v>
      </c>
      <c r="H299" s="10" t="s">
        <v>90</v>
      </c>
      <c r="I299" s="33">
        <v>45139</v>
      </c>
      <c r="J299" s="10">
        <v>1</v>
      </c>
      <c r="K299" s="10">
        <v>1</v>
      </c>
      <c r="L299" s="10">
        <v>1</v>
      </c>
      <c r="M299" s="10">
        <v>1</v>
      </c>
      <c r="N299" s="10" t="s">
        <v>44</v>
      </c>
      <c r="O299" s="10">
        <v>6000</v>
      </c>
      <c r="P299" s="10">
        <v>0</v>
      </c>
      <c r="Q299" s="10" t="s">
        <v>42</v>
      </c>
      <c r="R299" s="34">
        <f>O299*50%</f>
        <v>3000</v>
      </c>
      <c r="S299" s="10">
        <v>0</v>
      </c>
      <c r="T299" s="34">
        <f t="shared" ref="T299:T304" si="370">R299*20%</f>
        <v>600</v>
      </c>
      <c r="U299" s="34">
        <f t="shared" ref="U299:U304" si="371">R299*46.666666666667%</f>
        <v>1400.00000000001</v>
      </c>
      <c r="V299" s="31">
        <f t="shared" ref="V299:V304" si="372">X299*4</f>
        <v>56000</v>
      </c>
      <c r="W299" s="31">
        <f t="shared" ref="W299:W304" si="373">X299*2</f>
        <v>28000</v>
      </c>
      <c r="X299" s="31">
        <v>14000</v>
      </c>
      <c r="Y299" s="31">
        <f t="shared" ref="Y299:Y304" si="374">X299/2</f>
        <v>7000</v>
      </c>
      <c r="Z299" s="31">
        <f t="shared" ref="Z299:Z304" si="375">(R299-(T299+X299/10))/(T299+X299/10)%</f>
        <v>50</v>
      </c>
      <c r="AA299" s="28">
        <f t="shared" si="367"/>
        <v>39200</v>
      </c>
      <c r="AB299" s="28">
        <f t="shared" si="305"/>
        <v>19600</v>
      </c>
      <c r="AC299" s="28">
        <f t="shared" si="339"/>
        <v>9800</v>
      </c>
      <c r="AD299" s="28">
        <f t="shared" si="306"/>
        <v>4900</v>
      </c>
      <c r="AE299" s="28">
        <f t="shared" si="340"/>
        <v>89.87341772151899</v>
      </c>
      <c r="AF299" s="29">
        <f t="shared" si="368"/>
        <v>0</v>
      </c>
      <c r="AG299" s="29">
        <f t="shared" si="307"/>
        <v>0</v>
      </c>
      <c r="AH299" s="29">
        <v>0</v>
      </c>
      <c r="AI299" s="29">
        <f t="shared" si="308"/>
        <v>0</v>
      </c>
      <c r="AJ299" s="29">
        <f t="shared" si="341"/>
        <v>400</v>
      </c>
    </row>
    <row r="300" spans="1:36" x14ac:dyDescent="0.3">
      <c r="A300" s="23" t="str">
        <f t="shared" si="369"/>
        <v>XI ICSE AI</v>
      </c>
      <c r="B300" s="12" t="s">
        <v>5</v>
      </c>
      <c r="C300" s="3" t="s">
        <v>40</v>
      </c>
      <c r="D300" s="3" t="s">
        <v>64</v>
      </c>
      <c r="E300" s="3" t="s">
        <v>168</v>
      </c>
      <c r="F300" s="10" t="s">
        <v>82</v>
      </c>
      <c r="G300" s="10" t="s">
        <v>237</v>
      </c>
      <c r="H300" s="10" t="s">
        <v>90</v>
      </c>
      <c r="I300" s="33">
        <v>45139</v>
      </c>
      <c r="J300" s="10">
        <v>1</v>
      </c>
      <c r="K300" s="10">
        <v>1</v>
      </c>
      <c r="L300" s="10">
        <v>1</v>
      </c>
      <c r="M300" s="10">
        <v>1</v>
      </c>
      <c r="N300" s="10" t="s">
        <v>44</v>
      </c>
      <c r="O300" s="10">
        <v>6000</v>
      </c>
      <c r="P300" s="10">
        <v>0</v>
      </c>
      <c r="Q300" s="10" t="s">
        <v>42</v>
      </c>
      <c r="R300" s="34">
        <f t="shared" ref="R300" si="376">O300*50%</f>
        <v>3000</v>
      </c>
      <c r="S300" s="10">
        <v>0</v>
      </c>
      <c r="T300" s="34">
        <f t="shared" si="370"/>
        <v>600</v>
      </c>
      <c r="U300" s="34">
        <f t="shared" si="371"/>
        <v>1400.00000000001</v>
      </c>
      <c r="V300" s="31">
        <f t="shared" si="372"/>
        <v>56000</v>
      </c>
      <c r="W300" s="31">
        <f t="shared" si="373"/>
        <v>28000</v>
      </c>
      <c r="X300" s="31">
        <v>14000</v>
      </c>
      <c r="Y300" s="31">
        <f t="shared" si="374"/>
        <v>7000</v>
      </c>
      <c r="Z300" s="31">
        <f t="shared" si="375"/>
        <v>50</v>
      </c>
      <c r="AA300" s="28">
        <f t="shared" si="367"/>
        <v>39200</v>
      </c>
      <c r="AB300" s="28">
        <f t="shared" si="305"/>
        <v>19600</v>
      </c>
      <c r="AC300" s="28">
        <f t="shared" si="339"/>
        <v>9800</v>
      </c>
      <c r="AD300" s="28">
        <f t="shared" si="306"/>
        <v>4900</v>
      </c>
      <c r="AE300" s="28">
        <f t="shared" si="340"/>
        <v>89.87341772151899</v>
      </c>
      <c r="AF300" s="29">
        <f t="shared" si="368"/>
        <v>0</v>
      </c>
      <c r="AG300" s="29">
        <f t="shared" si="307"/>
        <v>0</v>
      </c>
      <c r="AH300" s="29">
        <v>0</v>
      </c>
      <c r="AI300" s="29">
        <f t="shared" si="308"/>
        <v>0</v>
      </c>
      <c r="AJ300" s="29">
        <f t="shared" si="341"/>
        <v>400</v>
      </c>
    </row>
    <row r="301" spans="1:36" x14ac:dyDescent="0.3">
      <c r="A301" s="23" t="str">
        <f t="shared" si="369"/>
        <v>XII CBSE AI</v>
      </c>
      <c r="B301" s="12" t="s">
        <v>5</v>
      </c>
      <c r="C301" s="3" t="s">
        <v>70</v>
      </c>
      <c r="D301" s="3" t="s">
        <v>61</v>
      </c>
      <c r="E301" s="3" t="s">
        <v>168</v>
      </c>
      <c r="F301" s="10" t="s">
        <v>82</v>
      </c>
      <c r="G301" s="10" t="s">
        <v>237</v>
      </c>
      <c r="H301" s="10" t="s">
        <v>90</v>
      </c>
      <c r="I301" s="33">
        <v>45139</v>
      </c>
      <c r="J301" s="10">
        <v>1</v>
      </c>
      <c r="K301" s="10">
        <v>1</v>
      </c>
      <c r="L301" s="10">
        <v>1</v>
      </c>
      <c r="M301" s="10">
        <v>1</v>
      </c>
      <c r="N301" s="10" t="s">
        <v>44</v>
      </c>
      <c r="O301" s="10">
        <v>6000</v>
      </c>
      <c r="P301" s="10">
        <v>0</v>
      </c>
      <c r="Q301" s="10" t="s">
        <v>42</v>
      </c>
      <c r="R301" s="34">
        <f t="shared" ref="R301:R304" si="377">O301*50%</f>
        <v>3000</v>
      </c>
      <c r="S301" s="10">
        <v>0</v>
      </c>
      <c r="T301" s="34">
        <f t="shared" si="370"/>
        <v>600</v>
      </c>
      <c r="U301" s="34">
        <f t="shared" si="371"/>
        <v>1400.00000000001</v>
      </c>
      <c r="V301" s="31">
        <f t="shared" si="372"/>
        <v>56000</v>
      </c>
      <c r="W301" s="31">
        <f t="shared" si="373"/>
        <v>28000</v>
      </c>
      <c r="X301" s="31">
        <v>14000</v>
      </c>
      <c r="Y301" s="31">
        <f t="shared" si="374"/>
        <v>7000</v>
      </c>
      <c r="Z301" s="31">
        <f t="shared" si="375"/>
        <v>50</v>
      </c>
      <c r="AA301" s="28">
        <f t="shared" si="367"/>
        <v>39200</v>
      </c>
      <c r="AB301" s="28">
        <f t="shared" si="305"/>
        <v>19600</v>
      </c>
      <c r="AC301" s="28">
        <f t="shared" si="339"/>
        <v>9800</v>
      </c>
      <c r="AD301" s="28">
        <f t="shared" si="306"/>
        <v>4900</v>
      </c>
      <c r="AE301" s="28">
        <f t="shared" si="340"/>
        <v>89.87341772151899</v>
      </c>
      <c r="AF301" s="29">
        <f t="shared" si="368"/>
        <v>0</v>
      </c>
      <c r="AG301" s="29">
        <f t="shared" si="307"/>
        <v>0</v>
      </c>
      <c r="AH301" s="29">
        <v>0</v>
      </c>
      <c r="AI301" s="29">
        <f t="shared" si="308"/>
        <v>0</v>
      </c>
      <c r="AJ301" s="29">
        <f t="shared" si="341"/>
        <v>400</v>
      </c>
    </row>
    <row r="302" spans="1:36" x14ac:dyDescent="0.3">
      <c r="A302" s="23" t="str">
        <f t="shared" si="369"/>
        <v>XI CBSE AI</v>
      </c>
      <c r="B302" s="12" t="s">
        <v>5</v>
      </c>
      <c r="C302" s="3" t="s">
        <v>40</v>
      </c>
      <c r="D302" s="3" t="s">
        <v>61</v>
      </c>
      <c r="E302" s="3" t="s">
        <v>168</v>
      </c>
      <c r="F302" s="10" t="s">
        <v>82</v>
      </c>
      <c r="G302" s="10" t="s">
        <v>237</v>
      </c>
      <c r="H302" s="10" t="s">
        <v>90</v>
      </c>
      <c r="I302" s="33">
        <v>45139</v>
      </c>
      <c r="J302" s="10">
        <v>1</v>
      </c>
      <c r="K302" s="10">
        <v>1</v>
      </c>
      <c r="L302" s="10">
        <v>1</v>
      </c>
      <c r="M302" s="10">
        <v>1</v>
      </c>
      <c r="N302" s="10" t="s">
        <v>44</v>
      </c>
      <c r="O302" s="10">
        <v>6000</v>
      </c>
      <c r="P302" s="10">
        <v>0</v>
      </c>
      <c r="Q302" s="10" t="s">
        <v>42</v>
      </c>
      <c r="R302" s="34">
        <f t="shared" si="377"/>
        <v>3000</v>
      </c>
      <c r="S302" s="10">
        <v>0</v>
      </c>
      <c r="T302" s="34">
        <f t="shared" si="370"/>
        <v>600</v>
      </c>
      <c r="U302" s="34">
        <f t="shared" si="371"/>
        <v>1400.00000000001</v>
      </c>
      <c r="V302" s="31">
        <f t="shared" si="372"/>
        <v>56000</v>
      </c>
      <c r="W302" s="31">
        <f t="shared" si="373"/>
        <v>28000</v>
      </c>
      <c r="X302" s="31">
        <v>14000</v>
      </c>
      <c r="Y302" s="31">
        <f t="shared" si="374"/>
        <v>7000</v>
      </c>
      <c r="Z302" s="31">
        <f t="shared" si="375"/>
        <v>50</v>
      </c>
      <c r="AA302" s="28">
        <f t="shared" si="367"/>
        <v>39200</v>
      </c>
      <c r="AB302" s="28">
        <f t="shared" si="305"/>
        <v>19600</v>
      </c>
      <c r="AC302" s="28">
        <f t="shared" si="339"/>
        <v>9800</v>
      </c>
      <c r="AD302" s="28">
        <f t="shared" si="306"/>
        <v>4900</v>
      </c>
      <c r="AE302" s="28">
        <f t="shared" si="340"/>
        <v>89.87341772151899</v>
      </c>
      <c r="AF302" s="29">
        <f t="shared" si="368"/>
        <v>0</v>
      </c>
      <c r="AG302" s="29">
        <f t="shared" si="307"/>
        <v>0</v>
      </c>
      <c r="AH302" s="29">
        <v>0</v>
      </c>
      <c r="AI302" s="29">
        <f t="shared" si="308"/>
        <v>0</v>
      </c>
      <c r="AJ302" s="29">
        <f t="shared" si="341"/>
        <v>400</v>
      </c>
    </row>
    <row r="303" spans="1:36" x14ac:dyDescent="0.3">
      <c r="A303" s="23" t="str">
        <f t="shared" si="369"/>
        <v>X CBSE AI</v>
      </c>
      <c r="B303" s="12" t="s">
        <v>5</v>
      </c>
      <c r="C303" s="3" t="s">
        <v>71</v>
      </c>
      <c r="D303" s="3" t="s">
        <v>61</v>
      </c>
      <c r="E303" s="3" t="s">
        <v>168</v>
      </c>
      <c r="F303" s="10" t="s">
        <v>82</v>
      </c>
      <c r="G303" s="10" t="s">
        <v>237</v>
      </c>
      <c r="H303" s="10" t="s">
        <v>90</v>
      </c>
      <c r="I303" s="33">
        <v>45139</v>
      </c>
      <c r="J303" s="10">
        <v>1</v>
      </c>
      <c r="K303" s="10">
        <v>1</v>
      </c>
      <c r="L303" s="10">
        <v>1</v>
      </c>
      <c r="M303" s="10">
        <v>1</v>
      </c>
      <c r="N303" s="10" t="s">
        <v>44</v>
      </c>
      <c r="O303" s="10">
        <v>5000</v>
      </c>
      <c r="P303" s="10">
        <v>0</v>
      </c>
      <c r="Q303" s="10" t="s">
        <v>42</v>
      </c>
      <c r="R303" s="34">
        <f t="shared" si="377"/>
        <v>2500</v>
      </c>
      <c r="S303" s="10">
        <v>0</v>
      </c>
      <c r="T303" s="34">
        <f t="shared" si="370"/>
        <v>500</v>
      </c>
      <c r="U303" s="34">
        <f t="shared" si="371"/>
        <v>1166.6666666666749</v>
      </c>
      <c r="V303" s="31">
        <f t="shared" si="372"/>
        <v>46668</v>
      </c>
      <c r="W303" s="31">
        <f t="shared" si="373"/>
        <v>23334</v>
      </c>
      <c r="X303" s="31">
        <v>11667</v>
      </c>
      <c r="Y303" s="31">
        <f t="shared" si="374"/>
        <v>5833.5</v>
      </c>
      <c r="Z303" s="31">
        <f t="shared" si="375"/>
        <v>49.99700005999879</v>
      </c>
      <c r="AA303" s="28">
        <f t="shared" si="367"/>
        <v>32667.599999999999</v>
      </c>
      <c r="AB303" s="28">
        <f t="shared" si="305"/>
        <v>16333.8</v>
      </c>
      <c r="AC303" s="28">
        <f t="shared" si="339"/>
        <v>8166.9</v>
      </c>
      <c r="AD303" s="28">
        <f t="shared" si="306"/>
        <v>4083.45</v>
      </c>
      <c r="AE303" s="28">
        <f t="shared" si="340"/>
        <v>89.870052935770758</v>
      </c>
      <c r="AF303" s="29">
        <f t="shared" si="368"/>
        <v>0</v>
      </c>
      <c r="AG303" s="29">
        <f t="shared" si="307"/>
        <v>0</v>
      </c>
      <c r="AH303" s="29">
        <v>0</v>
      </c>
      <c r="AI303" s="29">
        <f t="shared" si="308"/>
        <v>0</v>
      </c>
      <c r="AJ303" s="29">
        <f t="shared" si="341"/>
        <v>400</v>
      </c>
    </row>
    <row r="304" spans="1:36" x14ac:dyDescent="0.3">
      <c r="A304" s="23" t="str">
        <f t="shared" si="369"/>
        <v>IX CBSE AI</v>
      </c>
      <c r="B304" s="12" t="s">
        <v>5</v>
      </c>
      <c r="C304" s="3" t="s">
        <v>72</v>
      </c>
      <c r="D304" s="3" t="s">
        <v>61</v>
      </c>
      <c r="E304" s="3" t="s">
        <v>168</v>
      </c>
      <c r="F304" s="10" t="s">
        <v>82</v>
      </c>
      <c r="G304" s="10" t="s">
        <v>237</v>
      </c>
      <c r="H304" s="10" t="s">
        <v>90</v>
      </c>
      <c r="I304" s="33">
        <v>45139</v>
      </c>
      <c r="J304" s="10">
        <v>1</v>
      </c>
      <c r="K304" s="10">
        <v>1</v>
      </c>
      <c r="L304" s="10">
        <v>1</v>
      </c>
      <c r="M304" s="10">
        <v>1</v>
      </c>
      <c r="N304" s="10" t="s">
        <v>44</v>
      </c>
      <c r="O304" s="10">
        <v>5000</v>
      </c>
      <c r="P304" s="10">
        <v>0</v>
      </c>
      <c r="Q304" s="10" t="s">
        <v>42</v>
      </c>
      <c r="R304" s="34">
        <f t="shared" si="377"/>
        <v>2500</v>
      </c>
      <c r="S304" s="10">
        <v>0</v>
      </c>
      <c r="T304" s="34">
        <f t="shared" si="370"/>
        <v>500</v>
      </c>
      <c r="U304" s="34">
        <f t="shared" si="371"/>
        <v>1166.6666666666749</v>
      </c>
      <c r="V304" s="31">
        <f t="shared" si="372"/>
        <v>46668</v>
      </c>
      <c r="W304" s="31">
        <f t="shared" si="373"/>
        <v>23334</v>
      </c>
      <c r="X304" s="31">
        <v>11667</v>
      </c>
      <c r="Y304" s="31">
        <f t="shared" si="374"/>
        <v>5833.5</v>
      </c>
      <c r="Z304" s="31">
        <f t="shared" si="375"/>
        <v>49.99700005999879</v>
      </c>
      <c r="AA304" s="28">
        <f t="shared" si="367"/>
        <v>32667.599999999999</v>
      </c>
      <c r="AB304" s="28">
        <f t="shared" si="305"/>
        <v>16333.8</v>
      </c>
      <c r="AC304" s="28">
        <f t="shared" si="339"/>
        <v>8166.9</v>
      </c>
      <c r="AD304" s="28">
        <f t="shared" si="306"/>
        <v>4083.45</v>
      </c>
      <c r="AE304" s="28">
        <f t="shared" si="340"/>
        <v>89.870052935770758</v>
      </c>
      <c r="AF304" s="29">
        <f t="shared" si="368"/>
        <v>0</v>
      </c>
      <c r="AG304" s="29">
        <f t="shared" si="307"/>
        <v>0</v>
      </c>
      <c r="AH304" s="29">
        <v>0</v>
      </c>
      <c r="AI304" s="29">
        <f t="shared" si="308"/>
        <v>0</v>
      </c>
      <c r="AJ304" s="29">
        <f t="shared" si="341"/>
        <v>400</v>
      </c>
    </row>
    <row r="305" spans="1:36" x14ac:dyDescent="0.3">
      <c r="A305" s="25" t="str">
        <f t="shared" ref="A305:A312" si="378">B305</f>
        <v>Python</v>
      </c>
      <c r="B305" s="13" t="s">
        <v>73</v>
      </c>
      <c r="C305" s="3" t="s">
        <v>88</v>
      </c>
      <c r="D305" s="3" t="s">
        <v>88</v>
      </c>
      <c r="E305" s="3" t="s">
        <v>168</v>
      </c>
      <c r="F305" s="10" t="s">
        <v>82</v>
      </c>
      <c r="G305" s="10" t="s">
        <v>237</v>
      </c>
      <c r="H305" s="10" t="s">
        <v>91</v>
      </c>
      <c r="I305" s="33">
        <v>45139</v>
      </c>
      <c r="J305" s="10">
        <v>1</v>
      </c>
      <c r="K305" s="10">
        <v>2</v>
      </c>
      <c r="L305" s="10">
        <v>1</v>
      </c>
      <c r="M305" s="10">
        <v>2</v>
      </c>
      <c r="N305" s="10" t="s">
        <v>44</v>
      </c>
      <c r="O305" s="10">
        <v>18000</v>
      </c>
      <c r="P305" s="10">
        <f t="shared" ref="P305:P312" si="379">O305*18%</f>
        <v>3240</v>
      </c>
      <c r="Q305" s="10" t="s">
        <v>177</v>
      </c>
      <c r="R305" s="34">
        <f t="shared" ref="R305:R312" si="380">O305*50%</f>
        <v>9000</v>
      </c>
      <c r="S305" s="10">
        <f t="shared" ref="S305:S312" si="381">R305*18%</f>
        <v>1620</v>
      </c>
      <c r="T305" s="34">
        <f t="shared" ref="T305" si="382">R305*20%</f>
        <v>1800</v>
      </c>
      <c r="U305" s="34">
        <f t="shared" ref="U305" si="383">R305*46.666666666667%</f>
        <v>4200.00000000003</v>
      </c>
      <c r="V305" s="31">
        <f t="shared" ref="V305" si="384">X305*4</f>
        <v>168000</v>
      </c>
      <c r="W305" s="31">
        <f t="shared" ref="W305" si="385">X305*2</f>
        <v>84000</v>
      </c>
      <c r="X305" s="31">
        <v>42000</v>
      </c>
      <c r="Y305" s="31">
        <f t="shared" ref="Y305" si="386">X305/2</f>
        <v>21000</v>
      </c>
      <c r="Z305" s="31">
        <f t="shared" ref="Z305" si="387">(R305-(T305+X305/10))/(T305+X305/10)%</f>
        <v>50</v>
      </c>
      <c r="AA305" s="28">
        <f t="shared" si="367"/>
        <v>117599.99999999999</v>
      </c>
      <c r="AB305" s="28">
        <f t="shared" si="305"/>
        <v>58799.999999999993</v>
      </c>
      <c r="AC305" s="28">
        <f t="shared" si="339"/>
        <v>29399.999999999996</v>
      </c>
      <c r="AD305" s="28">
        <f t="shared" si="306"/>
        <v>14699.999999999998</v>
      </c>
      <c r="AE305" s="28">
        <f t="shared" si="340"/>
        <v>89.87341772151899</v>
      </c>
      <c r="AF305" s="29">
        <f t="shared" si="368"/>
        <v>0</v>
      </c>
      <c r="AG305" s="29">
        <f t="shared" si="307"/>
        <v>0</v>
      </c>
      <c r="AH305" s="29">
        <v>0</v>
      </c>
      <c r="AI305" s="29">
        <f t="shared" si="308"/>
        <v>0</v>
      </c>
      <c r="AJ305" s="29">
        <f t="shared" si="341"/>
        <v>400</v>
      </c>
    </row>
    <row r="306" spans="1:36" x14ac:dyDescent="0.3">
      <c r="A306" s="25" t="str">
        <f t="shared" si="378"/>
        <v>Data Analytics</v>
      </c>
      <c r="B306" s="13" t="s">
        <v>74</v>
      </c>
      <c r="C306" s="3" t="s">
        <v>88</v>
      </c>
      <c r="D306" s="3" t="s">
        <v>88</v>
      </c>
      <c r="E306" s="3" t="s">
        <v>168</v>
      </c>
      <c r="F306" s="10" t="s">
        <v>82</v>
      </c>
      <c r="G306" s="10" t="s">
        <v>237</v>
      </c>
      <c r="H306" s="10" t="s">
        <v>91</v>
      </c>
      <c r="I306" s="33">
        <v>45139</v>
      </c>
      <c r="J306" s="10">
        <v>1</v>
      </c>
      <c r="K306" s="10">
        <v>2</v>
      </c>
      <c r="L306" s="10">
        <v>1</v>
      </c>
      <c r="M306" s="10">
        <v>2</v>
      </c>
      <c r="N306" s="10" t="s">
        <v>44</v>
      </c>
      <c r="O306" s="10">
        <v>18000</v>
      </c>
      <c r="P306" s="10">
        <f t="shared" si="379"/>
        <v>3240</v>
      </c>
      <c r="Q306" s="10" t="s">
        <v>177</v>
      </c>
      <c r="R306" s="34">
        <f t="shared" si="380"/>
        <v>9000</v>
      </c>
      <c r="S306" s="10">
        <f t="shared" si="381"/>
        <v>1620</v>
      </c>
      <c r="T306" s="34">
        <f t="shared" ref="T306:T312" si="388">R306*20%</f>
        <v>1800</v>
      </c>
      <c r="U306" s="34">
        <f t="shared" ref="U306:U312" si="389">R306*46.666666666667%</f>
        <v>4200.00000000003</v>
      </c>
      <c r="V306" s="31">
        <f t="shared" ref="V306:V312" si="390">X306*4</f>
        <v>168000</v>
      </c>
      <c r="W306" s="31">
        <f t="shared" ref="W306:W312" si="391">X306*2</f>
        <v>84000</v>
      </c>
      <c r="X306" s="31">
        <v>42000</v>
      </c>
      <c r="Y306" s="31">
        <f t="shared" ref="Y306:Y312" si="392">X306/2</f>
        <v>21000</v>
      </c>
      <c r="Z306" s="31">
        <f t="shared" ref="Z306:Z312" si="393">(R306-(T306+X306/10))/(T306+X306/10)%</f>
        <v>50</v>
      </c>
      <c r="AA306" s="28">
        <f t="shared" si="367"/>
        <v>117599.99999999999</v>
      </c>
      <c r="AB306" s="28">
        <f t="shared" si="305"/>
        <v>58799.999999999993</v>
      </c>
      <c r="AC306" s="28">
        <f t="shared" si="339"/>
        <v>29399.999999999996</v>
      </c>
      <c r="AD306" s="28">
        <f t="shared" si="306"/>
        <v>14699.999999999998</v>
      </c>
      <c r="AE306" s="28">
        <f t="shared" si="340"/>
        <v>89.87341772151899</v>
      </c>
      <c r="AF306" s="29">
        <f t="shared" si="368"/>
        <v>0</v>
      </c>
      <c r="AG306" s="29">
        <f t="shared" si="307"/>
        <v>0</v>
      </c>
      <c r="AH306" s="29">
        <v>0</v>
      </c>
      <c r="AI306" s="29">
        <f t="shared" si="308"/>
        <v>0</v>
      </c>
      <c r="AJ306" s="29">
        <f t="shared" si="341"/>
        <v>400</v>
      </c>
    </row>
    <row r="307" spans="1:36" x14ac:dyDescent="0.3">
      <c r="A307" s="25" t="str">
        <f t="shared" si="378"/>
        <v>Data Science &amp; AI</v>
      </c>
      <c r="B307" s="13" t="s">
        <v>79</v>
      </c>
      <c r="C307" s="3" t="s">
        <v>88</v>
      </c>
      <c r="D307" s="3" t="s">
        <v>88</v>
      </c>
      <c r="E307" s="3" t="s">
        <v>168</v>
      </c>
      <c r="F307" s="10" t="s">
        <v>82</v>
      </c>
      <c r="G307" s="10" t="s">
        <v>237</v>
      </c>
      <c r="H307" s="10" t="s">
        <v>91</v>
      </c>
      <c r="I307" s="33">
        <v>45139</v>
      </c>
      <c r="J307" s="10">
        <v>1</v>
      </c>
      <c r="K307" s="10">
        <v>2</v>
      </c>
      <c r="L307" s="10">
        <v>1</v>
      </c>
      <c r="M307" s="10">
        <v>2</v>
      </c>
      <c r="N307" s="10" t="s">
        <v>44</v>
      </c>
      <c r="O307" s="10">
        <v>18000</v>
      </c>
      <c r="P307" s="10">
        <f t="shared" si="379"/>
        <v>3240</v>
      </c>
      <c r="Q307" s="10" t="s">
        <v>177</v>
      </c>
      <c r="R307" s="34">
        <f t="shared" si="380"/>
        <v>9000</v>
      </c>
      <c r="S307" s="10">
        <f t="shared" si="381"/>
        <v>1620</v>
      </c>
      <c r="T307" s="34">
        <f t="shared" si="388"/>
        <v>1800</v>
      </c>
      <c r="U307" s="34">
        <f t="shared" si="389"/>
        <v>4200.00000000003</v>
      </c>
      <c r="V307" s="31">
        <f t="shared" si="390"/>
        <v>168000</v>
      </c>
      <c r="W307" s="31">
        <f t="shared" si="391"/>
        <v>84000</v>
      </c>
      <c r="X307" s="31">
        <v>42000</v>
      </c>
      <c r="Y307" s="31">
        <f t="shared" si="392"/>
        <v>21000</v>
      </c>
      <c r="Z307" s="31">
        <f t="shared" si="393"/>
        <v>50</v>
      </c>
      <c r="AA307" s="28">
        <f t="shared" si="367"/>
        <v>117599.99999999999</v>
      </c>
      <c r="AB307" s="28">
        <f t="shared" si="305"/>
        <v>58799.999999999993</v>
      </c>
      <c r="AC307" s="28">
        <f t="shared" si="339"/>
        <v>29399.999999999996</v>
      </c>
      <c r="AD307" s="28">
        <f t="shared" si="306"/>
        <v>14699.999999999998</v>
      </c>
      <c r="AE307" s="28">
        <f t="shared" si="340"/>
        <v>89.87341772151899</v>
      </c>
      <c r="AF307" s="29">
        <f t="shared" si="368"/>
        <v>0</v>
      </c>
      <c r="AG307" s="29">
        <f t="shared" si="307"/>
        <v>0</v>
      </c>
      <c r="AH307" s="29">
        <v>0</v>
      </c>
      <c r="AI307" s="29">
        <f t="shared" si="308"/>
        <v>0</v>
      </c>
      <c r="AJ307" s="29">
        <f t="shared" si="341"/>
        <v>400</v>
      </c>
    </row>
    <row r="308" spans="1:36" x14ac:dyDescent="0.3">
      <c r="A308" s="25" t="str">
        <f t="shared" si="378"/>
        <v>AI - DSP</v>
      </c>
      <c r="B308" s="13" t="s">
        <v>75</v>
      </c>
      <c r="C308" s="3" t="s">
        <v>88</v>
      </c>
      <c r="D308" s="3" t="s">
        <v>88</v>
      </c>
      <c r="E308" s="3" t="s">
        <v>168</v>
      </c>
      <c r="F308" s="10" t="s">
        <v>82</v>
      </c>
      <c r="G308" s="10" t="s">
        <v>237</v>
      </c>
      <c r="H308" s="10" t="s">
        <v>91</v>
      </c>
      <c r="I308" s="33">
        <v>45139</v>
      </c>
      <c r="J308" s="10">
        <v>1</v>
      </c>
      <c r="K308" s="10">
        <v>2</v>
      </c>
      <c r="L308" s="10">
        <v>1</v>
      </c>
      <c r="M308" s="10">
        <v>2</v>
      </c>
      <c r="N308" s="10" t="s">
        <v>44</v>
      </c>
      <c r="O308" s="10">
        <v>18000</v>
      </c>
      <c r="P308" s="10">
        <f t="shared" si="379"/>
        <v>3240</v>
      </c>
      <c r="Q308" s="10" t="s">
        <v>177</v>
      </c>
      <c r="R308" s="34">
        <f t="shared" si="380"/>
        <v>9000</v>
      </c>
      <c r="S308" s="10">
        <f t="shared" si="381"/>
        <v>1620</v>
      </c>
      <c r="T308" s="34">
        <f t="shared" si="388"/>
        <v>1800</v>
      </c>
      <c r="U308" s="34">
        <f t="shared" si="389"/>
        <v>4200.00000000003</v>
      </c>
      <c r="V308" s="31">
        <f t="shared" si="390"/>
        <v>168000</v>
      </c>
      <c r="W308" s="31">
        <f t="shared" si="391"/>
        <v>84000</v>
      </c>
      <c r="X308" s="31">
        <v>42000</v>
      </c>
      <c r="Y308" s="31">
        <f t="shared" si="392"/>
        <v>21000</v>
      </c>
      <c r="Z308" s="31">
        <f t="shared" si="393"/>
        <v>50</v>
      </c>
      <c r="AA308" s="28">
        <f t="shared" si="367"/>
        <v>117599.99999999999</v>
      </c>
      <c r="AB308" s="28">
        <f t="shared" si="305"/>
        <v>58799.999999999993</v>
      </c>
      <c r="AC308" s="28">
        <f t="shared" si="339"/>
        <v>29399.999999999996</v>
      </c>
      <c r="AD308" s="28">
        <f t="shared" si="306"/>
        <v>14699.999999999998</v>
      </c>
      <c r="AE308" s="28">
        <f t="shared" si="340"/>
        <v>89.87341772151899</v>
      </c>
      <c r="AF308" s="29">
        <f t="shared" si="368"/>
        <v>0</v>
      </c>
      <c r="AG308" s="29">
        <f t="shared" si="307"/>
        <v>0</v>
      </c>
      <c r="AH308" s="29">
        <v>0</v>
      </c>
      <c r="AI308" s="29">
        <f t="shared" si="308"/>
        <v>0</v>
      </c>
      <c r="AJ308" s="29">
        <f t="shared" si="341"/>
        <v>400</v>
      </c>
    </row>
    <row r="309" spans="1:36" x14ac:dyDescent="0.3">
      <c r="A309" s="25" t="str">
        <f t="shared" si="378"/>
        <v>AI - NLP (RNN)</v>
      </c>
      <c r="B309" s="13" t="s">
        <v>80</v>
      </c>
      <c r="C309" s="3" t="s">
        <v>88</v>
      </c>
      <c r="D309" s="3" t="s">
        <v>88</v>
      </c>
      <c r="E309" s="3" t="s">
        <v>168</v>
      </c>
      <c r="F309" s="10" t="s">
        <v>82</v>
      </c>
      <c r="G309" s="10" t="s">
        <v>237</v>
      </c>
      <c r="H309" s="10" t="s">
        <v>91</v>
      </c>
      <c r="I309" s="33">
        <v>45139</v>
      </c>
      <c r="J309" s="10">
        <v>1</v>
      </c>
      <c r="K309" s="10">
        <v>2</v>
      </c>
      <c r="L309" s="10">
        <v>1</v>
      </c>
      <c r="M309" s="10">
        <v>2</v>
      </c>
      <c r="N309" s="10" t="s">
        <v>44</v>
      </c>
      <c r="O309" s="10">
        <v>18000</v>
      </c>
      <c r="P309" s="10">
        <f t="shared" si="379"/>
        <v>3240</v>
      </c>
      <c r="Q309" s="10" t="s">
        <v>177</v>
      </c>
      <c r="R309" s="34">
        <f t="shared" si="380"/>
        <v>9000</v>
      </c>
      <c r="S309" s="10">
        <f t="shared" si="381"/>
        <v>1620</v>
      </c>
      <c r="T309" s="34">
        <f t="shared" si="388"/>
        <v>1800</v>
      </c>
      <c r="U309" s="34">
        <f t="shared" si="389"/>
        <v>4200.00000000003</v>
      </c>
      <c r="V309" s="31">
        <f t="shared" si="390"/>
        <v>168000</v>
      </c>
      <c r="W309" s="31">
        <f t="shared" si="391"/>
        <v>84000</v>
      </c>
      <c r="X309" s="31">
        <v>42000</v>
      </c>
      <c r="Y309" s="31">
        <f t="shared" si="392"/>
        <v>21000</v>
      </c>
      <c r="Z309" s="31">
        <f t="shared" si="393"/>
        <v>50</v>
      </c>
      <c r="AA309" s="28">
        <f t="shared" si="367"/>
        <v>117599.99999999999</v>
      </c>
      <c r="AB309" s="28">
        <f t="shared" si="305"/>
        <v>58799.999999999993</v>
      </c>
      <c r="AC309" s="28">
        <f t="shared" si="339"/>
        <v>29399.999999999996</v>
      </c>
      <c r="AD309" s="28">
        <f t="shared" si="306"/>
        <v>14699.999999999998</v>
      </c>
      <c r="AE309" s="28">
        <f t="shared" si="340"/>
        <v>89.87341772151899</v>
      </c>
      <c r="AF309" s="29">
        <f t="shared" si="368"/>
        <v>0</v>
      </c>
      <c r="AG309" s="29">
        <f t="shared" si="307"/>
        <v>0</v>
      </c>
      <c r="AH309" s="29">
        <v>0</v>
      </c>
      <c r="AI309" s="29">
        <f t="shared" si="308"/>
        <v>0</v>
      </c>
      <c r="AJ309" s="29">
        <f t="shared" si="341"/>
        <v>400</v>
      </c>
    </row>
    <row r="310" spans="1:36" x14ac:dyDescent="0.3">
      <c r="A310" s="25" t="str">
        <f t="shared" si="378"/>
        <v>AI - Computer Vision (CNN)</v>
      </c>
      <c r="B310" s="13" t="s">
        <v>81</v>
      </c>
      <c r="C310" s="3" t="s">
        <v>88</v>
      </c>
      <c r="D310" s="3" t="s">
        <v>88</v>
      </c>
      <c r="E310" s="3" t="s">
        <v>168</v>
      </c>
      <c r="F310" s="10" t="s">
        <v>82</v>
      </c>
      <c r="G310" s="10" t="s">
        <v>237</v>
      </c>
      <c r="H310" s="10" t="s">
        <v>91</v>
      </c>
      <c r="I310" s="33">
        <v>45139</v>
      </c>
      <c r="J310" s="10">
        <v>1</v>
      </c>
      <c r="K310" s="10">
        <v>2</v>
      </c>
      <c r="L310" s="10">
        <v>1</v>
      </c>
      <c r="M310" s="10">
        <v>2</v>
      </c>
      <c r="N310" s="10" t="s">
        <v>44</v>
      </c>
      <c r="O310" s="10">
        <v>18000</v>
      </c>
      <c r="P310" s="10">
        <f t="shared" si="379"/>
        <v>3240</v>
      </c>
      <c r="Q310" s="10" t="s">
        <v>177</v>
      </c>
      <c r="R310" s="34">
        <f t="shared" si="380"/>
        <v>9000</v>
      </c>
      <c r="S310" s="10">
        <f t="shared" si="381"/>
        <v>1620</v>
      </c>
      <c r="T310" s="34">
        <f t="shared" si="388"/>
        <v>1800</v>
      </c>
      <c r="U310" s="34">
        <f t="shared" si="389"/>
        <v>4200.00000000003</v>
      </c>
      <c r="V310" s="31">
        <f t="shared" si="390"/>
        <v>168000</v>
      </c>
      <c r="W310" s="31">
        <f t="shared" si="391"/>
        <v>84000</v>
      </c>
      <c r="X310" s="31">
        <v>42000</v>
      </c>
      <c r="Y310" s="31">
        <f t="shared" si="392"/>
        <v>21000</v>
      </c>
      <c r="Z310" s="31">
        <f t="shared" si="393"/>
        <v>50</v>
      </c>
      <c r="AA310" s="28">
        <f t="shared" si="367"/>
        <v>117599.99999999999</v>
      </c>
      <c r="AB310" s="28">
        <f t="shared" si="305"/>
        <v>58799.999999999993</v>
      </c>
      <c r="AC310" s="28">
        <f t="shared" si="339"/>
        <v>29399.999999999996</v>
      </c>
      <c r="AD310" s="28">
        <f t="shared" si="306"/>
        <v>14699.999999999998</v>
      </c>
      <c r="AE310" s="28">
        <f t="shared" si="340"/>
        <v>89.87341772151899</v>
      </c>
      <c r="AF310" s="29">
        <f t="shared" si="368"/>
        <v>0</v>
      </c>
      <c r="AG310" s="29">
        <f t="shared" si="307"/>
        <v>0</v>
      </c>
      <c r="AH310" s="29">
        <v>0</v>
      </c>
      <c r="AI310" s="29">
        <f t="shared" si="308"/>
        <v>0</v>
      </c>
      <c r="AJ310" s="29">
        <f t="shared" si="341"/>
        <v>400</v>
      </c>
    </row>
    <row r="311" spans="1:36" x14ac:dyDescent="0.3">
      <c r="A311" s="25" t="str">
        <f t="shared" si="378"/>
        <v>IoT, Robotics</v>
      </c>
      <c r="B311" s="13" t="s">
        <v>76</v>
      </c>
      <c r="C311" s="3" t="s">
        <v>88</v>
      </c>
      <c r="D311" s="3" t="s">
        <v>88</v>
      </c>
      <c r="E311" s="3" t="s">
        <v>168</v>
      </c>
      <c r="F311" s="10" t="s">
        <v>83</v>
      </c>
      <c r="G311" s="10" t="s">
        <v>237</v>
      </c>
      <c r="H311" s="10" t="s">
        <v>91</v>
      </c>
      <c r="I311" s="33">
        <v>45139</v>
      </c>
      <c r="J311" s="10">
        <v>1</v>
      </c>
      <c r="K311" s="10">
        <v>2</v>
      </c>
      <c r="L311" s="10">
        <v>1</v>
      </c>
      <c r="M311" s="10">
        <v>2</v>
      </c>
      <c r="N311" s="10" t="s">
        <v>44</v>
      </c>
      <c r="O311" s="10">
        <v>18000</v>
      </c>
      <c r="P311" s="10">
        <f t="shared" si="379"/>
        <v>3240</v>
      </c>
      <c r="Q311" s="10" t="s">
        <v>177</v>
      </c>
      <c r="R311" s="34">
        <f t="shared" si="380"/>
        <v>9000</v>
      </c>
      <c r="S311" s="10">
        <f t="shared" si="381"/>
        <v>1620</v>
      </c>
      <c r="T311" s="34">
        <f t="shared" si="388"/>
        <v>1800</v>
      </c>
      <c r="U311" s="34">
        <f t="shared" si="389"/>
        <v>4200.00000000003</v>
      </c>
      <c r="V311" s="31">
        <f t="shared" si="390"/>
        <v>168000</v>
      </c>
      <c r="W311" s="31">
        <f t="shared" si="391"/>
        <v>84000</v>
      </c>
      <c r="X311" s="31">
        <v>42000</v>
      </c>
      <c r="Y311" s="31">
        <f t="shared" si="392"/>
        <v>21000</v>
      </c>
      <c r="Z311" s="31">
        <f t="shared" si="393"/>
        <v>50</v>
      </c>
      <c r="AA311" s="28">
        <f t="shared" si="367"/>
        <v>117599.99999999999</v>
      </c>
      <c r="AB311" s="28">
        <f t="shared" si="305"/>
        <v>58799.999999999993</v>
      </c>
      <c r="AC311" s="28">
        <f t="shared" si="339"/>
        <v>29399.999999999996</v>
      </c>
      <c r="AD311" s="28">
        <f t="shared" si="306"/>
        <v>14699.999999999998</v>
      </c>
      <c r="AE311" s="28">
        <f t="shared" si="340"/>
        <v>89.87341772151899</v>
      </c>
      <c r="AF311" s="29">
        <f t="shared" si="368"/>
        <v>0</v>
      </c>
      <c r="AG311" s="29">
        <f t="shared" si="307"/>
        <v>0</v>
      </c>
      <c r="AH311" s="29">
        <v>0</v>
      </c>
      <c r="AI311" s="29">
        <f t="shared" si="308"/>
        <v>0</v>
      </c>
      <c r="AJ311" s="29">
        <f t="shared" si="341"/>
        <v>400</v>
      </c>
    </row>
    <row r="312" spans="1:36" x14ac:dyDescent="0.3">
      <c r="A312" s="25" t="str">
        <f t="shared" si="378"/>
        <v>Advanced IoT, Robotics</v>
      </c>
      <c r="B312" s="13" t="s">
        <v>77</v>
      </c>
      <c r="C312" s="3" t="s">
        <v>88</v>
      </c>
      <c r="D312" s="3" t="s">
        <v>88</v>
      </c>
      <c r="E312" s="3" t="s">
        <v>168</v>
      </c>
      <c r="F312" s="10" t="s">
        <v>83</v>
      </c>
      <c r="G312" s="10" t="s">
        <v>237</v>
      </c>
      <c r="H312" s="10" t="s">
        <v>91</v>
      </c>
      <c r="I312" s="33">
        <v>45139</v>
      </c>
      <c r="J312" s="10">
        <v>1</v>
      </c>
      <c r="K312" s="10">
        <v>2</v>
      </c>
      <c r="L312" s="10">
        <v>1</v>
      </c>
      <c r="M312" s="10">
        <v>2</v>
      </c>
      <c r="N312" s="10" t="s">
        <v>44</v>
      </c>
      <c r="O312" s="10">
        <v>18000</v>
      </c>
      <c r="P312" s="10">
        <f t="shared" si="379"/>
        <v>3240</v>
      </c>
      <c r="Q312" s="10" t="s">
        <v>177</v>
      </c>
      <c r="R312" s="34">
        <f t="shared" si="380"/>
        <v>9000</v>
      </c>
      <c r="S312" s="10">
        <f t="shared" si="381"/>
        <v>1620</v>
      </c>
      <c r="T312" s="34">
        <f t="shared" si="388"/>
        <v>1800</v>
      </c>
      <c r="U312" s="34">
        <f t="shared" si="389"/>
        <v>4200.00000000003</v>
      </c>
      <c r="V312" s="31">
        <f t="shared" si="390"/>
        <v>168000</v>
      </c>
      <c r="W312" s="31">
        <f t="shared" si="391"/>
        <v>84000</v>
      </c>
      <c r="X312" s="31">
        <v>42000</v>
      </c>
      <c r="Y312" s="31">
        <f t="shared" si="392"/>
        <v>21000</v>
      </c>
      <c r="Z312" s="31">
        <f t="shared" si="393"/>
        <v>50</v>
      </c>
      <c r="AA312" s="28">
        <f t="shared" si="367"/>
        <v>117599.99999999999</v>
      </c>
      <c r="AB312" s="28">
        <f t="shared" si="305"/>
        <v>58799.999999999993</v>
      </c>
      <c r="AC312" s="28">
        <f t="shared" si="339"/>
        <v>29399.999999999996</v>
      </c>
      <c r="AD312" s="28">
        <f t="shared" si="306"/>
        <v>14699.999999999998</v>
      </c>
      <c r="AE312" s="28">
        <f t="shared" si="340"/>
        <v>89.87341772151899</v>
      </c>
      <c r="AF312" s="29">
        <f t="shared" si="368"/>
        <v>0</v>
      </c>
      <c r="AG312" s="29">
        <f t="shared" si="307"/>
        <v>0</v>
      </c>
      <c r="AH312" s="29">
        <v>0</v>
      </c>
      <c r="AI312" s="29">
        <f t="shared" si="308"/>
        <v>0</v>
      </c>
      <c r="AJ312" s="29">
        <f t="shared" si="341"/>
        <v>400</v>
      </c>
    </row>
  </sheetData>
  <autoFilter ref="A2:Z312">
    <filterColumn colId="9" showButton="0"/>
  </autoFilter>
  <mergeCells count="38">
    <mergeCell ref="L2:M2"/>
    <mergeCell ref="A2:A3"/>
    <mergeCell ref="B2:B3"/>
    <mergeCell ref="C2:C3"/>
    <mergeCell ref="D2:D3"/>
    <mergeCell ref="F2:F3"/>
    <mergeCell ref="Z2:Z3"/>
    <mergeCell ref="E2:E3"/>
    <mergeCell ref="S2:S3"/>
    <mergeCell ref="T2:T3"/>
    <mergeCell ref="U2:U3"/>
    <mergeCell ref="V2:V3"/>
    <mergeCell ref="W2:W3"/>
    <mergeCell ref="N2:N3"/>
    <mergeCell ref="O2:O3"/>
    <mergeCell ref="P2:P3"/>
    <mergeCell ref="Q2:Q3"/>
    <mergeCell ref="R2:R3"/>
    <mergeCell ref="J2:K2"/>
    <mergeCell ref="H2:H3"/>
    <mergeCell ref="G2:G3"/>
    <mergeCell ref="I2:I3"/>
    <mergeCell ref="F1:U1"/>
    <mergeCell ref="AF1:AJ1"/>
    <mergeCell ref="AF2:AF3"/>
    <mergeCell ref="AG2:AG3"/>
    <mergeCell ref="AH2:AH3"/>
    <mergeCell ref="AI2:AI3"/>
    <mergeCell ref="AJ2:AJ3"/>
    <mergeCell ref="V1:Z1"/>
    <mergeCell ref="AA1:AE1"/>
    <mergeCell ref="AA2:AA3"/>
    <mergeCell ref="AB2:AB3"/>
    <mergeCell ref="AC2:AC3"/>
    <mergeCell ref="AD2:AD3"/>
    <mergeCell ref="AE2:AE3"/>
    <mergeCell ref="X2:X3"/>
    <mergeCell ref="Y2:Y3"/>
  </mergeCells>
  <phoneticPr fontId="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0"/>
  <sheetViews>
    <sheetView topLeftCell="B1" workbookViewId="0">
      <selection activeCell="B1" sqref="A1:XFD1048576"/>
    </sheetView>
  </sheetViews>
  <sheetFormatPr defaultColWidth="10.6640625" defaultRowHeight="13.2" x14ac:dyDescent="0.3"/>
  <cols>
    <col min="1" max="1" width="32.44140625" style="2" customWidth="1"/>
    <col min="2" max="2" width="21.88671875" style="1" customWidth="1"/>
    <col min="3" max="3" width="7.6640625" style="1" bestFit="1" customWidth="1"/>
    <col min="4" max="4" width="12.33203125" style="1" customWidth="1"/>
    <col min="5" max="5" width="8" style="1" customWidth="1"/>
    <col min="6" max="6" width="7" style="1" bestFit="1" customWidth="1"/>
    <col min="7" max="7" width="7" style="1" customWidth="1"/>
    <col min="8" max="8" width="6.6640625" style="1" bestFit="1" customWidth="1"/>
    <col min="9" max="9" width="8.33203125" style="1" customWidth="1"/>
    <col min="10" max="10" width="8.6640625" style="1" bestFit="1" customWidth="1"/>
    <col min="11" max="11" width="6.88671875" style="1" bestFit="1" customWidth="1"/>
    <col min="12" max="12" width="5.88671875" style="1" bestFit="1" customWidth="1"/>
    <col min="13" max="13" width="6.5546875" style="1" bestFit="1" customWidth="1"/>
    <col min="14" max="14" width="7.44140625" style="1" bestFit="1" customWidth="1"/>
    <col min="15" max="15" width="7.6640625" style="1" bestFit="1" customWidth="1"/>
    <col min="16" max="16" width="8.6640625" style="1" customWidth="1"/>
    <col min="17" max="17" width="9.109375" style="1" customWidth="1"/>
    <col min="18" max="18" width="8.6640625" style="1" customWidth="1"/>
    <col min="19" max="19" width="8.5546875" style="1" customWidth="1"/>
    <col min="20" max="16384" width="10.6640625" style="1"/>
  </cols>
  <sheetData>
    <row r="1" spans="1:22" ht="13.2" customHeight="1" x14ac:dyDescent="0.3"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22" s="2" customFormat="1" ht="39.6" customHeight="1" x14ac:dyDescent="0.3">
      <c r="A2" s="59"/>
      <c r="B2" s="59"/>
      <c r="C2" s="59"/>
      <c r="D2" s="59"/>
      <c r="E2" s="59"/>
      <c r="F2" s="60"/>
      <c r="G2" s="62"/>
      <c r="H2" s="65"/>
      <c r="I2" s="65"/>
      <c r="J2" s="44"/>
      <c r="K2" s="46"/>
      <c r="L2" s="44"/>
      <c r="M2" s="46"/>
      <c r="N2" s="65"/>
      <c r="O2" s="65"/>
      <c r="P2" s="47"/>
      <c r="Q2" s="47"/>
      <c r="R2" s="48"/>
      <c r="S2" s="47"/>
      <c r="V2" s="64"/>
    </row>
    <row r="3" spans="1:22" s="2" customFormat="1" ht="39.6" customHeight="1" x14ac:dyDescent="0.3">
      <c r="A3" s="59"/>
      <c r="B3" s="59"/>
      <c r="C3" s="59"/>
      <c r="D3" s="59"/>
      <c r="E3" s="59"/>
      <c r="F3" s="60"/>
      <c r="G3" s="63"/>
      <c r="H3" s="66"/>
      <c r="I3" s="66"/>
      <c r="J3" s="26"/>
      <c r="K3" s="26"/>
      <c r="L3" s="26"/>
      <c r="M3" s="26"/>
      <c r="N3" s="66"/>
      <c r="O3" s="66"/>
      <c r="P3" s="47"/>
      <c r="Q3" s="47"/>
      <c r="R3" s="48"/>
      <c r="S3" s="47"/>
      <c r="V3" s="64"/>
    </row>
    <row r="4" spans="1:22" x14ac:dyDescent="0.3">
      <c r="A4" s="22"/>
      <c r="B4" s="4"/>
      <c r="C4" s="3"/>
      <c r="D4" s="3"/>
      <c r="E4" s="3"/>
      <c r="F4" s="30"/>
      <c r="G4" s="30"/>
      <c r="H4" s="30"/>
      <c r="I4" s="32"/>
      <c r="J4" s="30"/>
      <c r="K4" s="30"/>
      <c r="L4" s="30"/>
      <c r="M4" s="30"/>
      <c r="N4" s="30"/>
      <c r="O4" s="30"/>
      <c r="P4" s="29"/>
      <c r="Q4" s="29"/>
      <c r="R4" s="29"/>
      <c r="S4" s="29"/>
      <c r="V4" s="64"/>
    </row>
    <row r="5" spans="1:22" x14ac:dyDescent="0.3">
      <c r="A5" s="22"/>
      <c r="B5" s="4"/>
      <c r="C5" s="3"/>
      <c r="D5" s="3"/>
      <c r="E5" s="3"/>
      <c r="F5" s="30"/>
      <c r="G5" s="30"/>
      <c r="H5" s="30"/>
      <c r="I5" s="32"/>
      <c r="J5" s="30"/>
      <c r="K5" s="30"/>
      <c r="L5" s="30"/>
      <c r="M5" s="30"/>
      <c r="N5" s="30"/>
      <c r="O5" s="30"/>
      <c r="P5" s="29"/>
      <c r="Q5" s="29"/>
      <c r="R5" s="29"/>
      <c r="S5" s="29"/>
      <c r="V5" s="64"/>
    </row>
    <row r="6" spans="1:22" x14ac:dyDescent="0.3">
      <c r="A6" s="22"/>
      <c r="B6" s="4"/>
      <c r="C6" s="3"/>
      <c r="D6" s="3"/>
      <c r="E6" s="3"/>
      <c r="F6" s="30"/>
      <c r="G6" s="30"/>
      <c r="H6" s="30"/>
      <c r="I6" s="32"/>
      <c r="J6" s="30"/>
      <c r="K6" s="30"/>
      <c r="L6" s="30"/>
      <c r="M6" s="30"/>
      <c r="N6" s="30"/>
      <c r="O6" s="30"/>
      <c r="P6" s="29"/>
      <c r="Q6" s="29"/>
      <c r="R6" s="29"/>
      <c r="S6" s="29"/>
      <c r="V6" s="64"/>
    </row>
    <row r="7" spans="1:22" x14ac:dyDescent="0.3">
      <c r="A7" s="22"/>
      <c r="B7" s="4"/>
      <c r="C7" s="3"/>
      <c r="D7" s="3"/>
      <c r="E7" s="3"/>
      <c r="F7" s="30"/>
      <c r="G7" s="30"/>
      <c r="H7" s="30"/>
      <c r="I7" s="32"/>
      <c r="J7" s="30"/>
      <c r="K7" s="30"/>
      <c r="L7" s="30"/>
      <c r="M7" s="30"/>
      <c r="N7" s="30"/>
      <c r="O7" s="30"/>
      <c r="P7" s="29"/>
      <c r="Q7" s="29"/>
      <c r="R7" s="29"/>
      <c r="S7" s="29"/>
      <c r="V7" s="64"/>
    </row>
    <row r="8" spans="1:22" x14ac:dyDescent="0.3">
      <c r="A8" s="22"/>
      <c r="B8" s="5"/>
      <c r="C8" s="3"/>
      <c r="D8" s="3"/>
      <c r="E8" s="3"/>
      <c r="F8" s="30"/>
      <c r="G8" s="30"/>
      <c r="H8" s="30"/>
      <c r="I8" s="32"/>
      <c r="J8" s="30"/>
      <c r="K8" s="30"/>
      <c r="L8" s="30"/>
      <c r="M8" s="30"/>
      <c r="N8" s="30"/>
      <c r="O8" s="30"/>
      <c r="P8" s="30"/>
      <c r="Q8" s="30"/>
      <c r="R8" s="29"/>
      <c r="S8" s="30"/>
      <c r="V8" s="64"/>
    </row>
    <row r="9" spans="1:22" x14ac:dyDescent="0.3">
      <c r="A9" s="22"/>
      <c r="B9" s="5"/>
      <c r="C9" s="3"/>
      <c r="D9" s="3"/>
      <c r="E9" s="3"/>
      <c r="F9" s="30"/>
      <c r="G9" s="30"/>
      <c r="H9" s="30"/>
      <c r="I9" s="32"/>
      <c r="J9" s="30"/>
      <c r="K9" s="30"/>
      <c r="L9" s="30"/>
      <c r="M9" s="30"/>
      <c r="N9" s="30"/>
      <c r="O9" s="30"/>
      <c r="P9" s="30"/>
      <c r="Q9" s="30"/>
      <c r="R9" s="29"/>
      <c r="S9" s="30"/>
      <c r="V9" s="64"/>
    </row>
    <row r="10" spans="1:22" x14ac:dyDescent="0.3">
      <c r="A10" s="22"/>
      <c r="B10" s="5"/>
      <c r="C10" s="3"/>
      <c r="D10" s="3"/>
      <c r="E10" s="3"/>
      <c r="F10" s="30"/>
      <c r="G10" s="30"/>
      <c r="H10" s="30"/>
      <c r="I10" s="32"/>
      <c r="J10" s="30"/>
      <c r="K10" s="30"/>
      <c r="L10" s="30"/>
      <c r="M10" s="30"/>
      <c r="N10" s="30"/>
      <c r="O10" s="30"/>
      <c r="P10" s="30"/>
      <c r="Q10" s="30"/>
      <c r="R10" s="29"/>
      <c r="S10" s="30"/>
    </row>
    <row r="11" spans="1:22" x14ac:dyDescent="0.3">
      <c r="A11" s="22"/>
      <c r="B11" s="5"/>
      <c r="C11" s="3"/>
      <c r="D11" s="3"/>
      <c r="E11" s="3"/>
      <c r="F11" s="30"/>
      <c r="G11" s="30"/>
      <c r="H11" s="30"/>
      <c r="I11" s="32"/>
      <c r="J11" s="30"/>
      <c r="K11" s="30"/>
      <c r="L11" s="30"/>
      <c r="M11" s="30"/>
      <c r="N11" s="30"/>
      <c r="O11" s="30"/>
      <c r="P11" s="30"/>
      <c r="Q11" s="30"/>
      <c r="R11" s="29"/>
      <c r="S11" s="30"/>
    </row>
    <row r="12" spans="1:22" x14ac:dyDescent="0.3">
      <c r="A12" s="22"/>
      <c r="B12" s="5"/>
      <c r="C12" s="3"/>
      <c r="D12" s="3"/>
      <c r="E12" s="3"/>
      <c r="F12" s="30"/>
      <c r="G12" s="30"/>
      <c r="H12" s="30"/>
      <c r="I12" s="32"/>
      <c r="J12" s="30"/>
      <c r="K12" s="30"/>
      <c r="L12" s="30"/>
      <c r="M12" s="30"/>
      <c r="N12" s="30"/>
      <c r="O12" s="30"/>
      <c r="P12" s="29"/>
      <c r="Q12" s="29"/>
      <c r="R12" s="29"/>
      <c r="S12" s="29"/>
    </row>
    <row r="13" spans="1:22" x14ac:dyDescent="0.3">
      <c r="A13" s="22"/>
      <c r="B13" s="7"/>
      <c r="C13" s="3"/>
      <c r="D13" s="3"/>
      <c r="E13" s="3"/>
      <c r="F13" s="30"/>
      <c r="G13" s="30"/>
      <c r="H13" s="30"/>
      <c r="I13" s="32"/>
      <c r="J13" s="30"/>
      <c r="K13" s="30"/>
      <c r="L13" s="30"/>
      <c r="M13" s="30"/>
      <c r="N13" s="30"/>
      <c r="O13" s="30"/>
      <c r="P13" s="29"/>
      <c r="Q13" s="29"/>
      <c r="R13" s="29"/>
      <c r="S13" s="29"/>
    </row>
    <row r="14" spans="1:22" x14ac:dyDescent="0.3">
      <c r="A14" s="22"/>
      <c r="B14" s="7"/>
      <c r="C14" s="3"/>
      <c r="D14" s="3"/>
      <c r="E14" s="3"/>
      <c r="F14" s="30"/>
      <c r="G14" s="30"/>
      <c r="H14" s="30"/>
      <c r="I14" s="32"/>
      <c r="J14" s="30"/>
      <c r="K14" s="30"/>
      <c r="L14" s="30"/>
      <c r="M14" s="30"/>
      <c r="N14" s="30"/>
      <c r="O14" s="30"/>
      <c r="P14" s="29"/>
      <c r="Q14" s="29"/>
      <c r="R14" s="29"/>
      <c r="S14" s="29"/>
    </row>
    <row r="15" spans="1:22" x14ac:dyDescent="0.3">
      <c r="A15" s="22"/>
      <c r="B15" s="7"/>
      <c r="C15" s="3"/>
      <c r="D15" s="3"/>
      <c r="E15" s="3"/>
      <c r="F15" s="30"/>
      <c r="G15" s="30"/>
      <c r="H15" s="30"/>
      <c r="I15" s="32"/>
      <c r="J15" s="30"/>
      <c r="K15" s="30"/>
      <c r="L15" s="30"/>
      <c r="M15" s="30"/>
      <c r="N15" s="30"/>
      <c r="O15" s="30"/>
      <c r="P15" s="29"/>
      <c r="Q15" s="29"/>
      <c r="R15" s="29"/>
      <c r="S15" s="29"/>
    </row>
    <row r="16" spans="1:22" x14ac:dyDescent="0.3">
      <c r="A16" s="22"/>
      <c r="B16" s="7"/>
      <c r="C16" s="3"/>
      <c r="D16" s="3"/>
      <c r="E16" s="3"/>
      <c r="F16" s="30"/>
      <c r="G16" s="30"/>
      <c r="H16" s="30"/>
      <c r="I16" s="32"/>
      <c r="J16" s="30"/>
      <c r="K16" s="30"/>
      <c r="L16" s="30"/>
      <c r="M16" s="30"/>
      <c r="N16" s="30"/>
      <c r="O16" s="30"/>
      <c r="P16" s="29"/>
      <c r="Q16" s="29"/>
      <c r="R16" s="29"/>
      <c r="S16" s="29"/>
    </row>
    <row r="17" spans="1:19" x14ac:dyDescent="0.3">
      <c r="A17" s="22"/>
      <c r="B17" s="7"/>
      <c r="C17" s="3"/>
      <c r="D17" s="3"/>
      <c r="E17" s="3"/>
      <c r="F17" s="30"/>
      <c r="G17" s="30"/>
      <c r="H17" s="30"/>
      <c r="I17" s="32"/>
      <c r="J17" s="30"/>
      <c r="K17" s="30"/>
      <c r="L17" s="30"/>
      <c r="M17" s="30"/>
      <c r="N17" s="30"/>
      <c r="O17" s="30"/>
      <c r="P17" s="29"/>
      <c r="Q17" s="29"/>
      <c r="R17" s="29"/>
      <c r="S17" s="29"/>
    </row>
    <row r="18" spans="1:19" x14ac:dyDescent="0.3">
      <c r="A18" s="22"/>
      <c r="B18" s="7"/>
      <c r="C18" s="3"/>
      <c r="D18" s="3"/>
      <c r="E18" s="3"/>
      <c r="F18" s="30"/>
      <c r="G18" s="30"/>
      <c r="H18" s="30"/>
      <c r="I18" s="32"/>
      <c r="J18" s="30"/>
      <c r="K18" s="30"/>
      <c r="L18" s="30"/>
      <c r="M18" s="30"/>
      <c r="N18" s="30"/>
      <c r="O18" s="30"/>
      <c r="P18" s="29"/>
      <c r="Q18" s="29"/>
      <c r="R18" s="29"/>
      <c r="S18" s="29"/>
    </row>
    <row r="19" spans="1:19" x14ac:dyDescent="0.3">
      <c r="A19" s="22"/>
      <c r="B19" s="7"/>
      <c r="C19" s="3"/>
      <c r="D19" s="3"/>
      <c r="E19" s="3"/>
      <c r="F19" s="30"/>
      <c r="G19" s="30"/>
      <c r="H19" s="30"/>
      <c r="I19" s="32"/>
      <c r="J19" s="30"/>
      <c r="K19" s="30"/>
      <c r="L19" s="30"/>
      <c r="M19" s="30"/>
      <c r="N19" s="30"/>
      <c r="O19" s="30"/>
      <c r="P19" s="29"/>
      <c r="Q19" s="29"/>
      <c r="R19" s="29"/>
      <c r="S19" s="29"/>
    </row>
    <row r="20" spans="1:19" x14ac:dyDescent="0.3">
      <c r="A20" s="22"/>
      <c r="B20" s="7"/>
      <c r="C20" s="3"/>
      <c r="D20" s="3"/>
      <c r="E20" s="3"/>
      <c r="F20" s="30"/>
      <c r="G20" s="30"/>
      <c r="H20" s="30"/>
      <c r="I20" s="32"/>
      <c r="J20" s="30"/>
      <c r="K20" s="30"/>
      <c r="L20" s="30"/>
      <c r="M20" s="30"/>
      <c r="N20" s="30"/>
      <c r="O20" s="30"/>
      <c r="P20" s="29"/>
      <c r="Q20" s="29"/>
      <c r="R20" s="29"/>
      <c r="S20" s="29"/>
    </row>
    <row r="21" spans="1:19" x14ac:dyDescent="0.3">
      <c r="A21" s="22"/>
      <c r="B21" s="7"/>
      <c r="C21" s="3"/>
      <c r="D21" s="3"/>
      <c r="E21" s="3"/>
      <c r="F21" s="30"/>
      <c r="G21" s="30"/>
      <c r="H21" s="30"/>
      <c r="I21" s="32"/>
      <c r="J21" s="30"/>
      <c r="K21" s="30"/>
      <c r="L21" s="30"/>
      <c r="M21" s="30"/>
      <c r="N21" s="30"/>
      <c r="O21" s="30"/>
      <c r="P21" s="29"/>
      <c r="Q21" s="29"/>
      <c r="R21" s="29"/>
      <c r="S21" s="29"/>
    </row>
    <row r="22" spans="1:19" x14ac:dyDescent="0.3">
      <c r="A22" s="22"/>
      <c r="B22" s="7"/>
      <c r="C22" s="3"/>
      <c r="D22" s="3"/>
      <c r="E22" s="3"/>
      <c r="F22" s="30"/>
      <c r="G22" s="30"/>
      <c r="H22" s="30"/>
      <c r="I22" s="32"/>
      <c r="J22" s="30"/>
      <c r="K22" s="30"/>
      <c r="L22" s="30"/>
      <c r="M22" s="30"/>
      <c r="N22" s="30"/>
      <c r="O22" s="30"/>
      <c r="P22" s="29"/>
      <c r="Q22" s="29"/>
      <c r="R22" s="29"/>
      <c r="S22" s="29"/>
    </row>
    <row r="23" spans="1:19" x14ac:dyDescent="0.3">
      <c r="A23" s="22"/>
      <c r="B23" s="7"/>
      <c r="C23" s="3"/>
      <c r="D23" s="3"/>
      <c r="E23" s="3"/>
      <c r="F23" s="30"/>
      <c r="G23" s="30"/>
      <c r="H23" s="30"/>
      <c r="I23" s="32"/>
      <c r="J23" s="30"/>
      <c r="K23" s="30"/>
      <c r="L23" s="30"/>
      <c r="M23" s="30"/>
      <c r="N23" s="30"/>
      <c r="O23" s="30"/>
      <c r="P23" s="29"/>
      <c r="Q23" s="29"/>
      <c r="R23" s="29"/>
      <c r="S23" s="29"/>
    </row>
    <row r="24" spans="1:19" x14ac:dyDescent="0.3">
      <c r="A24" s="22"/>
      <c r="B24" s="8"/>
      <c r="C24" s="3"/>
      <c r="D24" s="3"/>
      <c r="E24" s="3"/>
      <c r="F24" s="30"/>
      <c r="G24" s="30"/>
      <c r="H24" s="30"/>
      <c r="I24" s="32"/>
      <c r="J24" s="30"/>
      <c r="K24" s="30"/>
      <c r="L24" s="30"/>
      <c r="M24" s="30"/>
      <c r="N24" s="30"/>
      <c r="O24" s="30"/>
      <c r="P24" s="29"/>
      <c r="Q24" s="29"/>
      <c r="R24" s="29"/>
      <c r="S24" s="29"/>
    </row>
    <row r="25" spans="1:19" x14ac:dyDescent="0.3">
      <c r="A25" s="22"/>
      <c r="B25" s="8"/>
      <c r="C25" s="3"/>
      <c r="D25" s="3"/>
      <c r="E25" s="3"/>
      <c r="F25" s="30"/>
      <c r="G25" s="30"/>
      <c r="H25" s="30"/>
      <c r="I25" s="32"/>
      <c r="J25" s="30"/>
      <c r="K25" s="30"/>
      <c r="L25" s="30"/>
      <c r="M25" s="30"/>
      <c r="N25" s="30"/>
      <c r="O25" s="30"/>
      <c r="P25" s="29"/>
      <c r="Q25" s="29"/>
      <c r="R25" s="29"/>
      <c r="S25" s="29"/>
    </row>
    <row r="26" spans="1:19" x14ac:dyDescent="0.3">
      <c r="A26" s="22"/>
      <c r="B26" s="8"/>
      <c r="C26" s="3"/>
      <c r="D26" s="3"/>
      <c r="E26" s="3"/>
      <c r="F26" s="30"/>
      <c r="G26" s="30"/>
      <c r="H26" s="30"/>
      <c r="I26" s="32"/>
      <c r="J26" s="30"/>
      <c r="K26" s="30"/>
      <c r="L26" s="30"/>
      <c r="M26" s="30"/>
      <c r="N26" s="30"/>
      <c r="O26" s="30"/>
      <c r="P26" s="29"/>
      <c r="Q26" s="29"/>
      <c r="R26" s="29"/>
      <c r="S26" s="29"/>
    </row>
    <row r="27" spans="1:19" x14ac:dyDescent="0.3">
      <c r="A27" s="22"/>
      <c r="B27" s="8"/>
      <c r="C27" s="3"/>
      <c r="D27" s="3"/>
      <c r="E27" s="3"/>
      <c r="F27" s="30"/>
      <c r="G27" s="30"/>
      <c r="H27" s="30"/>
      <c r="I27" s="32"/>
      <c r="J27" s="30"/>
      <c r="K27" s="30"/>
      <c r="L27" s="30"/>
      <c r="M27" s="30"/>
      <c r="N27" s="30"/>
      <c r="O27" s="30"/>
      <c r="P27" s="29"/>
      <c r="Q27" s="29"/>
      <c r="R27" s="29"/>
      <c r="S27" s="29"/>
    </row>
    <row r="28" spans="1:19" x14ac:dyDescent="0.3">
      <c r="A28" s="23"/>
      <c r="B28" s="9"/>
      <c r="C28" s="3"/>
      <c r="D28" s="3"/>
      <c r="E28" s="3"/>
      <c r="F28" s="30"/>
      <c r="G28" s="30"/>
      <c r="H28" s="30"/>
      <c r="I28" s="32"/>
      <c r="J28" s="30"/>
      <c r="K28" s="30"/>
      <c r="L28" s="30"/>
      <c r="M28" s="30"/>
      <c r="N28" s="30"/>
      <c r="O28" s="30"/>
      <c r="P28" s="29"/>
      <c r="Q28" s="29"/>
      <c r="R28" s="29"/>
      <c r="S28" s="29"/>
    </row>
    <row r="29" spans="1:19" x14ac:dyDescent="0.3">
      <c r="A29" s="23"/>
      <c r="B29" s="9"/>
      <c r="C29" s="3"/>
      <c r="D29" s="3"/>
      <c r="E29" s="3"/>
      <c r="F29" s="30"/>
      <c r="G29" s="30"/>
      <c r="H29" s="30"/>
      <c r="I29" s="32"/>
      <c r="J29" s="30"/>
      <c r="K29" s="30"/>
      <c r="L29" s="30"/>
      <c r="M29" s="30"/>
      <c r="N29" s="30"/>
      <c r="O29" s="30"/>
      <c r="P29" s="29"/>
      <c r="Q29" s="29"/>
      <c r="R29" s="29"/>
      <c r="S29" s="29"/>
    </row>
    <row r="30" spans="1:19" x14ac:dyDescent="0.3">
      <c r="A30" s="23"/>
      <c r="B30" s="9"/>
      <c r="C30" s="3"/>
      <c r="D30" s="3"/>
      <c r="E30" s="3"/>
      <c r="F30" s="30"/>
      <c r="G30" s="30"/>
      <c r="H30" s="30"/>
      <c r="I30" s="32"/>
      <c r="J30" s="30"/>
      <c r="K30" s="30"/>
      <c r="L30" s="30"/>
      <c r="M30" s="30"/>
      <c r="N30" s="30"/>
      <c r="O30" s="30"/>
      <c r="P30" s="29"/>
      <c r="Q30" s="29"/>
      <c r="R30" s="29"/>
      <c r="S30" s="29"/>
    </row>
    <row r="31" spans="1:19" x14ac:dyDescent="0.3">
      <c r="A31" s="23"/>
      <c r="B31" s="9"/>
      <c r="C31" s="3"/>
      <c r="D31" s="3"/>
      <c r="E31" s="3"/>
      <c r="F31" s="30"/>
      <c r="G31" s="30"/>
      <c r="H31" s="30"/>
      <c r="I31" s="32"/>
      <c r="J31" s="30"/>
      <c r="K31" s="30"/>
      <c r="L31" s="30"/>
      <c r="M31" s="30"/>
      <c r="N31" s="30"/>
      <c r="O31" s="30"/>
      <c r="P31" s="29"/>
      <c r="Q31" s="29"/>
      <c r="R31" s="29"/>
      <c r="S31" s="29"/>
    </row>
    <row r="32" spans="1:19" x14ac:dyDescent="0.3">
      <c r="A32" s="23"/>
      <c r="B32" s="9"/>
      <c r="C32" s="3"/>
      <c r="D32" s="3"/>
      <c r="E32" s="3"/>
      <c r="F32" s="30"/>
      <c r="G32" s="30"/>
      <c r="H32" s="30"/>
      <c r="I32" s="32"/>
      <c r="J32" s="30"/>
      <c r="K32" s="30"/>
      <c r="L32" s="30"/>
      <c r="M32" s="30"/>
      <c r="N32" s="30"/>
      <c r="O32" s="30"/>
      <c r="P32" s="29"/>
      <c r="Q32" s="29"/>
      <c r="R32" s="29"/>
      <c r="S32" s="29"/>
    </row>
    <row r="33" spans="1:19" x14ac:dyDescent="0.3">
      <c r="A33" s="23"/>
      <c r="B33" s="9"/>
      <c r="C33" s="3"/>
      <c r="D33" s="3"/>
      <c r="E33" s="3"/>
      <c r="F33" s="30"/>
      <c r="G33" s="30"/>
      <c r="H33" s="30"/>
      <c r="I33" s="32"/>
      <c r="J33" s="30"/>
      <c r="K33" s="30"/>
      <c r="L33" s="30"/>
      <c r="M33" s="30"/>
      <c r="N33" s="30"/>
      <c r="O33" s="30"/>
      <c r="P33" s="29"/>
      <c r="Q33" s="29"/>
      <c r="R33" s="29"/>
      <c r="S33" s="29"/>
    </row>
    <row r="34" spans="1:19" x14ac:dyDescent="0.3">
      <c r="A34" s="23"/>
      <c r="B34" s="9"/>
      <c r="C34" s="3"/>
      <c r="D34" s="3"/>
      <c r="E34" s="3"/>
      <c r="F34" s="30"/>
      <c r="G34" s="30"/>
      <c r="H34" s="30"/>
      <c r="I34" s="32"/>
      <c r="J34" s="30"/>
      <c r="K34" s="30"/>
      <c r="L34" s="30"/>
      <c r="M34" s="30"/>
      <c r="N34" s="30"/>
      <c r="O34" s="30"/>
      <c r="P34" s="29"/>
      <c r="Q34" s="29"/>
      <c r="R34" s="29"/>
      <c r="S34" s="29"/>
    </row>
    <row r="35" spans="1:19" x14ac:dyDescent="0.3">
      <c r="A35" s="23"/>
      <c r="B35" s="9"/>
      <c r="C35" s="3"/>
      <c r="D35" s="3"/>
      <c r="E35" s="3"/>
      <c r="F35" s="30"/>
      <c r="G35" s="30"/>
      <c r="H35" s="30"/>
      <c r="I35" s="32"/>
      <c r="J35" s="30"/>
      <c r="K35" s="30"/>
      <c r="L35" s="30"/>
      <c r="M35" s="30"/>
      <c r="N35" s="30"/>
      <c r="O35" s="30"/>
      <c r="P35" s="29"/>
      <c r="Q35" s="29"/>
      <c r="R35" s="29"/>
      <c r="S35" s="29"/>
    </row>
    <row r="36" spans="1:19" x14ac:dyDescent="0.3">
      <c r="A36" s="23"/>
      <c r="B36" s="9"/>
      <c r="C36" s="3"/>
      <c r="D36" s="3"/>
      <c r="E36" s="3"/>
      <c r="F36" s="30"/>
      <c r="G36" s="30"/>
      <c r="H36" s="30"/>
      <c r="I36" s="32"/>
      <c r="J36" s="30"/>
      <c r="K36" s="30"/>
      <c r="L36" s="30"/>
      <c r="M36" s="30"/>
      <c r="N36" s="30"/>
      <c r="O36" s="30"/>
      <c r="P36" s="29"/>
      <c r="Q36" s="29"/>
      <c r="R36" s="29"/>
      <c r="S36" s="29"/>
    </row>
    <row r="37" spans="1:19" x14ac:dyDescent="0.3">
      <c r="A37" s="23"/>
      <c r="B37" s="9"/>
      <c r="C37" s="3"/>
      <c r="D37" s="3"/>
      <c r="E37" s="3"/>
      <c r="F37" s="30"/>
      <c r="G37" s="30"/>
      <c r="H37" s="30"/>
      <c r="I37" s="32"/>
      <c r="J37" s="30"/>
      <c r="K37" s="30"/>
      <c r="L37" s="30"/>
      <c r="M37" s="30"/>
      <c r="N37" s="30"/>
      <c r="O37" s="30"/>
      <c r="P37" s="29"/>
      <c r="Q37" s="29"/>
      <c r="R37" s="29"/>
      <c r="S37" s="29"/>
    </row>
    <row r="38" spans="1:19" x14ac:dyDescent="0.3">
      <c r="A38" s="23"/>
      <c r="B38" s="9"/>
      <c r="C38" s="3"/>
      <c r="D38" s="3"/>
      <c r="E38" s="3"/>
      <c r="F38" s="30"/>
      <c r="G38" s="30"/>
      <c r="H38" s="30"/>
      <c r="I38" s="32"/>
      <c r="J38" s="30"/>
      <c r="K38" s="30"/>
      <c r="L38" s="30"/>
      <c r="M38" s="30"/>
      <c r="N38" s="30"/>
      <c r="O38" s="30"/>
      <c r="P38" s="29"/>
      <c r="Q38" s="29"/>
      <c r="R38" s="29"/>
      <c r="S38" s="29"/>
    </row>
    <row r="39" spans="1:19" x14ac:dyDescent="0.3">
      <c r="A39" s="23"/>
      <c r="B39" s="9"/>
      <c r="C39" s="3"/>
      <c r="D39" s="3"/>
      <c r="E39" s="3"/>
      <c r="F39" s="30"/>
      <c r="G39" s="30"/>
      <c r="H39" s="30"/>
      <c r="I39" s="32"/>
      <c r="J39" s="30"/>
      <c r="K39" s="30"/>
      <c r="L39" s="30"/>
      <c r="M39" s="30"/>
      <c r="N39" s="30"/>
      <c r="O39" s="30"/>
      <c r="P39" s="29"/>
      <c r="Q39" s="29"/>
      <c r="R39" s="29"/>
      <c r="S39" s="29"/>
    </row>
    <row r="40" spans="1:19" x14ac:dyDescent="0.3">
      <c r="A40" s="23"/>
      <c r="B40" s="9"/>
      <c r="C40" s="3"/>
      <c r="D40" s="3"/>
      <c r="E40" s="3"/>
      <c r="F40" s="30"/>
      <c r="G40" s="30"/>
      <c r="H40" s="30"/>
      <c r="I40" s="32"/>
      <c r="J40" s="30"/>
      <c r="K40" s="30"/>
      <c r="L40" s="30"/>
      <c r="M40" s="30"/>
      <c r="N40" s="30"/>
      <c r="O40" s="30"/>
      <c r="P40" s="29"/>
      <c r="Q40" s="29"/>
      <c r="R40" s="29"/>
      <c r="S40" s="29"/>
    </row>
    <row r="41" spans="1:19" x14ac:dyDescent="0.3">
      <c r="A41" s="23"/>
      <c r="B41" s="10"/>
      <c r="C41" s="3"/>
      <c r="D41" s="3"/>
      <c r="E41" s="3"/>
      <c r="F41" s="30"/>
      <c r="G41" s="30"/>
      <c r="H41" s="30"/>
      <c r="I41" s="32"/>
      <c r="J41" s="30"/>
      <c r="K41" s="30"/>
      <c r="L41" s="30"/>
      <c r="M41" s="30"/>
      <c r="N41" s="30"/>
      <c r="O41" s="30"/>
      <c r="P41" s="29"/>
      <c r="Q41" s="29"/>
      <c r="R41" s="29"/>
      <c r="S41" s="29"/>
    </row>
    <row r="42" spans="1:19" x14ac:dyDescent="0.3">
      <c r="A42" s="23"/>
      <c r="B42" s="10"/>
      <c r="C42" s="3"/>
      <c r="D42" s="3"/>
      <c r="E42" s="3"/>
      <c r="F42" s="30"/>
      <c r="G42" s="30"/>
      <c r="H42" s="30"/>
      <c r="I42" s="32"/>
      <c r="J42" s="30"/>
      <c r="K42" s="30"/>
      <c r="L42" s="30"/>
      <c r="M42" s="30"/>
      <c r="N42" s="30"/>
      <c r="O42" s="30"/>
      <c r="P42" s="29"/>
      <c r="Q42" s="29"/>
      <c r="R42" s="29"/>
      <c r="S42" s="29"/>
    </row>
    <row r="43" spans="1:19" x14ac:dyDescent="0.3">
      <c r="A43" s="23"/>
      <c r="B43" s="10"/>
      <c r="C43" s="3"/>
      <c r="D43" s="3"/>
      <c r="E43" s="3"/>
      <c r="F43" s="30"/>
      <c r="G43" s="30"/>
      <c r="H43" s="30"/>
      <c r="I43" s="32"/>
      <c r="J43" s="30"/>
      <c r="K43" s="30"/>
      <c r="L43" s="30"/>
      <c r="M43" s="30"/>
      <c r="N43" s="30"/>
      <c r="O43" s="30"/>
      <c r="P43" s="29"/>
      <c r="Q43" s="29"/>
      <c r="R43" s="29"/>
      <c r="S43" s="29"/>
    </row>
    <row r="44" spans="1:19" x14ac:dyDescent="0.3">
      <c r="A44" s="23"/>
      <c r="B44" s="10"/>
      <c r="C44" s="3"/>
      <c r="D44" s="3"/>
      <c r="E44" s="3"/>
      <c r="F44" s="30"/>
      <c r="G44" s="30"/>
      <c r="H44" s="30"/>
      <c r="I44" s="32"/>
      <c r="J44" s="30"/>
      <c r="K44" s="30"/>
      <c r="L44" s="30"/>
      <c r="M44" s="30"/>
      <c r="N44" s="30"/>
      <c r="O44" s="30"/>
      <c r="P44" s="29"/>
      <c r="Q44" s="29"/>
      <c r="R44" s="29"/>
      <c r="S44" s="29"/>
    </row>
    <row r="45" spans="1:19" x14ac:dyDescent="0.3">
      <c r="A45" s="23"/>
      <c r="B45" s="10"/>
      <c r="C45" s="3"/>
      <c r="D45" s="3"/>
      <c r="E45" s="3"/>
      <c r="F45" s="30"/>
      <c r="G45" s="30"/>
      <c r="H45" s="30"/>
      <c r="I45" s="32"/>
      <c r="J45" s="30"/>
      <c r="K45" s="30"/>
      <c r="L45" s="30"/>
      <c r="M45" s="30"/>
      <c r="N45" s="30"/>
      <c r="O45" s="30"/>
      <c r="P45" s="29"/>
      <c r="Q45" s="29"/>
      <c r="R45" s="29"/>
      <c r="S45" s="29"/>
    </row>
    <row r="46" spans="1:19" x14ac:dyDescent="0.3">
      <c r="A46" s="23"/>
      <c r="B46" s="10"/>
      <c r="C46" s="3"/>
      <c r="D46" s="3"/>
      <c r="E46" s="3"/>
      <c r="F46" s="30"/>
      <c r="G46" s="30"/>
      <c r="H46" s="30"/>
      <c r="I46" s="32"/>
      <c r="J46" s="30"/>
      <c r="K46" s="30"/>
      <c r="L46" s="30"/>
      <c r="M46" s="30"/>
      <c r="N46" s="30"/>
      <c r="O46" s="30"/>
      <c r="P46" s="29"/>
      <c r="Q46" s="29"/>
      <c r="R46" s="29"/>
      <c r="S46" s="29"/>
    </row>
    <row r="47" spans="1:19" x14ac:dyDescent="0.3">
      <c r="A47" s="23"/>
      <c r="B47" s="4"/>
      <c r="C47" s="3"/>
      <c r="D47" s="3"/>
      <c r="E47" s="3"/>
      <c r="F47" s="30"/>
      <c r="G47" s="30"/>
      <c r="H47" s="30"/>
      <c r="I47" s="32"/>
      <c r="J47" s="30"/>
      <c r="K47" s="30"/>
      <c r="L47" s="30"/>
      <c r="M47" s="30"/>
      <c r="N47" s="30"/>
      <c r="O47" s="30"/>
      <c r="P47" s="29"/>
      <c r="Q47" s="29"/>
      <c r="R47" s="29"/>
      <c r="S47" s="29"/>
    </row>
    <row r="48" spans="1:19" x14ac:dyDescent="0.3">
      <c r="A48" s="23"/>
      <c r="B48" s="4"/>
      <c r="C48" s="3"/>
      <c r="D48" s="3"/>
      <c r="E48" s="3"/>
      <c r="F48" s="30"/>
      <c r="G48" s="30"/>
      <c r="H48" s="30"/>
      <c r="I48" s="32"/>
      <c r="J48" s="30"/>
      <c r="K48" s="30"/>
      <c r="L48" s="30"/>
      <c r="M48" s="30"/>
      <c r="N48" s="30"/>
      <c r="O48" s="30"/>
      <c r="P48" s="29"/>
      <c r="Q48" s="29"/>
      <c r="R48" s="29"/>
      <c r="S48" s="29"/>
    </row>
    <row r="49" spans="1:19" x14ac:dyDescent="0.3">
      <c r="A49" s="23"/>
      <c r="B49" s="4"/>
      <c r="C49" s="3"/>
      <c r="D49" s="3"/>
      <c r="E49" s="3"/>
      <c r="F49" s="30"/>
      <c r="G49" s="30"/>
      <c r="H49" s="30"/>
      <c r="I49" s="32"/>
      <c r="J49" s="30"/>
      <c r="K49" s="30"/>
      <c r="L49" s="30"/>
      <c r="M49" s="30"/>
      <c r="N49" s="30"/>
      <c r="O49" s="30"/>
      <c r="P49" s="29"/>
      <c r="Q49" s="29"/>
      <c r="R49" s="29"/>
      <c r="S49" s="29"/>
    </row>
    <row r="50" spans="1:19" x14ac:dyDescent="0.3">
      <c r="A50" s="23"/>
      <c r="B50" s="4"/>
      <c r="C50" s="3"/>
      <c r="D50" s="3"/>
      <c r="E50" s="3"/>
      <c r="F50" s="30"/>
      <c r="G50" s="30"/>
      <c r="H50" s="30"/>
      <c r="I50" s="32"/>
      <c r="J50" s="30"/>
      <c r="K50" s="30"/>
      <c r="L50" s="30"/>
      <c r="M50" s="30"/>
      <c r="N50" s="30"/>
      <c r="O50" s="30"/>
      <c r="P50" s="29"/>
      <c r="Q50" s="29"/>
      <c r="R50" s="29"/>
      <c r="S50" s="29"/>
    </row>
    <row r="51" spans="1:19" x14ac:dyDescent="0.3">
      <c r="A51" s="23"/>
      <c r="B51" s="4"/>
      <c r="C51" s="3"/>
      <c r="D51" s="3"/>
      <c r="E51" s="3"/>
      <c r="F51" s="30"/>
      <c r="G51" s="30"/>
      <c r="H51" s="30"/>
      <c r="I51" s="32"/>
      <c r="J51" s="30"/>
      <c r="K51" s="30"/>
      <c r="L51" s="30"/>
      <c r="M51" s="30"/>
      <c r="N51" s="30"/>
      <c r="O51" s="30"/>
      <c r="P51" s="29"/>
      <c r="Q51" s="29"/>
      <c r="R51" s="29"/>
      <c r="S51" s="29"/>
    </row>
    <row r="52" spans="1:19" x14ac:dyDescent="0.3">
      <c r="A52" s="23"/>
      <c r="B52" s="4"/>
      <c r="C52" s="3"/>
      <c r="D52" s="3"/>
      <c r="E52" s="3"/>
      <c r="F52" s="30"/>
      <c r="G52" s="30"/>
      <c r="H52" s="30"/>
      <c r="I52" s="32"/>
      <c r="J52" s="30"/>
      <c r="K52" s="30"/>
      <c r="L52" s="30"/>
      <c r="M52" s="30"/>
      <c r="N52" s="30"/>
      <c r="O52" s="30"/>
      <c r="P52" s="29"/>
      <c r="Q52" s="29"/>
      <c r="R52" s="29"/>
      <c r="S52" s="29"/>
    </row>
    <row r="53" spans="1:19" x14ac:dyDescent="0.3">
      <c r="A53" s="23"/>
      <c r="B53" s="4"/>
      <c r="C53" s="3"/>
      <c r="D53" s="3"/>
      <c r="E53" s="3"/>
      <c r="F53" s="30"/>
      <c r="G53" s="30"/>
      <c r="H53" s="30"/>
      <c r="I53" s="32"/>
      <c r="J53" s="30"/>
      <c r="K53" s="30"/>
      <c r="L53" s="30"/>
      <c r="M53" s="30"/>
      <c r="N53" s="30"/>
      <c r="O53" s="30"/>
      <c r="P53" s="29"/>
      <c r="Q53" s="29"/>
      <c r="R53" s="29"/>
      <c r="S53" s="29"/>
    </row>
    <row r="54" spans="1:19" x14ac:dyDescent="0.3">
      <c r="A54" s="23"/>
      <c r="B54" s="11"/>
      <c r="C54" s="3"/>
      <c r="D54" s="3"/>
      <c r="E54" s="3"/>
      <c r="F54" s="30"/>
      <c r="G54" s="30"/>
      <c r="H54" s="30"/>
      <c r="I54" s="32"/>
      <c r="J54" s="30"/>
      <c r="K54" s="30"/>
      <c r="L54" s="30"/>
      <c r="M54" s="30"/>
      <c r="N54" s="30"/>
      <c r="O54" s="30"/>
      <c r="P54" s="29"/>
      <c r="Q54" s="29"/>
      <c r="R54" s="29"/>
      <c r="S54" s="29"/>
    </row>
    <row r="55" spans="1:19" x14ac:dyDescent="0.3">
      <c r="A55" s="23"/>
      <c r="B55" s="11"/>
      <c r="C55" s="3"/>
      <c r="D55" s="3"/>
      <c r="E55" s="3"/>
      <c r="F55" s="30"/>
      <c r="G55" s="30"/>
      <c r="H55" s="30"/>
      <c r="I55" s="32"/>
      <c r="J55" s="30"/>
      <c r="K55" s="30"/>
      <c r="L55" s="30"/>
      <c r="M55" s="30"/>
      <c r="N55" s="30"/>
      <c r="O55" s="30"/>
      <c r="P55" s="29"/>
      <c r="Q55" s="29"/>
      <c r="R55" s="29"/>
      <c r="S55" s="29"/>
    </row>
    <row r="56" spans="1:19" x14ac:dyDescent="0.3">
      <c r="A56" s="23"/>
      <c r="B56" s="11"/>
      <c r="C56" s="3"/>
      <c r="D56" s="3"/>
      <c r="E56" s="3"/>
      <c r="F56" s="30"/>
      <c r="G56" s="30"/>
      <c r="H56" s="30"/>
      <c r="I56" s="32"/>
      <c r="J56" s="30"/>
      <c r="K56" s="30"/>
      <c r="L56" s="30"/>
      <c r="M56" s="30"/>
      <c r="N56" s="30"/>
      <c r="O56" s="30"/>
      <c r="P56" s="29"/>
      <c r="Q56" s="29"/>
      <c r="R56" s="29"/>
      <c r="S56" s="29"/>
    </row>
    <row r="57" spans="1:19" x14ac:dyDescent="0.3">
      <c r="A57" s="23"/>
      <c r="B57" s="11"/>
      <c r="C57" s="3"/>
      <c r="D57" s="3"/>
      <c r="E57" s="3"/>
      <c r="F57" s="30"/>
      <c r="G57" s="30"/>
      <c r="H57" s="30"/>
      <c r="I57" s="32"/>
      <c r="J57" s="30"/>
      <c r="K57" s="30"/>
      <c r="L57" s="30"/>
      <c r="M57" s="30"/>
      <c r="N57" s="30"/>
      <c r="O57" s="30"/>
      <c r="P57" s="29"/>
      <c r="Q57" s="29"/>
      <c r="R57" s="29"/>
      <c r="S57" s="29"/>
    </row>
    <row r="58" spans="1:19" x14ac:dyDescent="0.3">
      <c r="A58" s="23"/>
      <c r="B58" s="11"/>
      <c r="C58" s="3"/>
      <c r="D58" s="3"/>
      <c r="E58" s="3"/>
      <c r="F58" s="30"/>
      <c r="G58" s="30"/>
      <c r="H58" s="30"/>
      <c r="I58" s="32"/>
      <c r="J58" s="30"/>
      <c r="K58" s="30"/>
      <c r="L58" s="30"/>
      <c r="M58" s="30"/>
      <c r="N58" s="30"/>
      <c r="O58" s="30"/>
      <c r="P58" s="29"/>
      <c r="Q58" s="29"/>
      <c r="R58" s="29"/>
      <c r="S58" s="29"/>
    </row>
    <row r="59" spans="1:19" x14ac:dyDescent="0.3">
      <c r="A59" s="23"/>
      <c r="B59" s="11"/>
      <c r="C59" s="3"/>
      <c r="D59" s="3"/>
      <c r="E59" s="3"/>
      <c r="F59" s="30"/>
      <c r="G59" s="30"/>
      <c r="H59" s="30"/>
      <c r="I59" s="32"/>
      <c r="J59" s="30"/>
      <c r="K59" s="30"/>
      <c r="L59" s="30"/>
      <c r="M59" s="30"/>
      <c r="N59" s="30"/>
      <c r="O59" s="30"/>
      <c r="P59" s="29"/>
      <c r="Q59" s="29"/>
      <c r="R59" s="29"/>
      <c r="S59" s="29"/>
    </row>
    <row r="60" spans="1:19" x14ac:dyDescent="0.3">
      <c r="A60" s="23"/>
      <c r="B60" s="11"/>
      <c r="C60" s="3"/>
      <c r="D60" s="3"/>
      <c r="E60" s="3"/>
      <c r="F60" s="30"/>
      <c r="G60" s="30"/>
      <c r="H60" s="30"/>
      <c r="I60" s="32"/>
      <c r="J60" s="30"/>
      <c r="K60" s="30"/>
      <c r="L60" s="30"/>
      <c r="M60" s="30"/>
      <c r="N60" s="30"/>
      <c r="O60" s="30"/>
      <c r="P60" s="29"/>
      <c r="Q60" s="29"/>
      <c r="R60" s="29"/>
      <c r="S60" s="29"/>
    </row>
    <row r="61" spans="1:19" x14ac:dyDescent="0.3">
      <c r="A61" s="23"/>
      <c r="B61" s="11"/>
      <c r="C61" s="3"/>
      <c r="D61" s="3"/>
      <c r="E61" s="3"/>
      <c r="F61" s="30"/>
      <c r="G61" s="30"/>
      <c r="H61" s="30"/>
      <c r="I61" s="32"/>
      <c r="J61" s="30"/>
      <c r="K61" s="30"/>
      <c r="L61" s="30"/>
      <c r="M61" s="30"/>
      <c r="N61" s="30"/>
      <c r="O61" s="30"/>
      <c r="P61" s="29"/>
      <c r="Q61" s="29"/>
      <c r="R61" s="29"/>
      <c r="S61" s="29"/>
    </row>
    <row r="62" spans="1:19" x14ac:dyDescent="0.3">
      <c r="A62" s="23"/>
      <c r="B62" s="11"/>
      <c r="C62" s="3"/>
      <c r="D62" s="3"/>
      <c r="E62" s="3"/>
      <c r="F62" s="30"/>
      <c r="G62" s="30"/>
      <c r="H62" s="30"/>
      <c r="I62" s="32"/>
      <c r="J62" s="30"/>
      <c r="K62" s="30"/>
      <c r="L62" s="30"/>
      <c r="M62" s="30"/>
      <c r="N62" s="30"/>
      <c r="O62" s="30"/>
      <c r="P62" s="29"/>
      <c r="Q62" s="29"/>
      <c r="R62" s="29"/>
      <c r="S62" s="29"/>
    </row>
    <row r="63" spans="1:19" x14ac:dyDescent="0.3">
      <c r="A63" s="23"/>
      <c r="B63" s="11"/>
      <c r="C63" s="3"/>
      <c r="D63" s="3"/>
      <c r="E63" s="3"/>
      <c r="F63" s="30"/>
      <c r="G63" s="30"/>
      <c r="H63" s="30"/>
      <c r="I63" s="32"/>
      <c r="J63" s="30"/>
      <c r="K63" s="30"/>
      <c r="L63" s="30"/>
      <c r="M63" s="30"/>
      <c r="N63" s="30"/>
      <c r="O63" s="30"/>
      <c r="P63" s="29"/>
      <c r="Q63" s="29"/>
      <c r="R63" s="29"/>
      <c r="S63" s="29"/>
    </row>
    <row r="64" spans="1:19" x14ac:dyDescent="0.3">
      <c r="A64" s="23"/>
      <c r="B64" s="11"/>
      <c r="C64" s="3"/>
      <c r="D64" s="3"/>
      <c r="E64" s="3"/>
      <c r="F64" s="30"/>
      <c r="G64" s="30"/>
      <c r="H64" s="30"/>
      <c r="I64" s="32"/>
      <c r="J64" s="30"/>
      <c r="K64" s="30"/>
      <c r="L64" s="30"/>
      <c r="M64" s="30"/>
      <c r="N64" s="30"/>
      <c r="O64" s="30"/>
      <c r="P64" s="29"/>
      <c r="Q64" s="29"/>
      <c r="R64" s="29"/>
      <c r="S64" s="29"/>
    </row>
    <row r="65" spans="1:19" x14ac:dyDescent="0.3">
      <c r="A65" s="23"/>
      <c r="B65" s="3"/>
      <c r="C65" s="3"/>
      <c r="D65" s="3"/>
      <c r="E65" s="3"/>
      <c r="F65" s="30"/>
      <c r="G65" s="30"/>
      <c r="H65" s="30"/>
      <c r="I65" s="32"/>
      <c r="J65" s="30"/>
      <c r="K65" s="30"/>
      <c r="L65" s="30"/>
      <c r="M65" s="30"/>
      <c r="N65" s="30"/>
      <c r="O65" s="30"/>
      <c r="P65" s="29"/>
      <c r="Q65" s="29"/>
      <c r="R65" s="29"/>
      <c r="S65" s="29"/>
    </row>
    <row r="66" spans="1:19" x14ac:dyDescent="0.3">
      <c r="A66" s="23"/>
      <c r="B66" s="3"/>
      <c r="C66" s="3"/>
      <c r="D66" s="3"/>
      <c r="E66" s="3"/>
      <c r="F66" s="30"/>
      <c r="G66" s="30"/>
      <c r="H66" s="30"/>
      <c r="I66" s="32"/>
      <c r="J66" s="30"/>
      <c r="K66" s="30"/>
      <c r="L66" s="30"/>
      <c r="M66" s="30"/>
      <c r="N66" s="30"/>
      <c r="O66" s="30"/>
      <c r="P66" s="29"/>
      <c r="Q66" s="29"/>
      <c r="R66" s="29"/>
      <c r="S66" s="29"/>
    </row>
    <row r="67" spans="1:19" x14ac:dyDescent="0.3">
      <c r="A67" s="23"/>
      <c r="B67" s="3"/>
      <c r="C67" s="3"/>
      <c r="D67" s="3"/>
      <c r="E67" s="3"/>
      <c r="F67" s="30"/>
      <c r="G67" s="30"/>
      <c r="H67" s="30"/>
      <c r="I67" s="32"/>
      <c r="J67" s="30"/>
      <c r="K67" s="30"/>
      <c r="L67" s="30"/>
      <c r="M67" s="30"/>
      <c r="N67" s="30"/>
      <c r="O67" s="30"/>
      <c r="P67" s="29"/>
      <c r="Q67" s="29"/>
      <c r="R67" s="29"/>
      <c r="S67" s="29"/>
    </row>
    <row r="68" spans="1:19" x14ac:dyDescent="0.3">
      <c r="A68" s="23"/>
      <c r="B68" s="3"/>
      <c r="C68" s="3"/>
      <c r="D68" s="3"/>
      <c r="E68" s="3"/>
      <c r="F68" s="30"/>
      <c r="G68" s="30"/>
      <c r="H68" s="30"/>
      <c r="I68" s="32"/>
      <c r="J68" s="30"/>
      <c r="K68" s="30"/>
      <c r="L68" s="30"/>
      <c r="M68" s="30"/>
      <c r="N68" s="30"/>
      <c r="O68" s="30"/>
      <c r="P68" s="29"/>
      <c r="Q68" s="29"/>
      <c r="R68" s="29"/>
      <c r="S68" s="29"/>
    </row>
    <row r="69" spans="1:19" x14ac:dyDescent="0.3">
      <c r="A69" s="23"/>
      <c r="B69" s="3"/>
      <c r="C69" s="3"/>
      <c r="D69" s="3"/>
      <c r="E69" s="3"/>
      <c r="F69" s="30"/>
      <c r="G69" s="30"/>
      <c r="H69" s="30"/>
      <c r="I69" s="32"/>
      <c r="J69" s="30"/>
      <c r="K69" s="30"/>
      <c r="L69" s="30"/>
      <c r="M69" s="30"/>
      <c r="N69" s="30"/>
      <c r="O69" s="30"/>
      <c r="P69" s="29"/>
      <c r="Q69" s="29"/>
      <c r="R69" s="29"/>
      <c r="S69" s="29"/>
    </row>
    <row r="70" spans="1:19" x14ac:dyDescent="0.3">
      <c r="A70" s="23"/>
      <c r="B70" s="3"/>
      <c r="C70" s="3"/>
      <c r="D70" s="3"/>
      <c r="E70" s="3"/>
      <c r="F70" s="30"/>
      <c r="G70" s="30"/>
      <c r="H70" s="30"/>
      <c r="I70" s="32"/>
      <c r="J70" s="30"/>
      <c r="K70" s="30"/>
      <c r="L70" s="30"/>
      <c r="M70" s="30"/>
      <c r="N70" s="30"/>
      <c r="O70" s="30"/>
      <c r="P70" s="29"/>
      <c r="Q70" s="29"/>
      <c r="R70" s="29"/>
      <c r="S70" s="29"/>
    </row>
    <row r="71" spans="1:19" x14ac:dyDescent="0.3">
      <c r="A71" s="23"/>
      <c r="B71" s="3"/>
      <c r="C71" s="3"/>
      <c r="D71" s="3"/>
      <c r="E71" s="3"/>
      <c r="F71" s="30"/>
      <c r="G71" s="30"/>
      <c r="H71" s="30"/>
      <c r="I71" s="32"/>
      <c r="J71" s="30"/>
      <c r="K71" s="30"/>
      <c r="L71" s="30"/>
      <c r="M71" s="30"/>
      <c r="N71" s="30"/>
      <c r="O71" s="30"/>
      <c r="P71" s="29"/>
      <c r="Q71" s="29"/>
      <c r="R71" s="29"/>
      <c r="S71" s="29"/>
    </row>
    <row r="72" spans="1:19" x14ac:dyDescent="0.3">
      <c r="A72" s="23"/>
      <c r="B72" s="8"/>
      <c r="C72" s="3"/>
      <c r="D72" s="3"/>
      <c r="E72" s="3"/>
      <c r="F72" s="30"/>
      <c r="G72" s="30"/>
      <c r="H72" s="30"/>
      <c r="I72" s="32"/>
      <c r="J72" s="30"/>
      <c r="K72" s="30"/>
      <c r="L72" s="30"/>
      <c r="M72" s="30"/>
      <c r="N72" s="30"/>
      <c r="O72" s="30"/>
      <c r="P72" s="29"/>
      <c r="Q72" s="29"/>
      <c r="R72" s="29"/>
      <c r="S72" s="29"/>
    </row>
    <row r="73" spans="1:19" x14ac:dyDescent="0.3">
      <c r="A73" s="23"/>
      <c r="B73" s="8"/>
      <c r="C73" s="3"/>
      <c r="D73" s="3"/>
      <c r="E73" s="3"/>
      <c r="F73" s="30"/>
      <c r="G73" s="30"/>
      <c r="H73" s="30"/>
      <c r="I73" s="32"/>
      <c r="J73" s="30"/>
      <c r="K73" s="30"/>
      <c r="L73" s="30"/>
      <c r="M73" s="30"/>
      <c r="N73" s="30"/>
      <c r="O73" s="30"/>
      <c r="P73" s="29"/>
      <c r="Q73" s="29"/>
      <c r="R73" s="29"/>
      <c r="S73" s="29"/>
    </row>
    <row r="74" spans="1:19" x14ac:dyDescent="0.3">
      <c r="A74" s="23"/>
      <c r="B74" s="8"/>
      <c r="C74" s="3"/>
      <c r="D74" s="3"/>
      <c r="E74" s="3"/>
      <c r="F74" s="30"/>
      <c r="G74" s="30"/>
      <c r="H74" s="30"/>
      <c r="I74" s="32"/>
      <c r="J74" s="30"/>
      <c r="K74" s="30"/>
      <c r="L74" s="30"/>
      <c r="M74" s="30"/>
      <c r="N74" s="30"/>
      <c r="O74" s="30"/>
      <c r="P74" s="29"/>
      <c r="Q74" s="29"/>
      <c r="R74" s="29"/>
      <c r="S74" s="29"/>
    </row>
    <row r="75" spans="1:19" x14ac:dyDescent="0.3">
      <c r="A75" s="23"/>
      <c r="B75" s="8"/>
      <c r="C75" s="3"/>
      <c r="D75" s="3"/>
      <c r="E75" s="3"/>
      <c r="F75" s="30"/>
      <c r="G75" s="30"/>
      <c r="H75" s="30"/>
      <c r="I75" s="32"/>
      <c r="J75" s="30"/>
      <c r="K75" s="30"/>
      <c r="L75" s="30"/>
      <c r="M75" s="30"/>
      <c r="N75" s="30"/>
      <c r="O75" s="30"/>
      <c r="P75" s="29"/>
      <c r="Q75" s="29"/>
      <c r="R75" s="29"/>
      <c r="S75" s="29"/>
    </row>
    <row r="76" spans="1:19" x14ac:dyDescent="0.3">
      <c r="A76" s="23"/>
      <c r="B76" s="8"/>
      <c r="C76" s="3"/>
      <c r="D76" s="3"/>
      <c r="E76" s="3"/>
      <c r="F76" s="30"/>
      <c r="G76" s="30"/>
      <c r="H76" s="30"/>
      <c r="I76" s="32"/>
      <c r="J76" s="30"/>
      <c r="K76" s="30"/>
      <c r="L76" s="30"/>
      <c r="M76" s="30"/>
      <c r="N76" s="30"/>
      <c r="O76" s="30"/>
      <c r="P76" s="29"/>
      <c r="Q76" s="29"/>
      <c r="R76" s="29"/>
      <c r="S76" s="29"/>
    </row>
    <row r="77" spans="1:19" x14ac:dyDescent="0.3">
      <c r="A77" s="23"/>
      <c r="B77" s="8"/>
      <c r="C77" s="3"/>
      <c r="D77" s="3"/>
      <c r="E77" s="3"/>
      <c r="F77" s="30"/>
      <c r="G77" s="30"/>
      <c r="H77" s="30"/>
      <c r="I77" s="32"/>
      <c r="J77" s="30"/>
      <c r="K77" s="30"/>
      <c r="L77" s="30"/>
      <c r="M77" s="30"/>
      <c r="N77" s="30"/>
      <c r="O77" s="30"/>
      <c r="P77" s="29"/>
      <c r="Q77" s="29"/>
      <c r="R77" s="29"/>
      <c r="S77" s="29"/>
    </row>
    <row r="78" spans="1:19" x14ac:dyDescent="0.3">
      <c r="A78" s="23"/>
      <c r="B78" s="8"/>
      <c r="C78" s="3"/>
      <c r="D78" s="3"/>
      <c r="E78" s="3"/>
      <c r="F78" s="30"/>
      <c r="G78" s="30"/>
      <c r="H78" s="30"/>
      <c r="I78" s="32"/>
      <c r="J78" s="30"/>
      <c r="K78" s="30"/>
      <c r="L78" s="30"/>
      <c r="M78" s="30"/>
      <c r="N78" s="30"/>
      <c r="O78" s="30"/>
      <c r="P78" s="29"/>
      <c r="Q78" s="29"/>
      <c r="R78" s="29"/>
      <c r="S78" s="29"/>
    </row>
    <row r="79" spans="1:19" x14ac:dyDescent="0.3">
      <c r="A79" s="22"/>
      <c r="B79" s="14"/>
      <c r="C79" s="3"/>
      <c r="D79" s="3"/>
      <c r="E79" s="3"/>
      <c r="F79" s="30"/>
      <c r="G79" s="30"/>
      <c r="H79" s="30"/>
      <c r="I79" s="32"/>
      <c r="J79" s="30"/>
      <c r="K79" s="30"/>
      <c r="L79" s="30"/>
      <c r="M79" s="30"/>
      <c r="N79" s="30"/>
      <c r="O79" s="30"/>
      <c r="P79" s="29"/>
      <c r="Q79" s="29"/>
      <c r="R79" s="29"/>
      <c r="S79" s="29"/>
    </row>
    <row r="80" spans="1:19" x14ac:dyDescent="0.3">
      <c r="A80" s="22"/>
      <c r="B80" s="14"/>
      <c r="C80" s="3"/>
      <c r="D80" s="3"/>
      <c r="E80" s="3"/>
      <c r="F80" s="30"/>
      <c r="G80" s="30"/>
      <c r="H80" s="30"/>
      <c r="I80" s="32"/>
      <c r="J80" s="30"/>
      <c r="K80" s="30"/>
      <c r="L80" s="30"/>
      <c r="M80" s="30"/>
      <c r="N80" s="30"/>
      <c r="O80" s="30"/>
      <c r="P80" s="29"/>
      <c r="Q80" s="29"/>
      <c r="R80" s="29"/>
      <c r="S80" s="29"/>
    </row>
    <row r="81" spans="1:19" x14ac:dyDescent="0.3">
      <c r="A81" s="22"/>
      <c r="B81" s="14"/>
      <c r="C81" s="3"/>
      <c r="D81" s="3"/>
      <c r="E81" s="3"/>
      <c r="F81" s="30"/>
      <c r="G81" s="30"/>
      <c r="H81" s="30"/>
      <c r="I81" s="32"/>
      <c r="J81" s="30"/>
      <c r="K81" s="30"/>
      <c r="L81" s="30"/>
      <c r="M81" s="30"/>
      <c r="N81" s="30"/>
      <c r="O81" s="30"/>
      <c r="P81" s="29"/>
      <c r="Q81" s="29"/>
      <c r="R81" s="29"/>
      <c r="S81" s="29"/>
    </row>
    <row r="82" spans="1:19" x14ac:dyDescent="0.3">
      <c r="A82" s="22"/>
      <c r="B82" s="14"/>
      <c r="C82" s="3"/>
      <c r="D82" s="3"/>
      <c r="E82" s="3"/>
      <c r="F82" s="30"/>
      <c r="G82" s="30"/>
      <c r="H82" s="30"/>
      <c r="I82" s="32"/>
      <c r="J82" s="30"/>
      <c r="K82" s="30"/>
      <c r="L82" s="30"/>
      <c r="M82" s="30"/>
      <c r="N82" s="30"/>
      <c r="O82" s="30"/>
      <c r="P82" s="29"/>
      <c r="Q82" s="29"/>
      <c r="R82" s="29"/>
      <c r="S82" s="29"/>
    </row>
    <row r="83" spans="1:19" x14ac:dyDescent="0.3">
      <c r="A83" s="22"/>
      <c r="B83" s="14"/>
      <c r="C83" s="3"/>
      <c r="D83" s="3"/>
      <c r="E83" s="3"/>
      <c r="F83" s="30"/>
      <c r="G83" s="30"/>
      <c r="H83" s="30"/>
      <c r="I83" s="32"/>
      <c r="J83" s="30"/>
      <c r="K83" s="30"/>
      <c r="L83" s="30"/>
      <c r="M83" s="30"/>
      <c r="N83" s="30"/>
      <c r="O83" s="30"/>
      <c r="P83" s="29"/>
      <c r="Q83" s="29"/>
      <c r="R83" s="29"/>
      <c r="S83" s="29"/>
    </row>
    <row r="84" spans="1:19" x14ac:dyDescent="0.3">
      <c r="A84" s="22"/>
      <c r="B84" s="14"/>
      <c r="C84" s="3"/>
      <c r="D84" s="3"/>
      <c r="E84" s="3"/>
      <c r="F84" s="30"/>
      <c r="G84" s="30"/>
      <c r="H84" s="30"/>
      <c r="I84" s="32"/>
      <c r="J84" s="30"/>
      <c r="K84" s="30"/>
      <c r="L84" s="30"/>
      <c r="M84" s="30"/>
      <c r="N84" s="30"/>
      <c r="O84" s="30"/>
      <c r="P84" s="29"/>
      <c r="Q84" s="29"/>
      <c r="R84" s="29"/>
      <c r="S84" s="29"/>
    </row>
    <row r="85" spans="1:19" x14ac:dyDescent="0.3">
      <c r="A85" s="22"/>
      <c r="B85" s="14"/>
      <c r="C85" s="3"/>
      <c r="D85" s="3"/>
      <c r="E85" s="3"/>
      <c r="F85" s="30"/>
      <c r="G85" s="30"/>
      <c r="H85" s="30"/>
      <c r="I85" s="32"/>
      <c r="J85" s="30"/>
      <c r="K85" s="30"/>
      <c r="L85" s="30"/>
      <c r="M85" s="30"/>
      <c r="N85" s="30"/>
      <c r="O85" s="30"/>
      <c r="P85" s="29"/>
      <c r="Q85" s="29"/>
      <c r="R85" s="29"/>
      <c r="S85" s="29"/>
    </row>
    <row r="86" spans="1:19" x14ac:dyDescent="0.3">
      <c r="A86" s="22"/>
      <c r="B86" s="14"/>
      <c r="C86" s="3"/>
      <c r="D86" s="3"/>
      <c r="E86" s="3"/>
      <c r="F86" s="30"/>
      <c r="G86" s="30"/>
      <c r="H86" s="30"/>
      <c r="I86" s="32"/>
      <c r="J86" s="30"/>
      <c r="K86" s="30"/>
      <c r="L86" s="30"/>
      <c r="M86" s="30"/>
      <c r="N86" s="30"/>
      <c r="O86" s="30"/>
      <c r="P86" s="29"/>
      <c r="Q86" s="29"/>
      <c r="R86" s="29"/>
      <c r="S86" s="29"/>
    </row>
    <row r="87" spans="1:19" x14ac:dyDescent="0.3">
      <c r="A87" s="22"/>
      <c r="B87" s="14"/>
      <c r="C87" s="3"/>
      <c r="D87" s="3"/>
      <c r="E87" s="3"/>
      <c r="F87" s="30"/>
      <c r="G87" s="30"/>
      <c r="H87" s="30"/>
      <c r="I87" s="32"/>
      <c r="J87" s="30"/>
      <c r="K87" s="30"/>
      <c r="L87" s="30"/>
      <c r="M87" s="30"/>
      <c r="N87" s="30"/>
      <c r="O87" s="30"/>
      <c r="P87" s="29"/>
      <c r="Q87" s="29"/>
      <c r="R87" s="29"/>
      <c r="S87" s="29"/>
    </row>
    <row r="88" spans="1:19" x14ac:dyDescent="0.3">
      <c r="A88" s="22"/>
      <c r="B88" s="14"/>
      <c r="C88" s="3"/>
      <c r="D88" s="3"/>
      <c r="E88" s="3"/>
      <c r="F88" s="30"/>
      <c r="G88" s="30"/>
      <c r="H88" s="30"/>
      <c r="I88" s="32"/>
      <c r="J88" s="30"/>
      <c r="K88" s="30"/>
      <c r="L88" s="30"/>
      <c r="M88" s="30"/>
      <c r="N88" s="30"/>
      <c r="O88" s="30"/>
      <c r="P88" s="29"/>
      <c r="Q88" s="29"/>
      <c r="R88" s="29"/>
      <c r="S88" s="29"/>
    </row>
    <row r="89" spans="1:19" x14ac:dyDescent="0.3">
      <c r="A89" s="22"/>
      <c r="B89" s="14"/>
      <c r="C89" s="3"/>
      <c r="D89" s="3"/>
      <c r="E89" s="3"/>
      <c r="F89" s="30"/>
      <c r="G89" s="30"/>
      <c r="H89" s="30"/>
      <c r="I89" s="32"/>
      <c r="J89" s="30"/>
      <c r="K89" s="30"/>
      <c r="L89" s="30"/>
      <c r="M89" s="30"/>
      <c r="N89" s="30"/>
      <c r="O89" s="30"/>
      <c r="P89" s="29"/>
      <c r="Q89" s="29"/>
      <c r="R89" s="29"/>
      <c r="S89" s="29"/>
    </row>
    <row r="90" spans="1:19" x14ac:dyDescent="0.3">
      <c r="A90" s="22"/>
      <c r="B90" s="14"/>
      <c r="C90" s="3"/>
      <c r="D90" s="3"/>
      <c r="E90" s="3"/>
      <c r="F90" s="30"/>
      <c r="G90" s="30"/>
      <c r="H90" s="30"/>
      <c r="I90" s="32"/>
      <c r="J90" s="30"/>
      <c r="K90" s="30"/>
      <c r="L90" s="30"/>
      <c r="M90" s="30"/>
      <c r="N90" s="30"/>
      <c r="O90" s="30"/>
      <c r="P90" s="29"/>
      <c r="Q90" s="29"/>
      <c r="R90" s="29"/>
      <c r="S90" s="29"/>
    </row>
    <row r="91" spans="1:19" x14ac:dyDescent="0.3">
      <c r="A91" s="22"/>
      <c r="B91" s="14"/>
      <c r="C91" s="3"/>
      <c r="D91" s="3"/>
      <c r="E91" s="3"/>
      <c r="F91" s="30"/>
      <c r="G91" s="30"/>
      <c r="H91" s="30"/>
      <c r="I91" s="32"/>
      <c r="J91" s="30"/>
      <c r="K91" s="30"/>
      <c r="L91" s="30"/>
      <c r="M91" s="30"/>
      <c r="N91" s="30"/>
      <c r="O91" s="30"/>
      <c r="P91" s="29"/>
      <c r="Q91" s="29"/>
      <c r="R91" s="29"/>
      <c r="S91" s="29"/>
    </row>
    <row r="92" spans="1:19" x14ac:dyDescent="0.3">
      <c r="A92" s="22"/>
      <c r="B92" s="14"/>
      <c r="C92" s="3"/>
      <c r="D92" s="3"/>
      <c r="E92" s="3"/>
      <c r="F92" s="30"/>
      <c r="G92" s="30"/>
      <c r="H92" s="30"/>
      <c r="I92" s="32"/>
      <c r="J92" s="30"/>
      <c r="K92" s="30"/>
      <c r="L92" s="30"/>
      <c r="M92" s="30"/>
      <c r="N92" s="30"/>
      <c r="O92" s="30"/>
      <c r="P92" s="29"/>
      <c r="Q92" s="29"/>
      <c r="R92" s="29"/>
      <c r="S92" s="29"/>
    </row>
    <row r="93" spans="1:19" x14ac:dyDescent="0.3">
      <c r="A93" s="22"/>
      <c r="B93" s="14"/>
      <c r="C93" s="3"/>
      <c r="D93" s="3"/>
      <c r="E93" s="3"/>
      <c r="F93" s="30"/>
      <c r="G93" s="30"/>
      <c r="H93" s="30"/>
      <c r="I93" s="32"/>
      <c r="J93" s="30"/>
      <c r="K93" s="30"/>
      <c r="L93" s="30"/>
      <c r="M93" s="30"/>
      <c r="N93" s="30"/>
      <c r="O93" s="30"/>
      <c r="P93" s="29"/>
      <c r="Q93" s="29"/>
      <c r="R93" s="29"/>
      <c r="S93" s="29"/>
    </row>
    <row r="94" spans="1:19" x14ac:dyDescent="0.3">
      <c r="A94" s="22"/>
      <c r="B94" s="14"/>
      <c r="C94" s="3"/>
      <c r="D94" s="3"/>
      <c r="E94" s="3"/>
      <c r="F94" s="30"/>
      <c r="G94" s="30"/>
      <c r="H94" s="30"/>
      <c r="I94" s="32"/>
      <c r="J94" s="30"/>
      <c r="K94" s="30"/>
      <c r="L94" s="30"/>
      <c r="M94" s="30"/>
      <c r="N94" s="30"/>
      <c r="O94" s="30"/>
      <c r="P94" s="29"/>
      <c r="Q94" s="29"/>
      <c r="R94" s="29"/>
      <c r="S94" s="29"/>
    </row>
    <row r="95" spans="1:19" x14ac:dyDescent="0.3">
      <c r="A95" s="22"/>
      <c r="B95" s="14"/>
      <c r="C95" s="3"/>
      <c r="D95" s="3"/>
      <c r="E95" s="3"/>
      <c r="F95" s="30"/>
      <c r="G95" s="30"/>
      <c r="H95" s="30"/>
      <c r="I95" s="32"/>
      <c r="J95" s="30"/>
      <c r="K95" s="30"/>
      <c r="L95" s="30"/>
      <c r="M95" s="30"/>
      <c r="N95" s="30"/>
      <c r="O95" s="30"/>
      <c r="P95" s="29"/>
      <c r="Q95" s="29"/>
      <c r="R95" s="29"/>
      <c r="S95" s="29"/>
    </row>
    <row r="96" spans="1:19" x14ac:dyDescent="0.3">
      <c r="A96" s="22"/>
      <c r="B96" s="14"/>
      <c r="C96" s="3"/>
      <c r="D96" s="3"/>
      <c r="E96" s="3"/>
      <c r="F96" s="30"/>
      <c r="G96" s="30"/>
      <c r="H96" s="30"/>
      <c r="I96" s="32"/>
      <c r="J96" s="30"/>
      <c r="K96" s="30"/>
      <c r="L96" s="30"/>
      <c r="M96" s="30"/>
      <c r="N96" s="30"/>
      <c r="O96" s="30"/>
      <c r="P96" s="29"/>
      <c r="Q96" s="29"/>
      <c r="R96" s="29"/>
      <c r="S96" s="29"/>
    </row>
    <row r="97" spans="1:19" x14ac:dyDescent="0.3">
      <c r="A97" s="22"/>
      <c r="B97" s="14"/>
      <c r="C97" s="3"/>
      <c r="D97" s="3"/>
      <c r="E97" s="3"/>
      <c r="F97" s="30"/>
      <c r="G97" s="30"/>
      <c r="H97" s="30"/>
      <c r="I97" s="32"/>
      <c r="J97" s="30"/>
      <c r="K97" s="30"/>
      <c r="L97" s="30"/>
      <c r="M97" s="30"/>
      <c r="N97" s="30"/>
      <c r="O97" s="30"/>
      <c r="P97" s="29"/>
      <c r="Q97" s="29"/>
      <c r="R97" s="29"/>
      <c r="S97" s="29"/>
    </row>
    <row r="98" spans="1:19" x14ac:dyDescent="0.3">
      <c r="A98" s="22"/>
      <c r="B98" s="6"/>
      <c r="C98" s="3"/>
      <c r="D98" s="3"/>
      <c r="E98" s="3"/>
      <c r="F98" s="30"/>
      <c r="G98" s="30"/>
      <c r="H98" s="30"/>
      <c r="I98" s="32"/>
      <c r="J98" s="30"/>
      <c r="K98" s="30"/>
      <c r="L98" s="30"/>
      <c r="M98" s="30"/>
      <c r="N98" s="30"/>
      <c r="O98" s="30"/>
      <c r="P98" s="29"/>
      <c r="Q98" s="29"/>
      <c r="R98" s="29"/>
      <c r="S98" s="29"/>
    </row>
    <row r="99" spans="1:19" x14ac:dyDescent="0.3">
      <c r="A99" s="22"/>
      <c r="B99" s="15"/>
      <c r="C99" s="24"/>
      <c r="D99" s="3"/>
      <c r="E99" s="3"/>
      <c r="F99" s="30"/>
      <c r="G99" s="30"/>
      <c r="H99" s="30"/>
      <c r="I99" s="32"/>
      <c r="J99" s="30"/>
      <c r="K99" s="30"/>
      <c r="L99" s="30"/>
      <c r="M99" s="30"/>
      <c r="N99" s="30"/>
      <c r="O99" s="30"/>
      <c r="P99" s="29"/>
      <c r="Q99" s="29"/>
      <c r="R99" s="29"/>
      <c r="S99" s="29"/>
    </row>
    <row r="100" spans="1:19" x14ac:dyDescent="0.3">
      <c r="A100" s="22"/>
      <c r="B100" s="15"/>
      <c r="C100" s="24"/>
      <c r="D100" s="3"/>
      <c r="E100" s="3"/>
      <c r="F100" s="30"/>
      <c r="G100" s="30"/>
      <c r="H100" s="30"/>
      <c r="I100" s="32"/>
      <c r="J100" s="30"/>
      <c r="K100" s="30"/>
      <c r="L100" s="30"/>
      <c r="M100" s="30"/>
      <c r="N100" s="30"/>
      <c r="O100" s="30"/>
      <c r="P100" s="29"/>
      <c r="Q100" s="29"/>
      <c r="R100" s="29"/>
      <c r="S100" s="29"/>
    </row>
    <row r="101" spans="1:19" x14ac:dyDescent="0.3">
      <c r="A101" s="22"/>
      <c r="B101" s="15"/>
      <c r="C101" s="24"/>
      <c r="D101" s="3"/>
      <c r="E101" s="3"/>
      <c r="F101" s="30"/>
      <c r="G101" s="30"/>
      <c r="H101" s="30"/>
      <c r="I101" s="32"/>
      <c r="J101" s="30"/>
      <c r="K101" s="30"/>
      <c r="L101" s="30"/>
      <c r="M101" s="30"/>
      <c r="N101" s="30"/>
      <c r="O101" s="30"/>
      <c r="P101" s="29"/>
      <c r="Q101" s="29"/>
      <c r="R101" s="29"/>
      <c r="S101" s="29"/>
    </row>
    <row r="102" spans="1:19" x14ac:dyDescent="0.3">
      <c r="A102" s="22"/>
      <c r="B102" s="15"/>
      <c r="C102" s="24"/>
      <c r="D102" s="3"/>
      <c r="E102" s="3"/>
      <c r="F102" s="30"/>
      <c r="G102" s="30"/>
      <c r="H102" s="30"/>
      <c r="I102" s="32"/>
      <c r="J102" s="30"/>
      <c r="K102" s="30"/>
      <c r="L102" s="30"/>
      <c r="M102" s="30"/>
      <c r="N102" s="30"/>
      <c r="O102" s="30"/>
      <c r="P102" s="29"/>
      <c r="Q102" s="29"/>
      <c r="R102" s="29"/>
      <c r="S102" s="29"/>
    </row>
    <row r="103" spans="1:19" x14ac:dyDescent="0.3">
      <c r="A103" s="22"/>
      <c r="B103" s="15"/>
      <c r="C103" s="24"/>
      <c r="D103" s="3"/>
      <c r="E103" s="3"/>
      <c r="F103" s="30"/>
      <c r="G103" s="30"/>
      <c r="H103" s="30"/>
      <c r="I103" s="32"/>
      <c r="J103" s="30"/>
      <c r="K103" s="30"/>
      <c r="L103" s="30"/>
      <c r="M103" s="30"/>
      <c r="N103" s="30"/>
      <c r="O103" s="30"/>
      <c r="P103" s="29"/>
      <c r="Q103" s="29"/>
      <c r="R103" s="29"/>
      <c r="S103" s="29"/>
    </row>
    <row r="104" spans="1:19" x14ac:dyDescent="0.3">
      <c r="A104" s="22"/>
      <c r="B104" s="15"/>
      <c r="C104" s="24"/>
      <c r="D104" s="3"/>
      <c r="E104" s="3"/>
      <c r="F104" s="30"/>
      <c r="G104" s="30"/>
      <c r="H104" s="30"/>
      <c r="I104" s="32"/>
      <c r="J104" s="30"/>
      <c r="K104" s="30"/>
      <c r="L104" s="30"/>
      <c r="M104" s="30"/>
      <c r="N104" s="30"/>
      <c r="O104" s="30"/>
      <c r="P104" s="29"/>
      <c r="Q104" s="29"/>
      <c r="R104" s="29"/>
      <c r="S104" s="29"/>
    </row>
    <row r="105" spans="1:19" x14ac:dyDescent="0.3">
      <c r="A105" s="22"/>
      <c r="B105" s="15"/>
      <c r="C105" s="24"/>
      <c r="D105" s="3"/>
      <c r="E105" s="3"/>
      <c r="F105" s="30"/>
      <c r="G105" s="30"/>
      <c r="H105" s="30"/>
      <c r="I105" s="32"/>
      <c r="J105" s="30"/>
      <c r="K105" s="30"/>
      <c r="L105" s="30"/>
      <c r="M105" s="30"/>
      <c r="N105" s="30"/>
      <c r="O105" s="30"/>
      <c r="P105" s="29"/>
      <c r="Q105" s="29"/>
      <c r="R105" s="29"/>
      <c r="S105" s="29"/>
    </row>
    <row r="106" spans="1:19" x14ac:dyDescent="0.3">
      <c r="A106" s="22"/>
      <c r="B106" s="15"/>
      <c r="C106" s="24"/>
      <c r="D106" s="3"/>
      <c r="E106" s="3"/>
      <c r="F106" s="30"/>
      <c r="G106" s="30"/>
      <c r="H106" s="30"/>
      <c r="I106" s="32"/>
      <c r="J106" s="30"/>
      <c r="K106" s="30"/>
      <c r="L106" s="30"/>
      <c r="M106" s="30"/>
      <c r="N106" s="30"/>
      <c r="O106" s="30"/>
      <c r="P106" s="29"/>
      <c r="Q106" s="29"/>
      <c r="R106" s="29"/>
      <c r="S106" s="29"/>
    </row>
    <row r="107" spans="1:19" x14ac:dyDescent="0.3">
      <c r="A107" s="22"/>
      <c r="B107" s="15"/>
      <c r="C107" s="24"/>
      <c r="D107" s="3"/>
      <c r="E107" s="3"/>
      <c r="F107" s="30"/>
      <c r="G107" s="30"/>
      <c r="H107" s="30"/>
      <c r="I107" s="32"/>
      <c r="J107" s="30"/>
      <c r="K107" s="30"/>
      <c r="L107" s="30"/>
      <c r="M107" s="30"/>
      <c r="N107" s="30"/>
      <c r="O107" s="30"/>
      <c r="P107" s="29"/>
      <c r="Q107" s="29"/>
      <c r="R107" s="29"/>
      <c r="S107" s="29"/>
    </row>
    <row r="108" spans="1:19" x14ac:dyDescent="0.3">
      <c r="A108" s="22"/>
      <c r="B108" s="15"/>
      <c r="C108" s="24"/>
      <c r="D108" s="3"/>
      <c r="E108" s="3"/>
      <c r="F108" s="30"/>
      <c r="G108" s="30"/>
      <c r="H108" s="30"/>
      <c r="I108" s="32"/>
      <c r="J108" s="30"/>
      <c r="K108" s="30"/>
      <c r="L108" s="30"/>
      <c r="M108" s="30"/>
      <c r="N108" s="30"/>
      <c r="O108" s="30"/>
      <c r="P108" s="29"/>
      <c r="Q108" s="29"/>
      <c r="R108" s="29"/>
      <c r="S108" s="29"/>
    </row>
    <row r="109" spans="1:19" x14ac:dyDescent="0.3">
      <c r="A109" s="22"/>
      <c r="B109" s="16"/>
      <c r="C109" s="3"/>
      <c r="D109" s="3"/>
      <c r="E109" s="3"/>
      <c r="F109" s="30"/>
      <c r="G109" s="30"/>
      <c r="H109" s="30"/>
      <c r="I109" s="32"/>
      <c r="J109" s="30"/>
      <c r="K109" s="30"/>
      <c r="L109" s="30"/>
      <c r="M109" s="30"/>
      <c r="N109" s="30"/>
      <c r="O109" s="30"/>
      <c r="P109" s="29"/>
      <c r="Q109" s="29"/>
      <c r="R109" s="29"/>
      <c r="S109" s="29"/>
    </row>
    <row r="110" spans="1:19" x14ac:dyDescent="0.3">
      <c r="A110" s="22"/>
      <c r="B110" s="16"/>
      <c r="C110" s="3"/>
      <c r="D110" s="3"/>
      <c r="E110" s="3"/>
      <c r="F110" s="30"/>
      <c r="G110" s="30"/>
      <c r="H110" s="30"/>
      <c r="I110" s="32"/>
      <c r="J110" s="30"/>
      <c r="K110" s="30"/>
      <c r="L110" s="30"/>
      <c r="M110" s="30"/>
      <c r="N110" s="30"/>
      <c r="O110" s="30"/>
      <c r="P110" s="29"/>
      <c r="Q110" s="29"/>
      <c r="R110" s="29"/>
      <c r="S110" s="29"/>
    </row>
    <row r="111" spans="1:19" x14ac:dyDescent="0.3">
      <c r="A111" s="22"/>
      <c r="B111" s="16"/>
      <c r="C111" s="3"/>
      <c r="D111" s="3"/>
      <c r="E111" s="3"/>
      <c r="F111" s="30"/>
      <c r="G111" s="30"/>
      <c r="H111" s="30"/>
      <c r="I111" s="32"/>
      <c r="J111" s="30"/>
      <c r="K111" s="30"/>
      <c r="L111" s="30"/>
      <c r="M111" s="30"/>
      <c r="N111" s="30"/>
      <c r="O111" s="30"/>
      <c r="P111" s="29"/>
      <c r="Q111" s="29"/>
      <c r="R111" s="29"/>
      <c r="S111" s="29"/>
    </row>
    <row r="112" spans="1:19" x14ac:dyDescent="0.3">
      <c r="A112" s="22"/>
      <c r="B112" s="17"/>
      <c r="C112" s="3"/>
      <c r="D112" s="3"/>
      <c r="E112" s="3"/>
      <c r="F112" s="30"/>
      <c r="G112" s="30"/>
      <c r="H112" s="30"/>
      <c r="I112" s="32"/>
      <c r="J112" s="30"/>
      <c r="K112" s="30"/>
      <c r="L112" s="30"/>
      <c r="M112" s="30"/>
      <c r="N112" s="30"/>
      <c r="O112" s="30"/>
      <c r="P112" s="29"/>
      <c r="Q112" s="29"/>
      <c r="R112" s="29"/>
      <c r="S112" s="29"/>
    </row>
    <row r="113" spans="1:19" x14ac:dyDescent="0.3">
      <c r="A113" s="22"/>
      <c r="B113" s="17"/>
      <c r="C113" s="3"/>
      <c r="D113" s="3"/>
      <c r="E113" s="3"/>
      <c r="F113" s="30"/>
      <c r="G113" s="30"/>
      <c r="H113" s="30"/>
      <c r="I113" s="32"/>
      <c r="J113" s="30"/>
      <c r="K113" s="30"/>
      <c r="L113" s="30"/>
      <c r="M113" s="30"/>
      <c r="N113" s="30"/>
      <c r="O113" s="30"/>
      <c r="P113" s="29"/>
      <c r="Q113" s="29"/>
      <c r="R113" s="29"/>
      <c r="S113" s="29"/>
    </row>
    <row r="114" spans="1:19" x14ac:dyDescent="0.3">
      <c r="A114" s="22"/>
      <c r="B114" s="17"/>
      <c r="C114" s="3"/>
      <c r="D114" s="3"/>
      <c r="E114" s="3"/>
      <c r="F114" s="30"/>
      <c r="G114" s="30"/>
      <c r="H114" s="30"/>
      <c r="I114" s="32"/>
      <c r="J114" s="30"/>
      <c r="K114" s="30"/>
      <c r="L114" s="30"/>
      <c r="M114" s="30"/>
      <c r="N114" s="30"/>
      <c r="O114" s="30"/>
      <c r="P114" s="29"/>
      <c r="Q114" s="29"/>
      <c r="R114" s="29"/>
      <c r="S114" s="29"/>
    </row>
    <row r="115" spans="1:19" x14ac:dyDescent="0.3">
      <c r="A115" s="22"/>
      <c r="B115" s="18"/>
      <c r="C115" s="3"/>
      <c r="D115" s="3"/>
      <c r="E115" s="3"/>
      <c r="F115" s="30"/>
      <c r="G115" s="30"/>
      <c r="H115" s="30"/>
      <c r="I115" s="32"/>
      <c r="J115" s="30"/>
      <c r="K115" s="30"/>
      <c r="L115" s="30"/>
      <c r="M115" s="30"/>
      <c r="N115" s="30"/>
      <c r="O115" s="30"/>
      <c r="P115" s="29"/>
      <c r="Q115" s="29"/>
      <c r="R115" s="29"/>
      <c r="S115" s="29"/>
    </row>
    <row r="116" spans="1:19" x14ac:dyDescent="0.3">
      <c r="A116" s="22"/>
      <c r="B116" s="18"/>
      <c r="C116" s="3"/>
      <c r="D116" s="3"/>
      <c r="E116" s="3"/>
      <c r="F116" s="30"/>
      <c r="G116" s="30"/>
      <c r="H116" s="30"/>
      <c r="I116" s="32"/>
      <c r="J116" s="30"/>
      <c r="K116" s="30"/>
      <c r="L116" s="30"/>
      <c r="M116" s="30"/>
      <c r="N116" s="30"/>
      <c r="O116" s="30"/>
      <c r="P116" s="29"/>
      <c r="Q116" s="29"/>
      <c r="R116" s="29"/>
      <c r="S116" s="29"/>
    </row>
    <row r="117" spans="1:19" x14ac:dyDescent="0.3">
      <c r="A117" s="22"/>
      <c r="B117" s="19"/>
      <c r="C117" s="3"/>
      <c r="D117" s="3"/>
      <c r="E117" s="3"/>
      <c r="F117" s="30"/>
      <c r="G117" s="30"/>
      <c r="H117" s="30"/>
      <c r="I117" s="32"/>
      <c r="J117" s="30"/>
      <c r="K117" s="30"/>
      <c r="L117" s="30"/>
      <c r="M117" s="30"/>
      <c r="N117" s="30"/>
      <c r="O117" s="30"/>
      <c r="P117" s="29"/>
      <c r="Q117" s="29"/>
      <c r="R117" s="29"/>
      <c r="S117" s="29"/>
    </row>
    <row r="118" spans="1:19" x14ac:dyDescent="0.3">
      <c r="A118" s="22"/>
      <c r="B118" s="19"/>
      <c r="C118" s="3"/>
      <c r="D118" s="3"/>
      <c r="E118" s="3"/>
      <c r="F118" s="30"/>
      <c r="G118" s="30"/>
      <c r="H118" s="30"/>
      <c r="I118" s="32"/>
      <c r="J118" s="30"/>
      <c r="K118" s="30"/>
      <c r="L118" s="30"/>
      <c r="M118" s="30"/>
      <c r="N118" s="30"/>
      <c r="O118" s="30"/>
      <c r="P118" s="29"/>
      <c r="Q118" s="29"/>
      <c r="R118" s="29"/>
      <c r="S118" s="29"/>
    </row>
    <row r="119" spans="1:19" x14ac:dyDescent="0.3">
      <c r="A119" s="22"/>
      <c r="B119" s="20"/>
      <c r="C119" s="3"/>
      <c r="D119" s="3"/>
      <c r="E119" s="3"/>
      <c r="F119" s="30"/>
      <c r="G119" s="30"/>
      <c r="H119" s="30"/>
      <c r="I119" s="32"/>
      <c r="J119" s="30"/>
      <c r="K119" s="30"/>
      <c r="L119" s="30"/>
      <c r="M119" s="30"/>
      <c r="N119" s="30"/>
      <c r="O119" s="30"/>
      <c r="P119" s="29"/>
      <c r="Q119" s="29"/>
      <c r="R119" s="29"/>
      <c r="S119" s="29"/>
    </row>
    <row r="120" spans="1:19" x14ac:dyDescent="0.3">
      <c r="A120" s="22"/>
      <c r="B120" s="20"/>
      <c r="C120" s="3"/>
      <c r="D120" s="3"/>
      <c r="E120" s="3"/>
      <c r="F120" s="30"/>
      <c r="G120" s="30"/>
      <c r="H120" s="30"/>
      <c r="I120" s="32"/>
      <c r="J120" s="30"/>
      <c r="K120" s="30"/>
      <c r="L120" s="30"/>
      <c r="M120" s="30"/>
      <c r="N120" s="30"/>
      <c r="O120" s="30"/>
      <c r="P120" s="29"/>
      <c r="Q120" s="29"/>
      <c r="R120" s="29"/>
      <c r="S120" s="29"/>
    </row>
    <row r="121" spans="1:19" x14ac:dyDescent="0.3">
      <c r="A121" s="22"/>
      <c r="B121" s="20"/>
      <c r="C121" s="3"/>
      <c r="D121" s="3"/>
      <c r="E121" s="3"/>
      <c r="F121" s="30"/>
      <c r="G121" s="30"/>
      <c r="H121" s="30"/>
      <c r="I121" s="32"/>
      <c r="J121" s="30"/>
      <c r="K121" s="30"/>
      <c r="L121" s="30"/>
      <c r="M121" s="30"/>
      <c r="N121" s="30"/>
      <c r="O121" s="30"/>
      <c r="P121" s="29"/>
      <c r="Q121" s="29"/>
      <c r="R121" s="29"/>
      <c r="S121" s="29"/>
    </row>
    <row r="122" spans="1:19" x14ac:dyDescent="0.3">
      <c r="A122" s="22"/>
      <c r="B122" s="20"/>
      <c r="C122" s="3"/>
      <c r="D122" s="3"/>
      <c r="E122" s="3"/>
      <c r="F122" s="30"/>
      <c r="G122" s="30"/>
      <c r="H122" s="30"/>
      <c r="I122" s="32"/>
      <c r="J122" s="30"/>
      <c r="K122" s="30"/>
      <c r="L122" s="30"/>
      <c r="M122" s="30"/>
      <c r="N122" s="30"/>
      <c r="O122" s="30"/>
      <c r="P122" s="29"/>
      <c r="Q122" s="29"/>
      <c r="R122" s="29"/>
      <c r="S122" s="29"/>
    </row>
    <row r="123" spans="1:19" x14ac:dyDescent="0.3">
      <c r="A123" s="22"/>
      <c r="B123" s="20"/>
      <c r="C123" s="3"/>
      <c r="D123" s="3"/>
      <c r="E123" s="3"/>
      <c r="F123" s="30"/>
      <c r="G123" s="30"/>
      <c r="H123" s="30"/>
      <c r="I123" s="32"/>
      <c r="J123" s="30"/>
      <c r="K123" s="30"/>
      <c r="L123" s="30"/>
      <c r="M123" s="30"/>
      <c r="N123" s="30"/>
      <c r="O123" s="30"/>
      <c r="P123" s="29"/>
      <c r="Q123" s="29"/>
      <c r="R123" s="29"/>
      <c r="S123" s="29"/>
    </row>
    <row r="124" spans="1:19" x14ac:dyDescent="0.3">
      <c r="A124" s="22"/>
      <c r="B124" s="20"/>
      <c r="C124" s="3"/>
      <c r="D124" s="3"/>
      <c r="E124" s="3"/>
      <c r="F124" s="30"/>
      <c r="G124" s="30"/>
      <c r="H124" s="30"/>
      <c r="I124" s="32"/>
      <c r="J124" s="30"/>
      <c r="K124" s="30"/>
      <c r="L124" s="30"/>
      <c r="M124" s="30"/>
      <c r="N124" s="30"/>
      <c r="O124" s="30"/>
      <c r="P124" s="29"/>
      <c r="Q124" s="29"/>
      <c r="R124" s="29"/>
      <c r="S124" s="29"/>
    </row>
    <row r="125" spans="1:19" x14ac:dyDescent="0.3">
      <c r="A125" s="22"/>
      <c r="B125" s="16"/>
      <c r="C125" s="3"/>
      <c r="D125" s="3"/>
      <c r="E125" s="3"/>
      <c r="F125" s="30"/>
      <c r="G125" s="30"/>
      <c r="H125" s="30"/>
      <c r="I125" s="32"/>
      <c r="J125" s="30"/>
      <c r="K125" s="30"/>
      <c r="L125" s="30"/>
      <c r="M125" s="30"/>
      <c r="N125" s="30"/>
      <c r="O125" s="30"/>
      <c r="P125" s="29"/>
      <c r="Q125" s="29"/>
      <c r="R125" s="29"/>
      <c r="S125" s="29"/>
    </row>
    <row r="126" spans="1:19" x14ac:dyDescent="0.3">
      <c r="A126" s="22"/>
      <c r="B126" s="16"/>
      <c r="C126" s="3"/>
      <c r="D126" s="3"/>
      <c r="E126" s="3"/>
      <c r="F126" s="30"/>
      <c r="G126" s="30"/>
      <c r="H126" s="30"/>
      <c r="I126" s="32"/>
      <c r="J126" s="30"/>
      <c r="K126" s="30"/>
      <c r="L126" s="30"/>
      <c r="M126" s="30"/>
      <c r="N126" s="30"/>
      <c r="O126" s="30"/>
      <c r="P126" s="29"/>
      <c r="Q126" s="29"/>
      <c r="R126" s="29"/>
      <c r="S126" s="29"/>
    </row>
    <row r="127" spans="1:19" x14ac:dyDescent="0.3">
      <c r="A127" s="22"/>
      <c r="B127" s="16"/>
      <c r="C127" s="3"/>
      <c r="D127" s="3"/>
      <c r="E127" s="3"/>
      <c r="F127" s="30"/>
      <c r="G127" s="30"/>
      <c r="H127" s="30"/>
      <c r="I127" s="32"/>
      <c r="J127" s="30"/>
      <c r="K127" s="30"/>
      <c r="L127" s="30"/>
      <c r="M127" s="30"/>
      <c r="N127" s="30"/>
      <c r="O127" s="30"/>
      <c r="P127" s="29"/>
      <c r="Q127" s="29"/>
      <c r="R127" s="29"/>
      <c r="S127" s="29"/>
    </row>
    <row r="128" spans="1:19" x14ac:dyDescent="0.3">
      <c r="A128" s="22"/>
      <c r="B128" s="16"/>
      <c r="C128" s="3"/>
      <c r="D128" s="3"/>
      <c r="E128" s="3"/>
      <c r="F128" s="30"/>
      <c r="G128" s="30"/>
      <c r="H128" s="30"/>
      <c r="I128" s="32"/>
      <c r="J128" s="30"/>
      <c r="K128" s="30"/>
      <c r="L128" s="30"/>
      <c r="M128" s="30"/>
      <c r="N128" s="30"/>
      <c r="O128" s="30"/>
      <c r="P128" s="29"/>
      <c r="Q128" s="29"/>
      <c r="R128" s="29"/>
      <c r="S128" s="29"/>
    </row>
    <row r="129" spans="1:19" x14ac:dyDescent="0.3">
      <c r="A129" s="22"/>
      <c r="B129" s="16"/>
      <c r="C129" s="3"/>
      <c r="D129" s="3"/>
      <c r="E129" s="3"/>
      <c r="F129" s="30"/>
      <c r="G129" s="30"/>
      <c r="H129" s="30"/>
      <c r="I129" s="32"/>
      <c r="J129" s="30"/>
      <c r="K129" s="30"/>
      <c r="L129" s="30"/>
      <c r="M129" s="30"/>
      <c r="N129" s="30"/>
      <c r="O129" s="30"/>
      <c r="P129" s="29"/>
      <c r="Q129" s="29"/>
      <c r="R129" s="29"/>
      <c r="S129" s="29"/>
    </row>
    <row r="130" spans="1:19" x14ac:dyDescent="0.3">
      <c r="A130" s="22"/>
      <c r="B130" s="16"/>
      <c r="C130" s="3"/>
      <c r="D130" s="3"/>
      <c r="E130" s="3"/>
      <c r="F130" s="30"/>
      <c r="G130" s="30"/>
      <c r="H130" s="30"/>
      <c r="I130" s="32"/>
      <c r="J130" s="30"/>
      <c r="K130" s="30"/>
      <c r="L130" s="30"/>
      <c r="M130" s="30"/>
      <c r="N130" s="30"/>
      <c r="O130" s="30"/>
      <c r="P130" s="29"/>
      <c r="Q130" s="29"/>
      <c r="R130" s="29"/>
      <c r="S130" s="29"/>
    </row>
    <row r="131" spans="1:19" x14ac:dyDescent="0.3">
      <c r="A131" s="22"/>
      <c r="B131" s="16"/>
      <c r="C131" s="3"/>
      <c r="D131" s="3"/>
      <c r="E131" s="3"/>
      <c r="F131" s="30"/>
      <c r="G131" s="30"/>
      <c r="H131" s="30"/>
      <c r="I131" s="32"/>
      <c r="J131" s="30"/>
      <c r="K131" s="30"/>
      <c r="L131" s="30"/>
      <c r="M131" s="30"/>
      <c r="N131" s="30"/>
      <c r="O131" s="30"/>
      <c r="P131" s="29"/>
      <c r="Q131" s="29"/>
      <c r="R131" s="29"/>
      <c r="S131" s="29"/>
    </row>
    <row r="132" spans="1:19" x14ac:dyDescent="0.3">
      <c r="A132" s="22"/>
      <c r="B132" s="16"/>
      <c r="C132" s="3"/>
      <c r="D132" s="3"/>
      <c r="E132" s="3"/>
      <c r="F132" s="30"/>
      <c r="G132" s="30"/>
      <c r="H132" s="30"/>
      <c r="I132" s="32"/>
      <c r="J132" s="30"/>
      <c r="K132" s="30"/>
      <c r="L132" s="30"/>
      <c r="M132" s="30"/>
      <c r="N132" s="30"/>
      <c r="O132" s="30"/>
      <c r="P132" s="29"/>
      <c r="Q132" s="29"/>
      <c r="R132" s="29"/>
      <c r="S132" s="29"/>
    </row>
    <row r="133" spans="1:19" x14ac:dyDescent="0.3">
      <c r="A133" s="22"/>
      <c r="B133" s="16"/>
      <c r="C133" s="3"/>
      <c r="D133" s="3"/>
      <c r="E133" s="3"/>
      <c r="F133" s="30"/>
      <c r="G133" s="30"/>
      <c r="H133" s="30"/>
      <c r="I133" s="32"/>
      <c r="J133" s="30"/>
      <c r="K133" s="30"/>
      <c r="L133" s="30"/>
      <c r="M133" s="30"/>
      <c r="N133" s="30"/>
      <c r="O133" s="30"/>
      <c r="P133" s="29"/>
      <c r="Q133" s="29"/>
      <c r="R133" s="29"/>
      <c r="S133" s="29"/>
    </row>
    <row r="134" spans="1:19" x14ac:dyDescent="0.3">
      <c r="A134" s="22"/>
      <c r="B134" s="16"/>
      <c r="C134" s="3"/>
      <c r="D134" s="3"/>
      <c r="E134" s="3"/>
      <c r="F134" s="30"/>
      <c r="G134" s="30"/>
      <c r="H134" s="30"/>
      <c r="I134" s="32"/>
      <c r="J134" s="30"/>
      <c r="K134" s="30"/>
      <c r="L134" s="30"/>
      <c r="M134" s="30"/>
      <c r="N134" s="30"/>
      <c r="O134" s="30"/>
      <c r="P134" s="29"/>
      <c r="Q134" s="29"/>
      <c r="R134" s="29"/>
      <c r="S134" s="29"/>
    </row>
    <row r="135" spans="1:19" x14ac:dyDescent="0.3">
      <c r="A135" s="22"/>
      <c r="B135" s="16"/>
      <c r="C135" s="3"/>
      <c r="D135" s="3"/>
      <c r="E135" s="3"/>
      <c r="F135" s="30"/>
      <c r="G135" s="30"/>
      <c r="H135" s="30"/>
      <c r="I135" s="32"/>
      <c r="J135" s="30"/>
      <c r="K135" s="30"/>
      <c r="L135" s="30"/>
      <c r="M135" s="30"/>
      <c r="N135" s="30"/>
      <c r="O135" s="30"/>
      <c r="P135" s="29"/>
      <c r="Q135" s="29"/>
      <c r="R135" s="29"/>
      <c r="S135" s="29"/>
    </row>
    <row r="136" spans="1:19" x14ac:dyDescent="0.3">
      <c r="A136" s="22"/>
      <c r="B136" s="16"/>
      <c r="C136" s="3"/>
      <c r="D136" s="3"/>
      <c r="E136" s="3"/>
      <c r="F136" s="30"/>
      <c r="G136" s="30"/>
      <c r="H136" s="30"/>
      <c r="I136" s="32"/>
      <c r="J136" s="30"/>
      <c r="K136" s="30"/>
      <c r="L136" s="30"/>
      <c r="M136" s="30"/>
      <c r="N136" s="30"/>
      <c r="O136" s="30"/>
      <c r="P136" s="29"/>
      <c r="Q136" s="29"/>
      <c r="R136" s="29"/>
      <c r="S136" s="29"/>
    </row>
    <row r="137" spans="1:19" x14ac:dyDescent="0.3">
      <c r="A137" s="22"/>
      <c r="B137" s="16"/>
      <c r="C137" s="3"/>
      <c r="D137" s="3"/>
      <c r="E137" s="3"/>
      <c r="F137" s="30"/>
      <c r="G137" s="30"/>
      <c r="H137" s="30"/>
      <c r="I137" s="32"/>
      <c r="J137" s="30"/>
      <c r="K137" s="30"/>
      <c r="L137" s="30"/>
      <c r="M137" s="30"/>
      <c r="N137" s="30"/>
      <c r="O137" s="30"/>
      <c r="P137" s="29"/>
      <c r="Q137" s="29"/>
      <c r="R137" s="29"/>
      <c r="S137" s="29"/>
    </row>
    <row r="138" spans="1:19" x14ac:dyDescent="0.3">
      <c r="A138" s="22"/>
      <c r="B138" s="16"/>
      <c r="C138" s="3"/>
      <c r="D138" s="3"/>
      <c r="E138" s="3"/>
      <c r="F138" s="30"/>
      <c r="G138" s="30"/>
      <c r="H138" s="30"/>
      <c r="I138" s="32"/>
      <c r="J138" s="30"/>
      <c r="K138" s="30"/>
      <c r="L138" s="30"/>
      <c r="M138" s="30"/>
      <c r="N138" s="30"/>
      <c r="O138" s="30"/>
      <c r="P138" s="29"/>
      <c r="Q138" s="29"/>
      <c r="R138" s="29"/>
      <c r="S138" s="29"/>
    </row>
    <row r="139" spans="1:19" x14ac:dyDescent="0.3">
      <c r="A139" s="22"/>
      <c r="B139" s="16"/>
      <c r="C139" s="3"/>
      <c r="D139" s="3"/>
      <c r="E139" s="3"/>
      <c r="F139" s="30"/>
      <c r="G139" s="30"/>
      <c r="H139" s="30"/>
      <c r="I139" s="32"/>
      <c r="J139" s="30"/>
      <c r="K139" s="30"/>
      <c r="L139" s="30"/>
      <c r="M139" s="30"/>
      <c r="N139" s="30"/>
      <c r="O139" s="30"/>
      <c r="P139" s="29"/>
      <c r="Q139" s="29"/>
      <c r="R139" s="29"/>
      <c r="S139" s="29"/>
    </row>
    <row r="140" spans="1:19" x14ac:dyDescent="0.3">
      <c r="A140" s="22"/>
      <c r="B140" s="16"/>
      <c r="C140" s="3"/>
      <c r="D140" s="3"/>
      <c r="E140" s="3"/>
      <c r="F140" s="30"/>
      <c r="G140" s="30"/>
      <c r="H140" s="30"/>
      <c r="I140" s="32"/>
      <c r="J140" s="30"/>
      <c r="K140" s="30"/>
      <c r="L140" s="30"/>
      <c r="M140" s="30"/>
      <c r="N140" s="30"/>
      <c r="O140" s="30"/>
      <c r="P140" s="29"/>
      <c r="Q140" s="29"/>
      <c r="R140" s="29"/>
      <c r="S140" s="29"/>
    </row>
    <row r="141" spans="1:19" x14ac:dyDescent="0.3">
      <c r="A141" s="22"/>
      <c r="B141" s="16"/>
      <c r="C141" s="3"/>
      <c r="D141" s="3"/>
      <c r="E141" s="3"/>
      <c r="F141" s="30"/>
      <c r="G141" s="30"/>
      <c r="H141" s="30"/>
      <c r="I141" s="32"/>
      <c r="J141" s="30"/>
      <c r="K141" s="30"/>
      <c r="L141" s="30"/>
      <c r="M141" s="30"/>
      <c r="N141" s="30"/>
      <c r="O141" s="30"/>
      <c r="P141" s="29"/>
      <c r="Q141" s="29"/>
      <c r="R141" s="29"/>
      <c r="S141" s="29"/>
    </row>
    <row r="142" spans="1:19" x14ac:dyDescent="0.3">
      <c r="A142" s="22"/>
      <c r="B142" s="16"/>
      <c r="C142" s="3"/>
      <c r="D142" s="3"/>
      <c r="E142" s="3"/>
      <c r="F142" s="30"/>
      <c r="G142" s="30"/>
      <c r="H142" s="30"/>
      <c r="I142" s="32"/>
      <c r="J142" s="30"/>
      <c r="K142" s="30"/>
      <c r="L142" s="30"/>
      <c r="M142" s="30"/>
      <c r="N142" s="30"/>
      <c r="O142" s="30"/>
      <c r="P142" s="29"/>
      <c r="Q142" s="29"/>
      <c r="R142" s="29"/>
      <c r="S142" s="29"/>
    </row>
    <row r="143" spans="1:19" x14ac:dyDescent="0.3">
      <c r="A143" s="22"/>
      <c r="B143" s="16"/>
      <c r="C143" s="3"/>
      <c r="D143" s="3"/>
      <c r="E143" s="3"/>
      <c r="F143" s="30"/>
      <c r="G143" s="30"/>
      <c r="H143" s="30"/>
      <c r="I143" s="32"/>
      <c r="J143" s="30"/>
      <c r="K143" s="30"/>
      <c r="L143" s="30"/>
      <c r="M143" s="30"/>
      <c r="N143" s="30"/>
      <c r="O143" s="30"/>
      <c r="P143" s="29"/>
      <c r="Q143" s="29"/>
      <c r="R143" s="29"/>
      <c r="S143" s="29"/>
    </row>
    <row r="144" spans="1:19" x14ac:dyDescent="0.3">
      <c r="A144" s="22"/>
      <c r="B144" s="16"/>
      <c r="C144" s="3"/>
      <c r="D144" s="3"/>
      <c r="E144" s="3"/>
      <c r="F144" s="30"/>
      <c r="G144" s="30"/>
      <c r="H144" s="30"/>
      <c r="I144" s="32"/>
      <c r="J144" s="30"/>
      <c r="K144" s="30"/>
      <c r="L144" s="30"/>
      <c r="M144" s="30"/>
      <c r="N144" s="30"/>
      <c r="O144" s="30"/>
      <c r="P144" s="29"/>
      <c r="Q144" s="29"/>
      <c r="R144" s="29"/>
      <c r="S144" s="29"/>
    </row>
    <row r="145" spans="1:19" x14ac:dyDescent="0.3">
      <c r="A145" s="22"/>
      <c r="B145" s="16"/>
      <c r="C145" s="3"/>
      <c r="D145" s="3"/>
      <c r="E145" s="3"/>
      <c r="F145" s="30"/>
      <c r="G145" s="30"/>
      <c r="H145" s="30"/>
      <c r="I145" s="32"/>
      <c r="J145" s="30"/>
      <c r="K145" s="30"/>
      <c r="L145" s="30"/>
      <c r="M145" s="30"/>
      <c r="N145" s="30"/>
      <c r="O145" s="30"/>
      <c r="P145" s="29"/>
      <c r="Q145" s="29"/>
      <c r="R145" s="29"/>
      <c r="S145" s="29"/>
    </row>
    <row r="146" spans="1:19" x14ac:dyDescent="0.3">
      <c r="A146" s="22"/>
      <c r="B146" s="16"/>
      <c r="C146" s="3"/>
      <c r="D146" s="3"/>
      <c r="E146" s="3"/>
      <c r="F146" s="30"/>
      <c r="G146" s="30"/>
      <c r="H146" s="30"/>
      <c r="I146" s="32"/>
      <c r="J146" s="30"/>
      <c r="K146" s="30"/>
      <c r="L146" s="30"/>
      <c r="M146" s="30"/>
      <c r="N146" s="30"/>
      <c r="O146" s="30"/>
      <c r="P146" s="29"/>
      <c r="Q146" s="29"/>
      <c r="R146" s="29"/>
      <c r="S146" s="29"/>
    </row>
    <row r="147" spans="1:19" x14ac:dyDescent="0.3">
      <c r="A147" s="22"/>
      <c r="B147" s="16"/>
      <c r="C147" s="3"/>
      <c r="D147" s="3"/>
      <c r="E147" s="3"/>
      <c r="F147" s="30"/>
      <c r="G147" s="30"/>
      <c r="H147" s="30"/>
      <c r="I147" s="32"/>
      <c r="J147" s="30"/>
      <c r="K147" s="30"/>
      <c r="L147" s="30"/>
      <c r="M147" s="30"/>
      <c r="N147" s="30"/>
      <c r="O147" s="30"/>
      <c r="P147" s="29"/>
      <c r="Q147" s="29"/>
      <c r="R147" s="29"/>
      <c r="S147" s="29"/>
    </row>
    <row r="148" spans="1:19" x14ac:dyDescent="0.3">
      <c r="A148" s="22"/>
      <c r="B148" s="16"/>
      <c r="C148" s="3"/>
      <c r="D148" s="3"/>
      <c r="E148" s="3"/>
      <c r="F148" s="30"/>
      <c r="G148" s="30"/>
      <c r="H148" s="30"/>
      <c r="I148" s="32"/>
      <c r="J148" s="30"/>
      <c r="K148" s="30"/>
      <c r="L148" s="30"/>
      <c r="M148" s="30"/>
      <c r="N148" s="30"/>
      <c r="O148" s="30"/>
      <c r="P148" s="29"/>
      <c r="Q148" s="29"/>
      <c r="R148" s="29"/>
      <c r="S148" s="29"/>
    </row>
    <row r="149" spans="1:19" x14ac:dyDescent="0.3">
      <c r="A149" s="22"/>
      <c r="B149" s="16"/>
      <c r="C149" s="3"/>
      <c r="D149" s="3"/>
      <c r="E149" s="3"/>
      <c r="F149" s="30"/>
      <c r="G149" s="30"/>
      <c r="H149" s="30"/>
      <c r="I149" s="32"/>
      <c r="J149" s="30"/>
      <c r="K149" s="30"/>
      <c r="L149" s="30"/>
      <c r="M149" s="30"/>
      <c r="N149" s="30"/>
      <c r="O149" s="30"/>
      <c r="P149" s="29"/>
      <c r="Q149" s="29"/>
      <c r="R149" s="29"/>
      <c r="S149" s="29"/>
    </row>
    <row r="150" spans="1:19" x14ac:dyDescent="0.3">
      <c r="A150" s="22"/>
      <c r="B150" s="16"/>
      <c r="C150" s="3"/>
      <c r="D150" s="3"/>
      <c r="E150" s="3"/>
      <c r="F150" s="30"/>
      <c r="G150" s="30"/>
      <c r="H150" s="30"/>
      <c r="I150" s="32"/>
      <c r="J150" s="30"/>
      <c r="K150" s="30"/>
      <c r="L150" s="30"/>
      <c r="M150" s="30"/>
      <c r="N150" s="30"/>
      <c r="O150" s="30"/>
      <c r="P150" s="29"/>
      <c r="Q150" s="29"/>
      <c r="R150" s="29"/>
      <c r="S150" s="29"/>
    </row>
    <row r="151" spans="1:19" x14ac:dyDescent="0.3">
      <c r="A151" s="22"/>
      <c r="B151" s="16"/>
      <c r="C151" s="3"/>
      <c r="D151" s="3"/>
      <c r="E151" s="3"/>
      <c r="F151" s="30"/>
      <c r="G151" s="30"/>
      <c r="H151" s="30"/>
      <c r="I151" s="32"/>
      <c r="J151" s="30"/>
      <c r="K151" s="30"/>
      <c r="L151" s="30"/>
      <c r="M151" s="30"/>
      <c r="N151" s="30"/>
      <c r="O151" s="30"/>
      <c r="P151" s="29"/>
      <c r="Q151" s="29"/>
      <c r="R151" s="29"/>
      <c r="S151" s="29"/>
    </row>
    <row r="152" spans="1:19" x14ac:dyDescent="0.3">
      <c r="A152" s="22"/>
      <c r="B152" s="16"/>
      <c r="C152" s="3"/>
      <c r="D152" s="3"/>
      <c r="E152" s="3"/>
      <c r="F152" s="30"/>
      <c r="G152" s="30"/>
      <c r="H152" s="30"/>
      <c r="I152" s="32"/>
      <c r="J152" s="30"/>
      <c r="K152" s="30"/>
      <c r="L152" s="30"/>
      <c r="M152" s="30"/>
      <c r="N152" s="30"/>
      <c r="O152" s="30"/>
      <c r="P152" s="29"/>
      <c r="Q152" s="29"/>
      <c r="R152" s="29"/>
      <c r="S152" s="29"/>
    </row>
    <row r="153" spans="1:19" x14ac:dyDescent="0.3">
      <c r="A153" s="22"/>
      <c r="B153" s="16"/>
      <c r="C153" s="3"/>
      <c r="D153" s="3"/>
      <c r="E153" s="3"/>
      <c r="F153" s="30"/>
      <c r="G153" s="30"/>
      <c r="H153" s="30"/>
      <c r="I153" s="32"/>
      <c r="J153" s="30"/>
      <c r="K153" s="30"/>
      <c r="L153" s="30"/>
      <c r="M153" s="30"/>
      <c r="N153" s="30"/>
      <c r="O153" s="30"/>
      <c r="P153" s="29"/>
      <c r="Q153" s="29"/>
      <c r="R153" s="29"/>
      <c r="S153" s="29"/>
    </row>
    <row r="154" spans="1:19" x14ac:dyDescent="0.3">
      <c r="A154" s="22"/>
      <c r="B154" s="16"/>
      <c r="C154" s="3"/>
      <c r="D154" s="3"/>
      <c r="E154" s="3"/>
      <c r="F154" s="30"/>
      <c r="G154" s="30"/>
      <c r="H154" s="30"/>
      <c r="I154" s="32"/>
      <c r="J154" s="30"/>
      <c r="K154" s="30"/>
      <c r="L154" s="30"/>
      <c r="M154" s="30"/>
      <c r="N154" s="30"/>
      <c r="O154" s="30"/>
      <c r="P154" s="29"/>
      <c r="Q154" s="29"/>
      <c r="R154" s="29"/>
      <c r="S154" s="29"/>
    </row>
    <row r="155" spans="1:19" x14ac:dyDescent="0.3">
      <c r="A155" s="22"/>
      <c r="B155" s="16"/>
      <c r="C155" s="3"/>
      <c r="D155" s="3"/>
      <c r="E155" s="3"/>
      <c r="F155" s="30"/>
      <c r="G155" s="30"/>
      <c r="H155" s="30"/>
      <c r="I155" s="32"/>
      <c r="J155" s="30"/>
      <c r="K155" s="30"/>
      <c r="L155" s="30"/>
      <c r="M155" s="30"/>
      <c r="N155" s="30"/>
      <c r="O155" s="30"/>
      <c r="P155" s="29"/>
      <c r="Q155" s="29"/>
      <c r="R155" s="29"/>
      <c r="S155" s="29"/>
    </row>
    <row r="156" spans="1:19" x14ac:dyDescent="0.3">
      <c r="A156" s="22"/>
      <c r="B156" s="16"/>
      <c r="C156" s="3"/>
      <c r="D156" s="3"/>
      <c r="E156" s="3"/>
      <c r="F156" s="30"/>
      <c r="G156" s="30"/>
      <c r="H156" s="30"/>
      <c r="I156" s="32"/>
      <c r="J156" s="30"/>
      <c r="K156" s="30"/>
      <c r="L156" s="30"/>
      <c r="M156" s="30"/>
      <c r="N156" s="30"/>
      <c r="O156" s="30"/>
      <c r="P156" s="29"/>
      <c r="Q156" s="29"/>
      <c r="R156" s="29"/>
      <c r="S156" s="29"/>
    </row>
    <row r="157" spans="1:19" x14ac:dyDescent="0.3">
      <c r="A157" s="22"/>
      <c r="B157" s="16"/>
      <c r="C157" s="3"/>
      <c r="D157" s="3"/>
      <c r="E157" s="3"/>
      <c r="F157" s="30"/>
      <c r="G157" s="30"/>
      <c r="H157" s="30"/>
      <c r="I157" s="32"/>
      <c r="J157" s="30"/>
      <c r="K157" s="30"/>
      <c r="L157" s="30"/>
      <c r="M157" s="30"/>
      <c r="N157" s="30"/>
      <c r="O157" s="30"/>
      <c r="P157" s="29"/>
      <c r="Q157" s="29"/>
      <c r="R157" s="29"/>
      <c r="S157" s="29"/>
    </row>
    <row r="158" spans="1:19" x14ac:dyDescent="0.3">
      <c r="A158" s="22"/>
      <c r="B158" s="16"/>
      <c r="C158" s="3"/>
      <c r="D158" s="3"/>
      <c r="E158" s="3"/>
      <c r="F158" s="30"/>
      <c r="G158" s="30"/>
      <c r="H158" s="30"/>
      <c r="I158" s="32"/>
      <c r="J158" s="30"/>
      <c r="K158" s="30"/>
      <c r="L158" s="30"/>
      <c r="M158" s="30"/>
      <c r="N158" s="30"/>
      <c r="O158" s="30"/>
      <c r="P158" s="29"/>
      <c r="Q158" s="29"/>
      <c r="R158" s="29"/>
      <c r="S158" s="29"/>
    </row>
    <row r="159" spans="1:19" x14ac:dyDescent="0.3">
      <c r="A159" s="22"/>
      <c r="B159" s="16"/>
      <c r="C159" s="3"/>
      <c r="D159" s="3"/>
      <c r="E159" s="3"/>
      <c r="F159" s="30"/>
      <c r="G159" s="30"/>
      <c r="H159" s="30"/>
      <c r="I159" s="32"/>
      <c r="J159" s="30"/>
      <c r="K159" s="30"/>
      <c r="L159" s="30"/>
      <c r="M159" s="30"/>
      <c r="N159" s="30"/>
      <c r="O159" s="30"/>
      <c r="P159" s="29"/>
      <c r="Q159" s="29"/>
      <c r="R159" s="29"/>
      <c r="S159" s="29"/>
    </row>
    <row r="160" spans="1:19" x14ac:dyDescent="0.3">
      <c r="A160" s="22"/>
      <c r="B160" s="16"/>
      <c r="C160" s="3"/>
      <c r="D160" s="3"/>
      <c r="E160" s="3"/>
      <c r="F160" s="30"/>
      <c r="G160" s="30"/>
      <c r="H160" s="30"/>
      <c r="I160" s="32"/>
      <c r="J160" s="30"/>
      <c r="K160" s="30"/>
      <c r="L160" s="30"/>
      <c r="M160" s="30"/>
      <c r="N160" s="30"/>
      <c r="O160" s="30"/>
      <c r="P160" s="29"/>
      <c r="Q160" s="29"/>
      <c r="R160" s="29"/>
      <c r="S160" s="29"/>
    </row>
    <row r="161" spans="1:19" x14ac:dyDescent="0.3">
      <c r="A161" s="22"/>
      <c r="B161" s="16"/>
      <c r="C161" s="3"/>
      <c r="D161" s="3"/>
      <c r="E161" s="3"/>
      <c r="F161" s="30"/>
      <c r="G161" s="30"/>
      <c r="H161" s="30"/>
      <c r="I161" s="32"/>
      <c r="J161" s="30"/>
      <c r="K161" s="30"/>
      <c r="L161" s="30"/>
      <c r="M161" s="30"/>
      <c r="N161" s="30"/>
      <c r="O161" s="30"/>
      <c r="P161" s="29"/>
      <c r="Q161" s="29"/>
      <c r="R161" s="29"/>
      <c r="S161" s="29"/>
    </row>
    <row r="162" spans="1:19" x14ac:dyDescent="0.3">
      <c r="A162" s="22"/>
      <c r="B162" s="16"/>
      <c r="C162" s="3"/>
      <c r="D162" s="3"/>
      <c r="E162" s="3"/>
      <c r="F162" s="30"/>
      <c r="G162" s="30"/>
      <c r="H162" s="30"/>
      <c r="I162" s="32"/>
      <c r="J162" s="30"/>
      <c r="K162" s="30"/>
      <c r="L162" s="30"/>
      <c r="M162" s="30"/>
      <c r="N162" s="30"/>
      <c r="O162" s="30"/>
      <c r="P162" s="29"/>
      <c r="Q162" s="29"/>
      <c r="R162" s="29"/>
      <c r="S162" s="29"/>
    </row>
    <row r="163" spans="1:19" x14ac:dyDescent="0.3">
      <c r="A163" s="22"/>
      <c r="B163" s="16"/>
      <c r="C163" s="3"/>
      <c r="D163" s="3"/>
      <c r="E163" s="3"/>
      <c r="F163" s="30"/>
      <c r="G163" s="30"/>
      <c r="H163" s="30"/>
      <c r="I163" s="32"/>
      <c r="J163" s="30"/>
      <c r="K163" s="30"/>
      <c r="L163" s="30"/>
      <c r="M163" s="30"/>
      <c r="N163" s="30"/>
      <c r="O163" s="30"/>
      <c r="P163" s="29"/>
      <c r="Q163" s="29"/>
      <c r="R163" s="29"/>
      <c r="S163" s="29"/>
    </row>
    <row r="164" spans="1:19" x14ac:dyDescent="0.3">
      <c r="A164" s="22"/>
      <c r="B164" s="16"/>
      <c r="C164" s="3"/>
      <c r="D164" s="3"/>
      <c r="E164" s="3"/>
      <c r="F164" s="30"/>
      <c r="G164" s="30"/>
      <c r="H164" s="30"/>
      <c r="I164" s="32"/>
      <c r="J164" s="30"/>
      <c r="K164" s="30"/>
      <c r="L164" s="30"/>
      <c r="M164" s="30"/>
      <c r="N164" s="30"/>
      <c r="O164" s="30"/>
      <c r="P164" s="29"/>
      <c r="Q164" s="29"/>
      <c r="R164" s="29"/>
      <c r="S164" s="29"/>
    </row>
    <row r="165" spans="1:19" x14ac:dyDescent="0.3">
      <c r="A165" s="22"/>
      <c r="B165" s="16"/>
      <c r="C165" s="3"/>
      <c r="D165" s="3"/>
      <c r="E165" s="3"/>
      <c r="F165" s="30"/>
      <c r="G165" s="30"/>
      <c r="H165" s="30"/>
      <c r="I165" s="32"/>
      <c r="J165" s="30"/>
      <c r="K165" s="30"/>
      <c r="L165" s="30"/>
      <c r="M165" s="30"/>
      <c r="N165" s="30"/>
      <c r="O165" s="30"/>
      <c r="P165" s="29"/>
      <c r="Q165" s="29"/>
      <c r="R165" s="29"/>
      <c r="S165" s="29"/>
    </row>
    <row r="166" spans="1:19" x14ac:dyDescent="0.3">
      <c r="A166" s="22"/>
      <c r="B166" s="16"/>
      <c r="C166" s="3"/>
      <c r="D166" s="3"/>
      <c r="E166" s="3"/>
      <c r="F166" s="30"/>
      <c r="G166" s="30"/>
      <c r="H166" s="30"/>
      <c r="I166" s="32"/>
      <c r="J166" s="30"/>
      <c r="K166" s="30"/>
      <c r="L166" s="30"/>
      <c r="M166" s="30"/>
      <c r="N166" s="30"/>
      <c r="O166" s="30"/>
      <c r="P166" s="29"/>
      <c r="Q166" s="29"/>
      <c r="R166" s="29"/>
      <c r="S166" s="29"/>
    </row>
    <row r="167" spans="1:19" x14ac:dyDescent="0.3">
      <c r="A167" s="22"/>
      <c r="B167" s="16"/>
      <c r="C167" s="3"/>
      <c r="D167" s="3"/>
      <c r="E167" s="3"/>
      <c r="F167" s="30"/>
      <c r="G167" s="30"/>
      <c r="H167" s="30"/>
      <c r="I167" s="32"/>
      <c r="J167" s="30"/>
      <c r="K167" s="30"/>
      <c r="L167" s="30"/>
      <c r="M167" s="30"/>
      <c r="N167" s="30"/>
      <c r="O167" s="30"/>
      <c r="P167" s="29"/>
      <c r="Q167" s="29"/>
      <c r="R167" s="29"/>
      <c r="S167" s="29"/>
    </row>
    <row r="168" spans="1:19" x14ac:dyDescent="0.3">
      <c r="A168" s="22"/>
      <c r="B168" s="16"/>
      <c r="C168" s="3"/>
      <c r="D168" s="3"/>
      <c r="E168" s="3"/>
      <c r="F168" s="30"/>
      <c r="G168" s="30"/>
      <c r="H168" s="30"/>
      <c r="I168" s="32"/>
      <c r="J168" s="30"/>
      <c r="K168" s="30"/>
      <c r="L168" s="30"/>
      <c r="M168" s="30"/>
      <c r="N168" s="30"/>
      <c r="O168" s="30"/>
      <c r="P168" s="29"/>
      <c r="Q168" s="29"/>
      <c r="R168" s="29"/>
      <c r="S168" s="29"/>
    </row>
    <row r="169" spans="1:19" x14ac:dyDescent="0.3">
      <c r="A169" s="22"/>
      <c r="B169" s="16"/>
      <c r="C169" s="3"/>
      <c r="D169" s="3"/>
      <c r="E169" s="3"/>
      <c r="F169" s="30"/>
      <c r="G169" s="30"/>
      <c r="H169" s="30"/>
      <c r="I169" s="32"/>
      <c r="J169" s="30"/>
      <c r="K169" s="30"/>
      <c r="L169" s="30"/>
      <c r="M169" s="30"/>
      <c r="N169" s="30"/>
      <c r="O169" s="30"/>
      <c r="P169" s="29"/>
      <c r="Q169" s="29"/>
      <c r="R169" s="29"/>
      <c r="S169" s="29"/>
    </row>
    <row r="170" spans="1:19" x14ac:dyDescent="0.3">
      <c r="A170" s="22"/>
      <c r="B170" s="16"/>
      <c r="C170" s="3"/>
      <c r="D170" s="3"/>
      <c r="E170" s="3"/>
      <c r="F170" s="30"/>
      <c r="G170" s="30"/>
      <c r="H170" s="30"/>
      <c r="I170" s="32"/>
      <c r="J170" s="30"/>
      <c r="K170" s="30"/>
      <c r="L170" s="30"/>
      <c r="M170" s="30"/>
      <c r="N170" s="30"/>
      <c r="O170" s="30"/>
      <c r="P170" s="29"/>
      <c r="Q170" s="29"/>
      <c r="R170" s="29"/>
      <c r="S170" s="29"/>
    </row>
    <row r="171" spans="1:19" x14ac:dyDescent="0.3">
      <c r="A171" s="22"/>
      <c r="B171" s="16"/>
      <c r="C171" s="3"/>
      <c r="D171" s="3"/>
      <c r="E171" s="3"/>
      <c r="F171" s="30"/>
      <c r="G171" s="30"/>
      <c r="H171" s="30"/>
      <c r="I171" s="32"/>
      <c r="J171" s="30"/>
      <c r="K171" s="30"/>
      <c r="L171" s="30"/>
      <c r="M171" s="30"/>
      <c r="N171" s="30"/>
      <c r="O171" s="30"/>
      <c r="P171" s="29"/>
      <c r="Q171" s="29"/>
      <c r="R171" s="29"/>
      <c r="S171" s="29"/>
    </row>
    <row r="172" spans="1:19" x14ac:dyDescent="0.3">
      <c r="A172" s="22"/>
      <c r="B172" s="16"/>
      <c r="C172" s="3"/>
      <c r="D172" s="3"/>
      <c r="E172" s="3"/>
      <c r="F172" s="30"/>
      <c r="G172" s="30"/>
      <c r="H172" s="30"/>
      <c r="I172" s="32"/>
      <c r="J172" s="30"/>
      <c r="K172" s="30"/>
      <c r="L172" s="30"/>
      <c r="M172" s="30"/>
      <c r="N172" s="30"/>
      <c r="O172" s="30"/>
      <c r="P172" s="29"/>
      <c r="Q172" s="29"/>
      <c r="R172" s="29"/>
      <c r="S172" s="29"/>
    </row>
    <row r="173" spans="1:19" x14ac:dyDescent="0.3">
      <c r="A173" s="22"/>
      <c r="B173" s="16"/>
      <c r="C173" s="3"/>
      <c r="D173" s="3"/>
      <c r="E173" s="3"/>
      <c r="F173" s="30"/>
      <c r="G173" s="30"/>
      <c r="H173" s="30"/>
      <c r="I173" s="32"/>
      <c r="J173" s="30"/>
      <c r="K173" s="30"/>
      <c r="L173" s="30"/>
      <c r="M173" s="30"/>
      <c r="N173" s="30"/>
      <c r="O173" s="30"/>
      <c r="P173" s="29"/>
      <c r="Q173" s="29"/>
      <c r="R173" s="29"/>
      <c r="S173" s="29"/>
    </row>
    <row r="174" spans="1:19" x14ac:dyDescent="0.3">
      <c r="A174" s="22"/>
      <c r="B174" s="16"/>
      <c r="C174" s="3"/>
      <c r="D174" s="3"/>
      <c r="E174" s="3"/>
      <c r="F174" s="30"/>
      <c r="G174" s="30"/>
      <c r="H174" s="30"/>
      <c r="I174" s="32"/>
      <c r="J174" s="30"/>
      <c r="K174" s="30"/>
      <c r="L174" s="30"/>
      <c r="M174" s="30"/>
      <c r="N174" s="30"/>
      <c r="O174" s="30"/>
      <c r="P174" s="29"/>
      <c r="Q174" s="29"/>
      <c r="R174" s="29"/>
      <c r="S174" s="29"/>
    </row>
    <row r="175" spans="1:19" x14ac:dyDescent="0.3">
      <c r="A175" s="22"/>
      <c r="B175" s="16"/>
      <c r="C175" s="3"/>
      <c r="D175" s="3"/>
      <c r="E175" s="3"/>
      <c r="F175" s="30"/>
      <c r="G175" s="30"/>
      <c r="H175" s="30"/>
      <c r="I175" s="32"/>
      <c r="J175" s="30"/>
      <c r="K175" s="30"/>
      <c r="L175" s="30"/>
      <c r="M175" s="30"/>
      <c r="N175" s="30"/>
      <c r="O175" s="30"/>
      <c r="P175" s="29"/>
      <c r="Q175" s="29"/>
      <c r="R175" s="29"/>
      <c r="S175" s="29"/>
    </row>
    <row r="176" spans="1:19" x14ac:dyDescent="0.3">
      <c r="A176" s="25"/>
      <c r="B176" s="16"/>
      <c r="C176" s="3"/>
      <c r="D176" s="3"/>
      <c r="E176" s="3"/>
      <c r="F176" s="30"/>
      <c r="G176" s="30"/>
      <c r="H176" s="30"/>
      <c r="I176" s="32"/>
      <c r="J176" s="30"/>
      <c r="K176" s="30"/>
      <c r="L176" s="30"/>
      <c r="M176" s="30"/>
      <c r="N176" s="30"/>
      <c r="O176" s="30"/>
      <c r="P176" s="30"/>
      <c r="Q176" s="30"/>
      <c r="R176" s="29"/>
      <c r="S176" s="30"/>
    </row>
    <row r="177" spans="1:19" x14ac:dyDescent="0.3">
      <c r="A177" s="25"/>
      <c r="B177" s="16"/>
      <c r="C177" s="3"/>
      <c r="D177" s="3"/>
      <c r="E177" s="3"/>
      <c r="F177" s="30"/>
      <c r="G177" s="30"/>
      <c r="H177" s="30"/>
      <c r="I177" s="32"/>
      <c r="J177" s="30"/>
      <c r="K177" s="30"/>
      <c r="L177" s="30"/>
      <c r="M177" s="30"/>
      <c r="N177" s="30"/>
      <c r="O177" s="30"/>
      <c r="P177" s="30"/>
      <c r="Q177" s="30"/>
      <c r="R177" s="29"/>
      <c r="S177" s="30"/>
    </row>
    <row r="178" spans="1:19" x14ac:dyDescent="0.3">
      <c r="A178" s="25"/>
      <c r="B178" s="16"/>
      <c r="C178" s="3"/>
      <c r="D178" s="3"/>
      <c r="E178" s="3"/>
      <c r="F178" s="30"/>
      <c r="G178" s="30"/>
      <c r="H178" s="30"/>
      <c r="I178" s="32"/>
      <c r="J178" s="30"/>
      <c r="K178" s="30"/>
      <c r="L178" s="30"/>
      <c r="M178" s="30"/>
      <c r="N178" s="30"/>
      <c r="O178" s="30"/>
      <c r="P178" s="30"/>
      <c r="Q178" s="30"/>
      <c r="R178" s="29"/>
      <c r="S178" s="30"/>
    </row>
    <row r="179" spans="1:19" x14ac:dyDescent="0.3">
      <c r="A179" s="25"/>
      <c r="B179" s="16"/>
      <c r="C179" s="3"/>
      <c r="D179" s="3"/>
      <c r="E179" s="3"/>
      <c r="F179" s="30"/>
      <c r="G179" s="30"/>
      <c r="H179" s="30"/>
      <c r="I179" s="32"/>
      <c r="J179" s="30"/>
      <c r="K179" s="30"/>
      <c r="L179" s="30"/>
      <c r="M179" s="30"/>
      <c r="N179" s="30"/>
      <c r="O179" s="30"/>
      <c r="P179" s="30"/>
      <c r="Q179" s="30"/>
      <c r="R179" s="29"/>
      <c r="S179" s="30"/>
    </row>
    <row r="180" spans="1:19" x14ac:dyDescent="0.3">
      <c r="A180" s="25"/>
      <c r="B180" s="16"/>
      <c r="C180" s="3"/>
      <c r="D180" s="3"/>
      <c r="E180" s="3"/>
      <c r="F180" s="30"/>
      <c r="G180" s="30"/>
      <c r="H180" s="30"/>
      <c r="I180" s="32"/>
      <c r="J180" s="30"/>
      <c r="K180" s="30"/>
      <c r="L180" s="30"/>
      <c r="M180" s="30"/>
      <c r="N180" s="30"/>
      <c r="O180" s="30"/>
      <c r="P180" s="30"/>
      <c r="Q180" s="30"/>
      <c r="R180" s="29"/>
      <c r="S180" s="30"/>
    </row>
    <row r="181" spans="1:19" x14ac:dyDescent="0.3">
      <c r="A181" s="25"/>
      <c r="B181" s="16"/>
      <c r="C181" s="3"/>
      <c r="D181" s="3"/>
      <c r="E181" s="3"/>
      <c r="F181" s="30"/>
      <c r="G181" s="30"/>
      <c r="H181" s="30"/>
      <c r="I181" s="32"/>
      <c r="J181" s="30"/>
      <c r="K181" s="30"/>
      <c r="L181" s="30"/>
      <c r="M181" s="30"/>
      <c r="N181" s="30"/>
      <c r="O181" s="30"/>
      <c r="P181" s="30"/>
      <c r="Q181" s="30"/>
      <c r="R181" s="29"/>
      <c r="S181" s="30"/>
    </row>
    <row r="182" spans="1:19" x14ac:dyDescent="0.3">
      <c r="A182" s="25"/>
      <c r="B182" s="16"/>
      <c r="C182" s="3"/>
      <c r="D182" s="3"/>
      <c r="E182" s="3"/>
      <c r="F182" s="30"/>
      <c r="G182" s="30"/>
      <c r="H182" s="30"/>
      <c r="I182" s="32"/>
      <c r="J182" s="30"/>
      <c r="K182" s="30"/>
      <c r="L182" s="30"/>
      <c r="M182" s="30"/>
      <c r="N182" s="30"/>
      <c r="O182" s="30"/>
      <c r="P182" s="30"/>
      <c r="Q182" s="30"/>
      <c r="R182" s="29"/>
      <c r="S182" s="30"/>
    </row>
    <row r="183" spans="1:19" x14ac:dyDescent="0.3">
      <c r="A183" s="25"/>
      <c r="B183" s="16"/>
      <c r="C183" s="3"/>
      <c r="D183" s="3"/>
      <c r="E183" s="3"/>
      <c r="F183" s="30"/>
      <c r="G183" s="30"/>
      <c r="H183" s="30"/>
      <c r="I183" s="32"/>
      <c r="J183" s="30"/>
      <c r="K183" s="30"/>
      <c r="L183" s="30"/>
      <c r="M183" s="30"/>
      <c r="N183" s="30"/>
      <c r="O183" s="30"/>
      <c r="P183" s="30"/>
      <c r="Q183" s="30"/>
      <c r="R183" s="29"/>
      <c r="S183" s="30"/>
    </row>
    <row r="184" spans="1:19" x14ac:dyDescent="0.3">
      <c r="A184" s="25"/>
      <c r="B184" s="16"/>
      <c r="C184" s="3"/>
      <c r="D184" s="3"/>
      <c r="E184" s="3"/>
      <c r="F184" s="30"/>
      <c r="G184" s="30"/>
      <c r="H184" s="30"/>
      <c r="I184" s="32"/>
      <c r="J184" s="30"/>
      <c r="K184" s="30"/>
      <c r="L184" s="30"/>
      <c r="M184" s="30"/>
      <c r="N184" s="30"/>
      <c r="O184" s="30"/>
      <c r="P184" s="30"/>
      <c r="Q184" s="30"/>
      <c r="R184" s="29"/>
      <c r="S184" s="30"/>
    </row>
    <row r="185" spans="1:19" x14ac:dyDescent="0.3">
      <c r="A185" s="25"/>
      <c r="B185" s="16"/>
      <c r="C185" s="3"/>
      <c r="D185" s="3"/>
      <c r="E185" s="3"/>
      <c r="F185" s="30"/>
      <c r="G185" s="30"/>
      <c r="H185" s="30"/>
      <c r="I185" s="32"/>
      <c r="J185" s="30"/>
      <c r="K185" s="30"/>
      <c r="L185" s="30"/>
      <c r="M185" s="30"/>
      <c r="N185" s="30"/>
      <c r="O185" s="30"/>
      <c r="P185" s="30"/>
      <c r="Q185" s="30"/>
      <c r="R185" s="29"/>
      <c r="S185" s="30"/>
    </row>
    <row r="186" spans="1:19" x14ac:dyDescent="0.3">
      <c r="A186" s="25"/>
      <c r="B186" s="16"/>
      <c r="C186" s="3"/>
      <c r="D186" s="3"/>
      <c r="E186" s="3"/>
      <c r="F186" s="30"/>
      <c r="G186" s="30"/>
      <c r="H186" s="30"/>
      <c r="I186" s="32"/>
      <c r="J186" s="30"/>
      <c r="K186" s="30"/>
      <c r="L186" s="30"/>
      <c r="M186" s="30"/>
      <c r="N186" s="30"/>
      <c r="O186" s="30"/>
      <c r="P186" s="30"/>
      <c r="Q186" s="30"/>
      <c r="R186" s="29"/>
      <c r="S186" s="30"/>
    </row>
    <row r="187" spans="1:19" x14ac:dyDescent="0.3">
      <c r="A187" s="25"/>
      <c r="B187" s="16"/>
      <c r="C187" s="3"/>
      <c r="D187" s="3"/>
      <c r="E187" s="3"/>
      <c r="F187" s="30"/>
      <c r="G187" s="30"/>
      <c r="H187" s="30"/>
      <c r="I187" s="32"/>
      <c r="J187" s="30"/>
      <c r="K187" s="30"/>
      <c r="L187" s="30"/>
      <c r="M187" s="30"/>
      <c r="N187" s="30"/>
      <c r="O187" s="30"/>
      <c r="P187" s="30"/>
      <c r="Q187" s="30"/>
      <c r="R187" s="29"/>
      <c r="S187" s="30"/>
    </row>
    <row r="188" spans="1:19" x14ac:dyDescent="0.3">
      <c r="A188" s="25"/>
      <c r="B188" s="16"/>
      <c r="C188" s="3"/>
      <c r="D188" s="3"/>
      <c r="E188" s="3"/>
      <c r="F188" s="30"/>
      <c r="G188" s="30"/>
      <c r="H188" s="30"/>
      <c r="I188" s="32"/>
      <c r="J188" s="30"/>
      <c r="K188" s="30"/>
      <c r="L188" s="30"/>
      <c r="M188" s="30"/>
      <c r="N188" s="30"/>
      <c r="O188" s="30"/>
      <c r="P188" s="30"/>
      <c r="Q188" s="30"/>
      <c r="R188" s="29"/>
      <c r="S188" s="30"/>
    </row>
    <row r="189" spans="1:19" x14ac:dyDescent="0.3">
      <c r="A189" s="25"/>
      <c r="B189" s="16"/>
      <c r="C189" s="3"/>
      <c r="D189" s="3"/>
      <c r="E189" s="3"/>
      <c r="F189" s="30"/>
      <c r="G189" s="30"/>
      <c r="H189" s="30"/>
      <c r="I189" s="32"/>
      <c r="J189" s="30"/>
      <c r="K189" s="30"/>
      <c r="L189" s="30"/>
      <c r="M189" s="30"/>
      <c r="N189" s="30"/>
      <c r="O189" s="30"/>
      <c r="P189" s="30"/>
      <c r="Q189" s="30"/>
      <c r="R189" s="29"/>
      <c r="S189" s="30"/>
    </row>
    <row r="190" spans="1:19" x14ac:dyDescent="0.3">
      <c r="A190" s="25"/>
      <c r="B190" s="16"/>
      <c r="C190" s="3"/>
      <c r="D190" s="3"/>
      <c r="E190" s="3"/>
      <c r="F190" s="30"/>
      <c r="G190" s="30"/>
      <c r="H190" s="30"/>
      <c r="I190" s="32"/>
      <c r="J190" s="30"/>
      <c r="K190" s="30"/>
      <c r="L190" s="30"/>
      <c r="M190" s="30"/>
      <c r="N190" s="30"/>
      <c r="O190" s="30"/>
      <c r="P190" s="30"/>
      <c r="Q190" s="30"/>
      <c r="R190" s="29"/>
      <c r="S190" s="30"/>
    </row>
    <row r="191" spans="1:19" x14ac:dyDescent="0.3">
      <c r="A191" s="25"/>
      <c r="B191" s="16"/>
      <c r="C191" s="3"/>
      <c r="D191" s="3"/>
      <c r="E191" s="3"/>
      <c r="F191" s="30"/>
      <c r="G191" s="30"/>
      <c r="H191" s="30"/>
      <c r="I191" s="32"/>
      <c r="J191" s="30"/>
      <c r="K191" s="30"/>
      <c r="L191" s="30"/>
      <c r="M191" s="30"/>
      <c r="N191" s="30"/>
      <c r="O191" s="30"/>
      <c r="P191" s="30"/>
      <c r="Q191" s="30"/>
      <c r="R191" s="29"/>
      <c r="S191" s="30"/>
    </row>
    <row r="192" spans="1:19" x14ac:dyDescent="0.3">
      <c r="A192" s="25"/>
      <c r="B192" s="16"/>
      <c r="C192" s="3"/>
      <c r="D192" s="3"/>
      <c r="E192" s="3"/>
      <c r="F192" s="30"/>
      <c r="G192" s="30"/>
      <c r="H192" s="30"/>
      <c r="I192" s="32"/>
      <c r="J192" s="30"/>
      <c r="K192" s="30"/>
      <c r="L192" s="30"/>
      <c r="M192" s="30"/>
      <c r="N192" s="30"/>
      <c r="O192" s="30"/>
      <c r="P192" s="30"/>
      <c r="Q192" s="30"/>
      <c r="R192" s="29"/>
      <c r="S192" s="30"/>
    </row>
    <row r="193" spans="1:19" x14ac:dyDescent="0.3">
      <c r="A193" s="25"/>
      <c r="B193" s="16"/>
      <c r="C193" s="3"/>
      <c r="D193" s="3"/>
      <c r="E193" s="3"/>
      <c r="F193" s="30"/>
      <c r="G193" s="30"/>
      <c r="H193" s="30"/>
      <c r="I193" s="32"/>
      <c r="J193" s="30"/>
      <c r="K193" s="30"/>
      <c r="L193" s="30"/>
      <c r="M193" s="30"/>
      <c r="N193" s="30"/>
      <c r="O193" s="30"/>
      <c r="P193" s="30"/>
      <c r="Q193" s="30"/>
      <c r="R193" s="29"/>
      <c r="S193" s="30"/>
    </row>
    <row r="194" spans="1:19" x14ac:dyDescent="0.3">
      <c r="A194" s="25"/>
      <c r="B194" s="16"/>
      <c r="C194" s="3"/>
      <c r="D194" s="3"/>
      <c r="E194" s="3"/>
      <c r="F194" s="30"/>
      <c r="G194" s="30"/>
      <c r="H194" s="30"/>
      <c r="I194" s="32"/>
      <c r="J194" s="30"/>
      <c r="K194" s="30"/>
      <c r="L194" s="30"/>
      <c r="M194" s="30"/>
      <c r="N194" s="30"/>
      <c r="O194" s="30"/>
      <c r="P194" s="30"/>
      <c r="Q194" s="30"/>
      <c r="R194" s="29"/>
      <c r="S194" s="30"/>
    </row>
    <row r="195" spans="1:19" x14ac:dyDescent="0.3">
      <c r="A195" s="25"/>
      <c r="B195" s="16"/>
      <c r="C195" s="3"/>
      <c r="D195" s="3"/>
      <c r="E195" s="3"/>
      <c r="F195" s="30"/>
      <c r="G195" s="30"/>
      <c r="H195" s="30"/>
      <c r="I195" s="32"/>
      <c r="J195" s="30"/>
      <c r="K195" s="30"/>
      <c r="L195" s="30"/>
      <c r="M195" s="30"/>
      <c r="N195" s="30"/>
      <c r="O195" s="30"/>
      <c r="P195" s="30"/>
      <c r="Q195" s="30"/>
      <c r="R195" s="29"/>
      <c r="S195" s="30"/>
    </row>
    <row r="196" spans="1:19" x14ac:dyDescent="0.3">
      <c r="A196" s="25"/>
      <c r="B196" s="16"/>
      <c r="C196" s="3"/>
      <c r="D196" s="3"/>
      <c r="E196" s="3"/>
      <c r="F196" s="30"/>
      <c r="G196" s="30"/>
      <c r="H196" s="30"/>
      <c r="I196" s="32"/>
      <c r="J196" s="30"/>
      <c r="K196" s="30"/>
      <c r="L196" s="30"/>
      <c r="M196" s="30"/>
      <c r="N196" s="30"/>
      <c r="O196" s="30"/>
      <c r="P196" s="30"/>
      <c r="Q196" s="30"/>
      <c r="R196" s="29"/>
      <c r="S196" s="30"/>
    </row>
    <row r="197" spans="1:19" x14ac:dyDescent="0.3">
      <c r="A197" s="25"/>
      <c r="B197" s="16"/>
      <c r="C197" s="3"/>
      <c r="D197" s="3"/>
      <c r="E197" s="3"/>
      <c r="F197" s="30"/>
      <c r="G197" s="30"/>
      <c r="H197" s="30"/>
      <c r="I197" s="32"/>
      <c r="J197" s="30"/>
      <c r="K197" s="30"/>
      <c r="L197" s="30"/>
      <c r="M197" s="30"/>
      <c r="N197" s="30"/>
      <c r="O197" s="30"/>
      <c r="P197" s="30"/>
      <c r="Q197" s="30"/>
      <c r="R197" s="29"/>
      <c r="S197" s="30"/>
    </row>
    <row r="198" spans="1:19" x14ac:dyDescent="0.3">
      <c r="A198" s="25"/>
      <c r="B198" s="16"/>
      <c r="C198" s="3"/>
      <c r="D198" s="3"/>
      <c r="E198" s="3"/>
      <c r="F198" s="30"/>
      <c r="G198" s="30"/>
      <c r="H198" s="30"/>
      <c r="I198" s="32"/>
      <c r="J198" s="30"/>
      <c r="K198" s="30"/>
      <c r="L198" s="30"/>
      <c r="M198" s="30"/>
      <c r="N198" s="30"/>
      <c r="O198" s="30"/>
      <c r="P198" s="30"/>
      <c r="Q198" s="30"/>
      <c r="R198" s="29"/>
      <c r="S198" s="30"/>
    </row>
    <row r="199" spans="1:19" x14ac:dyDescent="0.3">
      <c r="A199" s="25"/>
      <c r="B199" s="16"/>
      <c r="C199" s="3"/>
      <c r="D199" s="3"/>
      <c r="E199" s="3"/>
      <c r="F199" s="30"/>
      <c r="G199" s="30"/>
      <c r="H199" s="30"/>
      <c r="I199" s="32"/>
      <c r="J199" s="30"/>
      <c r="K199" s="30"/>
      <c r="L199" s="30"/>
      <c r="M199" s="30"/>
      <c r="N199" s="30"/>
      <c r="O199" s="30"/>
      <c r="P199" s="30"/>
      <c r="Q199" s="30"/>
      <c r="R199" s="29"/>
      <c r="S199" s="30"/>
    </row>
    <row r="200" spans="1:19" x14ac:dyDescent="0.3">
      <c r="A200" s="25"/>
      <c r="B200" s="16"/>
      <c r="C200" s="3"/>
      <c r="D200" s="3"/>
      <c r="E200" s="3"/>
      <c r="F200" s="30"/>
      <c r="G200" s="30"/>
      <c r="H200" s="30"/>
      <c r="I200" s="32"/>
      <c r="J200" s="30"/>
      <c r="K200" s="30"/>
      <c r="L200" s="30"/>
      <c r="M200" s="30"/>
      <c r="N200" s="30"/>
      <c r="O200" s="30"/>
      <c r="P200" s="30"/>
      <c r="Q200" s="30"/>
      <c r="R200" s="29"/>
      <c r="S200" s="30"/>
    </row>
    <row r="201" spans="1:19" x14ac:dyDescent="0.3">
      <c r="A201" s="25"/>
      <c r="B201" s="16"/>
      <c r="C201" s="3"/>
      <c r="D201" s="3"/>
      <c r="E201" s="3"/>
      <c r="F201" s="30"/>
      <c r="G201" s="30"/>
      <c r="H201" s="30"/>
      <c r="I201" s="32"/>
      <c r="J201" s="30"/>
      <c r="K201" s="30"/>
      <c r="L201" s="30"/>
      <c r="M201" s="30"/>
      <c r="N201" s="30"/>
      <c r="O201" s="30"/>
      <c r="P201" s="29"/>
      <c r="Q201" s="29"/>
      <c r="R201" s="29"/>
      <c r="S201" s="29"/>
    </row>
    <row r="202" spans="1:19" x14ac:dyDescent="0.3">
      <c r="A202" s="25"/>
      <c r="B202" s="16"/>
      <c r="C202" s="3"/>
      <c r="D202" s="3"/>
      <c r="E202" s="3"/>
      <c r="F202" s="30"/>
      <c r="G202" s="30"/>
      <c r="H202" s="30"/>
      <c r="I202" s="32"/>
      <c r="J202" s="30"/>
      <c r="K202" s="30"/>
      <c r="L202" s="30"/>
      <c r="M202" s="30"/>
      <c r="N202" s="30"/>
      <c r="O202" s="30"/>
      <c r="P202" s="29"/>
      <c r="Q202" s="29"/>
      <c r="R202" s="29"/>
      <c r="S202" s="29"/>
    </row>
    <row r="203" spans="1:19" x14ac:dyDescent="0.3">
      <c r="A203" s="23"/>
      <c r="B203" s="12"/>
      <c r="C203" s="3"/>
      <c r="D203" s="3"/>
      <c r="E203" s="3"/>
      <c r="F203" s="30"/>
      <c r="G203" s="30"/>
      <c r="H203" s="30"/>
      <c r="I203" s="32"/>
      <c r="J203" s="30"/>
      <c r="K203" s="30"/>
      <c r="L203" s="30"/>
      <c r="M203" s="30"/>
      <c r="N203" s="30"/>
      <c r="O203" s="30"/>
      <c r="P203" s="29"/>
      <c r="Q203" s="29"/>
      <c r="R203" s="29"/>
      <c r="S203" s="29"/>
    </row>
    <row r="204" spans="1:19" x14ac:dyDescent="0.3">
      <c r="A204" s="23"/>
      <c r="B204" s="12"/>
      <c r="C204" s="3"/>
      <c r="D204" s="3"/>
      <c r="E204" s="3"/>
      <c r="F204" s="30"/>
      <c r="G204" s="30"/>
      <c r="H204" s="30"/>
      <c r="I204" s="32"/>
      <c r="J204" s="30"/>
      <c r="K204" s="30"/>
      <c r="L204" s="30"/>
      <c r="M204" s="30"/>
      <c r="N204" s="30"/>
      <c r="O204" s="30"/>
      <c r="P204" s="29"/>
      <c r="Q204" s="29"/>
      <c r="R204" s="29"/>
      <c r="S204" s="29"/>
    </row>
    <row r="205" spans="1:19" x14ac:dyDescent="0.3">
      <c r="A205" s="23"/>
      <c r="B205" s="12"/>
      <c r="C205" s="3"/>
      <c r="D205" s="3"/>
      <c r="E205" s="3"/>
      <c r="F205" s="30"/>
      <c r="G205" s="30"/>
      <c r="H205" s="30"/>
      <c r="I205" s="32"/>
      <c r="J205" s="30"/>
      <c r="K205" s="30"/>
      <c r="L205" s="30"/>
      <c r="M205" s="30"/>
      <c r="N205" s="30"/>
      <c r="O205" s="30"/>
      <c r="P205" s="29"/>
      <c r="Q205" s="29"/>
      <c r="R205" s="29"/>
      <c r="S205" s="29"/>
    </row>
    <row r="206" spans="1:19" x14ac:dyDescent="0.3">
      <c r="A206" s="23"/>
      <c r="B206" s="12"/>
      <c r="C206" s="3"/>
      <c r="D206" s="3"/>
      <c r="E206" s="3"/>
      <c r="F206" s="30"/>
      <c r="G206" s="30"/>
      <c r="H206" s="30"/>
      <c r="I206" s="32"/>
      <c r="J206" s="30"/>
      <c r="K206" s="30"/>
      <c r="L206" s="30"/>
      <c r="M206" s="30"/>
      <c r="N206" s="30"/>
      <c r="O206" s="30"/>
      <c r="P206" s="29"/>
      <c r="Q206" s="29"/>
      <c r="R206" s="29"/>
      <c r="S206" s="29"/>
    </row>
    <row r="207" spans="1:19" x14ac:dyDescent="0.3">
      <c r="A207" s="23"/>
      <c r="B207" s="12"/>
      <c r="C207" s="3"/>
      <c r="D207" s="3"/>
      <c r="E207" s="3"/>
      <c r="F207" s="30"/>
      <c r="G207" s="30"/>
      <c r="H207" s="30"/>
      <c r="I207" s="32"/>
      <c r="J207" s="30"/>
      <c r="K207" s="30"/>
      <c r="L207" s="30"/>
      <c r="M207" s="30"/>
      <c r="N207" s="30"/>
      <c r="O207" s="30"/>
      <c r="P207" s="29"/>
      <c r="Q207" s="29"/>
      <c r="R207" s="29"/>
      <c r="S207" s="29"/>
    </row>
    <row r="208" spans="1:19" x14ac:dyDescent="0.3">
      <c r="A208" s="23"/>
      <c r="B208" s="12"/>
      <c r="C208" s="3"/>
      <c r="D208" s="3"/>
      <c r="E208" s="3"/>
      <c r="F208" s="30"/>
      <c r="G208" s="30"/>
      <c r="H208" s="30"/>
      <c r="I208" s="32"/>
      <c r="J208" s="30"/>
      <c r="K208" s="30"/>
      <c r="L208" s="30"/>
      <c r="M208" s="30"/>
      <c r="N208" s="30"/>
      <c r="O208" s="30"/>
      <c r="P208" s="29"/>
      <c r="Q208" s="29"/>
      <c r="R208" s="29"/>
      <c r="S208" s="29"/>
    </row>
    <row r="209" spans="1:19" x14ac:dyDescent="0.3">
      <c r="A209" s="23"/>
      <c r="B209" s="12"/>
      <c r="C209" s="3"/>
      <c r="D209" s="3"/>
      <c r="E209" s="3"/>
      <c r="F209" s="30"/>
      <c r="G209" s="30"/>
      <c r="H209" s="30"/>
      <c r="I209" s="32"/>
      <c r="J209" s="30"/>
      <c r="K209" s="30"/>
      <c r="L209" s="30"/>
      <c r="M209" s="30"/>
      <c r="N209" s="30"/>
      <c r="O209" s="30"/>
      <c r="P209" s="29"/>
      <c r="Q209" s="29"/>
      <c r="R209" s="29"/>
      <c r="S209" s="29"/>
    </row>
    <row r="210" spans="1:19" x14ac:dyDescent="0.3">
      <c r="A210" s="23"/>
      <c r="B210" s="12"/>
      <c r="C210" s="3"/>
      <c r="D210" s="3"/>
      <c r="E210" s="3"/>
      <c r="F210" s="30"/>
      <c r="G210" s="30"/>
      <c r="H210" s="30"/>
      <c r="I210" s="32"/>
      <c r="J210" s="30"/>
      <c r="K210" s="30"/>
      <c r="L210" s="30"/>
      <c r="M210" s="30"/>
      <c r="N210" s="30"/>
      <c r="O210" s="30"/>
      <c r="P210" s="29"/>
      <c r="Q210" s="29"/>
      <c r="R210" s="29"/>
      <c r="S210" s="29"/>
    </row>
    <row r="211" spans="1:19" x14ac:dyDescent="0.3">
      <c r="A211" s="23"/>
      <c r="B211" s="12"/>
      <c r="C211" s="3"/>
      <c r="D211" s="3"/>
      <c r="E211" s="3"/>
      <c r="F211" s="30"/>
      <c r="G211" s="30"/>
      <c r="H211" s="30"/>
      <c r="I211" s="32"/>
      <c r="J211" s="30"/>
      <c r="K211" s="30"/>
      <c r="L211" s="30"/>
      <c r="M211" s="30"/>
      <c r="N211" s="30"/>
      <c r="O211" s="30"/>
      <c r="P211" s="29"/>
      <c r="Q211" s="29"/>
      <c r="R211" s="29"/>
      <c r="S211" s="29"/>
    </row>
    <row r="212" spans="1:19" x14ac:dyDescent="0.3">
      <c r="A212" s="23"/>
      <c r="B212" s="12"/>
      <c r="C212" s="3"/>
      <c r="D212" s="3"/>
      <c r="E212" s="3"/>
      <c r="F212" s="30"/>
      <c r="G212" s="30"/>
      <c r="H212" s="30"/>
      <c r="I212" s="32"/>
      <c r="J212" s="30"/>
      <c r="K212" s="30"/>
      <c r="L212" s="30"/>
      <c r="M212" s="30"/>
      <c r="N212" s="30"/>
      <c r="O212" s="30"/>
      <c r="P212" s="29"/>
      <c r="Q212" s="29"/>
      <c r="R212" s="29"/>
      <c r="S212" s="29"/>
    </row>
    <row r="213" spans="1:19" x14ac:dyDescent="0.3">
      <c r="A213" s="25"/>
      <c r="B213" s="13"/>
      <c r="C213" s="3"/>
      <c r="D213" s="3"/>
      <c r="E213" s="3"/>
      <c r="F213" s="30"/>
      <c r="G213" s="30"/>
      <c r="H213" s="30"/>
      <c r="I213" s="32"/>
      <c r="J213" s="30"/>
      <c r="K213" s="30"/>
      <c r="L213" s="30"/>
      <c r="M213" s="30"/>
      <c r="N213" s="30"/>
      <c r="O213" s="30"/>
      <c r="P213" s="29"/>
      <c r="Q213" s="29"/>
      <c r="R213" s="29"/>
      <c r="S213" s="29"/>
    </row>
    <row r="214" spans="1:19" x14ac:dyDescent="0.3">
      <c r="A214" s="25"/>
      <c r="B214" s="13"/>
      <c r="C214" s="3"/>
      <c r="D214" s="3"/>
      <c r="E214" s="3"/>
      <c r="F214" s="30"/>
      <c r="G214" s="30"/>
      <c r="H214" s="30"/>
      <c r="I214" s="32"/>
      <c r="J214" s="30"/>
      <c r="K214" s="30"/>
      <c r="L214" s="30"/>
      <c r="M214" s="30"/>
      <c r="N214" s="30"/>
      <c r="O214" s="30"/>
      <c r="P214" s="29"/>
      <c r="Q214" s="29"/>
      <c r="R214" s="29"/>
      <c r="S214" s="29"/>
    </row>
    <row r="215" spans="1:19" x14ac:dyDescent="0.3">
      <c r="A215" s="25"/>
      <c r="B215" s="13"/>
      <c r="C215" s="3"/>
      <c r="D215" s="3"/>
      <c r="E215" s="3"/>
      <c r="F215" s="30"/>
      <c r="G215" s="30"/>
      <c r="H215" s="30"/>
      <c r="I215" s="32"/>
      <c r="J215" s="30"/>
      <c r="K215" s="30"/>
      <c r="L215" s="30"/>
      <c r="M215" s="30"/>
      <c r="N215" s="30"/>
      <c r="O215" s="30"/>
      <c r="P215" s="29"/>
      <c r="Q215" s="29"/>
      <c r="R215" s="29"/>
      <c r="S215" s="29"/>
    </row>
    <row r="216" spans="1:19" x14ac:dyDescent="0.3">
      <c r="A216" s="25"/>
      <c r="B216" s="13"/>
      <c r="C216" s="3"/>
      <c r="D216" s="3"/>
      <c r="E216" s="3"/>
      <c r="F216" s="30"/>
      <c r="G216" s="30"/>
      <c r="H216" s="30"/>
      <c r="I216" s="32"/>
      <c r="J216" s="30"/>
      <c r="K216" s="30"/>
      <c r="L216" s="30"/>
      <c r="M216" s="30"/>
      <c r="N216" s="30"/>
      <c r="O216" s="30"/>
      <c r="P216" s="29"/>
      <c r="Q216" s="29"/>
      <c r="R216" s="29"/>
      <c r="S216" s="29"/>
    </row>
    <row r="217" spans="1:19" x14ac:dyDescent="0.3">
      <c r="A217" s="25"/>
      <c r="B217" s="13"/>
      <c r="C217" s="3"/>
      <c r="D217" s="3"/>
      <c r="E217" s="3"/>
      <c r="F217" s="30"/>
      <c r="G217" s="30"/>
      <c r="H217" s="30"/>
      <c r="I217" s="32"/>
      <c r="J217" s="30"/>
      <c r="K217" s="30"/>
      <c r="L217" s="30"/>
      <c r="M217" s="30"/>
      <c r="N217" s="30"/>
      <c r="O217" s="30"/>
      <c r="P217" s="29"/>
      <c r="Q217" s="29"/>
      <c r="R217" s="29"/>
      <c r="S217" s="29"/>
    </row>
    <row r="218" spans="1:19" x14ac:dyDescent="0.3">
      <c r="A218" s="25"/>
      <c r="B218" s="13"/>
      <c r="C218" s="3"/>
      <c r="D218" s="3"/>
      <c r="E218" s="3"/>
      <c r="F218" s="30"/>
      <c r="G218" s="30"/>
      <c r="H218" s="30"/>
      <c r="I218" s="32"/>
      <c r="J218" s="30"/>
      <c r="K218" s="30"/>
      <c r="L218" s="30"/>
      <c r="M218" s="30"/>
      <c r="N218" s="30"/>
      <c r="O218" s="30"/>
      <c r="P218" s="29"/>
      <c r="Q218" s="29"/>
      <c r="R218" s="29"/>
      <c r="S218" s="29"/>
    </row>
    <row r="219" spans="1:19" x14ac:dyDescent="0.3">
      <c r="A219" s="25"/>
      <c r="B219" s="13"/>
      <c r="C219" s="3"/>
      <c r="D219" s="3"/>
      <c r="E219" s="3"/>
      <c r="F219" s="30"/>
      <c r="G219" s="30"/>
      <c r="H219" s="30"/>
      <c r="I219" s="32"/>
      <c r="J219" s="30"/>
      <c r="K219" s="30"/>
      <c r="L219" s="30"/>
      <c r="M219" s="30"/>
      <c r="N219" s="30"/>
      <c r="O219" s="30"/>
      <c r="P219" s="29"/>
      <c r="Q219" s="29"/>
      <c r="R219" s="29"/>
      <c r="S219" s="29"/>
    </row>
    <row r="220" spans="1:19" x14ac:dyDescent="0.3">
      <c r="A220" s="25"/>
      <c r="B220" s="13"/>
      <c r="C220" s="3"/>
      <c r="D220" s="3"/>
      <c r="E220" s="3"/>
      <c r="F220" s="30"/>
      <c r="G220" s="30"/>
      <c r="H220" s="30"/>
      <c r="I220" s="32"/>
      <c r="J220" s="30"/>
      <c r="K220" s="30"/>
      <c r="L220" s="30"/>
      <c r="M220" s="30"/>
      <c r="N220" s="30"/>
      <c r="O220" s="30"/>
      <c r="P220" s="29"/>
      <c r="Q220" s="29"/>
      <c r="R220" s="29"/>
      <c r="S220" s="29"/>
    </row>
  </sheetData>
  <mergeCells count="19">
    <mergeCell ref="A2:A3"/>
    <mergeCell ref="B2:B3"/>
    <mergeCell ref="C2:C3"/>
    <mergeCell ref="D2:D3"/>
    <mergeCell ref="E2:E3"/>
    <mergeCell ref="F1:S1"/>
    <mergeCell ref="G2:G3"/>
    <mergeCell ref="V2:V9"/>
    <mergeCell ref="S2:S3"/>
    <mergeCell ref="O2:O3"/>
    <mergeCell ref="P2:P3"/>
    <mergeCell ref="Q2:Q3"/>
    <mergeCell ref="R2:R3"/>
    <mergeCell ref="I2:I3"/>
    <mergeCell ref="J2:K2"/>
    <mergeCell ref="L2:M2"/>
    <mergeCell ref="N2:N3"/>
    <mergeCell ref="F2:F3"/>
    <mergeCell ref="H2:H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G21" sqref="G21"/>
    </sheetView>
  </sheetViews>
  <sheetFormatPr defaultRowHeight="14.4" x14ac:dyDescent="0.3"/>
  <sheetData>
    <row r="1" spans="1:14" x14ac:dyDescent="0.3">
      <c r="A1" t="s">
        <v>19</v>
      </c>
      <c r="B1" t="s">
        <v>18</v>
      </c>
      <c r="C1" t="s">
        <v>22</v>
      </c>
      <c r="D1" t="s">
        <v>20</v>
      </c>
      <c r="E1" t="s">
        <v>21</v>
      </c>
      <c r="F1" t="s">
        <v>11</v>
      </c>
      <c r="G1" t="s">
        <v>9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Profitability</vt:lpstr>
      <vt:lpstr>FacultyDetail</vt:lpstr>
      <vt:lpstr>LogisticsDetail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2023-06-05T16:42:14Z</dcterms:created>
  <dcterms:modified xsi:type="dcterms:W3CDTF">2023-07-08T16:19:53Z</dcterms:modified>
</cp:coreProperties>
</file>