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odiam\Docs\Offline\BusinessManagement\"/>
    </mc:Choice>
  </mc:AlternateContent>
  <bookViews>
    <workbookView xWindow="-105" yWindow="-105" windowWidth="23250" windowHeight="12450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5" l="1"/>
  <c r="R56" i="5"/>
  <c r="R53" i="5"/>
  <c r="R52" i="5"/>
  <c r="R148" i="5"/>
  <c r="R149" i="5"/>
  <c r="R143" i="5"/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B200" i="5" s="1"/>
  <c r="Y200" i="5"/>
  <c r="W200" i="5"/>
  <c r="V200" i="5"/>
  <c r="R200" i="5"/>
  <c r="A200" i="5"/>
  <c r="AI199" i="5"/>
  <c r="AG199" i="5"/>
  <c r="AF199" i="5"/>
  <c r="AC199" i="5"/>
  <c r="AB199" i="5" s="1"/>
  <c r="Y199" i="5"/>
  <c r="W199" i="5"/>
  <c r="V199" i="5"/>
  <c r="R199" i="5"/>
  <c r="T199" i="5" s="1"/>
  <c r="A199" i="5"/>
  <c r="AI198" i="5"/>
  <c r="AG198" i="5"/>
  <c r="AF198" i="5"/>
  <c r="AC198" i="5"/>
  <c r="AB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A197" i="5"/>
  <c r="AI196" i="5"/>
  <c r="AG196" i="5"/>
  <c r="AF196" i="5"/>
  <c r="AC196" i="5"/>
  <c r="AD196" i="5" s="1"/>
  <c r="Y196" i="5"/>
  <c r="W196" i="5"/>
  <c r="V196" i="5"/>
  <c r="R196" i="5"/>
  <c r="U196" i="5" s="1"/>
  <c r="A196" i="5"/>
  <c r="AI195" i="5"/>
  <c r="AG195" i="5"/>
  <c r="AF195" i="5"/>
  <c r="AC195" i="5"/>
  <c r="AA195" i="5" s="1"/>
  <c r="Y195" i="5"/>
  <c r="W195" i="5"/>
  <c r="V195" i="5"/>
  <c r="R195" i="5"/>
  <c r="U195" i="5" s="1"/>
  <c r="A195" i="5"/>
  <c r="AI194" i="5"/>
  <c r="AG194" i="5"/>
  <c r="AF194" i="5"/>
  <c r="AC194" i="5"/>
  <c r="AB194" i="5" s="1"/>
  <c r="Y194" i="5"/>
  <c r="W194" i="5"/>
  <c r="V194" i="5"/>
  <c r="R194" i="5"/>
  <c r="T194" i="5" s="1"/>
  <c r="A194" i="5"/>
  <c r="AI193" i="5"/>
  <c r="AG193" i="5"/>
  <c r="AF193" i="5"/>
  <c r="AC193" i="5"/>
  <c r="AB193" i="5" s="1"/>
  <c r="Y193" i="5"/>
  <c r="W193" i="5"/>
  <c r="V193" i="5"/>
  <c r="R193" i="5"/>
  <c r="A193" i="5"/>
  <c r="AI192" i="5"/>
  <c r="AG192" i="5"/>
  <c r="AF192" i="5"/>
  <c r="AC192" i="5"/>
  <c r="AB192" i="5" s="1"/>
  <c r="Y192" i="5"/>
  <c r="W192" i="5"/>
  <c r="V192" i="5"/>
  <c r="R192" i="5"/>
  <c r="A192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201" i="5" l="1"/>
  <c r="AA196" i="5"/>
  <c r="AB174" i="5"/>
  <c r="AD193" i="5"/>
  <c r="AB175" i="5"/>
  <c r="AE194" i="5"/>
  <c r="T192" i="5"/>
  <c r="AE192" i="5" s="1"/>
  <c r="U192" i="5"/>
  <c r="U178" i="5"/>
  <c r="AB173" i="5"/>
  <c r="T196" i="5"/>
  <c r="AJ196" i="5" s="1"/>
  <c r="AD197" i="5"/>
  <c r="Z199" i="5"/>
  <c r="AB167" i="5"/>
  <c r="AB178" i="5"/>
  <c r="AA198" i="5"/>
  <c r="AD198" i="5"/>
  <c r="AD192" i="5"/>
  <c r="T193" i="5"/>
  <c r="Z193" i="5" s="1"/>
  <c r="AB197" i="5"/>
  <c r="T198" i="5"/>
  <c r="Z198" i="5" s="1"/>
  <c r="U199" i="5"/>
  <c r="AA176" i="5"/>
  <c r="U193" i="5"/>
  <c r="U198" i="5"/>
  <c r="AB201" i="5"/>
  <c r="AB181" i="5"/>
  <c r="AJ194" i="5"/>
  <c r="AB195" i="5"/>
  <c r="T200" i="5"/>
  <c r="AE200" i="5" s="1"/>
  <c r="AA169" i="5"/>
  <c r="AA192" i="5"/>
  <c r="AD195" i="5"/>
  <c r="AJ199" i="5"/>
  <c r="AD199" i="5"/>
  <c r="U194" i="5"/>
  <c r="AD194" i="5"/>
  <c r="T195" i="5"/>
  <c r="AJ195" i="5" s="1"/>
  <c r="AE199" i="5"/>
  <c r="U200" i="5"/>
  <c r="AD200" i="5"/>
  <c r="T201" i="5"/>
  <c r="AE201" i="5" s="1"/>
  <c r="U201" i="5"/>
  <c r="AB196" i="5"/>
  <c r="AA193" i="5"/>
  <c r="Z194" i="5"/>
  <c r="T197" i="5"/>
  <c r="Z197" i="5" s="1"/>
  <c r="AA199" i="5"/>
  <c r="AA194" i="5"/>
  <c r="U197" i="5"/>
  <c r="AA200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08" i="5"/>
  <c r="R208" i="5"/>
  <c r="T208" i="5" s="1"/>
  <c r="AJ208" i="5" s="1"/>
  <c r="V208" i="5"/>
  <c r="W208" i="5"/>
  <c r="Y208" i="5"/>
  <c r="AC208" i="5"/>
  <c r="AB208" i="5" s="1"/>
  <c r="AF208" i="5"/>
  <c r="AG208" i="5"/>
  <c r="AI208" i="5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I73" i="5"/>
  <c r="AG73" i="5"/>
  <c r="AF73" i="5"/>
  <c r="AC73" i="5"/>
  <c r="AD73" i="5" s="1"/>
  <c r="Y73" i="5"/>
  <c r="W73" i="5"/>
  <c r="V73" i="5"/>
  <c r="R73" i="5"/>
  <c r="T73" i="5" s="1"/>
  <c r="AI67" i="5"/>
  <c r="AG67" i="5"/>
  <c r="AF67" i="5"/>
  <c r="AC67" i="5"/>
  <c r="AD67" i="5" s="1"/>
  <c r="Y67" i="5"/>
  <c r="W67" i="5"/>
  <c r="V67" i="5"/>
  <c r="R67" i="5"/>
  <c r="AI66" i="5"/>
  <c r="AG66" i="5"/>
  <c r="AF66" i="5"/>
  <c r="AC66" i="5"/>
  <c r="AA66" i="5" s="1"/>
  <c r="Y66" i="5"/>
  <c r="W66" i="5"/>
  <c r="V66" i="5"/>
  <c r="R66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71" i="5"/>
  <c r="AG71" i="5"/>
  <c r="AF71" i="5"/>
  <c r="AC71" i="5"/>
  <c r="AB71" i="5" s="1"/>
  <c r="Y71" i="5"/>
  <c r="W71" i="5"/>
  <c r="V71" i="5"/>
  <c r="R71" i="5"/>
  <c r="U71" i="5" s="1"/>
  <c r="AI70" i="5"/>
  <c r="AG70" i="5"/>
  <c r="AF70" i="5"/>
  <c r="AC70" i="5"/>
  <c r="AB70" i="5" s="1"/>
  <c r="Y70" i="5"/>
  <c r="W70" i="5"/>
  <c r="V70" i="5"/>
  <c r="R70" i="5"/>
  <c r="T70" i="5" s="1"/>
  <c r="AI69" i="5"/>
  <c r="AG69" i="5"/>
  <c r="AF69" i="5"/>
  <c r="AC69" i="5"/>
  <c r="AA69" i="5" s="1"/>
  <c r="Y69" i="5"/>
  <c r="W69" i="5"/>
  <c r="V69" i="5"/>
  <c r="R69" i="5"/>
  <c r="AI68" i="5"/>
  <c r="AG68" i="5"/>
  <c r="AF68" i="5"/>
  <c r="AC68" i="5"/>
  <c r="AD68" i="5" s="1"/>
  <c r="Y68" i="5"/>
  <c r="W68" i="5"/>
  <c r="V68" i="5"/>
  <c r="R68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1" i="5"/>
  <c r="R49" i="5"/>
  <c r="R58" i="5"/>
  <c r="R50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A186" i="5" s="1"/>
  <c r="AF186" i="5"/>
  <c r="AG186" i="5"/>
  <c r="AI186" i="5"/>
  <c r="AI191" i="5"/>
  <c r="AG191" i="5"/>
  <c r="AF191" i="5"/>
  <c r="AC191" i="5"/>
  <c r="AD191" i="5" s="1"/>
  <c r="Y191" i="5"/>
  <c r="W191" i="5"/>
  <c r="V191" i="5"/>
  <c r="V188" i="5"/>
  <c r="W188" i="5"/>
  <c r="Y188" i="5"/>
  <c r="AC188" i="5"/>
  <c r="AB188" i="5" s="1"/>
  <c r="AF188" i="5"/>
  <c r="AG188" i="5"/>
  <c r="AI188" i="5"/>
  <c r="V189" i="5"/>
  <c r="W189" i="5"/>
  <c r="Y189" i="5"/>
  <c r="AC189" i="5"/>
  <c r="AA189" i="5" s="1"/>
  <c r="AF189" i="5"/>
  <c r="AG189" i="5"/>
  <c r="AI189" i="5"/>
  <c r="AE174" i="5" l="1"/>
  <c r="AE196" i="5"/>
  <c r="AE193" i="5"/>
  <c r="Z192" i="5"/>
  <c r="AE195" i="5"/>
  <c r="Z196" i="5"/>
  <c r="AJ192" i="5"/>
  <c r="AJ179" i="5"/>
  <c r="Z201" i="5"/>
  <c r="AE198" i="5"/>
  <c r="Z200" i="5"/>
  <c r="AJ198" i="5"/>
  <c r="AJ201" i="5"/>
  <c r="AJ172" i="5"/>
  <c r="Z195" i="5"/>
  <c r="AJ200" i="5"/>
  <c r="AJ197" i="5"/>
  <c r="AJ193" i="5"/>
  <c r="AE197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70" i="5"/>
  <c r="AE73" i="5"/>
  <c r="AD60" i="5"/>
  <c r="AA68" i="5"/>
  <c r="U208" i="5"/>
  <c r="AB191" i="5"/>
  <c r="AD186" i="5"/>
  <c r="AB69" i="5"/>
  <c r="AA134" i="5"/>
  <c r="T137" i="5"/>
  <c r="AJ137" i="5" s="1"/>
  <c r="AA135" i="5"/>
  <c r="AA208" i="5"/>
  <c r="AE208" i="5"/>
  <c r="Z208" i="5"/>
  <c r="AD208" i="5"/>
  <c r="AA70" i="5"/>
  <c r="AD63" i="5"/>
  <c r="AA67" i="5"/>
  <c r="AD61" i="5"/>
  <c r="U63" i="5"/>
  <c r="U70" i="5"/>
  <c r="AD71" i="5"/>
  <c r="U132" i="5"/>
  <c r="AD69" i="5"/>
  <c r="AJ70" i="5"/>
  <c r="T64" i="5"/>
  <c r="AJ64" i="5" s="1"/>
  <c r="Z70" i="5"/>
  <c r="AD139" i="5"/>
  <c r="Z73" i="5"/>
  <c r="AD132" i="5"/>
  <c r="AD189" i="5"/>
  <c r="AD70" i="5"/>
  <c r="T130" i="5"/>
  <c r="Z130" i="5" s="1"/>
  <c r="T61" i="5"/>
  <c r="AJ61" i="5" s="1"/>
  <c r="AB68" i="5"/>
  <c r="T71" i="5"/>
  <c r="Z71" i="5" s="1"/>
  <c r="AJ63" i="5"/>
  <c r="AE63" i="5"/>
  <c r="AB67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66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8" i="5"/>
  <c r="T69" i="5"/>
  <c r="AJ69" i="5" s="1"/>
  <c r="AA71" i="5"/>
  <c r="U66" i="5"/>
  <c r="AD66" i="5"/>
  <c r="T67" i="5"/>
  <c r="AJ67" i="5" s="1"/>
  <c r="AB73" i="5"/>
  <c r="U62" i="5"/>
  <c r="T68" i="5"/>
  <c r="AJ68" i="5" s="1"/>
  <c r="AD64" i="5"/>
  <c r="T66" i="5"/>
  <c r="AE66" i="5" s="1"/>
  <c r="U69" i="5"/>
  <c r="AA65" i="5"/>
  <c r="Z63" i="5"/>
  <c r="U67" i="5"/>
  <c r="AA60" i="5"/>
  <c r="AA63" i="5"/>
  <c r="AA61" i="5"/>
  <c r="AA72" i="5"/>
  <c r="AA62" i="5"/>
  <c r="AA64" i="5"/>
  <c r="U131" i="5"/>
  <c r="AB131" i="5"/>
  <c r="AD188" i="5"/>
  <c r="AB130" i="5"/>
  <c r="AA130" i="5"/>
  <c r="AA131" i="5"/>
  <c r="Z131" i="5"/>
  <c r="AE131" i="5"/>
  <c r="AJ131" i="5"/>
  <c r="T186" i="5"/>
  <c r="AE186" i="5" s="1"/>
  <c r="T189" i="5"/>
  <c r="Z189" i="5" s="1"/>
  <c r="AJ188" i="5"/>
  <c r="U188" i="5"/>
  <c r="AE188" i="5"/>
  <c r="AA191" i="5"/>
  <c r="AA188" i="5"/>
  <c r="AB186" i="5"/>
  <c r="T191" i="5"/>
  <c r="U191" i="5"/>
  <c r="AB189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8" i="5"/>
  <c r="AE67" i="5"/>
  <c r="Z61" i="5"/>
  <c r="Z141" i="5"/>
  <c r="AE62" i="5"/>
  <c r="AJ141" i="5"/>
  <c r="Z66" i="5"/>
  <c r="AJ133" i="5"/>
  <c r="Z68" i="5"/>
  <c r="Z60" i="5"/>
  <c r="AE140" i="5"/>
  <c r="Z65" i="5"/>
  <c r="AJ140" i="5"/>
  <c r="AE133" i="5"/>
  <c r="AJ71" i="5"/>
  <c r="AJ62" i="5"/>
  <c r="AE71" i="5"/>
  <c r="AE65" i="5"/>
  <c r="AJ142" i="5"/>
  <c r="Z134" i="5"/>
  <c r="AJ139" i="5"/>
  <c r="AE134" i="5"/>
  <c r="AJ135" i="5"/>
  <c r="Z135" i="5"/>
  <c r="AE139" i="5"/>
  <c r="AE69" i="5"/>
  <c r="Z67" i="5"/>
  <c r="AJ66" i="5"/>
  <c r="Z69" i="5"/>
  <c r="AE189" i="5"/>
  <c r="AJ189" i="5"/>
  <c r="Z186" i="5"/>
  <c r="AJ186" i="5"/>
  <c r="AJ191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89" i="5"/>
  <c r="V391" i="5"/>
  <c r="V390" i="5"/>
  <c r="T391" i="5"/>
  <c r="R389" i="5"/>
  <c r="T389" i="5" s="1"/>
  <c r="P389" i="5"/>
  <c r="W389" i="5"/>
  <c r="Y389" i="5"/>
  <c r="AC389" i="5"/>
  <c r="AD389" i="5" s="1"/>
  <c r="AI389" i="5"/>
  <c r="P390" i="5"/>
  <c r="R390" i="5"/>
  <c r="U390" i="5" s="1"/>
  <c r="W390" i="5"/>
  <c r="Y390" i="5"/>
  <c r="AC390" i="5"/>
  <c r="AB390" i="5" s="1"/>
  <c r="AI390" i="5"/>
  <c r="P391" i="5"/>
  <c r="U391" i="5"/>
  <c r="S391" i="5"/>
  <c r="W391" i="5"/>
  <c r="Y391" i="5"/>
  <c r="AC391" i="5"/>
  <c r="AD391" i="5" s="1"/>
  <c r="AG391" i="5"/>
  <c r="AI391" i="5"/>
  <c r="AI8" i="5"/>
  <c r="AI403" i="5"/>
  <c r="AF403" i="5"/>
  <c r="AG401" i="5"/>
  <c r="AI400" i="5"/>
  <c r="AF400" i="5"/>
  <c r="AG400" i="5"/>
  <c r="AI399" i="5"/>
  <c r="AG399" i="5"/>
  <c r="AF399" i="5"/>
  <c r="AI398" i="5"/>
  <c r="AG398" i="5"/>
  <c r="AF398" i="5"/>
  <c r="AI397" i="5"/>
  <c r="AG397" i="5"/>
  <c r="AF396" i="5"/>
  <c r="AI59" i="5"/>
  <c r="AG59" i="5"/>
  <c r="AF59" i="5"/>
  <c r="AI45" i="5"/>
  <c r="AG45" i="5"/>
  <c r="AF45" i="5"/>
  <c r="AI395" i="5"/>
  <c r="AI394" i="5"/>
  <c r="AG394" i="5"/>
  <c r="AF394" i="5"/>
  <c r="AI393" i="5"/>
  <c r="AG393" i="5"/>
  <c r="AF393" i="5"/>
  <c r="AI388" i="5"/>
  <c r="AG388" i="5"/>
  <c r="AI387" i="5"/>
  <c r="AG387" i="5"/>
  <c r="AF387" i="5"/>
  <c r="AI386" i="5"/>
  <c r="AG386" i="5"/>
  <c r="AF386" i="5"/>
  <c r="AI384" i="5"/>
  <c r="AI383" i="5"/>
  <c r="AG383" i="5"/>
  <c r="AF383" i="5"/>
  <c r="AI382" i="5"/>
  <c r="AG382" i="5"/>
  <c r="AF382" i="5"/>
  <c r="AI380" i="5"/>
  <c r="AG380" i="5"/>
  <c r="AI379" i="5"/>
  <c r="AG379" i="5"/>
  <c r="AF379" i="5"/>
  <c r="AI378" i="5"/>
  <c r="AG378" i="5"/>
  <c r="AF378" i="5"/>
  <c r="AI376" i="5"/>
  <c r="AI375" i="5"/>
  <c r="AG375" i="5"/>
  <c r="AF375" i="5"/>
  <c r="AI374" i="5"/>
  <c r="AG374" i="5"/>
  <c r="AF374" i="5"/>
  <c r="AI372" i="5"/>
  <c r="AG372" i="5"/>
  <c r="AI371" i="5"/>
  <c r="AG371" i="5"/>
  <c r="AF371" i="5"/>
  <c r="AI370" i="5"/>
  <c r="AG370" i="5"/>
  <c r="AF370" i="5"/>
  <c r="AI368" i="5"/>
  <c r="AI367" i="5"/>
  <c r="AG367" i="5"/>
  <c r="AF367" i="5"/>
  <c r="AI366" i="5"/>
  <c r="AG366" i="5"/>
  <c r="AF366" i="5"/>
  <c r="AI364" i="5"/>
  <c r="AG364" i="5"/>
  <c r="AI363" i="5"/>
  <c r="AG363" i="5"/>
  <c r="AF363" i="5"/>
  <c r="AI362" i="5"/>
  <c r="AG362" i="5"/>
  <c r="AF362" i="5"/>
  <c r="AI360" i="5"/>
  <c r="AI359" i="5"/>
  <c r="AG359" i="5"/>
  <c r="AF359" i="5"/>
  <c r="AI358" i="5"/>
  <c r="AG358" i="5"/>
  <c r="AF358" i="5"/>
  <c r="AI347" i="5"/>
  <c r="AG347" i="5"/>
  <c r="AI337" i="5"/>
  <c r="AG337" i="5"/>
  <c r="AF337" i="5"/>
  <c r="AI327" i="5"/>
  <c r="AG327" i="5"/>
  <c r="AF327" i="5"/>
  <c r="AI310" i="5"/>
  <c r="AI306" i="5"/>
  <c r="AG306" i="5"/>
  <c r="AF306" i="5"/>
  <c r="AI298" i="5"/>
  <c r="AG298" i="5"/>
  <c r="AF298" i="5"/>
  <c r="AI286" i="5"/>
  <c r="AG286" i="5"/>
  <c r="AI278" i="5"/>
  <c r="AG278" i="5"/>
  <c r="AF278" i="5"/>
  <c r="AI270" i="5"/>
  <c r="AG270" i="5"/>
  <c r="AF270" i="5"/>
  <c r="AI265" i="5"/>
  <c r="AI264" i="5"/>
  <c r="AG264" i="5"/>
  <c r="AF264" i="5"/>
  <c r="AI263" i="5"/>
  <c r="AG263" i="5"/>
  <c r="AF263" i="5"/>
  <c r="AI261" i="5"/>
  <c r="AG261" i="5"/>
  <c r="AI260" i="5"/>
  <c r="AG260" i="5"/>
  <c r="AF260" i="5"/>
  <c r="AI259" i="5"/>
  <c r="AG259" i="5"/>
  <c r="AF259" i="5"/>
  <c r="AI257" i="5"/>
  <c r="AI256" i="5"/>
  <c r="AG256" i="5"/>
  <c r="AF256" i="5"/>
  <c r="AI255" i="5"/>
  <c r="AG255" i="5"/>
  <c r="AF255" i="5"/>
  <c r="AI253" i="5"/>
  <c r="AG253" i="5"/>
  <c r="AI252" i="5"/>
  <c r="AG252" i="5"/>
  <c r="AF252" i="5"/>
  <c r="AI251" i="5"/>
  <c r="AG251" i="5"/>
  <c r="AF251" i="5"/>
  <c r="AI249" i="5"/>
  <c r="AI248" i="5"/>
  <c r="AG248" i="5"/>
  <c r="AF248" i="5"/>
  <c r="AI247" i="5"/>
  <c r="AG247" i="5"/>
  <c r="AF247" i="5"/>
  <c r="AI245" i="5"/>
  <c r="AG245" i="5"/>
  <c r="AI244" i="5"/>
  <c r="AG244" i="5"/>
  <c r="AF244" i="5"/>
  <c r="AI243" i="5"/>
  <c r="AG243" i="5"/>
  <c r="AF243" i="5"/>
  <c r="AI241" i="5"/>
  <c r="AI240" i="5"/>
  <c r="AF240" i="5"/>
  <c r="AI239" i="5"/>
  <c r="AG239" i="5"/>
  <c r="AF239" i="5"/>
  <c r="AI237" i="5"/>
  <c r="AF237" i="5"/>
  <c r="AG237" i="5"/>
  <c r="AI236" i="5"/>
  <c r="AG236" i="5"/>
  <c r="AF236" i="5"/>
  <c r="AI235" i="5"/>
  <c r="AG235" i="5"/>
  <c r="AF235" i="5"/>
  <c r="AI233" i="5"/>
  <c r="AI232" i="5"/>
  <c r="AF232" i="5"/>
  <c r="AI231" i="5"/>
  <c r="AG231" i="5"/>
  <c r="AF231" i="5"/>
  <c r="AI229" i="5"/>
  <c r="AF229" i="5"/>
  <c r="AG229" i="5"/>
  <c r="AI228" i="5"/>
  <c r="AG228" i="5"/>
  <c r="AF228" i="5"/>
  <c r="AI227" i="5"/>
  <c r="AG227" i="5"/>
  <c r="AF227" i="5"/>
  <c r="AI225" i="5"/>
  <c r="AI224" i="5"/>
  <c r="AF224" i="5"/>
  <c r="AI223" i="5"/>
  <c r="AG223" i="5"/>
  <c r="AF223" i="5"/>
  <c r="AI221" i="5"/>
  <c r="AF221" i="5"/>
  <c r="AG221" i="5"/>
  <c r="AI220" i="5"/>
  <c r="AG220" i="5"/>
  <c r="AF220" i="5"/>
  <c r="AI219" i="5"/>
  <c r="AG219" i="5"/>
  <c r="AF219" i="5"/>
  <c r="AI217" i="5"/>
  <c r="AI216" i="5"/>
  <c r="AF216" i="5"/>
  <c r="AI215" i="5"/>
  <c r="AG215" i="5"/>
  <c r="AF215" i="5"/>
  <c r="AI213" i="5"/>
  <c r="AF213" i="5"/>
  <c r="AG213" i="5"/>
  <c r="AI212" i="5"/>
  <c r="AG212" i="5"/>
  <c r="AF212" i="5"/>
  <c r="AI211" i="5"/>
  <c r="AG211" i="5"/>
  <c r="AF211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5" i="5"/>
  <c r="AI209" i="5"/>
  <c r="AI207" i="5"/>
  <c r="AG207" i="5"/>
  <c r="AF207" i="5"/>
  <c r="AI206" i="5"/>
  <c r="AG206" i="5"/>
  <c r="AF206" i="5"/>
  <c r="AF204" i="5"/>
  <c r="AG204" i="5"/>
  <c r="AI203" i="5"/>
  <c r="AG202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0" i="5"/>
  <c r="AI187" i="5"/>
  <c r="AG187" i="5"/>
  <c r="AF187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7" i="5"/>
  <c r="AB187" i="5" s="1"/>
  <c r="AC190" i="5"/>
  <c r="AD190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2" i="5"/>
  <c r="AC203" i="5"/>
  <c r="AC204" i="5"/>
  <c r="AD204" i="5" s="1"/>
  <c r="AC206" i="5"/>
  <c r="AA206" i="5" s="1"/>
  <c r="AC207" i="5"/>
  <c r="AB207" i="5" s="1"/>
  <c r="AC209" i="5"/>
  <c r="AD209" i="5" s="1"/>
  <c r="AC205" i="5"/>
  <c r="AD205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0" i="5"/>
  <c r="AA210" i="5" s="1"/>
  <c r="AC211" i="5"/>
  <c r="AD211" i="5" s="1"/>
  <c r="AC212" i="5"/>
  <c r="AC213" i="5"/>
  <c r="AA213" i="5" s="1"/>
  <c r="AC214" i="5"/>
  <c r="AD214" i="5" s="1"/>
  <c r="AC215" i="5"/>
  <c r="AA215" i="5" s="1"/>
  <c r="AC216" i="5"/>
  <c r="AD216" i="5" s="1"/>
  <c r="AC217" i="5"/>
  <c r="AC218" i="5"/>
  <c r="AD218" i="5" s="1"/>
  <c r="AC219" i="5"/>
  <c r="AC220" i="5"/>
  <c r="AA220" i="5" s="1"/>
  <c r="AC221" i="5"/>
  <c r="AB221" i="5" s="1"/>
  <c r="AC222" i="5"/>
  <c r="AD222" i="5" s="1"/>
  <c r="AC223" i="5"/>
  <c r="AD223" i="5" s="1"/>
  <c r="AC224" i="5"/>
  <c r="AA224" i="5" s="1"/>
  <c r="AC225" i="5"/>
  <c r="AC226" i="5"/>
  <c r="AD226" i="5" s="1"/>
  <c r="AC227" i="5"/>
  <c r="AD227" i="5" s="1"/>
  <c r="AC228" i="5"/>
  <c r="AD228" i="5" s="1"/>
  <c r="AC229" i="5"/>
  <c r="AD229" i="5" s="1"/>
  <c r="AC230" i="5"/>
  <c r="AB230" i="5" s="1"/>
  <c r="AC231" i="5"/>
  <c r="AB231" i="5" s="1"/>
  <c r="AC232" i="5"/>
  <c r="AB232" i="5" s="1"/>
  <c r="AC233" i="5"/>
  <c r="AC234" i="5"/>
  <c r="AA234" i="5" s="1"/>
  <c r="AC235" i="5"/>
  <c r="AB235" i="5" s="1"/>
  <c r="AC236" i="5"/>
  <c r="AD236" i="5" s="1"/>
  <c r="AC237" i="5"/>
  <c r="AA237" i="5" s="1"/>
  <c r="AC238" i="5"/>
  <c r="AB238" i="5" s="1"/>
  <c r="AC239" i="5"/>
  <c r="AB239" i="5" s="1"/>
  <c r="AC240" i="5"/>
  <c r="AB240" i="5" s="1"/>
  <c r="AC241" i="5"/>
  <c r="AC242" i="5"/>
  <c r="AA242" i="5" s="1"/>
  <c r="AC243" i="5"/>
  <c r="AA243" i="5" s="1"/>
  <c r="AC244" i="5"/>
  <c r="AA244" i="5" s="1"/>
  <c r="AC245" i="5"/>
  <c r="AB245" i="5" s="1"/>
  <c r="AC246" i="5"/>
  <c r="AD246" i="5" s="1"/>
  <c r="AC247" i="5"/>
  <c r="AD247" i="5" s="1"/>
  <c r="AC248" i="5"/>
  <c r="AC249" i="5"/>
  <c r="AC250" i="5"/>
  <c r="AD250" i="5" s="1"/>
  <c r="AC251" i="5"/>
  <c r="AD251" i="5" s="1"/>
  <c r="AC252" i="5"/>
  <c r="AD252" i="5" s="1"/>
  <c r="AC253" i="5"/>
  <c r="AA253" i="5" s="1"/>
  <c r="AC254" i="5"/>
  <c r="AD254" i="5" s="1"/>
  <c r="AC255" i="5"/>
  <c r="AD255" i="5" s="1"/>
  <c r="AC256" i="5"/>
  <c r="AD256" i="5" s="1"/>
  <c r="AC257" i="5"/>
  <c r="AC258" i="5"/>
  <c r="AD258" i="5" s="1"/>
  <c r="AC259" i="5"/>
  <c r="AC260" i="5"/>
  <c r="AC261" i="5"/>
  <c r="AA261" i="5" s="1"/>
  <c r="AC262" i="5"/>
  <c r="AA262" i="5" s="1"/>
  <c r="AC263" i="5"/>
  <c r="AA263" i="5" s="1"/>
  <c r="AC264" i="5"/>
  <c r="AD264" i="5" s="1"/>
  <c r="AC265" i="5"/>
  <c r="AC266" i="5"/>
  <c r="AA266" i="5" s="1"/>
  <c r="AC270" i="5"/>
  <c r="AC278" i="5"/>
  <c r="AD278" i="5" s="1"/>
  <c r="AC286" i="5"/>
  <c r="AA286" i="5" s="1"/>
  <c r="AC290" i="5"/>
  <c r="AB290" i="5" s="1"/>
  <c r="AC298" i="5"/>
  <c r="AD298" i="5" s="1"/>
  <c r="AC306" i="5"/>
  <c r="AD306" i="5" s="1"/>
  <c r="AC310" i="5"/>
  <c r="AC318" i="5"/>
  <c r="AA318" i="5" s="1"/>
  <c r="AC327" i="5"/>
  <c r="AD327" i="5" s="1"/>
  <c r="AC337" i="5"/>
  <c r="AD337" i="5" s="1"/>
  <c r="AC347" i="5"/>
  <c r="AD347" i="5" s="1"/>
  <c r="AC357" i="5"/>
  <c r="AB357" i="5" s="1"/>
  <c r="AC358" i="5"/>
  <c r="AB358" i="5" s="1"/>
  <c r="AC359" i="5"/>
  <c r="AD359" i="5" s="1"/>
  <c r="AC360" i="5"/>
  <c r="AC361" i="5"/>
  <c r="AD361" i="5" s="1"/>
  <c r="AC362" i="5"/>
  <c r="AC363" i="5"/>
  <c r="AC364" i="5"/>
  <c r="AA364" i="5" s="1"/>
  <c r="AC365" i="5"/>
  <c r="AD365" i="5" s="1"/>
  <c r="AC366" i="5"/>
  <c r="AB366" i="5" s="1"/>
  <c r="AC367" i="5"/>
  <c r="AA367" i="5" s="1"/>
  <c r="AC368" i="5"/>
  <c r="AC369" i="5"/>
  <c r="AA369" i="5" s="1"/>
  <c r="AC370" i="5"/>
  <c r="AC371" i="5"/>
  <c r="AA371" i="5" s="1"/>
  <c r="AC372" i="5"/>
  <c r="AC373" i="5"/>
  <c r="AD373" i="5" s="1"/>
  <c r="AC374" i="5"/>
  <c r="AB374" i="5" s="1"/>
  <c r="AC375" i="5"/>
  <c r="AC376" i="5"/>
  <c r="AC377" i="5"/>
  <c r="AD377" i="5" s="1"/>
  <c r="AC378" i="5"/>
  <c r="AB378" i="5" s="1"/>
  <c r="AC379" i="5"/>
  <c r="AB379" i="5" s="1"/>
  <c r="AC380" i="5"/>
  <c r="AA380" i="5" s="1"/>
  <c r="AC381" i="5"/>
  <c r="AB381" i="5" s="1"/>
  <c r="AC382" i="5"/>
  <c r="AB382" i="5" s="1"/>
  <c r="AC383" i="5"/>
  <c r="AA383" i="5" s="1"/>
  <c r="AC384" i="5"/>
  <c r="AC385" i="5"/>
  <c r="AA385" i="5" s="1"/>
  <c r="AC386" i="5"/>
  <c r="AC387" i="5"/>
  <c r="AC388" i="5"/>
  <c r="AD388" i="5" s="1"/>
  <c r="AC392" i="5"/>
  <c r="AB392" i="5" s="1"/>
  <c r="AC393" i="5"/>
  <c r="AB393" i="5" s="1"/>
  <c r="AC394" i="5"/>
  <c r="AA394" i="5" s="1"/>
  <c r="AC395" i="5"/>
  <c r="AC30" i="5"/>
  <c r="AD30" i="5" s="1"/>
  <c r="AC45" i="5"/>
  <c r="AC59" i="5"/>
  <c r="AB59" i="5" s="1"/>
  <c r="AC165" i="5"/>
  <c r="AB165" i="5" s="1"/>
  <c r="AC120" i="5"/>
  <c r="AD120" i="5" s="1"/>
  <c r="AC396" i="5"/>
  <c r="AD396" i="5" s="1"/>
  <c r="AC397" i="5"/>
  <c r="AA397" i="5" s="1"/>
  <c r="AC398" i="5"/>
  <c r="AA398" i="5" s="1"/>
  <c r="AC399" i="5"/>
  <c r="AC400" i="5"/>
  <c r="AD400" i="5" s="1"/>
  <c r="AC401" i="5"/>
  <c r="AC402" i="5"/>
  <c r="AA402" i="5" s="1"/>
  <c r="AC403" i="5"/>
  <c r="AC4" i="5"/>
  <c r="AD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230" i="5" l="1"/>
  <c r="AD263" i="5"/>
  <c r="AD51" i="5"/>
  <c r="AD369" i="5"/>
  <c r="AD11" i="5"/>
  <c r="AD266" i="5"/>
  <c r="AA51" i="5"/>
  <c r="AA278" i="5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A103" i="5"/>
  <c r="AA84" i="5"/>
  <c r="AB159" i="5"/>
  <c r="AB244" i="5"/>
  <c r="AB398" i="5"/>
  <c r="AA159" i="5"/>
  <c r="AA396" i="5"/>
  <c r="AB84" i="5"/>
  <c r="AD244" i="5"/>
  <c r="AD357" i="5"/>
  <c r="AD103" i="5"/>
  <c r="AB371" i="5"/>
  <c r="AB115" i="5"/>
  <c r="AA252" i="5"/>
  <c r="AD152" i="5"/>
  <c r="AB254" i="5"/>
  <c r="AA390" i="5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Z391" i="5"/>
  <c r="Z389" i="5"/>
  <c r="AB391" i="5"/>
  <c r="AB389" i="5"/>
  <c r="AA391" i="5"/>
  <c r="AA389" i="5"/>
  <c r="AJ391" i="5"/>
  <c r="AJ389" i="5"/>
  <c r="AA8" i="5"/>
  <c r="AD54" i="5"/>
  <c r="AB216" i="5"/>
  <c r="AA377" i="5"/>
  <c r="AA226" i="5"/>
  <c r="AB8" i="5"/>
  <c r="AD150" i="5"/>
  <c r="AA58" i="5"/>
  <c r="AD78" i="5"/>
  <c r="AB298" i="5"/>
  <c r="AA374" i="5"/>
  <c r="AD374" i="5"/>
  <c r="AB151" i="5"/>
  <c r="AA187" i="5"/>
  <c r="AA24" i="5"/>
  <c r="AD113" i="5"/>
  <c r="AB337" i="5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AJ327" i="5"/>
  <c r="T310" i="5"/>
  <c r="AJ310" i="5" s="1"/>
  <c r="AA124" i="5"/>
  <c r="AB149" i="5"/>
  <c r="AA372" i="5"/>
  <c r="AD372" i="5"/>
  <c r="AD358" i="5"/>
  <c r="AD158" i="5"/>
  <c r="AA158" i="5"/>
  <c r="Z327" i="5"/>
  <c r="AA248" i="5"/>
  <c r="AA306" i="5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D318" i="5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0" i="5"/>
  <c r="AF82" i="5"/>
  <c r="AI79" i="5"/>
  <c r="AG209" i="5"/>
  <c r="AG24" i="5"/>
  <c r="AI9" i="5"/>
  <c r="AI16" i="5"/>
  <c r="AI21" i="5"/>
  <c r="AI50" i="5"/>
  <c r="AI182" i="5"/>
  <c r="AI80" i="5"/>
  <c r="AF80" i="5"/>
  <c r="AI82" i="5"/>
  <c r="AI146" i="5"/>
  <c r="AI246" i="5"/>
  <c r="AG246" i="5"/>
  <c r="AF246" i="5"/>
  <c r="AI254" i="5"/>
  <c r="AG254" i="5"/>
  <c r="AF254" i="5"/>
  <c r="AI262" i="5"/>
  <c r="AG262" i="5"/>
  <c r="AF262" i="5"/>
  <c r="AI290" i="5"/>
  <c r="AG290" i="5"/>
  <c r="AF290" i="5"/>
  <c r="AI357" i="5"/>
  <c r="AG357" i="5"/>
  <c r="AF357" i="5"/>
  <c r="AI365" i="5"/>
  <c r="AG365" i="5"/>
  <c r="AF365" i="5"/>
  <c r="AI373" i="5"/>
  <c r="AG373" i="5"/>
  <c r="AF373" i="5"/>
  <c r="AI381" i="5"/>
  <c r="AG381" i="5"/>
  <c r="AF381" i="5"/>
  <c r="AI392" i="5"/>
  <c r="AG392" i="5"/>
  <c r="AF392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3" i="5"/>
  <c r="AF203" i="5"/>
  <c r="AF10" i="5"/>
  <c r="AF17" i="5"/>
  <c r="AF22" i="5"/>
  <c r="AF55" i="5"/>
  <c r="AF185" i="5"/>
  <c r="AG83" i="5"/>
  <c r="AF83" i="5"/>
  <c r="AF78" i="5"/>
  <c r="AI205" i="5"/>
  <c r="AF205" i="5"/>
  <c r="AI115" i="5"/>
  <c r="AG115" i="5"/>
  <c r="AF115" i="5"/>
  <c r="AI214" i="5"/>
  <c r="AG214" i="5"/>
  <c r="AF214" i="5"/>
  <c r="AI222" i="5"/>
  <c r="AG222" i="5"/>
  <c r="AF222" i="5"/>
  <c r="AI230" i="5"/>
  <c r="AG230" i="5"/>
  <c r="AF230" i="5"/>
  <c r="AI238" i="5"/>
  <c r="AG238" i="5"/>
  <c r="AF238" i="5"/>
  <c r="AG120" i="5"/>
  <c r="AF120" i="5"/>
  <c r="AI120" i="5"/>
  <c r="AG402" i="5"/>
  <c r="AF402" i="5"/>
  <c r="AI402" i="5"/>
  <c r="AF7" i="5"/>
  <c r="AF105" i="5"/>
  <c r="AF152" i="5"/>
  <c r="AF54" i="5"/>
  <c r="AF52" i="5"/>
  <c r="AG185" i="5"/>
  <c r="AF190" i="5"/>
  <c r="AI83" i="5"/>
  <c r="AI78" i="5"/>
  <c r="AF202" i="5"/>
  <c r="AI204" i="5"/>
  <c r="AI161" i="5"/>
  <c r="AG161" i="5"/>
  <c r="AF161" i="5"/>
  <c r="AF209" i="5"/>
  <c r="AG126" i="5"/>
  <c r="AF126" i="5"/>
  <c r="AG148" i="5"/>
  <c r="AF148" i="5"/>
  <c r="AI126" i="5"/>
  <c r="AF74" i="5"/>
  <c r="AI75" i="5"/>
  <c r="AF75" i="5"/>
  <c r="AI202" i="5"/>
  <c r="AI148" i="5"/>
  <c r="AI28" i="5"/>
  <c r="AG210" i="5"/>
  <c r="AF210" i="5"/>
  <c r="AI210" i="5"/>
  <c r="AG218" i="5"/>
  <c r="AF218" i="5"/>
  <c r="AI218" i="5"/>
  <c r="AG226" i="5"/>
  <c r="AF226" i="5"/>
  <c r="AI226" i="5"/>
  <c r="AG234" i="5"/>
  <c r="AF234" i="5"/>
  <c r="AI234" i="5"/>
  <c r="AG242" i="5"/>
  <c r="AF242" i="5"/>
  <c r="AI242" i="5"/>
  <c r="AG250" i="5"/>
  <c r="AF250" i="5"/>
  <c r="AI250" i="5"/>
  <c r="AG258" i="5"/>
  <c r="AF258" i="5"/>
  <c r="AI258" i="5"/>
  <c r="AG266" i="5"/>
  <c r="AF266" i="5"/>
  <c r="AI266" i="5"/>
  <c r="AG318" i="5"/>
  <c r="AF318" i="5"/>
  <c r="AI318" i="5"/>
  <c r="AG361" i="5"/>
  <c r="AF361" i="5"/>
  <c r="AI361" i="5"/>
  <c r="AG369" i="5"/>
  <c r="AF369" i="5"/>
  <c r="AI369" i="5"/>
  <c r="AG377" i="5"/>
  <c r="AF377" i="5"/>
  <c r="AI377" i="5"/>
  <c r="AG385" i="5"/>
  <c r="AF385" i="5"/>
  <c r="AI385" i="5"/>
  <c r="AG30" i="5"/>
  <c r="AF30" i="5"/>
  <c r="AI30" i="5"/>
  <c r="AF27" i="5"/>
  <c r="AF111" i="5"/>
  <c r="AF118" i="5"/>
  <c r="AF217" i="5"/>
  <c r="AF225" i="5"/>
  <c r="AF233" i="5"/>
  <c r="AF241" i="5"/>
  <c r="AF249" i="5"/>
  <c r="AF257" i="5"/>
  <c r="AF265" i="5"/>
  <c r="AF310" i="5"/>
  <c r="AF360" i="5"/>
  <c r="AF368" i="5"/>
  <c r="AF376" i="5"/>
  <c r="AF384" i="5"/>
  <c r="AF395" i="5"/>
  <c r="AG396" i="5"/>
  <c r="AF401" i="5"/>
  <c r="AG27" i="5"/>
  <c r="AG111" i="5"/>
  <c r="AG118" i="5"/>
  <c r="AG217" i="5"/>
  <c r="AG225" i="5"/>
  <c r="AG233" i="5"/>
  <c r="AG241" i="5"/>
  <c r="AG249" i="5"/>
  <c r="AG257" i="5"/>
  <c r="AG265" i="5"/>
  <c r="AG310" i="5"/>
  <c r="AG360" i="5"/>
  <c r="AG368" i="5"/>
  <c r="AG376" i="5"/>
  <c r="AG384" i="5"/>
  <c r="AG395" i="5"/>
  <c r="AF165" i="5"/>
  <c r="AG165" i="5"/>
  <c r="AI396" i="5"/>
  <c r="AI401" i="5"/>
  <c r="AG403" i="5"/>
  <c r="AG163" i="5"/>
  <c r="AG117" i="5"/>
  <c r="AG216" i="5"/>
  <c r="AG224" i="5"/>
  <c r="AG232" i="5"/>
  <c r="AG240" i="5"/>
  <c r="AF245" i="5"/>
  <c r="AF253" i="5"/>
  <c r="AF261" i="5"/>
  <c r="AF286" i="5"/>
  <c r="AF347" i="5"/>
  <c r="AF364" i="5"/>
  <c r="AF372" i="5"/>
  <c r="AF380" i="5"/>
  <c r="AF388" i="5"/>
  <c r="AI165" i="5"/>
  <c r="AF397" i="5"/>
  <c r="AA46" i="5"/>
  <c r="AD185" i="5"/>
  <c r="AB206" i="5"/>
  <c r="AA112" i="5"/>
  <c r="AD219" i="5"/>
  <c r="AA227" i="5"/>
  <c r="AD378" i="5"/>
  <c r="AA388" i="5"/>
  <c r="AA45" i="5"/>
  <c r="AD364" i="5"/>
  <c r="AD286" i="5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B57" i="5"/>
  <c r="AA77" i="5"/>
  <c r="AD147" i="5"/>
  <c r="AB211" i="5"/>
  <c r="AD243" i="5"/>
  <c r="AB251" i="5"/>
  <c r="AA259" i="5"/>
  <c r="AB286" i="5"/>
  <c r="AB347" i="5"/>
  <c r="AA362" i="5"/>
  <c r="AB386" i="5"/>
  <c r="AD237" i="5"/>
  <c r="AB259" i="5"/>
  <c r="AA270" i="5"/>
  <c r="AA327" i="5"/>
  <c r="AB362" i="5"/>
  <c r="AD386" i="5"/>
  <c r="AA185" i="5"/>
  <c r="AD77" i="5"/>
  <c r="AB158" i="5"/>
  <c r="AA219" i="5"/>
  <c r="AD259" i="5"/>
  <c r="AB270" i="5"/>
  <c r="AB327" i="5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B306" i="5"/>
  <c r="AB318" i="5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D360" i="5"/>
  <c r="AD368" i="5"/>
  <c r="AD376" i="5"/>
  <c r="AD384" i="5"/>
  <c r="AD395" i="5"/>
  <c r="AD401" i="5"/>
  <c r="AD402" i="5"/>
  <c r="R30" i="5"/>
  <c r="P367" i="5"/>
  <c r="R367" i="5"/>
  <c r="V367" i="5"/>
  <c r="W367" i="5"/>
  <c r="Y367" i="5"/>
  <c r="P368" i="5"/>
  <c r="R368" i="5"/>
  <c r="V368" i="5"/>
  <c r="W368" i="5"/>
  <c r="Y368" i="5"/>
  <c r="P369" i="5"/>
  <c r="R369" i="5"/>
  <c r="V369" i="5"/>
  <c r="W369" i="5"/>
  <c r="Y369" i="5"/>
  <c r="P370" i="5"/>
  <c r="R370" i="5"/>
  <c r="V370" i="5"/>
  <c r="W370" i="5"/>
  <c r="Y37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92" i="5"/>
  <c r="R392" i="5"/>
  <c r="V392" i="5"/>
  <c r="W392" i="5"/>
  <c r="Y392" i="5"/>
  <c r="P393" i="5"/>
  <c r="R393" i="5"/>
  <c r="V393" i="5"/>
  <c r="W393" i="5"/>
  <c r="Y393" i="5"/>
  <c r="V366" i="5"/>
  <c r="W366" i="5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J298" i="5" l="1"/>
  <c r="Z390" i="5"/>
  <c r="AJ390" i="5"/>
  <c r="AJ270" i="5"/>
  <c r="AE298" i="5"/>
  <c r="AE266" i="5"/>
  <c r="AJ318" i="5"/>
  <c r="AJ266" i="5"/>
  <c r="AE318" i="5"/>
  <c r="AJ278" i="5"/>
  <c r="AJ290" i="5"/>
  <c r="U374" i="5"/>
  <c r="T381" i="5"/>
  <c r="Z381" i="5" s="1"/>
  <c r="U369" i="5"/>
  <c r="Z347" i="5"/>
  <c r="AJ347" i="5"/>
  <c r="T380" i="5"/>
  <c r="AJ380" i="5" s="1"/>
  <c r="AE310" i="5"/>
  <c r="Z278" i="5"/>
  <c r="Z310" i="5"/>
  <c r="S376" i="5"/>
  <c r="T375" i="5"/>
  <c r="AE375" i="5" s="1"/>
  <c r="AE337" i="5"/>
  <c r="Z337" i="5"/>
  <c r="AJ337" i="5"/>
  <c r="AJ286" i="5"/>
  <c r="Z286" i="5"/>
  <c r="AJ30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AJ373" i="5" s="1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AJ368" i="5" s="1"/>
  <c r="U367" i="5"/>
  <c r="T383" i="5"/>
  <c r="Z383" i="5" s="1"/>
  <c r="S368" i="5"/>
  <c r="T367" i="5"/>
  <c r="Z367" i="5" s="1"/>
  <c r="U366" i="5"/>
  <c r="T366" i="5"/>
  <c r="Z366" i="5" s="1"/>
  <c r="AJ381" i="5" l="1"/>
  <c r="AE381" i="5"/>
  <c r="AJ375" i="5"/>
  <c r="AE373" i="5"/>
  <c r="AE376" i="5"/>
  <c r="AJ367" i="5"/>
  <c r="AE377" i="5"/>
  <c r="AJ379" i="5"/>
  <c r="AJ377" i="5"/>
  <c r="AE379" i="5"/>
  <c r="Z375" i="5"/>
  <c r="AE382" i="5"/>
  <c r="AE393" i="5"/>
  <c r="Z373" i="5"/>
  <c r="AE367" i="5"/>
  <c r="AJ388" i="5"/>
  <c r="AJ382" i="5"/>
  <c r="AJ369" i="5"/>
  <c r="AE378" i="5"/>
  <c r="AJ384" i="5"/>
  <c r="Z380" i="5"/>
  <c r="AE380" i="5"/>
  <c r="AE374" i="5"/>
  <c r="Z386" i="5"/>
  <c r="AE386" i="5"/>
  <c r="AE385" i="5"/>
  <c r="AE366" i="5"/>
  <c r="AJ378" i="5"/>
  <c r="AE371" i="5"/>
  <c r="AJ371" i="5"/>
  <c r="AJ385" i="5"/>
  <c r="AJ366" i="5"/>
  <c r="AJ374" i="5"/>
  <c r="AJ393" i="5"/>
  <c r="AE387" i="5"/>
  <c r="AE392" i="5"/>
  <c r="AJ387" i="5"/>
  <c r="AJ386" i="5"/>
  <c r="AJ392" i="5"/>
  <c r="AE372" i="5"/>
  <c r="Z368" i="5"/>
  <c r="AE368" i="5"/>
  <c r="AE383" i="5"/>
  <c r="AE384" i="5"/>
  <c r="Z370" i="5"/>
  <c r="AE370" i="5"/>
  <c r="AJ372" i="5"/>
  <c r="AJ370" i="5"/>
  <c r="AJ383" i="5"/>
  <c r="AJ376" i="5"/>
  <c r="AE369" i="5"/>
  <c r="AE388" i="5"/>
  <c r="P358" i="5"/>
  <c r="R358" i="5"/>
  <c r="V358" i="5"/>
  <c r="W358" i="5"/>
  <c r="Y358" i="5"/>
  <c r="P359" i="5"/>
  <c r="R359" i="5"/>
  <c r="V359" i="5"/>
  <c r="W359" i="5"/>
  <c r="Y359" i="5"/>
  <c r="P360" i="5"/>
  <c r="R360" i="5"/>
  <c r="V360" i="5"/>
  <c r="W360" i="5"/>
  <c r="Y360" i="5"/>
  <c r="P361" i="5"/>
  <c r="R361" i="5"/>
  <c r="V361" i="5"/>
  <c r="W361" i="5"/>
  <c r="Y361" i="5"/>
  <c r="P362" i="5"/>
  <c r="R362" i="5"/>
  <c r="V362" i="5"/>
  <c r="W362" i="5"/>
  <c r="Y362" i="5"/>
  <c r="A359" i="5"/>
  <c r="A360" i="5"/>
  <c r="A361" i="5"/>
  <c r="A362" i="5"/>
  <c r="A358" i="5"/>
  <c r="A363" i="5"/>
  <c r="P394" i="5"/>
  <c r="R394" i="5"/>
  <c r="V394" i="5"/>
  <c r="W394" i="5"/>
  <c r="Y394" i="5"/>
  <c r="P395" i="5"/>
  <c r="R395" i="5"/>
  <c r="V395" i="5"/>
  <c r="W395" i="5"/>
  <c r="Y395" i="5"/>
  <c r="V365" i="5"/>
  <c r="W365" i="5"/>
  <c r="Y365" i="5"/>
  <c r="P365" i="5"/>
  <c r="R365" i="5"/>
  <c r="V364" i="5"/>
  <c r="W364" i="5"/>
  <c r="Y364" i="5"/>
  <c r="P364" i="5"/>
  <c r="R364" i="5"/>
  <c r="V363" i="5"/>
  <c r="W363" i="5"/>
  <c r="Y363" i="5"/>
  <c r="P363" i="5"/>
  <c r="R363" i="5"/>
  <c r="V357" i="5"/>
  <c r="W357" i="5"/>
  <c r="Y357" i="5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18" i="5"/>
  <c r="V218" i="5"/>
  <c r="W218" i="5"/>
  <c r="Y218" i="5"/>
  <c r="R219" i="5"/>
  <c r="V219" i="5"/>
  <c r="W219" i="5"/>
  <c r="Y219" i="5"/>
  <c r="Y220" i="5"/>
  <c r="W220" i="5"/>
  <c r="V220" i="5"/>
  <c r="R22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V210" i="5"/>
  <c r="W210" i="5"/>
  <c r="Y210" i="5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W398" i="5"/>
  <c r="Y398" i="5"/>
  <c r="P399" i="5"/>
  <c r="R399" i="5"/>
  <c r="V399" i="5"/>
  <c r="W399" i="5"/>
  <c r="Y399" i="5"/>
  <c r="P400" i="5"/>
  <c r="R400" i="5"/>
  <c r="V400" i="5"/>
  <c r="W400" i="5"/>
  <c r="Y400" i="5"/>
  <c r="P401" i="5"/>
  <c r="R401" i="5"/>
  <c r="V401" i="5"/>
  <c r="W401" i="5"/>
  <c r="Y401" i="5"/>
  <c r="P402" i="5"/>
  <c r="R402" i="5"/>
  <c r="V402" i="5"/>
  <c r="W402" i="5"/>
  <c r="Y402" i="5"/>
  <c r="P403" i="5"/>
  <c r="R403" i="5"/>
  <c r="V403" i="5"/>
  <c r="W403" i="5"/>
  <c r="Y403" i="5"/>
  <c r="P397" i="5"/>
  <c r="R397" i="5"/>
  <c r="V397" i="5"/>
  <c r="W397" i="5"/>
  <c r="Y397" i="5"/>
  <c r="V396" i="5"/>
  <c r="W396" i="5"/>
  <c r="Y396" i="5"/>
  <c r="R45" i="5"/>
  <c r="R396" i="5"/>
  <c r="P396" i="5"/>
  <c r="AJ365" i="5" l="1"/>
  <c r="AE365" i="5"/>
  <c r="AE362" i="5"/>
  <c r="AJ358" i="5"/>
  <c r="AE360" i="5"/>
  <c r="AJ360" i="5"/>
  <c r="AJ395" i="5"/>
  <c r="AJ362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J236" i="5" s="1"/>
  <c r="AJ361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AJ357" i="5"/>
  <c r="T212" i="5"/>
  <c r="Z212" i="5" s="1"/>
  <c r="T228" i="5"/>
  <c r="Z228" i="5" s="1"/>
  <c r="U222" i="5"/>
  <c r="AJ363" i="5"/>
  <c r="AE363" i="5"/>
  <c r="S397" i="5"/>
  <c r="U215" i="5"/>
  <c r="T219" i="5"/>
  <c r="AJ219" i="5" s="1"/>
  <c r="U231" i="5"/>
  <c r="T225" i="5"/>
  <c r="Z225" i="5" s="1"/>
  <c r="AJ359" i="5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AJ401" i="5" s="1"/>
  <c r="T396" i="5"/>
  <c r="Z396" i="5" s="1"/>
  <c r="U217" i="5"/>
  <c r="T214" i="5"/>
  <c r="AJ214" i="5" s="1"/>
  <c r="U211" i="5"/>
  <c r="U218" i="5"/>
  <c r="T233" i="5"/>
  <c r="Z233" i="5" s="1"/>
  <c r="U230" i="5"/>
  <c r="U227" i="5"/>
  <c r="U224" i="5"/>
  <c r="T221" i="5"/>
  <c r="Z221" i="5" s="1"/>
  <c r="AJ394" i="5"/>
  <c r="AE395" i="5"/>
  <c r="T255" i="5"/>
  <c r="Z255" i="5" s="1"/>
  <c r="U246" i="5"/>
  <c r="T240" i="5"/>
  <c r="Z240" i="5" s="1"/>
  <c r="T216" i="5"/>
  <c r="AJ216" i="5" s="1"/>
  <c r="U235" i="5"/>
  <c r="U232" i="5"/>
  <c r="T229" i="5"/>
  <c r="Z229" i="5" s="1"/>
  <c r="U223" i="5"/>
  <c r="AJ364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2" i="5"/>
  <c r="V202" i="5"/>
  <c r="W202" i="5"/>
  <c r="Y202" i="5"/>
  <c r="R203" i="5"/>
  <c r="V203" i="5"/>
  <c r="W203" i="5"/>
  <c r="Y203" i="5"/>
  <c r="R204" i="5"/>
  <c r="V204" i="5"/>
  <c r="W204" i="5"/>
  <c r="Y204" i="5"/>
  <c r="R206" i="5"/>
  <c r="V206" i="5"/>
  <c r="W206" i="5"/>
  <c r="Y206" i="5"/>
  <c r="R207" i="5"/>
  <c r="V207" i="5"/>
  <c r="W207" i="5"/>
  <c r="Y207" i="5"/>
  <c r="R209" i="5"/>
  <c r="V209" i="5"/>
  <c r="W209" i="5"/>
  <c r="Y209" i="5"/>
  <c r="R205" i="5"/>
  <c r="V205" i="5"/>
  <c r="W205" i="5"/>
  <c r="Y205" i="5"/>
  <c r="V143" i="5"/>
  <c r="W143" i="5"/>
  <c r="Y143" i="5"/>
  <c r="R144" i="5"/>
  <c r="V144" i="5"/>
  <c r="W144" i="5"/>
  <c r="Y144" i="5"/>
  <c r="V148" i="5"/>
  <c r="W148" i="5"/>
  <c r="Y148" i="5"/>
  <c r="R146" i="5"/>
  <c r="V146" i="5"/>
  <c r="W146" i="5"/>
  <c r="Y146" i="5"/>
  <c r="R147" i="5"/>
  <c r="V147" i="5"/>
  <c r="W147" i="5"/>
  <c r="Y147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7" i="5"/>
  <c r="W187" i="5"/>
  <c r="Y187" i="5"/>
  <c r="V190" i="5"/>
  <c r="W190" i="5"/>
  <c r="Y190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19" i="5" l="1"/>
  <c r="AE219" i="5"/>
  <c r="AJ243" i="5"/>
  <c r="AE403" i="5"/>
  <c r="AE236" i="5"/>
  <c r="AJ259" i="5"/>
  <c r="AJ218" i="5"/>
  <c r="AJ398" i="5"/>
  <c r="AE223" i="5"/>
  <c r="AE243" i="5"/>
  <c r="AJ263" i="5"/>
  <c r="AE234" i="5"/>
  <c r="AJ212" i="5"/>
  <c r="AJ258" i="5"/>
  <c r="AE213" i="5"/>
  <c r="AE218" i="5"/>
  <c r="AE244" i="5"/>
  <c r="AE211" i="5"/>
  <c r="Z214" i="5"/>
  <c r="AE214" i="5"/>
  <c r="AJ256" i="5"/>
  <c r="Z216" i="5"/>
  <c r="AE247" i="5"/>
  <c r="AE258" i="5"/>
  <c r="AE263" i="5"/>
  <c r="AE400" i="5"/>
  <c r="AE242" i="5"/>
  <c r="Z236" i="5"/>
  <c r="AJ235" i="5"/>
  <c r="AE401" i="5"/>
  <c r="AE398" i="5"/>
  <c r="AJ242" i="5"/>
  <c r="AE259" i="5"/>
  <c r="AE216" i="5"/>
  <c r="AE238" i="5"/>
  <c r="AJ224" i="5"/>
  <c r="AE227" i="5"/>
  <c r="AJ402" i="5"/>
  <c r="AJ240" i="5"/>
  <c r="AJ227" i="5"/>
  <c r="AE262" i="5"/>
  <c r="AE45" i="5"/>
  <c r="AE251" i="5"/>
  <c r="AE226" i="5"/>
  <c r="AJ262" i="5"/>
  <c r="AE261" i="5"/>
  <c r="Z260" i="5"/>
  <c r="AJ226" i="5"/>
  <c r="AE230" i="5"/>
  <c r="AJ400" i="5"/>
  <c r="AE254" i="5"/>
  <c r="AE229" i="5"/>
  <c r="AJ255" i="5"/>
  <c r="AE396" i="5"/>
  <c r="AE250" i="5"/>
  <c r="AE264" i="5"/>
  <c r="AE255" i="5"/>
  <c r="AJ250" i="5"/>
  <c r="AJ225" i="5"/>
  <c r="AJ228" i="5"/>
  <c r="AE239" i="5"/>
  <c r="AE210" i="5"/>
  <c r="AJ211" i="5"/>
  <c r="AJ241" i="5"/>
  <c r="AJ403" i="5"/>
  <c r="AJ248" i="5"/>
  <c r="T18" i="5"/>
  <c r="AJ18" i="5" s="1"/>
  <c r="U126" i="5"/>
  <c r="AE237" i="5"/>
  <c r="AE220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3" i="5"/>
  <c r="AJ230" i="5"/>
  <c r="AE212" i="5"/>
  <c r="AJ237" i="5"/>
  <c r="AJ254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AJ238" i="5"/>
  <c r="AJ399" i="5"/>
  <c r="AJ261" i="5"/>
  <c r="U27" i="5"/>
  <c r="U35" i="5"/>
  <c r="T121" i="5"/>
  <c r="Z121" i="5" s="1"/>
  <c r="T26" i="5"/>
  <c r="AE26" i="5" s="1"/>
  <c r="U117" i="5"/>
  <c r="T150" i="5"/>
  <c r="Z150" i="5" s="1"/>
  <c r="U125" i="5"/>
  <c r="AJ229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AJ187" i="5" s="1"/>
  <c r="U11" i="5"/>
  <c r="AJ51" i="5"/>
  <c r="T79" i="5"/>
  <c r="AE79" i="5" s="1"/>
  <c r="U81" i="5"/>
  <c r="T120" i="5"/>
  <c r="Z120" i="5" s="1"/>
  <c r="U59" i="5"/>
  <c r="Z252" i="5"/>
  <c r="AE240" i="5"/>
  <c r="AJ221" i="5"/>
  <c r="AJ233" i="5"/>
  <c r="AJ217" i="5"/>
  <c r="AE241" i="5"/>
  <c r="AJ253" i="5"/>
  <c r="AJ265" i="5"/>
  <c r="AJ215" i="5"/>
  <c r="AJ222" i="5"/>
  <c r="AE402" i="5"/>
  <c r="AJ264" i="5"/>
  <c r="AJ245" i="5"/>
  <c r="AJ257" i="5"/>
  <c r="T21" i="5"/>
  <c r="AE21" i="5" s="1"/>
  <c r="T190" i="5"/>
  <c r="Z190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2" i="5"/>
  <c r="AE249" i="5"/>
  <c r="AJ260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07" i="5"/>
  <c r="AE207" i="5" s="1"/>
  <c r="T203" i="5"/>
  <c r="Z203" i="5" s="1"/>
  <c r="AJ210" i="5"/>
  <c r="AJ232" i="5"/>
  <c r="AE224" i="5"/>
  <c r="AJ396" i="5"/>
  <c r="AJ244" i="5"/>
  <c r="AE256" i="5"/>
  <c r="AE225" i="5"/>
  <c r="AE397" i="5"/>
  <c r="AE228" i="5"/>
  <c r="AJ249" i="5"/>
  <c r="AE248" i="5"/>
  <c r="U118" i="5"/>
  <c r="T6" i="5"/>
  <c r="Z6" i="5" s="1"/>
  <c r="U127" i="5"/>
  <c r="T122" i="5"/>
  <c r="AJ122" i="5" s="1"/>
  <c r="Z401" i="5"/>
  <c r="AE246" i="5"/>
  <c r="AJ397" i="5"/>
  <c r="AJ252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AJ246" i="5"/>
  <c r="U163" i="5"/>
  <c r="AJ231" i="5"/>
  <c r="U158" i="5"/>
  <c r="T161" i="5"/>
  <c r="Z161" i="5" s="1"/>
  <c r="T149" i="5"/>
  <c r="AE149" i="5" s="1"/>
  <c r="T148" i="5"/>
  <c r="AJ148" i="5" s="1"/>
  <c r="T205" i="5"/>
  <c r="Z205" i="5" s="1"/>
  <c r="T206" i="5"/>
  <c r="Z206" i="5" s="1"/>
  <c r="U202" i="5"/>
  <c r="AJ223" i="5"/>
  <c r="AJ247" i="5"/>
  <c r="AE231" i="5"/>
  <c r="AJ234" i="5"/>
  <c r="AJ220" i="5"/>
  <c r="AJ239" i="5"/>
  <c r="AJ25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0" i="5"/>
  <c r="AJ52" i="5"/>
  <c r="AJ24" i="5"/>
  <c r="AE16" i="5"/>
  <c r="AJ190" i="5"/>
  <c r="AJ152" i="5"/>
  <c r="AJ75" i="5"/>
  <c r="AJ116" i="5"/>
  <c r="AJ119" i="5"/>
  <c r="AJ206" i="5"/>
  <c r="AE116" i="5"/>
  <c r="AJ105" i="5"/>
  <c r="AJ49" i="5"/>
  <c r="Z18" i="5"/>
  <c r="AJ48" i="5"/>
  <c r="AJ114" i="5"/>
  <c r="AJ112" i="5"/>
  <c r="Z207" i="5"/>
  <c r="AJ161" i="5"/>
  <c r="Z28" i="5"/>
  <c r="Z48" i="5"/>
  <c r="AJ182" i="5"/>
  <c r="AE28" i="5"/>
  <c r="AE187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06" i="5"/>
  <c r="AE183" i="5"/>
  <c r="AE114" i="5"/>
  <c r="AJ21" i="5"/>
  <c r="AE150" i="5"/>
  <c r="AE202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5" i="5"/>
  <c r="AE105" i="5"/>
  <c r="AE147" i="5"/>
  <c r="AE9" i="5"/>
  <c r="AE27" i="5"/>
  <c r="AJ27" i="5"/>
  <c r="AE118" i="5"/>
  <c r="AE83" i="5"/>
  <c r="AE78" i="5"/>
  <c r="AJ126" i="5"/>
  <c r="AJ202" i="5"/>
  <c r="Z79" i="5"/>
  <c r="AE57" i="5"/>
  <c r="AE203" i="5"/>
  <c r="AJ83" i="5"/>
  <c r="AJ57" i="5"/>
  <c r="AJ203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7" i="5"/>
  <c r="Z124" i="5"/>
  <c r="Z82" i="5"/>
  <c r="AJ149" i="5"/>
  <c r="AE50" i="5"/>
  <c r="AJ5" i="5"/>
  <c r="AE127" i="5"/>
  <c r="AJ207" i="5"/>
  <c r="AE22" i="5"/>
  <c r="AE25" i="5"/>
  <c r="AJ124" i="5"/>
  <c r="AJ59" i="5"/>
  <c r="AJ79" i="5"/>
  <c r="AJ19" i="5"/>
  <c r="AJ121" i="5"/>
  <c r="AE204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4" i="5"/>
  <c r="AE159" i="5"/>
  <c r="AJ53" i="5"/>
  <c r="AE46" i="5"/>
  <c r="AJ46" i="5"/>
  <c r="AE54" i="5"/>
  <c r="AJ11" i="5"/>
  <c r="AJ35" i="5"/>
  <c r="AJ209" i="5"/>
  <c r="AE8" i="5"/>
  <c r="AE120" i="5"/>
  <c r="AJ54" i="5"/>
  <c r="AE144" i="5"/>
  <c r="AJ8" i="5"/>
  <c r="AJ77" i="5"/>
  <c r="AJ158" i="5"/>
  <c r="AJ123" i="5"/>
  <c r="AE113" i="5"/>
  <c r="AE11" i="5"/>
  <c r="AE209" i="5"/>
  <c r="AJ113" i="5"/>
  <c r="AE77" i="5"/>
  <c r="Z75" i="5"/>
  <c r="AJ205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<sst xmlns="http://schemas.openxmlformats.org/spreadsheetml/2006/main" count="3315" uniqueCount="299">
  <si>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</si>
  <si>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</si>
  <si>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</si>
  <si>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</si>
  <si>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</si>
  <si>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</si>
  <si>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</si>
  <si>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</si>
  <si>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</si>
  <si>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</si>
  <si>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</si>
  <si>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</si>
  <si>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</si>
  <si>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</si>
  <si>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</si>
  <si>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</si>
  <si>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</si>
  <si>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</si>
  <si>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</si>
  <si>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</si>
  <si>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</si>
  <si>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</si>
  <si>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</si>
  <si>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</si>
  <si>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</si>
  <si>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</si>
  <si>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</si>
  <si>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</si>
  <si>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</si>
  <si>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</si>
  <si>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</si>
  <si>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</si>
  <si>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</si>
  <si>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</si>
  <si>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</si>
  <si>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</si>
  <si>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</si>
  <si>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</si>
  <si>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</si>
  <si>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</si>
  <si>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</si>
  <si>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</si>
  <si>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</si>
  <si>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</si>
  <si>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</si>
  <si>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</si>
  <si>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</si>
  <si>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</si>
  <si>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</si>
  <si>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</si>
  <si>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</si>
  <si>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</si>
  <si>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</si>
  <si>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</si>
  <si>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</si>
  <si>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</si>
  <si>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</si>
  <si>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</si>
  <si>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</si>
  <si>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</si>
  <si>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</si>
  <si>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</si>
  <si>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</si>
  <si>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</si>
  <si>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</si>
  <si>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</si>
  <si>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</si>
  <si>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</si>
  <si>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</si>
  <si>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</si>
  <si>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</si>
  <si>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</si>
  <si>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</si>
  <si>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</si>
  <si>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</si>
  <si>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</si>
  <si>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</si>
  <si>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</si>
  <si>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</si>
  <si>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</si>
  <si>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</si>
  <si>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</si>
  <si>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</si>
  <si>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</si>
  <si>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</si>
  <si>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</si>
  <si>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</si>
  <si>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</si>
  <si>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</si>
  <si>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</si>
  <si>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</si>
  <si>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</si>
  <si>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</si>
  <si>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</si>
  <si>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</si>
  <si>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</si>
  <si>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</si>
  <si>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</si>
  <si>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</si>
  <si>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</si>
  <si>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</si>
  <si>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</si>
  <si>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</si>
  <si>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</si>
  <si>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</si>
  <si>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</si>
  <si>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</si>
  <si>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</si>
  <si>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</si>
  <si>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</si>
  <si>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</si>
  <si>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</si>
  <si>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</si>
  <si>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</si>
  <si>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</si>
  <si>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</si>
  <si>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</si>
  <si>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</si>
  <si>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</si>
  <si>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</si>
  <si>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</si>
  <si>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</si>
  <si>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</si>
  <si>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</si>
  <si>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</si>
  <si>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</si>
  <si>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</si>
  <si>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</si>
  <si>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</si>
  <si>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</si>
  <si>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</si>
  <si>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</si>
  <si>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</si>
  <si>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</si>
  <si>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</si>
  <si>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</si>
  <si>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</si>
  <si>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</si>
  <si>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</si>
  <si>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</si>
  <si>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</si>
  <si>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</si>
  <si>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</si>
  <si>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</si>
  <si>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</si>
  <si>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</si>
  <si>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</si>
  <si>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</si>
  <si>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</si>
  <si>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</si>
  <si>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</si>
  <si>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</si>
  <si>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</si>
  <si>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</si>
  <si>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</si>
  <si>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</si>
  <si>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</si>
  <si>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</si>
  <si>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</si>
  <si>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</si>
  <si>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</si>
  <si>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</si>
  <si>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</si>
  <si>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</si>
  <si>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</si>
  <si>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</si>
  <si>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</si>
  <si>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</si>
  <si>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</si>
  <si>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</si>
  <si>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</si>
  <si>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</si>
  <si>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</si>
  <si>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</si>
  <si>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</si>
  <si>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</si>
  <si>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</si>
  <si>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</si>
  <si>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</si>
  <si>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</si>
  <si>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</si>
  <si>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</si>
  <si>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</si>
  <si>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</si>
  <si>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</si>
  <si>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</si>
  <si>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</si>
  <si>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</si>
  <si>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</si>
  <si>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</si>
  <si>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</si>
  <si>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</si>
  <si>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</si>
  <si>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</si>
  <si>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</si>
  <si>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</si>
  <si>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</si>
  <si>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</si>
  <si>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</si>
  <si>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</si>
  <si>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</si>
  <si>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</si>
  <si>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</si>
  <si>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</si>
  <si>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</si>
  <si>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</si>
  <si>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</si>
  <si>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</si>
  <si>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</si>
  <si>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</si>
  <si>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</si>
  <si>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</si>
  <si>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</si>
  <si>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</si>
  <si>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</si>
  <si>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</si>
  <si>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</si>
  <si>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</si>
  <si>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</si>
  <si>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</si>
  <si>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</si>
  <si>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</si>
  <si>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</si>
  <si>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</si>
  <si>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</si>
  <si>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</si>
  <si>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</si>
  <si>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</si>
  <si>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</si>
  <si>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</si>
  <si>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</si>
  <si>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</si>
  <si>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</si>
  <si>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</si>
  <si>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</si>
  <si>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</si>
  <si>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</si>
  <si>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</si>
  <si>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</si>
  <si>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</si>
  <si>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</si>
  <si>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</si>
  <si>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</si>
  <si>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</si>
  <si>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</si>
  <si>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</si>
  <si>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</si>
  <si>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</si>
  <si>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</si>
  <si>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</si>
  <si>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</si>
  <si>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</si>
  <si>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</si>
  <si>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</si>
  <si>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</si>
  <si>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</si>
  <si>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</si>
  <si>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</si>
  <si>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</si>
  <si>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</si>
  <si>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</si>
  <si>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</si>
  <si>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</si>
  <si>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</si>
  <si>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</si>
  <si>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</si>
  <si>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</si>
  <si>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</si>
  <si>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</si>
  <si>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</si>
  <si>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</si>
  <si>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</si>
  <si>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</si>
  <si>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</si>
  <si>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</si>
  <si>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</si>
  <si>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</si>
  <si>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</si>
  <si>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</si>
  <si>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</si>
  <si>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</si>
  <si>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</si>
  <si>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</si>
  <si>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</si>
  <si>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</si>
  <si>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</si>
  <si>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</si>
  <si>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</si>
  <si>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</si>
  <si>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</si>
  <si>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</si>
  <si>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? Sujata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</si>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</sst>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3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ColWidth="10.7109375" defaultRowHeight="12.75" x14ac:dyDescent="0.25"/>
  <cols>
    <col min="1" max="1" width="31.28515625" style="2" customWidth="1"/>
    <col min="2" max="2" width="21.85546875" style="1" customWidth="1"/>
    <col min="3" max="3" width="9.5703125" style="1" bestFit="1" customWidth="1"/>
    <col min="4" max="4" width="12.28515625" style="1" customWidth="1"/>
    <col min="5" max="5" width="8" style="1" customWidth="1"/>
    <col min="6" max="6" width="14.7109375" style="1" customWidth="1"/>
    <col min="7" max="7" width="7.28515625" style="1" customWidth="1"/>
    <col min="8" max="8" width="6.7109375" style="1" bestFit="1" customWidth="1"/>
    <col min="9" max="10" width="7.7109375" style="1" customWidth="1"/>
    <col min="11" max="11" width="6.85546875" style="1" bestFit="1" customWidth="1"/>
    <col min="12" max="13" width="6" style="1" customWidth="1"/>
    <col min="14" max="14" width="7.42578125" style="1" bestFit="1" customWidth="1"/>
    <col min="15" max="15" width="5.85546875" style="1" customWidth="1"/>
    <col min="16" max="16" width="4.5703125" style="1" customWidth="1"/>
    <col min="17" max="17" width="7.7109375" style="1" customWidth="1"/>
    <col min="18" max="18" width="8.28515625" style="1" customWidth="1"/>
    <col min="19" max="19" width="4.28515625" style="1" customWidth="1"/>
    <col min="20" max="20" width="9" style="1" customWidth="1"/>
    <col min="21" max="21" width="8.140625" style="1" customWidth="1"/>
    <col min="22" max="22" width="8.7109375" style="1" customWidth="1"/>
    <col min="23" max="23" width="9.140625" style="1" customWidth="1"/>
    <col min="24" max="24" width="8.7109375" style="1" customWidth="1"/>
    <col min="25" max="25" width="8.5703125" style="1" customWidth="1"/>
    <col min="26" max="26" width="6.42578125" style="1" customWidth="1"/>
    <col min="27" max="27" width="8.7109375" style="1" customWidth="1"/>
    <col min="28" max="28" width="9.140625" style="1" customWidth="1"/>
    <col min="29" max="29" width="8.7109375" style="1" customWidth="1"/>
    <col min="30" max="30" width="8.5703125" style="1" customWidth="1"/>
    <col min="31" max="31" width="6.42578125" style="1" customWidth="1"/>
    <col min="32" max="32" width="8.7109375" style="1" customWidth="1"/>
    <col min="33" max="33" width="9.140625" style="1" customWidth="1"/>
    <col min="34" max="34" width="8.7109375" style="1" customWidth="1"/>
    <col min="35" max="35" width="8.5703125" style="1" customWidth="1"/>
    <col min="36" max="36" width="6.42578125" style="1" customWidth="1"/>
    <col min="37" max="16384" width="10.7109375" style="1"/>
  </cols>
  <sheetData>
    <row r="1" spans="1:36" x14ac:dyDescent="0.25">
      <c r="F1" s="37" t="s">
        <v>279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  <c r="V1" s="44" t="s">
        <v>176</v>
      </c>
      <c r="W1" s="45"/>
      <c r="X1" s="45"/>
      <c r="Y1" s="45"/>
      <c r="Z1" s="46"/>
      <c r="AA1" s="47" t="s">
        <v>177</v>
      </c>
      <c r="AB1" s="48"/>
      <c r="AC1" s="48"/>
      <c r="AD1" s="48"/>
      <c r="AE1" s="49"/>
      <c r="AF1" s="39" t="s">
        <v>175</v>
      </c>
      <c r="AG1" s="40"/>
      <c r="AH1" s="40"/>
      <c r="AI1" s="40"/>
      <c r="AJ1" s="41"/>
    </row>
    <row r="2" spans="1:36" s="2" customFormat="1" x14ac:dyDescent="0.25">
      <c r="A2" s="54" t="s">
        <v>14</v>
      </c>
      <c r="B2" s="54" t="s">
        <v>6</v>
      </c>
      <c r="C2" s="54" t="s">
        <v>1</v>
      </c>
      <c r="D2" s="54" t="s">
        <v>15</v>
      </c>
      <c r="E2" s="54" t="s">
        <v>130</v>
      </c>
      <c r="F2" s="55" t="s">
        <v>73</v>
      </c>
      <c r="G2" s="55" t="s">
        <v>277</v>
      </c>
      <c r="H2" s="54" t="s">
        <v>7</v>
      </c>
      <c r="I2" s="54" t="s">
        <v>8</v>
      </c>
      <c r="J2" s="54" t="s">
        <v>18</v>
      </c>
      <c r="K2" s="54"/>
      <c r="L2" s="54" t="s">
        <v>19</v>
      </c>
      <c r="M2" s="54"/>
      <c r="N2" s="54" t="s">
        <v>16</v>
      </c>
      <c r="O2" s="54" t="s">
        <v>17</v>
      </c>
      <c r="P2" s="54" t="s">
        <v>66</v>
      </c>
      <c r="Q2" s="54" t="s">
        <v>71</v>
      </c>
      <c r="R2" s="54" t="s">
        <v>76</v>
      </c>
      <c r="S2" s="54" t="s">
        <v>66</v>
      </c>
      <c r="T2" s="54" t="s">
        <v>77</v>
      </c>
      <c r="U2" s="54" t="s">
        <v>174</v>
      </c>
      <c r="V2" s="53" t="s">
        <v>9</v>
      </c>
      <c r="W2" s="53" t="s">
        <v>10</v>
      </c>
      <c r="X2" s="52" t="s">
        <v>11</v>
      </c>
      <c r="Y2" s="53" t="s">
        <v>12</v>
      </c>
      <c r="Z2" s="53" t="s">
        <v>13</v>
      </c>
      <c r="AA2" s="50" t="s">
        <v>9</v>
      </c>
      <c r="AB2" s="50" t="s">
        <v>10</v>
      </c>
      <c r="AC2" s="51" t="s">
        <v>11</v>
      </c>
      <c r="AD2" s="50" t="s">
        <v>12</v>
      </c>
      <c r="AE2" s="50" t="s">
        <v>13</v>
      </c>
      <c r="AF2" s="42" t="s">
        <v>9</v>
      </c>
      <c r="AG2" s="42" t="s">
        <v>10</v>
      </c>
      <c r="AH2" s="43" t="s">
        <v>11</v>
      </c>
      <c r="AI2" s="42" t="s">
        <v>12</v>
      </c>
      <c r="AJ2" s="42" t="s">
        <v>13</v>
      </c>
    </row>
    <row r="3" spans="1:36" s="2" customFormat="1" ht="33" customHeight="1" x14ac:dyDescent="0.25">
      <c r="A3" s="54"/>
      <c r="B3" s="54"/>
      <c r="C3" s="54"/>
      <c r="D3" s="54"/>
      <c r="E3" s="54"/>
      <c r="F3" s="55"/>
      <c r="G3" s="55"/>
      <c r="H3" s="54"/>
      <c r="I3" s="54"/>
      <c r="J3" s="11" t="s">
        <v>21</v>
      </c>
      <c r="K3" s="11" t="s">
        <v>20</v>
      </c>
      <c r="L3" s="25" t="s">
        <v>22</v>
      </c>
      <c r="M3" s="25" t="s">
        <v>23</v>
      </c>
      <c r="N3" s="54"/>
      <c r="O3" s="54"/>
      <c r="P3" s="54"/>
      <c r="Q3" s="54"/>
      <c r="R3" s="54"/>
      <c r="S3" s="54"/>
      <c r="T3" s="54"/>
      <c r="U3" s="54"/>
      <c r="V3" s="53"/>
      <c r="W3" s="53"/>
      <c r="X3" s="52"/>
      <c r="Y3" s="53"/>
      <c r="Z3" s="53"/>
      <c r="AA3" s="50"/>
      <c r="AB3" s="50"/>
      <c r="AC3" s="51"/>
      <c r="AD3" s="50"/>
      <c r="AE3" s="50"/>
      <c r="AF3" s="42"/>
      <c r="AG3" s="42"/>
      <c r="AH3" s="43"/>
      <c r="AI3" s="42"/>
      <c r="AJ3" s="42"/>
    </row>
    <row r="4" spans="1:36" ht="13.15" customHeight="1" x14ac:dyDescent="0.25">
      <c r="A4" s="12" t="str">
        <f>"NEET &amp; IIT Crash Course "&amp;" " &amp; B4</f>
        <v>NEET &amp; IIT Crash Course  Physics</v>
      </c>
      <c r="B4" s="29" t="s">
        <v>24</v>
      </c>
      <c r="C4" s="3" t="s">
        <v>53</v>
      </c>
      <c r="D4" s="3" t="s">
        <v>26</v>
      </c>
      <c r="E4" s="3" t="s">
        <v>131</v>
      </c>
      <c r="F4" s="7" t="s">
        <v>191</v>
      </c>
      <c r="G4" s="7" t="s">
        <v>189</v>
      </c>
      <c r="H4" s="7" t="s">
        <v>72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ht="13.15" customHeight="1" x14ac:dyDescent="0.25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53</v>
      </c>
      <c r="D5" s="3" t="s">
        <v>26</v>
      </c>
      <c r="E5" s="3" t="s">
        <v>131</v>
      </c>
      <c r="F5" s="36" t="s">
        <v>192</v>
      </c>
      <c r="G5" s="36" t="s">
        <v>289</v>
      </c>
      <c r="H5" s="7" t="s">
        <v>72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ht="13.15" customHeight="1" x14ac:dyDescent="0.25">
      <c r="A6" s="12" t="str">
        <f>"IIT Crash Course "&amp;" " &amp; B6</f>
        <v>IIT Crash Course  Maths</v>
      </c>
      <c r="B6" s="29" t="s">
        <v>2</v>
      </c>
      <c r="C6" s="3" t="s">
        <v>53</v>
      </c>
      <c r="D6" s="3" t="s">
        <v>26</v>
      </c>
      <c r="E6" s="3" t="s">
        <v>131</v>
      </c>
      <c r="F6" s="7" t="s">
        <v>193</v>
      </c>
      <c r="G6" s="7" t="s">
        <v>189</v>
      </c>
      <c r="H6" s="7" t="s">
        <v>72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ht="13.15" customHeight="1" x14ac:dyDescent="0.25">
      <c r="A7" s="12" t="str">
        <f t="shared" si="0"/>
        <v>NEET &amp; IIT Crash Course  Biology</v>
      </c>
      <c r="B7" s="29" t="s">
        <v>30</v>
      </c>
      <c r="C7" s="3" t="s">
        <v>53</v>
      </c>
      <c r="D7" s="3" t="s">
        <v>26</v>
      </c>
      <c r="E7" s="3" t="s">
        <v>131</v>
      </c>
      <c r="F7" s="7" t="s">
        <v>278</v>
      </c>
      <c r="G7" s="7" t="s">
        <v>189</v>
      </c>
      <c r="H7" s="7" t="s">
        <v>72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ht="13.15" customHeight="1" x14ac:dyDescent="0.25">
      <c r="A8" s="12" t="str">
        <f>C8&amp;" - All Boards - "&amp;B8</f>
        <v>XII - All Boards - Physics</v>
      </c>
      <c r="B8" s="28" t="s">
        <v>24</v>
      </c>
      <c r="C8" s="3" t="s">
        <v>53</v>
      </c>
      <c r="D8" s="3" t="s">
        <v>26</v>
      </c>
      <c r="E8" s="3" t="s">
        <v>132</v>
      </c>
      <c r="F8" s="7" t="s">
        <v>194</v>
      </c>
      <c r="G8" s="7" t="s">
        <v>189</v>
      </c>
      <c r="H8" s="7" t="s">
        <v>72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ht="13.15" customHeight="1" x14ac:dyDescent="0.25">
      <c r="A9" s="12" t="str">
        <f t="shared" ref="A9:A15" si="9">C9&amp;" - All Boards - "&amp;B9</f>
        <v>XII - All Boards - Chemistry</v>
      </c>
      <c r="B9" s="28" t="s">
        <v>28</v>
      </c>
      <c r="C9" s="3" t="s">
        <v>53</v>
      </c>
      <c r="D9" s="3" t="s">
        <v>26</v>
      </c>
      <c r="E9" s="3" t="s">
        <v>132</v>
      </c>
      <c r="F9" s="7" t="s">
        <v>195</v>
      </c>
      <c r="G9" s="7" t="s">
        <v>189</v>
      </c>
      <c r="H9" s="7" t="s">
        <v>72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0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0" si="14">X9*2</f>
        <v>14000</v>
      </c>
      <c r="X9" s="5">
        <v>7000</v>
      </c>
      <c r="Y9" s="5">
        <f t="shared" ref="Y9:Y210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0" si="18">AC9*2</f>
        <v>9800</v>
      </c>
      <c r="AC9" s="15">
        <f t="shared" si="5"/>
        <v>4900</v>
      </c>
      <c r="AD9" s="14">
        <f t="shared" ref="AD9:AD210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0" si="21">AH9*2</f>
        <v>0</v>
      </c>
      <c r="AH9" s="16">
        <v>0</v>
      </c>
      <c r="AI9" s="17">
        <f t="shared" ref="AI9:AI210" si="22">AH9/2</f>
        <v>0</v>
      </c>
      <c r="AJ9" s="16">
        <f t="shared" si="8"/>
        <v>400</v>
      </c>
    </row>
    <row r="10" spans="1:36" ht="13.15" customHeight="1" x14ac:dyDescent="0.25">
      <c r="A10" s="12" t="str">
        <f t="shared" si="9"/>
        <v>XII - All Boards - Maths</v>
      </c>
      <c r="B10" s="28" t="s">
        <v>2</v>
      </c>
      <c r="C10" s="3" t="s">
        <v>53</v>
      </c>
      <c r="D10" s="3" t="s">
        <v>26</v>
      </c>
      <c r="E10" s="3" t="s">
        <v>132</v>
      </c>
      <c r="F10" s="24" t="s">
        <v>291</v>
      </c>
      <c r="G10" s="24" t="s">
        <v>189</v>
      </c>
      <c r="H10" s="7" t="s">
        <v>72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ht="13.15" customHeight="1" x14ac:dyDescent="0.25">
      <c r="A11" s="12" t="str">
        <f t="shared" si="9"/>
        <v>XII - All Boards - Biology</v>
      </c>
      <c r="B11" s="28" t="s">
        <v>30</v>
      </c>
      <c r="C11" s="3" t="s">
        <v>53</v>
      </c>
      <c r="D11" s="3" t="s">
        <v>26</v>
      </c>
      <c r="E11" s="3" t="s">
        <v>132</v>
      </c>
      <c r="F11" s="24" t="s">
        <v>29</v>
      </c>
      <c r="G11" s="24"/>
      <c r="H11" s="7" t="s">
        <v>72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ht="13.15" customHeight="1" x14ac:dyDescent="0.25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132</v>
      </c>
      <c r="F12" s="7" t="s">
        <v>194</v>
      </c>
      <c r="G12" s="7" t="s">
        <v>189</v>
      </c>
      <c r="H12" s="7" t="s">
        <v>72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ht="13.15" customHeight="1" x14ac:dyDescent="0.25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132</v>
      </c>
      <c r="F13" s="7" t="s">
        <v>195</v>
      </c>
      <c r="G13" s="7" t="s">
        <v>189</v>
      </c>
      <c r="H13" s="7" t="s">
        <v>72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ht="13.15" customHeight="1" x14ac:dyDescent="0.25">
      <c r="A14" s="12" t="str">
        <f t="shared" si="9"/>
        <v>XI - All Boards - Maths</v>
      </c>
      <c r="B14" s="28" t="s">
        <v>2</v>
      </c>
      <c r="C14" s="3" t="s">
        <v>25</v>
      </c>
      <c r="D14" s="3" t="s">
        <v>26</v>
      </c>
      <c r="E14" s="3" t="s">
        <v>132</v>
      </c>
      <c r="F14" s="36" t="s">
        <v>196</v>
      </c>
      <c r="G14" s="36" t="s">
        <v>289</v>
      </c>
      <c r="H14" s="7" t="s">
        <v>72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ht="13.15" customHeight="1" x14ac:dyDescent="0.25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132</v>
      </c>
      <c r="F15" s="24" t="s">
        <v>29</v>
      </c>
      <c r="G15" s="24"/>
      <c r="H15" s="7" t="s">
        <v>72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ht="13.15" customHeight="1" x14ac:dyDescent="0.25">
      <c r="A16" s="26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132</v>
      </c>
      <c r="F16" s="36" t="s">
        <v>208</v>
      </c>
      <c r="G16" s="36" t="s">
        <v>289</v>
      </c>
      <c r="H16" s="7" t="s">
        <v>72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ht="13.15" customHeight="1" x14ac:dyDescent="0.25">
      <c r="A17" s="26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132</v>
      </c>
      <c r="F17" s="24" t="s">
        <v>29</v>
      </c>
      <c r="G17" s="24"/>
      <c r="H17" s="7" t="s">
        <v>72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ht="13.15" customHeight="1" x14ac:dyDescent="0.25">
      <c r="A18" s="26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132</v>
      </c>
      <c r="F18" s="24" t="s">
        <v>288</v>
      </c>
      <c r="G18" s="24" t="s">
        <v>189</v>
      </c>
      <c r="H18" s="7" t="s">
        <v>72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ht="13.15" customHeight="1" x14ac:dyDescent="0.25">
      <c r="A19" s="26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132</v>
      </c>
      <c r="F19" s="36" t="s">
        <v>198</v>
      </c>
      <c r="G19" s="36" t="s">
        <v>289</v>
      </c>
      <c r="H19" s="7" t="s">
        <v>72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ht="13.15" customHeight="1" x14ac:dyDescent="0.25">
      <c r="A20" s="26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132</v>
      </c>
      <c r="F20" s="24" t="s">
        <v>298</v>
      </c>
      <c r="G20" s="24"/>
      <c r="H20" s="7" t="s">
        <v>72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ht="13.15" customHeight="1" x14ac:dyDescent="0.25">
      <c r="A21" s="26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132</v>
      </c>
      <c r="F21" s="36" t="s">
        <v>198</v>
      </c>
      <c r="G21" s="36" t="s">
        <v>289</v>
      </c>
      <c r="H21" s="7" t="s">
        <v>72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ht="13.15" customHeight="1" x14ac:dyDescent="0.25">
      <c r="A22" s="26" t="str">
        <f>D22&amp;" - "&amp;C22&amp;" - "&amp;B22</f>
        <v>ISC - XII - Sociology</v>
      </c>
      <c r="B22" s="31" t="s">
        <v>37</v>
      </c>
      <c r="C22" s="3" t="s">
        <v>53</v>
      </c>
      <c r="D22" s="3" t="s">
        <v>41</v>
      </c>
      <c r="E22" s="3" t="s">
        <v>132</v>
      </c>
      <c r="F22" s="36" t="s">
        <v>208</v>
      </c>
      <c r="G22" s="36" t="s">
        <v>289</v>
      </c>
      <c r="H22" s="7" t="s">
        <v>72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ht="13.15" customHeight="1" x14ac:dyDescent="0.25">
      <c r="A23" s="26" t="str">
        <f>D23&amp;" - "&amp;C23&amp;" - "&amp;B23</f>
        <v>ISC - XII - Philosophy</v>
      </c>
      <c r="B23" s="31" t="s">
        <v>38</v>
      </c>
      <c r="C23" s="3" t="s">
        <v>53</v>
      </c>
      <c r="D23" s="3" t="s">
        <v>41</v>
      </c>
      <c r="E23" s="3" t="s">
        <v>132</v>
      </c>
      <c r="F23" s="24" t="s">
        <v>29</v>
      </c>
      <c r="G23" s="24"/>
      <c r="H23" s="7" t="s">
        <v>72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ht="13.15" customHeight="1" x14ac:dyDescent="0.25">
      <c r="A24" s="26" t="str">
        <f t="shared" ref="A24:A43" si="56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6" t="s">
        <v>185</v>
      </c>
      <c r="G24" s="36" t="s">
        <v>289</v>
      </c>
      <c r="H24" s="7" t="s">
        <v>72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7" si="57">O24*50%</f>
        <v>1500</v>
      </c>
      <c r="S24" s="7">
        <v>0</v>
      </c>
      <c r="T24" s="20">
        <f t="shared" ref="T24:T71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71" si="61">X24*2</f>
        <v>14000</v>
      </c>
      <c r="X24" s="18">
        <v>7000</v>
      </c>
      <c r="Y24" s="18">
        <f t="shared" ref="Y24:Y71" si="62">X24/2</f>
        <v>3500</v>
      </c>
      <c r="Z24" s="18">
        <f t="shared" ref="Z24:Z43" si="63">(R24-(T24+X24/10))/(T24+X24/10)%</f>
        <v>50</v>
      </c>
      <c r="AA24" s="15">
        <f t="shared" ref="AA24:AA71" si="64">AC24*4</f>
        <v>19600</v>
      </c>
      <c r="AB24" s="15">
        <f t="shared" ref="AB24:AB71" si="65">AC24*2</f>
        <v>9800</v>
      </c>
      <c r="AC24" s="15">
        <f t="shared" ref="AC24:AC71" si="66">X24*70%</f>
        <v>4900</v>
      </c>
      <c r="AD24" s="15">
        <f t="shared" ref="AD24:AD71" si="67">AC24/2</f>
        <v>2450</v>
      </c>
      <c r="AE24" s="15">
        <f t="shared" ref="AE24:AE71" si="68">(R24-(T24+AC24/10))/(T24+AC24/10)%</f>
        <v>89.87341772151899</v>
      </c>
      <c r="AF24" s="16">
        <f t="shared" ref="AF24:AF71" si="69">AH24*4</f>
        <v>0</v>
      </c>
      <c r="AG24" s="16">
        <f t="shared" ref="AG24:AG71" si="70">AH24*2</f>
        <v>0</v>
      </c>
      <c r="AH24" s="16">
        <v>0</v>
      </c>
      <c r="AI24" s="16">
        <f t="shared" ref="AI24:AI71" si="71">AH24/2</f>
        <v>0</v>
      </c>
      <c r="AJ24" s="16">
        <f t="shared" ref="AJ24:AJ71" si="72">(R24-(T24+AH24/10))/(T24+AH24/10)%</f>
        <v>400</v>
      </c>
    </row>
    <row r="25" spans="1:36" ht="13.15" customHeight="1" x14ac:dyDescent="0.25">
      <c r="A25" s="26" t="str">
        <f t="shared" si="56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6" t="s">
        <v>183</v>
      </c>
      <c r="G25" s="36" t="s">
        <v>289</v>
      </c>
      <c r="H25" s="7" t="s">
        <v>72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20">
        <f t="shared" si="57"/>
        <v>1000</v>
      </c>
      <c r="S25" s="7">
        <v>0</v>
      </c>
      <c r="T25" s="20">
        <f t="shared" si="58"/>
        <v>200</v>
      </c>
      <c r="U25" s="20">
        <f t="shared" si="59"/>
        <v>466.66666666666998</v>
      </c>
      <c r="V25" s="18">
        <f t="shared" si="60"/>
        <v>18668</v>
      </c>
      <c r="W25" s="18">
        <f t="shared" si="61"/>
        <v>9334</v>
      </c>
      <c r="X25" s="18">
        <v>4667</v>
      </c>
      <c r="Y25" s="18">
        <f t="shared" si="62"/>
        <v>2333.5</v>
      </c>
      <c r="Z25" s="18">
        <f t="shared" si="63"/>
        <v>49.99250037498124</v>
      </c>
      <c r="AA25" s="15">
        <f t="shared" si="64"/>
        <v>13067.599999999999</v>
      </c>
      <c r="AB25" s="15">
        <f t="shared" si="65"/>
        <v>6533.7999999999993</v>
      </c>
      <c r="AC25" s="15">
        <f t="shared" si="66"/>
        <v>3266.8999999999996</v>
      </c>
      <c r="AD25" s="15">
        <f t="shared" si="67"/>
        <v>1633.4499999999998</v>
      </c>
      <c r="AE25" s="15">
        <f t="shared" si="68"/>
        <v>89.865005980747711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ht="13.15" customHeight="1" x14ac:dyDescent="0.25">
      <c r="A26" s="26" t="str">
        <f t="shared" si="56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6" t="s">
        <v>184</v>
      </c>
      <c r="G26" s="36" t="s">
        <v>289</v>
      </c>
      <c r="H26" s="7" t="s">
        <v>72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ht="13.15" customHeight="1" x14ac:dyDescent="0.25">
      <c r="A27" s="26" t="str">
        <f t="shared" si="56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6" t="s">
        <v>183</v>
      </c>
      <c r="G27" s="36" t="s">
        <v>289</v>
      </c>
      <c r="H27" s="7" t="s">
        <v>72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20">
        <f t="shared" si="57"/>
        <v>1000</v>
      </c>
      <c r="S27" s="7">
        <v>0</v>
      </c>
      <c r="T27" s="20">
        <f t="shared" si="58"/>
        <v>200</v>
      </c>
      <c r="U27" s="20">
        <f t="shared" si="59"/>
        <v>466.66666666666998</v>
      </c>
      <c r="V27" s="18">
        <f t="shared" si="60"/>
        <v>18668</v>
      </c>
      <c r="W27" s="18">
        <f t="shared" si="61"/>
        <v>9334</v>
      </c>
      <c r="X27" s="18">
        <v>4667</v>
      </c>
      <c r="Y27" s="18">
        <f t="shared" si="62"/>
        <v>2333.5</v>
      </c>
      <c r="Z27" s="18">
        <f t="shared" si="63"/>
        <v>49.99250037498124</v>
      </c>
      <c r="AA27" s="15">
        <f t="shared" si="64"/>
        <v>13067.599999999999</v>
      </c>
      <c r="AB27" s="15">
        <f t="shared" si="65"/>
        <v>6533.7999999999993</v>
      </c>
      <c r="AC27" s="15">
        <f t="shared" si="66"/>
        <v>3266.8999999999996</v>
      </c>
      <c r="AD27" s="15">
        <f t="shared" si="67"/>
        <v>1633.4499999999998</v>
      </c>
      <c r="AE27" s="15">
        <f t="shared" si="68"/>
        <v>89.865005980747711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ht="13.15" customHeight="1" x14ac:dyDescent="0.25">
      <c r="A28" s="26" t="str">
        <f t="shared" si="56"/>
        <v>ISC - XII - Maths (Comm)</v>
      </c>
      <c r="B28" s="9" t="s">
        <v>186</v>
      </c>
      <c r="C28" s="3" t="s">
        <v>53</v>
      </c>
      <c r="D28" s="3" t="s">
        <v>41</v>
      </c>
      <c r="E28" s="3" t="s">
        <v>4</v>
      </c>
      <c r="F28" s="36" t="s">
        <v>196</v>
      </c>
      <c r="G28" s="36" t="s">
        <v>289</v>
      </c>
      <c r="H28" s="7" t="s">
        <v>72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ht="13.15" customHeight="1" x14ac:dyDescent="0.25">
      <c r="A29" s="26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133</v>
      </c>
      <c r="F29" s="7" t="s">
        <v>197</v>
      </c>
      <c r="G29" s="7" t="s">
        <v>189</v>
      </c>
      <c r="H29" s="7" t="s">
        <v>72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ht="13.15" customHeight="1" x14ac:dyDescent="0.25">
      <c r="A30" s="26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133</v>
      </c>
      <c r="F30" s="36" t="s">
        <v>64</v>
      </c>
      <c r="G30" s="36" t="s">
        <v>289</v>
      </c>
      <c r="H30" s="7" t="s">
        <v>72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ht="13.15" customHeight="1" x14ac:dyDescent="0.25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132</v>
      </c>
      <c r="F31" s="36" t="s">
        <v>208</v>
      </c>
      <c r="G31" s="36" t="s">
        <v>289</v>
      </c>
      <c r="H31" s="7" t="s">
        <v>72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ht="13.15" customHeight="1" x14ac:dyDescent="0.25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132</v>
      </c>
      <c r="F32" s="24" t="s">
        <v>29</v>
      </c>
      <c r="G32" s="24"/>
      <c r="H32" s="7" t="s">
        <v>72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ht="13.15" customHeight="1" x14ac:dyDescent="0.25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132</v>
      </c>
      <c r="F33" s="24" t="s">
        <v>288</v>
      </c>
      <c r="G33" s="24" t="s">
        <v>189</v>
      </c>
      <c r="H33" s="7" t="s">
        <v>72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ht="13.15" customHeight="1" x14ac:dyDescent="0.25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132</v>
      </c>
      <c r="F34" s="36" t="s">
        <v>198</v>
      </c>
      <c r="G34" s="36" t="s">
        <v>289</v>
      </c>
      <c r="H34" s="7" t="s">
        <v>72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ht="13.15" customHeight="1" x14ac:dyDescent="0.25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132</v>
      </c>
      <c r="F35" s="24" t="s">
        <v>298</v>
      </c>
      <c r="G35" s="24"/>
      <c r="H35" s="7" t="s">
        <v>72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ht="13.15" customHeight="1" x14ac:dyDescent="0.25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132</v>
      </c>
      <c r="F36" s="36" t="s">
        <v>198</v>
      </c>
      <c r="G36" s="36" t="s">
        <v>289</v>
      </c>
      <c r="H36" s="7" t="s">
        <v>72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ht="13.15" customHeight="1" x14ac:dyDescent="0.25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132</v>
      </c>
      <c r="F37" s="36" t="s">
        <v>208</v>
      </c>
      <c r="G37" s="36" t="s">
        <v>289</v>
      </c>
      <c r="H37" s="7" t="s">
        <v>72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ht="13.15" customHeight="1" x14ac:dyDescent="0.25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132</v>
      </c>
      <c r="F38" s="24" t="s">
        <v>29</v>
      </c>
      <c r="G38" s="24"/>
      <c r="H38" s="7" t="s">
        <v>72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ht="13.15" customHeight="1" x14ac:dyDescent="0.25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6" t="s">
        <v>185</v>
      </c>
      <c r="G39" s="36" t="s">
        <v>289</v>
      </c>
      <c r="H39" s="7" t="s">
        <v>72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ht="13.15" customHeight="1" x14ac:dyDescent="0.25">
      <c r="A40" s="26" t="str">
        <f t="shared" si="56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6" t="s">
        <v>183</v>
      </c>
      <c r="G40" s="36" t="s">
        <v>289</v>
      </c>
      <c r="H40" s="7" t="s">
        <v>72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20">
        <f t="shared" si="57"/>
        <v>1000</v>
      </c>
      <c r="S40" s="7">
        <v>0</v>
      </c>
      <c r="T40" s="20">
        <f t="shared" si="58"/>
        <v>200</v>
      </c>
      <c r="U40" s="20">
        <f t="shared" si="59"/>
        <v>466.66666666666998</v>
      </c>
      <c r="V40" s="18">
        <f t="shared" si="60"/>
        <v>18668</v>
      </c>
      <c r="W40" s="18">
        <f t="shared" si="61"/>
        <v>9334</v>
      </c>
      <c r="X40" s="18">
        <v>4667</v>
      </c>
      <c r="Y40" s="18">
        <f t="shared" si="62"/>
        <v>2333.5</v>
      </c>
      <c r="Z40" s="18">
        <f t="shared" si="63"/>
        <v>49.99250037498124</v>
      </c>
      <c r="AA40" s="15">
        <f t="shared" si="64"/>
        <v>13067.599999999999</v>
      </c>
      <c r="AB40" s="15">
        <f t="shared" si="65"/>
        <v>6533.7999999999993</v>
      </c>
      <c r="AC40" s="15">
        <f t="shared" si="66"/>
        <v>3266.8999999999996</v>
      </c>
      <c r="AD40" s="15">
        <f t="shared" si="67"/>
        <v>1633.4499999999998</v>
      </c>
      <c r="AE40" s="15">
        <f t="shared" si="68"/>
        <v>89.865005980747711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ht="13.15" customHeight="1" x14ac:dyDescent="0.25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6" t="s">
        <v>184</v>
      </c>
      <c r="G41" s="36" t="s">
        <v>289</v>
      </c>
      <c r="H41" s="7" t="s">
        <v>72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ht="13.15" customHeight="1" x14ac:dyDescent="0.25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6" t="s">
        <v>183</v>
      </c>
      <c r="G42" s="36" t="s">
        <v>289</v>
      </c>
      <c r="H42" s="7" t="s">
        <v>72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20">
        <f t="shared" si="57"/>
        <v>1000</v>
      </c>
      <c r="S42" s="7">
        <v>0</v>
      </c>
      <c r="T42" s="20">
        <f t="shared" si="58"/>
        <v>200</v>
      </c>
      <c r="U42" s="20">
        <f t="shared" si="59"/>
        <v>466.66666666666998</v>
      </c>
      <c r="V42" s="18">
        <f t="shared" si="60"/>
        <v>18668</v>
      </c>
      <c r="W42" s="18">
        <f t="shared" si="61"/>
        <v>9334</v>
      </c>
      <c r="X42" s="18">
        <v>4667</v>
      </c>
      <c r="Y42" s="18">
        <f t="shared" si="62"/>
        <v>2333.5</v>
      </c>
      <c r="Z42" s="18">
        <f t="shared" si="63"/>
        <v>49.99250037498124</v>
      </c>
      <c r="AA42" s="15">
        <f t="shared" si="64"/>
        <v>13067.599999999999</v>
      </c>
      <c r="AB42" s="15">
        <f t="shared" si="65"/>
        <v>6533.7999999999993</v>
      </c>
      <c r="AC42" s="15">
        <f t="shared" si="66"/>
        <v>3266.8999999999996</v>
      </c>
      <c r="AD42" s="15">
        <f t="shared" si="67"/>
        <v>1633.4499999999998</v>
      </c>
      <c r="AE42" s="15">
        <f t="shared" si="68"/>
        <v>89.865005980747711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ht="13.15" customHeight="1" x14ac:dyDescent="0.25">
      <c r="A43" s="26" t="str">
        <f t="shared" si="56"/>
        <v>ISC - XI - Maths (Comm)</v>
      </c>
      <c r="B43" s="9" t="s">
        <v>186</v>
      </c>
      <c r="C43" s="3" t="s">
        <v>25</v>
      </c>
      <c r="D43" s="3" t="s">
        <v>41</v>
      </c>
      <c r="E43" s="3" t="s">
        <v>4</v>
      </c>
      <c r="F43" s="36" t="s">
        <v>196</v>
      </c>
      <c r="G43" s="36" t="s">
        <v>289</v>
      </c>
      <c r="H43" s="7" t="s">
        <v>72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ht="13.15" customHeight="1" x14ac:dyDescent="0.25">
      <c r="A44" s="26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133</v>
      </c>
      <c r="F44" s="7" t="s">
        <v>197</v>
      </c>
      <c r="G44" s="7" t="s">
        <v>189</v>
      </c>
      <c r="H44" s="7" t="s">
        <v>72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ht="13.15" customHeight="1" x14ac:dyDescent="0.25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133</v>
      </c>
      <c r="F45" s="36" t="s">
        <v>64</v>
      </c>
      <c r="G45" s="36" t="s">
        <v>289</v>
      </c>
      <c r="H45" s="7" t="s">
        <v>72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ht="13.15" customHeight="1" x14ac:dyDescent="0.25">
      <c r="A46" s="26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132</v>
      </c>
      <c r="F46" s="36" t="s">
        <v>201</v>
      </c>
      <c r="G46" s="36" t="s">
        <v>289</v>
      </c>
      <c r="H46" s="7" t="s">
        <v>72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x14ac:dyDescent="0.25">
      <c r="A47" s="26" t="str">
        <f t="shared" ref="A47:A163" si="11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132</v>
      </c>
      <c r="F47" s="24" t="s">
        <v>29</v>
      </c>
      <c r="G47" s="24"/>
      <c r="H47" s="7" t="s">
        <v>72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ht="13.15" customHeight="1" x14ac:dyDescent="0.25">
      <c r="A48" s="26" t="str">
        <f t="shared" si="115"/>
        <v>ICSE - X - Hindi</v>
      </c>
      <c r="B48" s="6" t="s">
        <v>0</v>
      </c>
      <c r="C48" s="3" t="s">
        <v>54</v>
      </c>
      <c r="D48" s="3" t="s">
        <v>47</v>
      </c>
      <c r="E48" s="3" t="s">
        <v>132</v>
      </c>
      <c r="F48" s="24" t="s">
        <v>288</v>
      </c>
      <c r="G48" s="24" t="s">
        <v>189</v>
      </c>
      <c r="H48" s="7" t="s">
        <v>72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x14ac:dyDescent="0.25">
      <c r="A49" s="26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132</v>
      </c>
      <c r="F49" s="36" t="s">
        <v>183</v>
      </c>
      <c r="G49" s="36" t="s">
        <v>289</v>
      </c>
      <c r="H49" s="7" t="s">
        <v>72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20">
        <f>O49*50%</f>
        <v>700</v>
      </c>
      <c r="S49" s="7">
        <v>0</v>
      </c>
      <c r="T49" s="20">
        <f>R49*20%</f>
        <v>140</v>
      </c>
      <c r="U49" s="20">
        <f>R49*46.666666666667%</f>
        <v>326.66666666666902</v>
      </c>
      <c r="V49" s="18">
        <f>X49*4</f>
        <v>13080</v>
      </c>
      <c r="W49" s="18">
        <f>X49*2</f>
        <v>6540</v>
      </c>
      <c r="X49" s="18">
        <v>3270</v>
      </c>
      <c r="Y49" s="18">
        <f>X49/2</f>
        <v>1635</v>
      </c>
      <c r="Z49" s="18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ht="13.15" customHeight="1" x14ac:dyDescent="0.25">
      <c r="A50" s="26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132</v>
      </c>
      <c r="F50" s="36" t="s">
        <v>208</v>
      </c>
      <c r="G50" s="36" t="s">
        <v>289</v>
      </c>
      <c r="H50" s="7" t="s">
        <v>72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x14ac:dyDescent="0.25">
      <c r="A51" s="26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132</v>
      </c>
      <c r="F51" s="36" t="s">
        <v>198</v>
      </c>
      <c r="G51" s="36" t="s">
        <v>289</v>
      </c>
      <c r="H51" s="7" t="s">
        <v>72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ht="13.15" customHeight="1" x14ac:dyDescent="0.25">
      <c r="A52" s="26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6" t="s">
        <v>183</v>
      </c>
      <c r="G52" s="36" t="s">
        <v>289</v>
      </c>
      <c r="H52" s="7" t="s">
        <v>72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20">
        <f>O52*50%</f>
        <v>700</v>
      </c>
      <c r="S52" s="7">
        <v>0</v>
      </c>
      <c r="T52" s="20">
        <f>R52*20%</f>
        <v>140</v>
      </c>
      <c r="U52" s="20">
        <f>R52*46.666666666667%</f>
        <v>326.66666666666902</v>
      </c>
      <c r="V52" s="18">
        <f>X52*4</f>
        <v>13080</v>
      </c>
      <c r="W52" s="18">
        <f>X52*2</f>
        <v>6540</v>
      </c>
      <c r="X52" s="18">
        <v>3270</v>
      </c>
      <c r="Y52" s="18">
        <f>X52/2</f>
        <v>1635</v>
      </c>
      <c r="Z52" s="18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ht="13.15" customHeight="1" x14ac:dyDescent="0.25">
      <c r="A53" s="26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6" t="s">
        <v>184</v>
      </c>
      <c r="G53" s="36" t="s">
        <v>289</v>
      </c>
      <c r="H53" s="7" t="s">
        <v>72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20">
        <f>O53*50%</f>
        <v>700</v>
      </c>
      <c r="S53" s="7">
        <v>0</v>
      </c>
      <c r="T53" s="20">
        <f>R53*20%</f>
        <v>140</v>
      </c>
      <c r="U53" s="20">
        <f>R53*46.666666666667%</f>
        <v>326.66666666666902</v>
      </c>
      <c r="V53" s="18">
        <f>X53*4</f>
        <v>13080</v>
      </c>
      <c r="W53" s="18">
        <f>X53*2</f>
        <v>6540</v>
      </c>
      <c r="X53" s="18">
        <v>3270</v>
      </c>
      <c r="Y53" s="18">
        <f>X53/2</f>
        <v>1635</v>
      </c>
      <c r="Z53" s="18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ht="13.15" customHeight="1" x14ac:dyDescent="0.25">
      <c r="A54" s="26" t="str">
        <f t="shared" si="115"/>
        <v>ICSE - X - Maths</v>
      </c>
      <c r="B54" s="28" t="s">
        <v>2</v>
      </c>
      <c r="C54" s="3" t="s">
        <v>54</v>
      </c>
      <c r="D54" s="3" t="s">
        <v>47</v>
      </c>
      <c r="E54" s="3" t="s">
        <v>132</v>
      </c>
      <c r="F54" s="36" t="s">
        <v>196</v>
      </c>
      <c r="G54" s="36" t="s">
        <v>289</v>
      </c>
      <c r="H54" s="7" t="s">
        <v>72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ht="13.15" customHeight="1" x14ac:dyDescent="0.25">
      <c r="A55" s="26" t="str">
        <f t="shared" si="115"/>
        <v>ICSE - X - Physics</v>
      </c>
      <c r="B55" s="32" t="s">
        <v>24</v>
      </c>
      <c r="C55" s="3" t="s">
        <v>54</v>
      </c>
      <c r="D55" s="3" t="s">
        <v>47</v>
      </c>
      <c r="E55" s="3" t="s">
        <v>132</v>
      </c>
      <c r="F55" s="7" t="s">
        <v>194</v>
      </c>
      <c r="G55" s="7" t="s">
        <v>189</v>
      </c>
      <c r="H55" s="7" t="s">
        <v>72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ht="13.15" customHeight="1" x14ac:dyDescent="0.25">
      <c r="A56" s="26" t="str">
        <f t="shared" si="115"/>
        <v>ICSE - X - Chemistry</v>
      </c>
      <c r="B56" s="32" t="s">
        <v>28</v>
      </c>
      <c r="C56" s="3" t="s">
        <v>54</v>
      </c>
      <c r="D56" s="3" t="s">
        <v>47</v>
      </c>
      <c r="E56" s="3" t="s">
        <v>132</v>
      </c>
      <c r="F56" s="7" t="s">
        <v>195</v>
      </c>
      <c r="G56" s="7" t="s">
        <v>189</v>
      </c>
      <c r="H56" s="7" t="s">
        <v>72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20">
        <f t="shared" si="57"/>
        <v>700</v>
      </c>
      <c r="S56" s="7">
        <v>0</v>
      </c>
      <c r="T56" s="20">
        <f t="shared" si="58"/>
        <v>140</v>
      </c>
      <c r="U56" s="20">
        <f>R56*46.666666666667%</f>
        <v>326.66666666666902</v>
      </c>
      <c r="V56" s="18">
        <f>X56*4</f>
        <v>13080</v>
      </c>
      <c r="W56" s="18">
        <f t="shared" si="61"/>
        <v>6540</v>
      </c>
      <c r="X56" s="18">
        <v>3270</v>
      </c>
      <c r="Y56" s="18">
        <f t="shared" si="62"/>
        <v>1635</v>
      </c>
      <c r="Z56" s="18">
        <f>(R56-(T56+X56/10))/(T56+X56/10)%</f>
        <v>49.892933618843685</v>
      </c>
      <c r="AA56" s="15">
        <f t="shared" si="64"/>
        <v>9156</v>
      </c>
      <c r="AB56" s="15">
        <f t="shared" si="65"/>
        <v>4578</v>
      </c>
      <c r="AC56" s="15">
        <f t="shared" si="66"/>
        <v>2289</v>
      </c>
      <c r="AD56" s="15">
        <f t="shared" si="67"/>
        <v>1144.5</v>
      </c>
      <c r="AE56" s="15">
        <f t="shared" si="68"/>
        <v>89.753320683111966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ht="13.15" customHeight="1" x14ac:dyDescent="0.25">
      <c r="A57" s="26" t="str">
        <f t="shared" si="115"/>
        <v>ICSE - X - Biology</v>
      </c>
      <c r="B57" s="32" t="s">
        <v>30</v>
      </c>
      <c r="C57" s="3" t="s">
        <v>54</v>
      </c>
      <c r="D57" s="3" t="s">
        <v>47</v>
      </c>
      <c r="E57" s="3" t="s">
        <v>132</v>
      </c>
      <c r="F57" s="24" t="s">
        <v>29</v>
      </c>
      <c r="G57" s="24"/>
      <c r="H57" s="7" t="s">
        <v>72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20">
        <f t="shared" si="57"/>
        <v>700</v>
      </c>
      <c r="S57" s="7">
        <v>0</v>
      </c>
      <c r="T57" s="20">
        <f t="shared" si="58"/>
        <v>140</v>
      </c>
      <c r="U57" s="20">
        <f>R57*46.666666666667%</f>
        <v>326.66666666666902</v>
      </c>
      <c r="V57" s="18">
        <f>X57*4</f>
        <v>13080</v>
      </c>
      <c r="W57" s="18">
        <f t="shared" si="61"/>
        <v>6540</v>
      </c>
      <c r="X57" s="18">
        <v>3270</v>
      </c>
      <c r="Y57" s="18">
        <f t="shared" si="62"/>
        <v>1635</v>
      </c>
      <c r="Z57" s="18">
        <f>(R57-(T57+X57/10))/(T57+X57/10)%</f>
        <v>49.892933618843685</v>
      </c>
      <c r="AA57" s="15">
        <f t="shared" si="64"/>
        <v>9156</v>
      </c>
      <c r="AB57" s="15">
        <f t="shared" si="65"/>
        <v>4578</v>
      </c>
      <c r="AC57" s="15">
        <f t="shared" si="66"/>
        <v>2289</v>
      </c>
      <c r="AD57" s="15">
        <f t="shared" si="67"/>
        <v>1144.5</v>
      </c>
      <c r="AE57" s="15">
        <f t="shared" si="68"/>
        <v>89.753320683111966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ht="13.15" customHeight="1" x14ac:dyDescent="0.25">
      <c r="A58" s="26" t="str">
        <f t="shared" si="115"/>
        <v>ICSE - X - Computers</v>
      </c>
      <c r="B58" s="8" t="s">
        <v>48</v>
      </c>
      <c r="C58" s="3" t="s">
        <v>54</v>
      </c>
      <c r="D58" s="3" t="s">
        <v>47</v>
      </c>
      <c r="E58" s="3" t="s">
        <v>133</v>
      </c>
      <c r="F58" s="7" t="s">
        <v>197</v>
      </c>
      <c r="G58" s="7" t="s">
        <v>189</v>
      </c>
      <c r="H58" s="7" t="s">
        <v>72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ref="R58:R191" si="119">O58*50%</f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ht="13.15" customHeight="1" x14ac:dyDescent="0.25">
      <c r="A59" s="26" t="str">
        <f t="shared" si="115"/>
        <v>ICSE - X - AI</v>
      </c>
      <c r="B59" s="8" t="s">
        <v>5</v>
      </c>
      <c r="C59" s="3" t="s">
        <v>54</v>
      </c>
      <c r="D59" s="3" t="s">
        <v>47</v>
      </c>
      <c r="E59" s="3" t="s">
        <v>133</v>
      </c>
      <c r="F59" s="36" t="s">
        <v>64</v>
      </c>
      <c r="G59" s="36" t="s">
        <v>289</v>
      </c>
      <c r="H59" s="7" t="s">
        <v>72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ht="13.15" customHeight="1" x14ac:dyDescent="0.25">
      <c r="A60" s="26" t="str">
        <f t="shared" si="115"/>
        <v>ICSE - IX - English</v>
      </c>
      <c r="B60" s="6" t="s">
        <v>33</v>
      </c>
      <c r="C60" s="3" t="s">
        <v>55</v>
      </c>
      <c r="D60" s="3" t="s">
        <v>47</v>
      </c>
      <c r="E60" s="3" t="s">
        <v>132</v>
      </c>
      <c r="F60" s="36" t="s">
        <v>201</v>
      </c>
      <c r="G60" s="36" t="s">
        <v>289</v>
      </c>
      <c r="H60" s="7" t="s">
        <v>72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9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x14ac:dyDescent="0.25">
      <c r="A61" s="26" t="str">
        <f t="shared" si="115"/>
        <v>ICSE - IX - Bengali</v>
      </c>
      <c r="B61" s="6" t="s">
        <v>34</v>
      </c>
      <c r="C61" s="3" t="s">
        <v>55</v>
      </c>
      <c r="D61" s="3" t="s">
        <v>47</v>
      </c>
      <c r="E61" s="3" t="s">
        <v>132</v>
      </c>
      <c r="F61" s="24" t="s">
        <v>29</v>
      </c>
      <c r="G61" s="24"/>
      <c r="H61" s="7" t="s">
        <v>72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8" si="121">R61*46.666666666667%</f>
        <v>280.00000000000199</v>
      </c>
      <c r="V61" s="18">
        <f t="shared" ref="V61:V68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8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ht="13.15" customHeight="1" x14ac:dyDescent="0.25">
      <c r="A62" s="26" t="str">
        <f t="shared" si="115"/>
        <v>ICSE - IX - Hindi</v>
      </c>
      <c r="B62" s="6" t="s">
        <v>0</v>
      </c>
      <c r="C62" s="3" t="s">
        <v>55</v>
      </c>
      <c r="D62" s="3" t="s">
        <v>47</v>
      </c>
      <c r="E62" s="3" t="s">
        <v>132</v>
      </c>
      <c r="F62" s="24" t="s">
        <v>288</v>
      </c>
      <c r="G62" s="24" t="s">
        <v>189</v>
      </c>
      <c r="H62" s="7" t="s">
        <v>72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x14ac:dyDescent="0.25">
      <c r="A63" s="26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132</v>
      </c>
      <c r="F63" s="36" t="s">
        <v>183</v>
      </c>
      <c r="G63" s="36" t="s">
        <v>289</v>
      </c>
      <c r="H63" s="7" t="s">
        <v>72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20">
        <f t="shared" si="120"/>
        <v>700</v>
      </c>
      <c r="S63" s="7">
        <v>0</v>
      </c>
      <c r="T63" s="20">
        <f>R63*20%</f>
        <v>140</v>
      </c>
      <c r="U63" s="20">
        <f>R63*46.666666666667%</f>
        <v>326.66666666666902</v>
      </c>
      <c r="V63" s="18">
        <f>X63*4</f>
        <v>13080</v>
      </c>
      <c r="W63" s="18">
        <f>X63*2</f>
        <v>6540</v>
      </c>
      <c r="X63" s="18">
        <v>3270</v>
      </c>
      <c r="Y63" s="18">
        <f>X63/2</f>
        <v>1635</v>
      </c>
      <c r="Z63" s="18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ht="13.15" customHeight="1" x14ac:dyDescent="0.25">
      <c r="A64" s="26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132</v>
      </c>
      <c r="F64" s="36" t="s">
        <v>208</v>
      </c>
      <c r="G64" s="36" t="s">
        <v>289</v>
      </c>
      <c r="H64" s="7" t="s">
        <v>72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x14ac:dyDescent="0.25">
      <c r="A65" s="26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132</v>
      </c>
      <c r="F65" s="36" t="s">
        <v>198</v>
      </c>
      <c r="G65" s="36" t="s">
        <v>289</v>
      </c>
      <c r="H65" s="7" t="s">
        <v>72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ht="13.15" customHeight="1" x14ac:dyDescent="0.25">
      <c r="A66" s="26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6" t="s">
        <v>183</v>
      </c>
      <c r="G66" s="36" t="s">
        <v>289</v>
      </c>
      <c r="H66" s="7" t="s">
        <v>72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>O66*50%</f>
        <v>700</v>
      </c>
      <c r="S66" s="7">
        <v>0</v>
      </c>
      <c r="T66" s="20">
        <f>R66*20%</f>
        <v>140</v>
      </c>
      <c r="U66" s="20">
        <f>R66*46.666666666667%</f>
        <v>326.66666666666902</v>
      </c>
      <c r="V66" s="18">
        <f>X66*4</f>
        <v>13080</v>
      </c>
      <c r="W66" s="18">
        <f>X66*2</f>
        <v>6540</v>
      </c>
      <c r="X66" s="18">
        <v>3270</v>
      </c>
      <c r="Y66" s="18">
        <f>X66/2</f>
        <v>1635</v>
      </c>
      <c r="Z66" s="18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6">
        <f>AH66*4</f>
        <v>0</v>
      </c>
      <c r="AG66" s="16">
        <f>AH66*2</f>
        <v>0</v>
      </c>
      <c r="AH66" s="16">
        <v>0</v>
      </c>
      <c r="AI66" s="16">
        <f>AH66/2</f>
        <v>0</v>
      </c>
      <c r="AJ66" s="16">
        <f>(R66-(T66+AH66/10))/(T66+AH66/10)%</f>
        <v>400</v>
      </c>
    </row>
    <row r="67" spans="1:36" ht="13.15" customHeight="1" x14ac:dyDescent="0.25">
      <c r="A67" s="26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6" t="s">
        <v>184</v>
      </c>
      <c r="G67" s="36" t="s">
        <v>289</v>
      </c>
      <c r="H67" s="7" t="s">
        <v>72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>O67*50%</f>
        <v>700</v>
      </c>
      <c r="S67" s="7">
        <v>0</v>
      </c>
      <c r="T67" s="20">
        <f>R67*20%</f>
        <v>140</v>
      </c>
      <c r="U67" s="20">
        <f t="shared" ref="U67" si="124">R67*46.666666666667%</f>
        <v>326.66666666666902</v>
      </c>
      <c r="V67" s="18">
        <f t="shared" ref="V67" si="125">X67*4</f>
        <v>13080</v>
      </c>
      <c r="W67" s="18">
        <f>X67*2</f>
        <v>6540</v>
      </c>
      <c r="X67" s="18">
        <v>3270</v>
      </c>
      <c r="Y67" s="18">
        <f>X67/2</f>
        <v>1635</v>
      </c>
      <c r="Z67" s="18">
        <f t="shared" ref="Z67" si="12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6">
        <f>AH67*4</f>
        <v>0</v>
      </c>
      <c r="AG67" s="16">
        <f>AH67*2</f>
        <v>0</v>
      </c>
      <c r="AH67" s="16">
        <v>0</v>
      </c>
      <c r="AI67" s="16">
        <f>AH67/2</f>
        <v>0</v>
      </c>
      <c r="AJ67" s="16">
        <f>(R67-(T67+AH67/10))/(T67+AH67/10)%</f>
        <v>400</v>
      </c>
    </row>
    <row r="68" spans="1:36" ht="13.15" customHeight="1" x14ac:dyDescent="0.25">
      <c r="A68" s="26" t="str">
        <f t="shared" si="115"/>
        <v>ICSE - IX - Maths</v>
      </c>
      <c r="B68" s="28" t="s">
        <v>2</v>
      </c>
      <c r="C68" s="3" t="s">
        <v>55</v>
      </c>
      <c r="D68" s="3" t="s">
        <v>47</v>
      </c>
      <c r="E68" s="3" t="s">
        <v>132</v>
      </c>
      <c r="F68" s="36" t="s">
        <v>196</v>
      </c>
      <c r="G68" s="36" t="s">
        <v>289</v>
      </c>
      <c r="H68" s="7" t="s">
        <v>72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20">
        <f t="shared" si="120"/>
        <v>700</v>
      </c>
      <c r="S68" s="7">
        <v>0</v>
      </c>
      <c r="T68" s="20">
        <f t="shared" si="58"/>
        <v>140</v>
      </c>
      <c r="U68" s="20">
        <f t="shared" si="121"/>
        <v>326.66666666666902</v>
      </c>
      <c r="V68" s="18">
        <f t="shared" si="122"/>
        <v>13080</v>
      </c>
      <c r="W68" s="18">
        <f t="shared" si="61"/>
        <v>6540</v>
      </c>
      <c r="X68" s="18">
        <v>3270</v>
      </c>
      <c r="Y68" s="18">
        <f t="shared" si="62"/>
        <v>1635</v>
      </c>
      <c r="Z68" s="18">
        <f t="shared" si="123"/>
        <v>49.892933618843685</v>
      </c>
      <c r="AA68" s="15">
        <f t="shared" si="64"/>
        <v>9156</v>
      </c>
      <c r="AB68" s="15">
        <f t="shared" si="65"/>
        <v>4578</v>
      </c>
      <c r="AC68" s="15">
        <f t="shared" si="66"/>
        <v>2289</v>
      </c>
      <c r="AD68" s="15">
        <f t="shared" si="67"/>
        <v>1144.5</v>
      </c>
      <c r="AE68" s="15">
        <f t="shared" si="68"/>
        <v>89.753320683111966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ht="13.15" customHeight="1" x14ac:dyDescent="0.25">
      <c r="A69" s="26" t="str">
        <f t="shared" si="115"/>
        <v>ICSE - IX - Physics</v>
      </c>
      <c r="B69" s="32" t="s">
        <v>24</v>
      </c>
      <c r="C69" s="3" t="s">
        <v>55</v>
      </c>
      <c r="D69" s="3" t="s">
        <v>47</v>
      </c>
      <c r="E69" s="3" t="s">
        <v>132</v>
      </c>
      <c r="F69" s="7" t="s">
        <v>194</v>
      </c>
      <c r="G69" s="7" t="s">
        <v>189</v>
      </c>
      <c r="H69" s="7" t="s">
        <v>72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20">
        <f t="shared" si="120"/>
        <v>700</v>
      </c>
      <c r="S69" s="7">
        <v>0</v>
      </c>
      <c r="T69" s="20">
        <f t="shared" si="58"/>
        <v>140</v>
      </c>
      <c r="U69" s="20">
        <f>R69*46.666666666667%</f>
        <v>326.66666666666902</v>
      </c>
      <c r="V69" s="18">
        <f>X69*4</f>
        <v>13080</v>
      </c>
      <c r="W69" s="18">
        <f t="shared" si="61"/>
        <v>6540</v>
      </c>
      <c r="X69" s="18">
        <v>3270</v>
      </c>
      <c r="Y69" s="18">
        <f t="shared" si="62"/>
        <v>1635</v>
      </c>
      <c r="Z69" s="18">
        <f>(R69-(T69+X69/10))/(T69+X69/10)%</f>
        <v>49.892933618843685</v>
      </c>
      <c r="AA69" s="15">
        <f t="shared" si="64"/>
        <v>9156</v>
      </c>
      <c r="AB69" s="15">
        <f t="shared" si="65"/>
        <v>4578</v>
      </c>
      <c r="AC69" s="15">
        <f t="shared" si="66"/>
        <v>2289</v>
      </c>
      <c r="AD69" s="15">
        <f t="shared" si="67"/>
        <v>1144.5</v>
      </c>
      <c r="AE69" s="15">
        <f t="shared" si="68"/>
        <v>89.753320683111966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ht="13.15" customHeight="1" x14ac:dyDescent="0.25">
      <c r="A70" s="26" t="str">
        <f t="shared" si="115"/>
        <v>ICSE - IX - Chemistry</v>
      </c>
      <c r="B70" s="32" t="s">
        <v>28</v>
      </c>
      <c r="C70" s="3" t="s">
        <v>55</v>
      </c>
      <c r="D70" s="3" t="s">
        <v>47</v>
      </c>
      <c r="E70" s="3" t="s">
        <v>132</v>
      </c>
      <c r="F70" s="7" t="s">
        <v>195</v>
      </c>
      <c r="G70" s="7" t="s">
        <v>189</v>
      </c>
      <c r="H70" s="7" t="s">
        <v>72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20">
        <f t="shared" ref="R70:R73" si="127">O70*50%</f>
        <v>700</v>
      </c>
      <c r="S70" s="7">
        <v>0</v>
      </c>
      <c r="T70" s="20">
        <f t="shared" si="58"/>
        <v>140</v>
      </c>
      <c r="U70" s="20">
        <f>R70*46.666666666667%</f>
        <v>326.66666666666902</v>
      </c>
      <c r="V70" s="18">
        <f>X70*4</f>
        <v>13080</v>
      </c>
      <c r="W70" s="18">
        <f t="shared" si="61"/>
        <v>6540</v>
      </c>
      <c r="X70" s="18">
        <v>3270</v>
      </c>
      <c r="Y70" s="18">
        <f t="shared" si="62"/>
        <v>1635</v>
      </c>
      <c r="Z70" s="18">
        <f>(R70-(T70+X70/10))/(T70+X70/10)%</f>
        <v>49.892933618843685</v>
      </c>
      <c r="AA70" s="15">
        <f t="shared" si="64"/>
        <v>9156</v>
      </c>
      <c r="AB70" s="15">
        <f t="shared" si="65"/>
        <v>4578</v>
      </c>
      <c r="AC70" s="15">
        <f t="shared" si="66"/>
        <v>2289</v>
      </c>
      <c r="AD70" s="15">
        <f t="shared" si="67"/>
        <v>1144.5</v>
      </c>
      <c r="AE70" s="15">
        <f t="shared" si="68"/>
        <v>89.753320683111966</v>
      </c>
      <c r="AF70" s="16">
        <f t="shared" si="69"/>
        <v>0</v>
      </c>
      <c r="AG70" s="16">
        <f t="shared" si="70"/>
        <v>0</v>
      </c>
      <c r="AH70" s="16">
        <v>0</v>
      </c>
      <c r="AI70" s="16">
        <f t="shared" si="71"/>
        <v>0</v>
      </c>
      <c r="AJ70" s="16">
        <f t="shared" si="72"/>
        <v>400</v>
      </c>
    </row>
    <row r="71" spans="1:36" ht="13.15" customHeight="1" x14ac:dyDescent="0.25">
      <c r="A71" s="26" t="str">
        <f t="shared" si="115"/>
        <v>ICSE - IX - Biology</v>
      </c>
      <c r="B71" s="32" t="s">
        <v>30</v>
      </c>
      <c r="C71" s="3" t="s">
        <v>55</v>
      </c>
      <c r="D71" s="3" t="s">
        <v>47</v>
      </c>
      <c r="E71" s="3" t="s">
        <v>132</v>
      </c>
      <c r="F71" s="24" t="s">
        <v>29</v>
      </c>
      <c r="G71" s="24"/>
      <c r="H71" s="7" t="s">
        <v>72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20">
        <f t="shared" si="127"/>
        <v>700</v>
      </c>
      <c r="S71" s="7">
        <v>0</v>
      </c>
      <c r="T71" s="20">
        <f t="shared" si="58"/>
        <v>140</v>
      </c>
      <c r="U71" s="20">
        <f>R71*46.666666666667%</f>
        <v>326.66666666666902</v>
      </c>
      <c r="V71" s="18">
        <f>X71*4</f>
        <v>13080</v>
      </c>
      <c r="W71" s="18">
        <f t="shared" si="61"/>
        <v>6540</v>
      </c>
      <c r="X71" s="18">
        <v>3270</v>
      </c>
      <c r="Y71" s="18">
        <f t="shared" si="62"/>
        <v>1635</v>
      </c>
      <c r="Z71" s="18">
        <f>(R71-(T71+X71/10))/(T71+X71/10)%</f>
        <v>49.892933618843685</v>
      </c>
      <c r="AA71" s="15">
        <f t="shared" si="64"/>
        <v>9156</v>
      </c>
      <c r="AB71" s="15">
        <f t="shared" si="65"/>
        <v>4578</v>
      </c>
      <c r="AC71" s="15">
        <f t="shared" si="66"/>
        <v>2289</v>
      </c>
      <c r="AD71" s="15">
        <f t="shared" si="67"/>
        <v>1144.5</v>
      </c>
      <c r="AE71" s="15">
        <f t="shared" si="68"/>
        <v>89.753320683111966</v>
      </c>
      <c r="AF71" s="16">
        <f t="shared" si="69"/>
        <v>0</v>
      </c>
      <c r="AG71" s="16">
        <f t="shared" si="70"/>
        <v>0</v>
      </c>
      <c r="AH71" s="16">
        <v>0</v>
      </c>
      <c r="AI71" s="16">
        <f t="shared" si="71"/>
        <v>0</v>
      </c>
      <c r="AJ71" s="16">
        <f t="shared" si="72"/>
        <v>400</v>
      </c>
    </row>
    <row r="72" spans="1:36" ht="13.15" customHeight="1" x14ac:dyDescent="0.25">
      <c r="A72" s="26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133</v>
      </c>
      <c r="F72" s="7" t="s">
        <v>197</v>
      </c>
      <c r="G72" s="7" t="s">
        <v>189</v>
      </c>
      <c r="H72" s="7" t="s">
        <v>72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ht="13.15" customHeight="1" x14ac:dyDescent="0.25">
      <c r="A73" s="26" t="str">
        <f t="shared" si="115"/>
        <v>ICSE - IX - AI</v>
      </c>
      <c r="B73" s="8" t="s">
        <v>5</v>
      </c>
      <c r="C73" s="3" t="s">
        <v>55</v>
      </c>
      <c r="D73" s="3" t="s">
        <v>47</v>
      </c>
      <c r="E73" s="3" t="s">
        <v>133</v>
      </c>
      <c r="F73" s="36" t="s">
        <v>64</v>
      </c>
      <c r="G73" s="36" t="s">
        <v>289</v>
      </c>
      <c r="H73" s="7" t="s">
        <v>72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7"/>
        <v>2500</v>
      </c>
      <c r="S73" s="7">
        <v>0</v>
      </c>
      <c r="T73" s="20">
        <f t="shared" ref="T73:T163" si="128">R73*20%</f>
        <v>500</v>
      </c>
      <c r="U73" s="20">
        <f>R73*46.666666666667%</f>
        <v>1166.6666666666749</v>
      </c>
      <c r="V73" s="18">
        <f>X73*4</f>
        <v>46668</v>
      </c>
      <c r="W73" s="18">
        <f t="shared" ref="W73:W163" si="129">X73*2</f>
        <v>23334</v>
      </c>
      <c r="X73" s="18">
        <v>11667</v>
      </c>
      <c r="Y73" s="18">
        <f t="shared" ref="Y73:Y163" si="130">X73/2</f>
        <v>5833.5</v>
      </c>
      <c r="Z73" s="18">
        <f>(R73-(T73+X73/10))/(T73+X73/10)%</f>
        <v>49.99700005999879</v>
      </c>
      <c r="AA73" s="15">
        <f t="shared" ref="AA73:AA84" si="131">AC73*4</f>
        <v>32667.599999999999</v>
      </c>
      <c r="AB73" s="15">
        <f t="shared" ref="AB73:AB84" si="132">AC73*2</f>
        <v>16333.8</v>
      </c>
      <c r="AC73" s="15">
        <f t="shared" ref="AC73:AC84" si="133">X73*70%</f>
        <v>8166.9</v>
      </c>
      <c r="AD73" s="15">
        <f t="shared" ref="AD73:AD84" si="134">AC73/2</f>
        <v>4083.45</v>
      </c>
      <c r="AE73" s="15">
        <f t="shared" ref="AE73:AE84" si="135">(R73-(T73+AC73/10))/(T73+AC73/10)%</f>
        <v>89.870052935770758</v>
      </c>
      <c r="AF73" s="16">
        <f t="shared" ref="AF73:AF84" si="136">AH73*4</f>
        <v>0</v>
      </c>
      <c r="AG73" s="16">
        <f t="shared" ref="AG73:AG84" si="137">AH73*2</f>
        <v>0</v>
      </c>
      <c r="AH73" s="16">
        <v>0</v>
      </c>
      <c r="AI73" s="16">
        <f t="shared" ref="AI73:AI84" si="138">AH73/2</f>
        <v>0</v>
      </c>
      <c r="AJ73" s="16">
        <f t="shared" ref="AJ73:AJ84" si="139">(R73-(T73+AH73/10))/(T73+AH73/10)%</f>
        <v>400</v>
      </c>
    </row>
    <row r="74" spans="1:36" ht="13.15" customHeight="1" x14ac:dyDescent="0.25">
      <c r="A74" s="26" t="str">
        <f t="shared" si="115"/>
        <v>ICSE - VIII - English</v>
      </c>
      <c r="B74" s="6" t="s">
        <v>33</v>
      </c>
      <c r="C74" s="3" t="s">
        <v>52</v>
      </c>
      <c r="D74" s="3" t="s">
        <v>47</v>
      </c>
      <c r="E74" s="3" t="s">
        <v>132</v>
      </c>
      <c r="F74" s="36" t="s">
        <v>201</v>
      </c>
      <c r="G74" s="36" t="s">
        <v>289</v>
      </c>
      <c r="H74" s="7" t="s">
        <v>72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8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9"/>
        <v>6060</v>
      </c>
      <c r="X74" s="18">
        <v>3030</v>
      </c>
      <c r="Y74" s="18">
        <f t="shared" si="130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x14ac:dyDescent="0.25">
      <c r="A75" s="26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132</v>
      </c>
      <c r="F75" s="24" t="s">
        <v>29</v>
      </c>
      <c r="G75" s="24"/>
      <c r="H75" s="7" t="s">
        <v>72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8"/>
        <v>110</v>
      </c>
      <c r="U75" s="20">
        <f>R75*46.666666666667%</f>
        <v>256.6666666666685</v>
      </c>
      <c r="V75" s="18">
        <f>X75*4</f>
        <v>10280</v>
      </c>
      <c r="W75" s="18">
        <f t="shared" si="129"/>
        <v>5140</v>
      </c>
      <c r="X75" s="18">
        <v>2570</v>
      </c>
      <c r="Y75" s="18">
        <f t="shared" si="130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ht="13.15" customHeight="1" x14ac:dyDescent="0.25">
      <c r="A76" s="26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132</v>
      </c>
      <c r="F76" s="24" t="s">
        <v>288</v>
      </c>
      <c r="G76" s="24" t="s">
        <v>189</v>
      </c>
      <c r="H76" s="7" t="s">
        <v>72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8"/>
        <v>110</v>
      </c>
      <c r="U76" s="20">
        <f>R76*46.666666666667%</f>
        <v>256.6666666666685</v>
      </c>
      <c r="V76" s="18">
        <f>X76*4</f>
        <v>10280</v>
      </c>
      <c r="W76" s="18">
        <f t="shared" si="129"/>
        <v>5140</v>
      </c>
      <c r="X76" s="18">
        <v>2570</v>
      </c>
      <c r="Y76" s="18">
        <f t="shared" si="130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x14ac:dyDescent="0.25">
      <c r="A77" s="26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132</v>
      </c>
      <c r="F77" s="36" t="s">
        <v>183</v>
      </c>
      <c r="G77" s="36" t="s">
        <v>289</v>
      </c>
      <c r="H77" s="7" t="s">
        <v>72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20">
        <f>O77*50%</f>
        <v>650</v>
      </c>
      <c r="S77" s="7">
        <v>0</v>
      </c>
      <c r="T77" s="20">
        <f>R77*20%</f>
        <v>130</v>
      </c>
      <c r="U77" s="20">
        <f>R77*46.666666666667%</f>
        <v>303.33333333333553</v>
      </c>
      <c r="V77" s="18">
        <f>X77*4</f>
        <v>12120</v>
      </c>
      <c r="W77" s="18">
        <f>X77*2</f>
        <v>6060</v>
      </c>
      <c r="X77" s="18">
        <v>3030</v>
      </c>
      <c r="Y77" s="18">
        <f>X77/2</f>
        <v>1515</v>
      </c>
      <c r="Z77" s="18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400</v>
      </c>
    </row>
    <row r="78" spans="1:36" ht="13.15" customHeight="1" x14ac:dyDescent="0.25">
      <c r="A78" s="26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132</v>
      </c>
      <c r="F78" s="36" t="s">
        <v>208</v>
      </c>
      <c r="G78" s="36" t="s">
        <v>289</v>
      </c>
      <c r="H78" s="7" t="s">
        <v>72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x14ac:dyDescent="0.25">
      <c r="A79" s="26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132</v>
      </c>
      <c r="F79" s="36" t="s">
        <v>198</v>
      </c>
      <c r="G79" s="36" t="s">
        <v>289</v>
      </c>
      <c r="H79" s="7" t="s">
        <v>72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ht="13.15" customHeight="1" x14ac:dyDescent="0.25">
      <c r="A80" s="26" t="str">
        <f t="shared" si="115"/>
        <v>ICSE - VIII - Maths</v>
      </c>
      <c r="B80" s="28" t="s">
        <v>2</v>
      </c>
      <c r="C80" s="3" t="s">
        <v>52</v>
      </c>
      <c r="D80" s="3" t="s">
        <v>47</v>
      </c>
      <c r="E80" s="3" t="s">
        <v>132</v>
      </c>
      <c r="F80" s="36" t="s">
        <v>196</v>
      </c>
      <c r="G80" s="36" t="s">
        <v>289</v>
      </c>
      <c r="H80" s="7" t="s">
        <v>72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8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9"/>
        <v>6060</v>
      </c>
      <c r="X80" s="18">
        <v>3030</v>
      </c>
      <c r="Y80" s="18">
        <f t="shared" si="130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ht="13.15" customHeight="1" x14ac:dyDescent="0.25">
      <c r="A81" s="26" t="str">
        <f t="shared" si="115"/>
        <v>ICSE - VIII - Physics</v>
      </c>
      <c r="B81" s="32" t="s">
        <v>24</v>
      </c>
      <c r="C81" s="3" t="s">
        <v>52</v>
      </c>
      <c r="D81" s="3" t="s">
        <v>47</v>
      </c>
      <c r="E81" s="3" t="s">
        <v>132</v>
      </c>
      <c r="F81" s="7" t="s">
        <v>194</v>
      </c>
      <c r="G81" s="7" t="s">
        <v>189</v>
      </c>
      <c r="H81" s="7" t="s">
        <v>72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8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9"/>
        <v>6060</v>
      </c>
      <c r="X81" s="18">
        <v>3030</v>
      </c>
      <c r="Y81" s="18">
        <f t="shared" si="130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ht="13.15" customHeight="1" x14ac:dyDescent="0.25">
      <c r="A82" s="26" t="str">
        <f t="shared" si="115"/>
        <v>ICSE - VIII - Chemistry</v>
      </c>
      <c r="B82" s="32" t="s">
        <v>28</v>
      </c>
      <c r="C82" s="3" t="s">
        <v>52</v>
      </c>
      <c r="D82" s="3" t="s">
        <v>47</v>
      </c>
      <c r="E82" s="3" t="s">
        <v>132</v>
      </c>
      <c r="F82" s="7" t="s">
        <v>195</v>
      </c>
      <c r="G82" s="7" t="s">
        <v>189</v>
      </c>
      <c r="H82" s="7" t="s">
        <v>72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20">
        <f t="shared" si="140"/>
        <v>650</v>
      </c>
      <c r="S82" s="7">
        <v>0</v>
      </c>
      <c r="T82" s="20">
        <f t="shared" si="128"/>
        <v>130</v>
      </c>
      <c r="U82" s="20">
        <f t="shared" si="141"/>
        <v>303.33333333333553</v>
      </c>
      <c r="V82" s="18">
        <f t="shared" si="142"/>
        <v>12120</v>
      </c>
      <c r="W82" s="18">
        <f t="shared" si="129"/>
        <v>6060</v>
      </c>
      <c r="X82" s="18">
        <v>3030</v>
      </c>
      <c r="Y82" s="18">
        <f t="shared" si="130"/>
        <v>1515</v>
      </c>
      <c r="Z82" s="18">
        <f t="shared" si="143"/>
        <v>50.115473441108541</v>
      </c>
      <c r="AA82" s="15">
        <f t="shared" si="131"/>
        <v>8484</v>
      </c>
      <c r="AB82" s="15">
        <f t="shared" si="132"/>
        <v>4242</v>
      </c>
      <c r="AC82" s="15">
        <f t="shared" si="133"/>
        <v>2121</v>
      </c>
      <c r="AD82" s="15">
        <f t="shared" si="134"/>
        <v>1060.5</v>
      </c>
      <c r="AE82" s="15">
        <f t="shared" si="135"/>
        <v>90.00292312189417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ht="13.15" customHeight="1" x14ac:dyDescent="0.25">
      <c r="A83" s="26" t="str">
        <f t="shared" si="115"/>
        <v>ICSE - VIII - Biology</v>
      </c>
      <c r="B83" s="32" t="s">
        <v>30</v>
      </c>
      <c r="C83" s="3" t="s">
        <v>52</v>
      </c>
      <c r="D83" s="3" t="s">
        <v>47</v>
      </c>
      <c r="E83" s="3" t="s">
        <v>132</v>
      </c>
      <c r="F83" s="24" t="s">
        <v>29</v>
      </c>
      <c r="G83" s="24"/>
      <c r="H83" s="7" t="s">
        <v>72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20">
        <f t="shared" si="140"/>
        <v>650</v>
      </c>
      <c r="S83" s="7">
        <v>0</v>
      </c>
      <c r="T83" s="20">
        <f t="shared" si="128"/>
        <v>130</v>
      </c>
      <c r="U83" s="20">
        <f t="shared" si="141"/>
        <v>303.33333333333553</v>
      </c>
      <c r="V83" s="18">
        <f t="shared" si="142"/>
        <v>12120</v>
      </c>
      <c r="W83" s="18">
        <f t="shared" si="129"/>
        <v>6060</v>
      </c>
      <c r="X83" s="18">
        <v>3030</v>
      </c>
      <c r="Y83" s="18">
        <f t="shared" si="130"/>
        <v>1515</v>
      </c>
      <c r="Z83" s="18">
        <f t="shared" si="143"/>
        <v>50.115473441108541</v>
      </c>
      <c r="AA83" s="15">
        <f t="shared" si="131"/>
        <v>8484</v>
      </c>
      <c r="AB83" s="15">
        <f t="shared" si="132"/>
        <v>4242</v>
      </c>
      <c r="AC83" s="15">
        <f t="shared" si="133"/>
        <v>2121</v>
      </c>
      <c r="AD83" s="15">
        <f t="shared" si="134"/>
        <v>1060.5</v>
      </c>
      <c r="AE83" s="15">
        <f t="shared" si="135"/>
        <v>90.00292312189417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ht="13.15" customHeight="1" x14ac:dyDescent="0.25">
      <c r="A84" s="26" t="str">
        <f t="shared" si="115"/>
        <v>ICSE - VIII - Computers</v>
      </c>
      <c r="B84" s="8" t="s">
        <v>48</v>
      </c>
      <c r="C84" s="3" t="s">
        <v>52</v>
      </c>
      <c r="D84" s="3" t="s">
        <v>47</v>
      </c>
      <c r="E84" s="3" t="s">
        <v>133</v>
      </c>
      <c r="F84" s="7" t="s">
        <v>199</v>
      </c>
      <c r="G84" s="7" t="s">
        <v>189</v>
      </c>
      <c r="H84" s="7" t="s">
        <v>72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8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9"/>
        <v>6060</v>
      </c>
      <c r="X84" s="18">
        <v>3030</v>
      </c>
      <c r="Y84" s="18">
        <f t="shared" si="130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ht="13.15" customHeight="1" x14ac:dyDescent="0.25">
      <c r="A85" s="23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132</v>
      </c>
      <c r="F85" s="36" t="s">
        <v>208</v>
      </c>
      <c r="G85" s="36" t="s">
        <v>289</v>
      </c>
      <c r="H85" s="7" t="s">
        <v>72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ht="13.15" customHeight="1" x14ac:dyDescent="0.25">
      <c r="A86" s="23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132</v>
      </c>
      <c r="F86" s="24" t="s">
        <v>29</v>
      </c>
      <c r="G86" s="24"/>
      <c r="H86" s="7" t="s">
        <v>72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ht="13.15" customHeight="1" x14ac:dyDescent="0.25">
      <c r="A87" s="23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132</v>
      </c>
      <c r="F87" s="24" t="s">
        <v>288</v>
      </c>
      <c r="G87" s="24" t="s">
        <v>189</v>
      </c>
      <c r="H87" s="7" t="s">
        <v>72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ht="13.15" customHeight="1" x14ac:dyDescent="0.25">
      <c r="A88" s="23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132</v>
      </c>
      <c r="F88" s="36" t="s">
        <v>198</v>
      </c>
      <c r="G88" s="36" t="s">
        <v>289</v>
      </c>
      <c r="H88" s="7" t="s">
        <v>72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ht="13.15" customHeight="1" x14ac:dyDescent="0.25">
      <c r="A89" s="23" t="str">
        <f t="shared" ref="A89" si="16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132</v>
      </c>
      <c r="F89" s="24" t="s">
        <v>298</v>
      </c>
      <c r="G89" s="24"/>
      <c r="H89" s="7" t="s">
        <v>72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ht="13.15" customHeight="1" x14ac:dyDescent="0.25">
      <c r="A90" s="23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132</v>
      </c>
      <c r="F90" s="36" t="s">
        <v>198</v>
      </c>
      <c r="G90" s="36" t="s">
        <v>289</v>
      </c>
      <c r="H90" s="7" t="s">
        <v>72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ht="13.15" customHeight="1" x14ac:dyDescent="0.25">
      <c r="A91" s="23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132</v>
      </c>
      <c r="F91" s="36" t="s">
        <v>208</v>
      </c>
      <c r="G91" s="36" t="s">
        <v>289</v>
      </c>
      <c r="H91" s="7" t="s">
        <v>72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ht="13.15" customHeight="1" x14ac:dyDescent="0.25">
      <c r="A92" s="23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132</v>
      </c>
      <c r="F92" s="24" t="s">
        <v>29</v>
      </c>
      <c r="G92" s="24"/>
      <c r="H92" s="7" t="s">
        <v>72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ht="13.15" customHeight="1" x14ac:dyDescent="0.25">
      <c r="A93" s="23" t="str">
        <f t="shared" ref="A93:A100" si="16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6" t="s">
        <v>185</v>
      </c>
      <c r="G93" s="36" t="s">
        <v>289</v>
      </c>
      <c r="H93" s="7" t="s">
        <v>72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ht="13.15" customHeight="1" x14ac:dyDescent="0.25">
      <c r="A94" s="23" t="str">
        <f t="shared" si="16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6" t="s">
        <v>183</v>
      </c>
      <c r="G94" s="36" t="s">
        <v>289</v>
      </c>
      <c r="H94" s="7" t="s">
        <v>72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20">
        <f t="shared" si="162"/>
        <v>1000</v>
      </c>
      <c r="S94" s="7">
        <v>0</v>
      </c>
      <c r="T94" s="20">
        <f t="shared" si="145"/>
        <v>200</v>
      </c>
      <c r="U94" s="20">
        <f t="shared" ref="U94:U105" si="166">R94*46.666666666667%</f>
        <v>466.66666666666998</v>
      </c>
      <c r="V94" s="18">
        <f t="shared" ref="V94:V105" si="167">X94*4</f>
        <v>18668</v>
      </c>
      <c r="W94" s="18">
        <f t="shared" si="148"/>
        <v>9334</v>
      </c>
      <c r="X94" s="18">
        <v>4667</v>
      </c>
      <c r="Y94" s="18">
        <f t="shared" si="149"/>
        <v>2333.5</v>
      </c>
      <c r="Z94" s="18">
        <f t="shared" ref="Z94:Z105" si="168">(R94-(T94+X94/10))/(T94+X94/10)%</f>
        <v>49.99250037498124</v>
      </c>
      <c r="AA94" s="15">
        <f t="shared" si="151"/>
        <v>13067.599999999999</v>
      </c>
      <c r="AB94" s="15">
        <f t="shared" si="152"/>
        <v>6533.7999999999993</v>
      </c>
      <c r="AC94" s="15">
        <f t="shared" si="153"/>
        <v>3266.8999999999996</v>
      </c>
      <c r="AD94" s="15">
        <f t="shared" si="154"/>
        <v>1633.4499999999998</v>
      </c>
      <c r="AE94" s="15">
        <f t="shared" si="155"/>
        <v>89.865005980747711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ht="13.15" customHeight="1" x14ac:dyDescent="0.25">
      <c r="A95" s="23" t="str">
        <f t="shared" si="16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6" t="s">
        <v>187</v>
      </c>
      <c r="G95" s="36" t="s">
        <v>289</v>
      </c>
      <c r="H95" s="7" t="s">
        <v>72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ht="13.15" customHeight="1" x14ac:dyDescent="0.25">
      <c r="A96" s="23" t="str">
        <f t="shared" si="16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4" t="s">
        <v>280</v>
      </c>
      <c r="G96" s="24" t="s">
        <v>189</v>
      </c>
      <c r="H96" s="7" t="s">
        <v>72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ht="13.15" customHeight="1" x14ac:dyDescent="0.25">
      <c r="A97" s="23" t="str">
        <f t="shared" si="161"/>
        <v>WB - XII - Maths (Comm)</v>
      </c>
      <c r="B97" s="9" t="s">
        <v>186</v>
      </c>
      <c r="C97" s="3" t="s">
        <v>53</v>
      </c>
      <c r="D97" s="3" t="s">
        <v>46</v>
      </c>
      <c r="E97" s="3" t="s">
        <v>4</v>
      </c>
      <c r="F97" s="36" t="s">
        <v>196</v>
      </c>
      <c r="G97" s="36" t="s">
        <v>289</v>
      </c>
      <c r="H97" s="7" t="s">
        <v>72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ht="13.15" customHeight="1" x14ac:dyDescent="0.25">
      <c r="A98" s="23" t="str">
        <f t="shared" si="16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4" t="s">
        <v>214</v>
      </c>
      <c r="G98" s="24" t="s">
        <v>189</v>
      </c>
      <c r="H98" s="7" t="s">
        <v>72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ht="13.15" customHeight="1" x14ac:dyDescent="0.25">
      <c r="A99" s="23" t="str">
        <f t="shared" si="16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6" t="s">
        <v>184</v>
      </c>
      <c r="G99" s="36" t="s">
        <v>289</v>
      </c>
      <c r="H99" s="7" t="s">
        <v>72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ht="13.15" customHeight="1" x14ac:dyDescent="0.25">
      <c r="A100" s="23" t="str">
        <f t="shared" si="161"/>
        <v>WB - XII - Eco Geography</v>
      </c>
      <c r="B100" s="5" t="s">
        <v>188</v>
      </c>
      <c r="C100" s="3" t="s">
        <v>53</v>
      </c>
      <c r="D100" s="3" t="s">
        <v>46</v>
      </c>
      <c r="E100" s="3" t="s">
        <v>4</v>
      </c>
      <c r="F100" s="36" t="s">
        <v>183</v>
      </c>
      <c r="G100" s="36" t="s">
        <v>289</v>
      </c>
      <c r="H100" s="7" t="s">
        <v>72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ht="13.15" customHeight="1" x14ac:dyDescent="0.25">
      <c r="A101" s="23" t="str">
        <f t="shared" ref="A101:A132" si="17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133</v>
      </c>
      <c r="F101" s="7" t="s">
        <v>199</v>
      </c>
      <c r="G101" s="7" t="s">
        <v>189</v>
      </c>
      <c r="H101" s="7" t="s">
        <v>72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ht="13.15" customHeight="1" x14ac:dyDescent="0.25">
      <c r="A102" s="23" t="str">
        <f t="shared" si="170"/>
        <v>WB - XII - AI</v>
      </c>
      <c r="B102" s="8" t="s">
        <v>5</v>
      </c>
      <c r="C102" s="3" t="s">
        <v>53</v>
      </c>
      <c r="D102" s="3" t="s">
        <v>46</v>
      </c>
      <c r="E102" s="3" t="s">
        <v>133</v>
      </c>
      <c r="F102" s="36" t="s">
        <v>64</v>
      </c>
      <c r="G102" s="36" t="s">
        <v>289</v>
      </c>
      <c r="H102" s="7" t="s">
        <v>72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ht="13.15" customHeight="1" x14ac:dyDescent="0.25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132</v>
      </c>
      <c r="F103" s="36" t="s">
        <v>208</v>
      </c>
      <c r="G103" s="36" t="s">
        <v>289</v>
      </c>
      <c r="H103" s="7" t="s">
        <v>72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ht="13.15" customHeight="1" x14ac:dyDescent="0.25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132</v>
      </c>
      <c r="F104" s="24" t="s">
        <v>29</v>
      </c>
      <c r="G104" s="24"/>
      <c r="H104" s="7" t="s">
        <v>72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ht="13.15" customHeight="1" x14ac:dyDescent="0.25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132</v>
      </c>
      <c r="F105" s="24" t="s">
        <v>288</v>
      </c>
      <c r="G105" s="24" t="s">
        <v>189</v>
      </c>
      <c r="H105" s="7" t="s">
        <v>72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ht="13.15" customHeight="1" x14ac:dyDescent="0.25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132</v>
      </c>
      <c r="F106" s="36" t="s">
        <v>198</v>
      </c>
      <c r="G106" s="36" t="s">
        <v>289</v>
      </c>
      <c r="H106" s="7" t="s">
        <v>72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ht="13.15" customHeight="1" x14ac:dyDescent="0.25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132</v>
      </c>
      <c r="F107" s="24" t="s">
        <v>298</v>
      </c>
      <c r="G107" s="24"/>
      <c r="H107" s="7" t="s">
        <v>72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ht="13.15" customHeight="1" x14ac:dyDescent="0.25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132</v>
      </c>
      <c r="F108" s="36" t="s">
        <v>198</v>
      </c>
      <c r="G108" s="36" t="s">
        <v>289</v>
      </c>
      <c r="H108" s="7" t="s">
        <v>72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ht="13.15" customHeight="1" x14ac:dyDescent="0.25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132</v>
      </c>
      <c r="F109" s="36" t="s">
        <v>208</v>
      </c>
      <c r="G109" s="36" t="s">
        <v>289</v>
      </c>
      <c r="H109" s="7" t="s">
        <v>72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ht="13.15" customHeight="1" x14ac:dyDescent="0.25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132</v>
      </c>
      <c r="F110" s="24" t="s">
        <v>29</v>
      </c>
      <c r="G110" s="24"/>
      <c r="H110" s="7" t="s">
        <v>72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ht="13.15" customHeight="1" x14ac:dyDescent="0.25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6" t="s">
        <v>185</v>
      </c>
      <c r="G111" s="36" t="s">
        <v>289</v>
      </c>
      <c r="H111" s="7" t="s">
        <v>72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ht="13.15" customHeight="1" x14ac:dyDescent="0.25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6" t="s">
        <v>183</v>
      </c>
      <c r="G112" s="36" t="s">
        <v>289</v>
      </c>
      <c r="H112" s="7" t="s">
        <v>72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20">
        <f t="shared" ref="R112:R113" si="187">O112*50%</f>
        <v>1000</v>
      </c>
      <c r="S112" s="7">
        <v>0</v>
      </c>
      <c r="T112" s="20">
        <f t="shared" si="145"/>
        <v>200</v>
      </c>
      <c r="U112" s="20">
        <f t="shared" ref="U112:U118" si="188">R112*46.666666666667%</f>
        <v>466.66666666666998</v>
      </c>
      <c r="V112" s="18">
        <f t="shared" ref="V112:V118" si="189">X112*4</f>
        <v>18668</v>
      </c>
      <c r="W112" s="18">
        <f t="shared" si="148"/>
        <v>9334</v>
      </c>
      <c r="X112" s="18">
        <v>4667</v>
      </c>
      <c r="Y112" s="18">
        <f t="shared" si="149"/>
        <v>2333.5</v>
      </c>
      <c r="Z112" s="18">
        <f t="shared" ref="Z112:Z118" si="190">(R112-(T112+X112/10))/(T112+X112/10)%</f>
        <v>49.99250037498124</v>
      </c>
      <c r="AA112" s="15">
        <f t="shared" si="178"/>
        <v>13067.599999999999</v>
      </c>
      <c r="AB112" s="15">
        <f t="shared" si="179"/>
        <v>6533.7999999999993</v>
      </c>
      <c r="AC112" s="15">
        <f t="shared" si="180"/>
        <v>3266.8999999999996</v>
      </c>
      <c r="AD112" s="15">
        <f t="shared" si="181"/>
        <v>1633.4499999999998</v>
      </c>
      <c r="AE112" s="15">
        <f t="shared" si="182"/>
        <v>89.865005980747711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ht="13.15" customHeight="1" x14ac:dyDescent="0.25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6" t="s">
        <v>187</v>
      </c>
      <c r="G113" s="36" t="s">
        <v>289</v>
      </c>
      <c r="H113" s="7" t="s">
        <v>72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ht="13.15" customHeight="1" x14ac:dyDescent="0.25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4" t="s">
        <v>280</v>
      </c>
      <c r="G114" s="24" t="s">
        <v>189</v>
      </c>
      <c r="H114" s="7" t="s">
        <v>72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ht="13.15" customHeight="1" x14ac:dyDescent="0.25">
      <c r="A115" s="23" t="str">
        <f t="shared" si="170"/>
        <v>WB - XI - Maths (Comm)</v>
      </c>
      <c r="B115" s="9" t="s">
        <v>186</v>
      </c>
      <c r="C115" s="3" t="s">
        <v>25</v>
      </c>
      <c r="D115" s="3" t="s">
        <v>46</v>
      </c>
      <c r="E115" s="3" t="s">
        <v>4</v>
      </c>
      <c r="F115" s="24" t="s">
        <v>291</v>
      </c>
      <c r="G115" s="24" t="s">
        <v>189</v>
      </c>
      <c r="H115" s="7" t="s">
        <v>72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ht="13.15" customHeight="1" x14ac:dyDescent="0.25">
      <c r="A116" s="23" t="str">
        <f t="shared" si="17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4" t="s">
        <v>214</v>
      </c>
      <c r="G116" s="24" t="s">
        <v>189</v>
      </c>
      <c r="H116" s="7" t="s">
        <v>72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ht="13.15" customHeight="1" x14ac:dyDescent="0.25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6" t="s">
        <v>184</v>
      </c>
      <c r="G117" s="36" t="s">
        <v>289</v>
      </c>
      <c r="H117" s="7" t="s">
        <v>72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ht="13.15" customHeight="1" x14ac:dyDescent="0.25">
      <c r="A118" s="23" t="str">
        <f t="shared" si="170"/>
        <v>WB - XI - Eco Geography</v>
      </c>
      <c r="B118" s="5" t="s">
        <v>188</v>
      </c>
      <c r="C118" s="3" t="s">
        <v>25</v>
      </c>
      <c r="D118" s="3" t="s">
        <v>46</v>
      </c>
      <c r="E118" s="3" t="s">
        <v>4</v>
      </c>
      <c r="F118" s="36" t="s">
        <v>183</v>
      </c>
      <c r="G118" s="36" t="s">
        <v>289</v>
      </c>
      <c r="H118" s="7" t="s">
        <v>72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ht="13.15" customHeight="1" x14ac:dyDescent="0.25">
      <c r="A119" s="23" t="str">
        <f t="shared" si="170"/>
        <v>WB - XI - Computers</v>
      </c>
      <c r="B119" s="8" t="s">
        <v>48</v>
      </c>
      <c r="C119" s="3" t="s">
        <v>25</v>
      </c>
      <c r="D119" s="3" t="s">
        <v>46</v>
      </c>
      <c r="E119" s="3" t="s">
        <v>133</v>
      </c>
      <c r="F119" s="7" t="s">
        <v>199</v>
      </c>
      <c r="G119" s="7" t="s">
        <v>189</v>
      </c>
      <c r="H119" s="7" t="s">
        <v>72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ht="13.15" customHeight="1" x14ac:dyDescent="0.25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133</v>
      </c>
      <c r="F120" s="36" t="s">
        <v>64</v>
      </c>
      <c r="G120" s="36" t="s">
        <v>289</v>
      </c>
      <c r="H120" s="7" t="s">
        <v>72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ht="13.15" customHeight="1" x14ac:dyDescent="0.25">
      <c r="A121" s="23" t="str">
        <f t="shared" si="170"/>
        <v>WB - X - English</v>
      </c>
      <c r="B121" s="6" t="s">
        <v>33</v>
      </c>
      <c r="C121" s="3" t="s">
        <v>54</v>
      </c>
      <c r="D121" s="3" t="s">
        <v>46</v>
      </c>
      <c r="E121" s="3" t="s">
        <v>132</v>
      </c>
      <c r="F121" s="36" t="s">
        <v>201</v>
      </c>
      <c r="G121" s="36" t="s">
        <v>289</v>
      </c>
      <c r="H121" s="7" t="s">
        <v>72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20">
        <f t="shared" ref="R121:R127" si="195">O121*50%</f>
        <v>650</v>
      </c>
      <c r="S121" s="7">
        <v>0</v>
      </c>
      <c r="T121" s="20">
        <f t="shared" si="145"/>
        <v>130</v>
      </c>
      <c r="U121" s="20">
        <f t="shared" ref="U121:U127" si="196">R121*46.666666666667%</f>
        <v>303.33333333333553</v>
      </c>
      <c r="V121" s="18">
        <f t="shared" ref="V121:V127" si="197">X121*4</f>
        <v>12120</v>
      </c>
      <c r="W121" s="18">
        <f t="shared" si="148"/>
        <v>6060</v>
      </c>
      <c r="X121" s="18">
        <v>3030</v>
      </c>
      <c r="Y121" s="18">
        <f t="shared" si="149"/>
        <v>1515</v>
      </c>
      <c r="Z121" s="18">
        <f t="shared" ref="Z121:Z127" si="198">(R121-(T121+X121/10))/(T121+X121/10)%</f>
        <v>50.115473441108541</v>
      </c>
      <c r="AA121" s="15">
        <f t="shared" si="178"/>
        <v>8484</v>
      </c>
      <c r="AB121" s="15">
        <f t="shared" si="179"/>
        <v>4242</v>
      </c>
      <c r="AC121" s="15">
        <f t="shared" si="180"/>
        <v>2121</v>
      </c>
      <c r="AD121" s="15">
        <f t="shared" si="181"/>
        <v>1060.5</v>
      </c>
      <c r="AE121" s="15">
        <f t="shared" si="182"/>
        <v>90.00292312189417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ht="13.15" customHeight="1" x14ac:dyDescent="0.25">
      <c r="A122" s="23" t="str">
        <f t="shared" si="170"/>
        <v>WB - X - Bengali</v>
      </c>
      <c r="B122" s="6" t="s">
        <v>34</v>
      </c>
      <c r="C122" s="3" t="s">
        <v>54</v>
      </c>
      <c r="D122" s="3" t="s">
        <v>46</v>
      </c>
      <c r="E122" s="3" t="s">
        <v>132</v>
      </c>
      <c r="F122" s="24" t="s">
        <v>29</v>
      </c>
      <c r="G122" s="24"/>
      <c r="H122" s="7" t="s">
        <v>72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20">
        <f t="shared" si="195"/>
        <v>550</v>
      </c>
      <c r="S122" s="7">
        <v>0</v>
      </c>
      <c r="T122" s="20">
        <f t="shared" si="145"/>
        <v>110</v>
      </c>
      <c r="U122" s="20">
        <f t="shared" si="196"/>
        <v>256.6666666666685</v>
      </c>
      <c r="V122" s="18">
        <f t="shared" si="197"/>
        <v>10280</v>
      </c>
      <c r="W122" s="18">
        <f t="shared" si="148"/>
        <v>5140</v>
      </c>
      <c r="X122" s="18">
        <v>2570</v>
      </c>
      <c r="Y122" s="18">
        <f t="shared" si="149"/>
        <v>1285</v>
      </c>
      <c r="Z122" s="18">
        <f t="shared" si="198"/>
        <v>49.863760217983653</v>
      </c>
      <c r="AA122" s="15">
        <f t="shared" si="178"/>
        <v>7195.9999999999991</v>
      </c>
      <c r="AB122" s="15">
        <f t="shared" si="179"/>
        <v>3597.9999999999995</v>
      </c>
      <c r="AC122" s="15">
        <f t="shared" si="180"/>
        <v>1798.9999999999998</v>
      </c>
      <c r="AD122" s="15">
        <f t="shared" si="181"/>
        <v>899.49999999999989</v>
      </c>
      <c r="AE122" s="15">
        <f t="shared" si="182"/>
        <v>89.72059330803728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399.99999999999994</v>
      </c>
    </row>
    <row r="123" spans="1:36" ht="13.15" customHeight="1" x14ac:dyDescent="0.25">
      <c r="A123" s="23" t="str">
        <f t="shared" si="170"/>
        <v>WB - X - History</v>
      </c>
      <c r="B123" s="6" t="s">
        <v>35</v>
      </c>
      <c r="C123" s="3" t="s">
        <v>54</v>
      </c>
      <c r="D123" s="3" t="s">
        <v>46</v>
      </c>
      <c r="E123" s="3" t="s">
        <v>132</v>
      </c>
      <c r="F123" s="36" t="s">
        <v>183</v>
      </c>
      <c r="G123" s="36" t="s">
        <v>289</v>
      </c>
      <c r="H123" s="7" t="s">
        <v>72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20">
        <f>O123*50%</f>
        <v>550</v>
      </c>
      <c r="S123" s="7">
        <v>0</v>
      </c>
      <c r="T123" s="20">
        <f t="shared" si="145"/>
        <v>110</v>
      </c>
      <c r="U123" s="20">
        <f>R123*46.666666666667%</f>
        <v>256.6666666666685</v>
      </c>
      <c r="V123" s="18">
        <f>X123*4</f>
        <v>10280</v>
      </c>
      <c r="W123" s="18">
        <f t="shared" si="148"/>
        <v>5140</v>
      </c>
      <c r="X123" s="18">
        <v>2570</v>
      </c>
      <c r="Y123" s="18">
        <f t="shared" si="149"/>
        <v>1285</v>
      </c>
      <c r="Z123" s="18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399.99999999999994</v>
      </c>
    </row>
    <row r="124" spans="1:36" ht="13.15" customHeight="1" x14ac:dyDescent="0.25">
      <c r="A124" s="23" t="str">
        <f t="shared" si="170"/>
        <v>WB - X - Geography</v>
      </c>
      <c r="B124" s="6" t="s">
        <v>32</v>
      </c>
      <c r="C124" s="3" t="s">
        <v>54</v>
      </c>
      <c r="D124" s="3" t="s">
        <v>46</v>
      </c>
      <c r="E124" s="3" t="s">
        <v>132</v>
      </c>
      <c r="F124" s="36" t="s">
        <v>183</v>
      </c>
      <c r="G124" s="36" t="s">
        <v>289</v>
      </c>
      <c r="H124" s="7" t="s">
        <v>72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1300</v>
      </c>
      <c r="P124" s="7">
        <v>0</v>
      </c>
      <c r="Q124" s="7" t="s">
        <v>27</v>
      </c>
      <c r="R124" s="20">
        <f>O124*50%</f>
        <v>650</v>
      </c>
      <c r="S124" s="7">
        <v>0</v>
      </c>
      <c r="T124" s="20">
        <f t="shared" si="145"/>
        <v>130</v>
      </c>
      <c r="U124" s="20">
        <f>R124*46.666666666667%</f>
        <v>303.33333333333553</v>
      </c>
      <c r="V124" s="18">
        <f>X124*4</f>
        <v>12120</v>
      </c>
      <c r="W124" s="18">
        <f t="shared" si="148"/>
        <v>6060</v>
      </c>
      <c r="X124" s="18">
        <v>3030</v>
      </c>
      <c r="Y124" s="18">
        <f t="shared" si="149"/>
        <v>1515</v>
      </c>
      <c r="Z124" s="18">
        <f>(R124-(T124+X124/10))/(T124+X124/10)%</f>
        <v>50.115473441108541</v>
      </c>
      <c r="AA124" s="15">
        <f>AC124*4</f>
        <v>8484</v>
      </c>
      <c r="AB124" s="15">
        <f>AC124*2</f>
        <v>4242</v>
      </c>
      <c r="AC124" s="15">
        <f>X124*70%</f>
        <v>2121</v>
      </c>
      <c r="AD124" s="15">
        <f>AC124/2</f>
        <v>1060.5</v>
      </c>
      <c r="AE124" s="15">
        <f>(R124-(T124+AC124/10))/(T124+AC124/10)%</f>
        <v>90.00292312189417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ht="13.15" customHeight="1" x14ac:dyDescent="0.25">
      <c r="A125" s="23" t="str">
        <f t="shared" si="170"/>
        <v>WB - X - Physical Science</v>
      </c>
      <c r="B125" s="28" t="s">
        <v>50</v>
      </c>
      <c r="C125" s="3" t="s">
        <v>54</v>
      </c>
      <c r="D125" s="3" t="s">
        <v>46</v>
      </c>
      <c r="E125" s="3" t="s">
        <v>132</v>
      </c>
      <c r="F125" s="7" t="s">
        <v>200</v>
      </c>
      <c r="G125" s="7" t="s">
        <v>189</v>
      </c>
      <c r="H125" s="7" t="s">
        <v>72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ht="13.15" customHeight="1" x14ac:dyDescent="0.25">
      <c r="A126" s="23" t="str">
        <f t="shared" si="170"/>
        <v>WB - X - Life Science</v>
      </c>
      <c r="B126" s="28" t="s">
        <v>51</v>
      </c>
      <c r="C126" s="3" t="s">
        <v>54</v>
      </c>
      <c r="D126" s="3" t="s">
        <v>46</v>
      </c>
      <c r="E126" s="3" t="s">
        <v>132</v>
      </c>
      <c r="F126" s="24" t="s">
        <v>29</v>
      </c>
      <c r="G126" s="24"/>
      <c r="H126" s="7" t="s">
        <v>72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ht="13.15" customHeight="1" x14ac:dyDescent="0.25">
      <c r="A127" s="23" t="str">
        <f t="shared" si="170"/>
        <v>WB - X - Maths</v>
      </c>
      <c r="B127" s="28" t="s">
        <v>2</v>
      </c>
      <c r="C127" s="3" t="s">
        <v>54</v>
      </c>
      <c r="D127" s="3" t="s">
        <v>46</v>
      </c>
      <c r="E127" s="3" t="s">
        <v>132</v>
      </c>
      <c r="F127" s="24" t="s">
        <v>291</v>
      </c>
      <c r="G127" s="24" t="s">
        <v>189</v>
      </c>
      <c r="H127" s="7" t="s">
        <v>72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20">
        <f t="shared" si="195"/>
        <v>650</v>
      </c>
      <c r="S127" s="7">
        <v>0</v>
      </c>
      <c r="T127" s="20">
        <f t="shared" si="145"/>
        <v>130</v>
      </c>
      <c r="U127" s="20">
        <f t="shared" si="196"/>
        <v>303.33333333333553</v>
      </c>
      <c r="V127" s="18">
        <f t="shared" si="197"/>
        <v>12120</v>
      </c>
      <c r="W127" s="18">
        <f t="shared" si="148"/>
        <v>6060</v>
      </c>
      <c r="X127" s="18">
        <v>3030</v>
      </c>
      <c r="Y127" s="18">
        <f t="shared" si="149"/>
        <v>1515</v>
      </c>
      <c r="Z127" s="18">
        <f t="shared" si="198"/>
        <v>50.115473441108541</v>
      </c>
      <c r="AA127" s="15">
        <f t="shared" si="178"/>
        <v>8484</v>
      </c>
      <c r="AB127" s="15">
        <f t="shared" si="179"/>
        <v>4242</v>
      </c>
      <c r="AC127" s="15">
        <f t="shared" si="180"/>
        <v>2121</v>
      </c>
      <c r="AD127" s="15">
        <f t="shared" si="181"/>
        <v>1060.5</v>
      </c>
      <c r="AE127" s="15">
        <f t="shared" si="182"/>
        <v>90.00292312189417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ht="13.15" customHeight="1" x14ac:dyDescent="0.25">
      <c r="A128" s="23" t="str">
        <f t="shared" si="170"/>
        <v>WB - X - Book Keeping</v>
      </c>
      <c r="B128" s="9" t="s">
        <v>182</v>
      </c>
      <c r="C128" s="3" t="s">
        <v>54</v>
      </c>
      <c r="D128" s="3" t="s">
        <v>46</v>
      </c>
      <c r="E128" s="3" t="s">
        <v>4</v>
      </c>
      <c r="F128" s="36" t="s">
        <v>185</v>
      </c>
      <c r="G128" s="36" t="s">
        <v>289</v>
      </c>
      <c r="H128" s="7" t="s">
        <v>72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1100</v>
      </c>
      <c r="P128" s="7">
        <v>0</v>
      </c>
      <c r="Q128" s="7" t="s">
        <v>27</v>
      </c>
      <c r="R128" s="20">
        <f t="shared" ref="R128:R138" si="199">O128*50%</f>
        <v>550</v>
      </c>
      <c r="S128" s="7">
        <v>0</v>
      </c>
      <c r="T128" s="20">
        <f t="shared" ref="T128:T129" si="200">R128*20%</f>
        <v>110</v>
      </c>
      <c r="U128" s="20">
        <f t="shared" ref="U128:U129" si="201">R128*46.666666666667%</f>
        <v>256.6666666666685</v>
      </c>
      <c r="V128" s="18">
        <f t="shared" ref="V128:V129" si="202">X128*4</f>
        <v>10280</v>
      </c>
      <c r="W128" s="18">
        <f t="shared" ref="W128:W129" si="203">X128*2</f>
        <v>5140</v>
      </c>
      <c r="X128" s="18">
        <v>2570</v>
      </c>
      <c r="Y128" s="18">
        <f t="shared" ref="Y128:Y129" si="204">X128/2</f>
        <v>1285</v>
      </c>
      <c r="Z128" s="18">
        <f t="shared" ref="Z128:Z129" si="205">(R128-(T128+X128/10))/(T128+X128/10)%</f>
        <v>49.863760217983653</v>
      </c>
      <c r="AA128" s="15">
        <f t="shared" ref="AA128:AA129" si="206">AC128*4</f>
        <v>7195.9999999999991</v>
      </c>
      <c r="AB128" s="15">
        <f t="shared" ref="AB128:AB129" si="207">AC128*2</f>
        <v>3597.9999999999995</v>
      </c>
      <c r="AC128" s="15">
        <f t="shared" ref="AC128:AC129" si="208">X128*70%</f>
        <v>1798.9999999999998</v>
      </c>
      <c r="AD128" s="15">
        <f t="shared" ref="AD128:AD129" si="209">AC128/2</f>
        <v>899.49999999999989</v>
      </c>
      <c r="AE128" s="15">
        <f t="shared" ref="AE128:AE129" si="210">(R128-(T128+AC128/10))/(T128+AC128/10)%</f>
        <v>89.72059330803728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399.99999999999994</v>
      </c>
    </row>
    <row r="129" spans="1:36" ht="13.15" customHeight="1" x14ac:dyDescent="0.25">
      <c r="A129" s="23" t="str">
        <f t="shared" si="17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6" t="s">
        <v>183</v>
      </c>
      <c r="G129" s="36" t="s">
        <v>289</v>
      </c>
      <c r="H129" s="7" t="s">
        <v>72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20">
        <f t="shared" si="199"/>
        <v>550</v>
      </c>
      <c r="S129" s="7">
        <v>0</v>
      </c>
      <c r="T129" s="20">
        <f t="shared" si="200"/>
        <v>110</v>
      </c>
      <c r="U129" s="20">
        <f t="shared" si="201"/>
        <v>256.6666666666685</v>
      </c>
      <c r="V129" s="18">
        <f t="shared" si="202"/>
        <v>10280</v>
      </c>
      <c r="W129" s="18">
        <f t="shared" si="203"/>
        <v>5140</v>
      </c>
      <c r="X129" s="18">
        <v>2570</v>
      </c>
      <c r="Y129" s="18">
        <f t="shared" si="204"/>
        <v>1285</v>
      </c>
      <c r="Z129" s="18">
        <f t="shared" si="205"/>
        <v>49.863760217983653</v>
      </c>
      <c r="AA129" s="15">
        <f t="shared" si="206"/>
        <v>7195.9999999999991</v>
      </c>
      <c r="AB129" s="15">
        <f t="shared" si="207"/>
        <v>3597.9999999999995</v>
      </c>
      <c r="AC129" s="15">
        <f t="shared" si="208"/>
        <v>1798.9999999999998</v>
      </c>
      <c r="AD129" s="15">
        <f t="shared" si="209"/>
        <v>899.49999999999989</v>
      </c>
      <c r="AE129" s="15">
        <f t="shared" si="210"/>
        <v>89.72059330803728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399.99999999999994</v>
      </c>
    </row>
    <row r="130" spans="1:36" ht="13.15" customHeight="1" x14ac:dyDescent="0.25">
      <c r="A130" s="23" t="str">
        <f t="shared" si="170"/>
        <v>WB - X - Computers</v>
      </c>
      <c r="B130" s="8" t="s">
        <v>48</v>
      </c>
      <c r="C130" s="3" t="s">
        <v>54</v>
      </c>
      <c r="D130" s="3" t="s">
        <v>46</v>
      </c>
      <c r="E130" s="3" t="s">
        <v>133</v>
      </c>
      <c r="F130" s="7" t="s">
        <v>199</v>
      </c>
      <c r="G130" s="7" t="s">
        <v>189</v>
      </c>
      <c r="H130" s="7" t="s">
        <v>72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ht="13.15" customHeight="1" x14ac:dyDescent="0.25">
      <c r="A131" s="23" t="str">
        <f t="shared" si="170"/>
        <v>WB - X - AI</v>
      </c>
      <c r="B131" s="8" t="s">
        <v>5</v>
      </c>
      <c r="C131" s="3" t="s">
        <v>54</v>
      </c>
      <c r="D131" s="3" t="s">
        <v>46</v>
      </c>
      <c r="E131" s="3" t="s">
        <v>133</v>
      </c>
      <c r="F131" s="36" t="s">
        <v>64</v>
      </c>
      <c r="G131" s="36" t="s">
        <v>289</v>
      </c>
      <c r="H131" s="7" t="s">
        <v>72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ht="13.15" customHeight="1" x14ac:dyDescent="0.25">
      <c r="A132" s="23" t="str">
        <f t="shared" si="170"/>
        <v>WB - IX - English</v>
      </c>
      <c r="B132" s="6" t="s">
        <v>33</v>
      </c>
      <c r="C132" s="3" t="s">
        <v>55</v>
      </c>
      <c r="D132" s="3" t="s">
        <v>46</v>
      </c>
      <c r="E132" s="3" t="s">
        <v>132</v>
      </c>
      <c r="F132" s="36" t="s">
        <v>201</v>
      </c>
      <c r="G132" s="36" t="s">
        <v>289</v>
      </c>
      <c r="H132" s="7" t="s">
        <v>72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1300</v>
      </c>
      <c r="P132" s="7">
        <v>0</v>
      </c>
      <c r="Q132" s="7" t="s">
        <v>27</v>
      </c>
      <c r="R132" s="20">
        <f t="shared" si="199"/>
        <v>650</v>
      </c>
      <c r="S132" s="7">
        <v>0</v>
      </c>
      <c r="T132" s="20">
        <f t="shared" ref="T132:T141" si="240">R132*20%</f>
        <v>130</v>
      </c>
      <c r="U132" s="20">
        <f t="shared" ref="U132:U141" si="241">R132*46.666666666667%</f>
        <v>303.33333333333553</v>
      </c>
      <c r="V132" s="18">
        <f t="shared" ref="V132:V141" si="242">X132*4</f>
        <v>12120</v>
      </c>
      <c r="W132" s="18">
        <f t="shared" ref="W132:W141" si="243">X132*2</f>
        <v>6060</v>
      </c>
      <c r="X132" s="18">
        <v>3030</v>
      </c>
      <c r="Y132" s="18">
        <f t="shared" ref="Y132:Y141" si="244">X132/2</f>
        <v>1515</v>
      </c>
      <c r="Z132" s="18">
        <f t="shared" ref="Z132:Z141" si="245">(R132-(T132+X132/10))/(T132+X132/10)%</f>
        <v>50.115473441108541</v>
      </c>
      <c r="AA132" s="15">
        <f t="shared" si="231"/>
        <v>8484</v>
      </c>
      <c r="AB132" s="15">
        <f t="shared" si="232"/>
        <v>4242</v>
      </c>
      <c r="AC132" s="15">
        <f t="shared" si="233"/>
        <v>2121</v>
      </c>
      <c r="AD132" s="15">
        <f t="shared" si="234"/>
        <v>1060.5</v>
      </c>
      <c r="AE132" s="15">
        <f t="shared" si="235"/>
        <v>90.00292312189417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ht="13.15" customHeight="1" x14ac:dyDescent="0.25">
      <c r="A133" s="23" t="str">
        <f t="shared" ref="A133:A149" si="246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132</v>
      </c>
      <c r="F133" s="24" t="s">
        <v>29</v>
      </c>
      <c r="G133" s="24"/>
      <c r="H133" s="7" t="s">
        <v>72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1100</v>
      </c>
      <c r="P133" s="7">
        <v>0</v>
      </c>
      <c r="Q133" s="7" t="s">
        <v>27</v>
      </c>
      <c r="R133" s="20">
        <f t="shared" si="199"/>
        <v>550</v>
      </c>
      <c r="S133" s="7">
        <v>0</v>
      </c>
      <c r="T133" s="20">
        <f t="shared" si="240"/>
        <v>110</v>
      </c>
      <c r="U133" s="20">
        <f t="shared" si="241"/>
        <v>256.6666666666685</v>
      </c>
      <c r="V133" s="18">
        <f t="shared" si="242"/>
        <v>10280</v>
      </c>
      <c r="W133" s="18">
        <f t="shared" si="243"/>
        <v>5140</v>
      </c>
      <c r="X133" s="18">
        <v>2570</v>
      </c>
      <c r="Y133" s="18">
        <f t="shared" si="244"/>
        <v>1285</v>
      </c>
      <c r="Z133" s="18">
        <f t="shared" si="245"/>
        <v>49.863760217983653</v>
      </c>
      <c r="AA133" s="15">
        <f t="shared" si="231"/>
        <v>7195.9999999999991</v>
      </c>
      <c r="AB133" s="15">
        <f t="shared" si="232"/>
        <v>3597.9999999999995</v>
      </c>
      <c r="AC133" s="15">
        <f t="shared" si="233"/>
        <v>1798.9999999999998</v>
      </c>
      <c r="AD133" s="15">
        <f t="shared" si="234"/>
        <v>899.49999999999989</v>
      </c>
      <c r="AE133" s="15">
        <f t="shared" si="235"/>
        <v>89.72059330803728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399.99999999999994</v>
      </c>
    </row>
    <row r="134" spans="1:36" ht="13.15" customHeight="1" x14ac:dyDescent="0.25">
      <c r="A134" s="23" t="str">
        <f t="shared" si="246"/>
        <v>WB - IX - History</v>
      </c>
      <c r="B134" s="6" t="s">
        <v>35</v>
      </c>
      <c r="C134" s="3" t="s">
        <v>55</v>
      </c>
      <c r="D134" s="3" t="s">
        <v>46</v>
      </c>
      <c r="E134" s="3" t="s">
        <v>132</v>
      </c>
      <c r="F134" s="36" t="s">
        <v>183</v>
      </c>
      <c r="G134" s="36" t="s">
        <v>289</v>
      </c>
      <c r="H134" s="7" t="s">
        <v>72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20">
        <f>O134*50%</f>
        <v>550</v>
      </c>
      <c r="S134" s="7">
        <v>0</v>
      </c>
      <c r="T134" s="20">
        <f>R134*20%</f>
        <v>110</v>
      </c>
      <c r="U134" s="20">
        <f>R134*46.666666666667%</f>
        <v>256.6666666666685</v>
      </c>
      <c r="V134" s="18">
        <f>X134*4</f>
        <v>10280</v>
      </c>
      <c r="W134" s="18">
        <f>X134*2</f>
        <v>5140</v>
      </c>
      <c r="X134" s="18">
        <v>2570</v>
      </c>
      <c r="Y134" s="18">
        <f>X134/2</f>
        <v>1285</v>
      </c>
      <c r="Z134" s="18">
        <f>(R134-(T134+X134/10))/(T134+X134/10)%</f>
        <v>49.863760217983653</v>
      </c>
      <c r="AA134" s="15">
        <f>AC134*4</f>
        <v>7195.9999999999991</v>
      </c>
      <c r="AB134" s="15">
        <f>AC134*2</f>
        <v>3597.9999999999995</v>
      </c>
      <c r="AC134" s="15">
        <f>X134*70%</f>
        <v>1798.9999999999998</v>
      </c>
      <c r="AD134" s="15">
        <f>AC134/2</f>
        <v>899.49999999999989</v>
      </c>
      <c r="AE134" s="15">
        <f>(R134-(T134+AC134/10))/(T134+AC134/10)%</f>
        <v>89.72059330803728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399.99999999999994</v>
      </c>
    </row>
    <row r="135" spans="1:36" ht="13.15" customHeight="1" x14ac:dyDescent="0.25">
      <c r="A135" s="23" t="str">
        <f t="shared" si="246"/>
        <v>WB - IX - Geography</v>
      </c>
      <c r="B135" s="6" t="s">
        <v>32</v>
      </c>
      <c r="C135" s="3" t="s">
        <v>55</v>
      </c>
      <c r="D135" s="3" t="s">
        <v>46</v>
      </c>
      <c r="E135" s="3" t="s">
        <v>132</v>
      </c>
      <c r="F135" s="36" t="s">
        <v>183</v>
      </c>
      <c r="G135" s="36" t="s">
        <v>289</v>
      </c>
      <c r="H135" s="7" t="s">
        <v>72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1300</v>
      </c>
      <c r="P135" s="7">
        <v>0</v>
      </c>
      <c r="Q135" s="7" t="s">
        <v>27</v>
      </c>
      <c r="R135" s="20">
        <f>O135*50%</f>
        <v>650</v>
      </c>
      <c r="S135" s="7">
        <v>0</v>
      </c>
      <c r="T135" s="20">
        <f>R135*20%</f>
        <v>130</v>
      </c>
      <c r="U135" s="20">
        <f>R135*46.666666666667%</f>
        <v>303.33333333333553</v>
      </c>
      <c r="V135" s="18">
        <f>X135*4</f>
        <v>12120</v>
      </c>
      <c r="W135" s="18">
        <f>X135*2</f>
        <v>6060</v>
      </c>
      <c r="X135" s="18">
        <v>3030</v>
      </c>
      <c r="Y135" s="18">
        <f>X135/2</f>
        <v>1515</v>
      </c>
      <c r="Z135" s="18">
        <f>(R135-(T135+X135/10))/(T135+X135/10)%</f>
        <v>50.115473441108541</v>
      </c>
      <c r="AA135" s="15">
        <f>AC135*4</f>
        <v>8484</v>
      </c>
      <c r="AB135" s="15">
        <f>AC135*2</f>
        <v>4242</v>
      </c>
      <c r="AC135" s="15">
        <f>X135*70%</f>
        <v>2121</v>
      </c>
      <c r="AD135" s="15">
        <f>AC135/2</f>
        <v>1060.5</v>
      </c>
      <c r="AE135" s="15">
        <f>(R135-(T135+AC135/10))/(T135+AC135/10)%</f>
        <v>90.00292312189417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ht="13.15" customHeight="1" x14ac:dyDescent="0.25">
      <c r="A136" s="23" t="str">
        <f t="shared" si="246"/>
        <v>WB - IX - Physical Science</v>
      </c>
      <c r="B136" s="28" t="s">
        <v>50</v>
      </c>
      <c r="C136" s="3" t="s">
        <v>55</v>
      </c>
      <c r="D136" s="3" t="s">
        <v>46</v>
      </c>
      <c r="E136" s="3" t="s">
        <v>132</v>
      </c>
      <c r="F136" s="7" t="s">
        <v>200</v>
      </c>
      <c r="G136" s="7" t="s">
        <v>189</v>
      </c>
      <c r="H136" s="7" t="s">
        <v>72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ht="13.15" customHeight="1" x14ac:dyDescent="0.25">
      <c r="A137" s="23" t="str">
        <f t="shared" si="246"/>
        <v>WB - IX - Life Science</v>
      </c>
      <c r="B137" s="28" t="s">
        <v>51</v>
      </c>
      <c r="C137" s="3" t="s">
        <v>55</v>
      </c>
      <c r="D137" s="3" t="s">
        <v>46</v>
      </c>
      <c r="E137" s="3" t="s">
        <v>132</v>
      </c>
      <c r="F137" s="24" t="s">
        <v>29</v>
      </c>
      <c r="G137" s="24"/>
      <c r="H137" s="7" t="s">
        <v>72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ht="13.15" customHeight="1" x14ac:dyDescent="0.25">
      <c r="A138" s="23" t="str">
        <f t="shared" si="246"/>
        <v>WB - IX - Maths</v>
      </c>
      <c r="B138" s="28" t="s">
        <v>2</v>
      </c>
      <c r="C138" s="3" t="s">
        <v>55</v>
      </c>
      <c r="D138" s="3" t="s">
        <v>46</v>
      </c>
      <c r="E138" s="3" t="s">
        <v>132</v>
      </c>
      <c r="F138" s="36" t="s">
        <v>196</v>
      </c>
      <c r="G138" s="36" t="s">
        <v>289</v>
      </c>
      <c r="H138" s="7" t="s">
        <v>72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20">
        <f t="shared" si="199"/>
        <v>650</v>
      </c>
      <c r="S138" s="7">
        <v>0</v>
      </c>
      <c r="T138" s="20">
        <f t="shared" si="240"/>
        <v>130</v>
      </c>
      <c r="U138" s="20">
        <f t="shared" si="241"/>
        <v>303.33333333333553</v>
      </c>
      <c r="V138" s="18">
        <f t="shared" si="242"/>
        <v>12120</v>
      </c>
      <c r="W138" s="18">
        <f t="shared" si="243"/>
        <v>6060</v>
      </c>
      <c r="X138" s="18">
        <v>3030</v>
      </c>
      <c r="Y138" s="18">
        <f t="shared" si="244"/>
        <v>1515</v>
      </c>
      <c r="Z138" s="18">
        <f t="shared" si="245"/>
        <v>50.115473441108541</v>
      </c>
      <c r="AA138" s="15">
        <f t="shared" si="231"/>
        <v>8484</v>
      </c>
      <c r="AB138" s="15">
        <f t="shared" si="232"/>
        <v>4242</v>
      </c>
      <c r="AC138" s="15">
        <f t="shared" si="233"/>
        <v>2121</v>
      </c>
      <c r="AD138" s="15">
        <f t="shared" si="234"/>
        <v>1060.5</v>
      </c>
      <c r="AE138" s="15">
        <f t="shared" si="235"/>
        <v>90.00292312189417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ht="13.15" customHeight="1" x14ac:dyDescent="0.25">
      <c r="A139" s="23" t="str">
        <f t="shared" si="246"/>
        <v>WB - IX - Book Keeping</v>
      </c>
      <c r="B139" s="9" t="s">
        <v>182</v>
      </c>
      <c r="C139" s="3" t="s">
        <v>55</v>
      </c>
      <c r="D139" s="3" t="s">
        <v>46</v>
      </c>
      <c r="E139" s="3" t="s">
        <v>4</v>
      </c>
      <c r="F139" s="36" t="s">
        <v>185</v>
      </c>
      <c r="G139" s="36" t="s">
        <v>289</v>
      </c>
      <c r="H139" s="7" t="s">
        <v>72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1100</v>
      </c>
      <c r="P139" s="7">
        <v>0</v>
      </c>
      <c r="Q139" s="7" t="s">
        <v>27</v>
      </c>
      <c r="R139" s="20">
        <f t="shared" ref="R139:R142" si="247">O139*50%</f>
        <v>550</v>
      </c>
      <c r="S139" s="7">
        <v>0</v>
      </c>
      <c r="T139" s="20">
        <f t="shared" si="240"/>
        <v>110</v>
      </c>
      <c r="U139" s="20">
        <f t="shared" si="241"/>
        <v>256.6666666666685</v>
      </c>
      <c r="V139" s="18">
        <f t="shared" si="242"/>
        <v>10280</v>
      </c>
      <c r="W139" s="18">
        <f t="shared" si="243"/>
        <v>5140</v>
      </c>
      <c r="X139" s="18">
        <v>2570</v>
      </c>
      <c r="Y139" s="18">
        <f t="shared" si="244"/>
        <v>1285</v>
      </c>
      <c r="Z139" s="18">
        <f t="shared" si="245"/>
        <v>49.863760217983653</v>
      </c>
      <c r="AA139" s="15">
        <f t="shared" ref="AA139:AA141" si="248">AC139*4</f>
        <v>7195.9999999999991</v>
      </c>
      <c r="AB139" s="15">
        <f t="shared" ref="AB139:AB141" si="249">AC139*2</f>
        <v>3597.9999999999995</v>
      </c>
      <c r="AC139" s="15">
        <f t="shared" ref="AC139:AC141" si="250">X139*70%</f>
        <v>1798.9999999999998</v>
      </c>
      <c r="AD139" s="15">
        <f t="shared" ref="AD139:AD141" si="251">AC139/2</f>
        <v>899.49999999999989</v>
      </c>
      <c r="AE139" s="15">
        <f t="shared" ref="AE139:AE141" si="252">(R139-(T139+AC139/10))/(T139+AC139/10)%</f>
        <v>89.72059330803728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399.99999999999994</v>
      </c>
    </row>
    <row r="140" spans="1:36" ht="13.15" customHeight="1" x14ac:dyDescent="0.25">
      <c r="A140" s="23" t="str">
        <f t="shared" si="246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6" t="s">
        <v>183</v>
      </c>
      <c r="G140" s="36" t="s">
        <v>289</v>
      </c>
      <c r="H140" s="7" t="s">
        <v>72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1100</v>
      </c>
      <c r="P140" s="7">
        <v>0</v>
      </c>
      <c r="Q140" s="7" t="s">
        <v>27</v>
      </c>
      <c r="R140" s="20">
        <f t="shared" si="247"/>
        <v>550</v>
      </c>
      <c r="S140" s="7">
        <v>0</v>
      </c>
      <c r="T140" s="20">
        <f t="shared" si="240"/>
        <v>110</v>
      </c>
      <c r="U140" s="20">
        <f t="shared" si="241"/>
        <v>256.6666666666685</v>
      </c>
      <c r="V140" s="18">
        <f t="shared" si="242"/>
        <v>10280</v>
      </c>
      <c r="W140" s="18">
        <f t="shared" si="243"/>
        <v>5140</v>
      </c>
      <c r="X140" s="18">
        <v>2570</v>
      </c>
      <c r="Y140" s="18">
        <f t="shared" si="244"/>
        <v>1285</v>
      </c>
      <c r="Z140" s="18">
        <f t="shared" si="245"/>
        <v>49.863760217983653</v>
      </c>
      <c r="AA140" s="15">
        <f t="shared" si="248"/>
        <v>7195.9999999999991</v>
      </c>
      <c r="AB140" s="15">
        <f t="shared" si="249"/>
        <v>3597.9999999999995</v>
      </c>
      <c r="AC140" s="15">
        <f t="shared" si="250"/>
        <v>1798.9999999999998</v>
      </c>
      <c r="AD140" s="15">
        <f t="shared" si="251"/>
        <v>899.49999999999989</v>
      </c>
      <c r="AE140" s="15">
        <f t="shared" si="252"/>
        <v>89.72059330803728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399.99999999999994</v>
      </c>
    </row>
    <row r="141" spans="1:36" ht="13.15" customHeight="1" x14ac:dyDescent="0.25">
      <c r="A141" s="23" t="str">
        <f t="shared" si="246"/>
        <v>WB - IX - Computers</v>
      </c>
      <c r="B141" s="8" t="s">
        <v>48</v>
      </c>
      <c r="C141" s="3" t="s">
        <v>55</v>
      </c>
      <c r="D141" s="3" t="s">
        <v>46</v>
      </c>
      <c r="E141" s="3" t="s">
        <v>133</v>
      </c>
      <c r="F141" s="7" t="s">
        <v>199</v>
      </c>
      <c r="G141" s="7" t="s">
        <v>189</v>
      </c>
      <c r="H141" s="7" t="s">
        <v>72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ht="13.15" customHeight="1" x14ac:dyDescent="0.25">
      <c r="A142" s="23" t="str">
        <f t="shared" si="246"/>
        <v>WB - IX - AI</v>
      </c>
      <c r="B142" s="8" t="s">
        <v>5</v>
      </c>
      <c r="C142" s="3" t="s">
        <v>55</v>
      </c>
      <c r="D142" s="3" t="s">
        <v>46</v>
      </c>
      <c r="E142" s="3" t="s">
        <v>133</v>
      </c>
      <c r="F142" s="36" t="s">
        <v>64</v>
      </c>
      <c r="G142" s="36" t="s">
        <v>289</v>
      </c>
      <c r="H142" s="7" t="s">
        <v>72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ht="13.15" customHeight="1" x14ac:dyDescent="0.25">
      <c r="A143" s="23" t="str">
        <f t="shared" si="246"/>
        <v>WB - VIII - English</v>
      </c>
      <c r="B143" s="6" t="s">
        <v>33</v>
      </c>
      <c r="C143" s="3" t="s">
        <v>52</v>
      </c>
      <c r="D143" s="3" t="s">
        <v>46</v>
      </c>
      <c r="E143" s="3" t="s">
        <v>132</v>
      </c>
      <c r="F143" s="36" t="s">
        <v>201</v>
      </c>
      <c r="G143" s="36" t="s">
        <v>289</v>
      </c>
      <c r="H143" s="7" t="s">
        <v>72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1200</v>
      </c>
      <c r="P143" s="7">
        <v>0</v>
      </c>
      <c r="Q143" s="7" t="s">
        <v>27</v>
      </c>
      <c r="R143" s="20">
        <f t="shared" ref="R143:R149" si="269">O143*50%</f>
        <v>600</v>
      </c>
      <c r="S143" s="7">
        <v>0</v>
      </c>
      <c r="T143" s="20">
        <f t="shared" si="257"/>
        <v>120</v>
      </c>
      <c r="U143" s="20">
        <f t="shared" ref="U143:U149" si="270">R143*46.666666666667%</f>
        <v>280.00000000000199</v>
      </c>
      <c r="V143" s="18">
        <f t="shared" ref="V143:V149" si="271">X143*4</f>
        <v>11200</v>
      </c>
      <c r="W143" s="18">
        <f t="shared" si="258"/>
        <v>5600</v>
      </c>
      <c r="X143" s="18">
        <v>2800</v>
      </c>
      <c r="Y143" s="18">
        <f t="shared" si="259"/>
        <v>1400</v>
      </c>
      <c r="Z143" s="18">
        <f t="shared" ref="Z143:Z149" si="272">(R143-(T143+X143/10))/(T143+X143/10)%</f>
        <v>50</v>
      </c>
      <c r="AA143" s="15">
        <f t="shared" si="260"/>
        <v>7839.9999999999991</v>
      </c>
      <c r="AB143" s="15">
        <f t="shared" si="261"/>
        <v>3919.9999999999995</v>
      </c>
      <c r="AC143" s="15">
        <f t="shared" si="262"/>
        <v>1959.9999999999998</v>
      </c>
      <c r="AD143" s="15">
        <f t="shared" si="263"/>
        <v>979.99999999999989</v>
      </c>
      <c r="AE143" s="15">
        <f t="shared" si="264"/>
        <v>89.87341772151899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ht="13.15" customHeight="1" x14ac:dyDescent="0.25">
      <c r="A144" s="23" t="str">
        <f t="shared" si="246"/>
        <v>WB - VIII - Bengali</v>
      </c>
      <c r="B144" s="6" t="s">
        <v>34</v>
      </c>
      <c r="C144" s="3" t="s">
        <v>52</v>
      </c>
      <c r="D144" s="3" t="s">
        <v>46</v>
      </c>
      <c r="E144" s="3" t="s">
        <v>132</v>
      </c>
      <c r="F144" s="24" t="s">
        <v>29</v>
      </c>
      <c r="G144" s="24"/>
      <c r="H144" s="7" t="s">
        <v>72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1000</v>
      </c>
      <c r="P144" s="7">
        <v>0</v>
      </c>
      <c r="Q144" s="7" t="s">
        <v>27</v>
      </c>
      <c r="R144" s="20">
        <f t="shared" si="269"/>
        <v>500</v>
      </c>
      <c r="S144" s="7">
        <v>0</v>
      </c>
      <c r="T144" s="20">
        <f t="shared" si="257"/>
        <v>100</v>
      </c>
      <c r="U144" s="20">
        <f t="shared" si="270"/>
        <v>233.33333333333499</v>
      </c>
      <c r="V144" s="18">
        <f t="shared" si="271"/>
        <v>9332</v>
      </c>
      <c r="W144" s="18">
        <f t="shared" si="258"/>
        <v>4666</v>
      </c>
      <c r="X144" s="18">
        <v>2333</v>
      </c>
      <c r="Y144" s="18">
        <f t="shared" si="259"/>
        <v>1166.5</v>
      </c>
      <c r="Z144" s="18">
        <f t="shared" si="272"/>
        <v>50.015001500150007</v>
      </c>
      <c r="AA144" s="15">
        <f t="shared" si="260"/>
        <v>6532.4</v>
      </c>
      <c r="AB144" s="15">
        <f t="shared" si="261"/>
        <v>3266.2</v>
      </c>
      <c r="AC144" s="15">
        <f t="shared" si="262"/>
        <v>1633.1</v>
      </c>
      <c r="AD144" s="15">
        <f t="shared" si="263"/>
        <v>816.55</v>
      </c>
      <c r="AE144" s="15">
        <f t="shared" si="264"/>
        <v>89.890243439292078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400</v>
      </c>
    </row>
    <row r="145" spans="1:36" ht="13.15" customHeight="1" x14ac:dyDescent="0.25">
      <c r="A145" s="23" t="str">
        <f t="shared" si="246"/>
        <v>WB - VIII - Hindi</v>
      </c>
      <c r="B145" s="6" t="s">
        <v>0</v>
      </c>
      <c r="C145" s="3" t="s">
        <v>52</v>
      </c>
      <c r="D145" s="3" t="s">
        <v>46</v>
      </c>
      <c r="E145" s="3" t="s">
        <v>132</v>
      </c>
      <c r="F145" s="24" t="s">
        <v>288</v>
      </c>
      <c r="G145" s="24" t="s">
        <v>189</v>
      </c>
      <c r="H145" s="7" t="s">
        <v>72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1000</v>
      </c>
      <c r="P145" s="7">
        <v>0</v>
      </c>
      <c r="Q145" s="7" t="s">
        <v>27</v>
      </c>
      <c r="R145" s="20">
        <f>O145*50%</f>
        <v>500</v>
      </c>
      <c r="S145" s="7">
        <v>0</v>
      </c>
      <c r="T145" s="20">
        <f t="shared" si="257"/>
        <v>100</v>
      </c>
      <c r="U145" s="20">
        <f>R145*46.666666666667%</f>
        <v>233.33333333333499</v>
      </c>
      <c r="V145" s="18">
        <f>X145*4</f>
        <v>9332</v>
      </c>
      <c r="W145" s="18">
        <f t="shared" si="258"/>
        <v>4666</v>
      </c>
      <c r="X145" s="18">
        <v>2333</v>
      </c>
      <c r="Y145" s="18">
        <f t="shared" si="259"/>
        <v>1166.5</v>
      </c>
      <c r="Z145" s="18">
        <f>(R145-(T145+X145/10))/(T145+X145/10)%</f>
        <v>50.015001500150007</v>
      </c>
      <c r="AA145" s="15">
        <f>AC145*4</f>
        <v>6532.4</v>
      </c>
      <c r="AB145" s="15">
        <f>AC145*2</f>
        <v>3266.2</v>
      </c>
      <c r="AC145" s="15">
        <f>X145*70%</f>
        <v>1633.1</v>
      </c>
      <c r="AD145" s="15">
        <f>AC145/2</f>
        <v>816.55</v>
      </c>
      <c r="AE145" s="15">
        <f>(R145-(T145+AC145/10))/(T145+AC145/10)%</f>
        <v>89.890243439292078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400</v>
      </c>
    </row>
    <row r="146" spans="1:36" ht="13.15" customHeight="1" x14ac:dyDescent="0.25">
      <c r="A146" s="23" t="str">
        <f t="shared" si="246"/>
        <v>WB - VIII - History</v>
      </c>
      <c r="B146" s="6" t="s">
        <v>35</v>
      </c>
      <c r="C146" s="3" t="s">
        <v>52</v>
      </c>
      <c r="D146" s="3" t="s">
        <v>46</v>
      </c>
      <c r="E146" s="3" t="s">
        <v>132</v>
      </c>
      <c r="F146" s="36" t="s">
        <v>183</v>
      </c>
      <c r="G146" s="36" t="s">
        <v>289</v>
      </c>
      <c r="H146" s="7" t="s">
        <v>72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20">
        <f>O146*50%</f>
        <v>500</v>
      </c>
      <c r="S146" s="7">
        <v>0</v>
      </c>
      <c r="T146" s="20">
        <f t="shared" si="257"/>
        <v>100</v>
      </c>
      <c r="U146" s="20">
        <f>R146*46.666666666667%</f>
        <v>233.33333333333499</v>
      </c>
      <c r="V146" s="18">
        <f>X146*4</f>
        <v>9332</v>
      </c>
      <c r="W146" s="18">
        <f t="shared" si="258"/>
        <v>4666</v>
      </c>
      <c r="X146" s="18">
        <v>2333</v>
      </c>
      <c r="Y146" s="18">
        <f t="shared" si="259"/>
        <v>1166.5</v>
      </c>
      <c r="Z146" s="18">
        <f>(R146-(T146+X146/10))/(T146+X146/10)%</f>
        <v>50.015001500150007</v>
      </c>
      <c r="AA146" s="15">
        <f>AC146*4</f>
        <v>6532.4</v>
      </c>
      <c r="AB146" s="15">
        <f>AC146*2</f>
        <v>3266.2</v>
      </c>
      <c r="AC146" s="15">
        <f>X146*70%</f>
        <v>1633.1</v>
      </c>
      <c r="AD146" s="15">
        <f>AC146/2</f>
        <v>816.55</v>
      </c>
      <c r="AE146" s="15">
        <f>(R146-(T146+AC146/10))/(T146+AC146/10)%</f>
        <v>89.890243439292078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400</v>
      </c>
    </row>
    <row r="147" spans="1:36" ht="13.15" customHeight="1" x14ac:dyDescent="0.25">
      <c r="A147" s="23" t="str">
        <f t="shared" si="246"/>
        <v>WB - VIII - Geography</v>
      </c>
      <c r="B147" s="6" t="s">
        <v>32</v>
      </c>
      <c r="C147" s="3" t="s">
        <v>52</v>
      </c>
      <c r="D147" s="3" t="s">
        <v>46</v>
      </c>
      <c r="E147" s="3" t="s">
        <v>132</v>
      </c>
      <c r="F147" s="36" t="s">
        <v>183</v>
      </c>
      <c r="G147" s="36" t="s">
        <v>289</v>
      </c>
      <c r="H147" s="7" t="s">
        <v>72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1200</v>
      </c>
      <c r="P147" s="7">
        <v>0</v>
      </c>
      <c r="Q147" s="7" t="s">
        <v>27</v>
      </c>
      <c r="R147" s="20">
        <f>O147*50%</f>
        <v>600</v>
      </c>
      <c r="S147" s="7">
        <v>0</v>
      </c>
      <c r="T147" s="20">
        <f t="shared" si="257"/>
        <v>120</v>
      </c>
      <c r="U147" s="20">
        <f>R147*46.666666666667%</f>
        <v>280.00000000000199</v>
      </c>
      <c r="V147" s="18">
        <f>X147*4</f>
        <v>11200</v>
      </c>
      <c r="W147" s="18">
        <f t="shared" si="258"/>
        <v>5600</v>
      </c>
      <c r="X147" s="18">
        <v>2800</v>
      </c>
      <c r="Y147" s="18">
        <f t="shared" si="259"/>
        <v>1400</v>
      </c>
      <c r="Z147" s="18">
        <f>(R147-(T147+X147/10))/(T147+X147/10)%</f>
        <v>50</v>
      </c>
      <c r="AA147" s="15">
        <f>AC147*4</f>
        <v>7839.9999999999991</v>
      </c>
      <c r="AB147" s="15">
        <f>AC147*2</f>
        <v>3919.9999999999995</v>
      </c>
      <c r="AC147" s="15">
        <f>X147*70%</f>
        <v>1959.9999999999998</v>
      </c>
      <c r="AD147" s="15">
        <f>AC147/2</f>
        <v>979.99999999999989</v>
      </c>
      <c r="AE147" s="15">
        <f>(R147-(T147+AC147/10))/(T147+AC147/10)%</f>
        <v>89.87341772151899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400</v>
      </c>
    </row>
    <row r="148" spans="1:36" ht="13.15" customHeight="1" x14ac:dyDescent="0.25">
      <c r="A148" s="23" t="str">
        <f t="shared" si="246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132</v>
      </c>
      <c r="F148" s="7" t="s">
        <v>200</v>
      </c>
      <c r="G148" s="7" t="s">
        <v>189</v>
      </c>
      <c r="H148" s="7" t="s">
        <v>72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ht="13.15" customHeight="1" x14ac:dyDescent="0.25">
      <c r="A149" s="23" t="str">
        <f t="shared" si="246"/>
        <v>WB - VIII - Maths</v>
      </c>
      <c r="B149" s="28" t="s">
        <v>2</v>
      </c>
      <c r="C149" s="3" t="s">
        <v>52</v>
      </c>
      <c r="D149" s="3" t="s">
        <v>46</v>
      </c>
      <c r="E149" s="3" t="s">
        <v>132</v>
      </c>
      <c r="F149" s="24" t="s">
        <v>291</v>
      </c>
      <c r="G149" s="24" t="s">
        <v>189</v>
      </c>
      <c r="H149" s="7" t="s">
        <v>72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20">
        <f t="shared" si="269"/>
        <v>600</v>
      </c>
      <c r="S149" s="7">
        <v>0</v>
      </c>
      <c r="T149" s="20">
        <f t="shared" si="257"/>
        <v>120</v>
      </c>
      <c r="U149" s="20">
        <f t="shared" si="270"/>
        <v>280.00000000000199</v>
      </c>
      <c r="V149" s="18">
        <f t="shared" si="271"/>
        <v>11200</v>
      </c>
      <c r="W149" s="18">
        <f t="shared" ref="W149" si="273">X149*2</f>
        <v>5600</v>
      </c>
      <c r="X149" s="18">
        <v>2800</v>
      </c>
      <c r="Y149" s="18">
        <f t="shared" ref="Y149" si="274">X149/2</f>
        <v>1400</v>
      </c>
      <c r="Z149" s="18">
        <f t="shared" si="272"/>
        <v>50</v>
      </c>
      <c r="AA149" s="15">
        <f t="shared" si="260"/>
        <v>7839.9999999999991</v>
      </c>
      <c r="AB149" s="15">
        <f t="shared" si="261"/>
        <v>3919.9999999999995</v>
      </c>
      <c r="AC149" s="15">
        <f t="shared" si="262"/>
        <v>1959.9999999999998</v>
      </c>
      <c r="AD149" s="15">
        <f t="shared" si="263"/>
        <v>979.99999999999989</v>
      </c>
      <c r="AE149" s="15">
        <f t="shared" si="264"/>
        <v>89.87341772151899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ht="13.15" customHeight="1" x14ac:dyDescent="0.25">
      <c r="A150" s="27" t="str">
        <f t="shared" si="115"/>
        <v>CBSE - XII - English</v>
      </c>
      <c r="B150" s="6" t="s">
        <v>33</v>
      </c>
      <c r="C150" s="3" t="s">
        <v>53</v>
      </c>
      <c r="D150" s="3" t="s">
        <v>45</v>
      </c>
      <c r="E150" s="3" t="s">
        <v>132</v>
      </c>
      <c r="F150" s="36" t="s">
        <v>208</v>
      </c>
      <c r="G150" s="36" t="s">
        <v>289</v>
      </c>
      <c r="H150" s="7" t="s">
        <v>72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8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9"/>
        <v>9333.32</v>
      </c>
      <c r="X150" s="18">
        <v>4666.66</v>
      </c>
      <c r="Y150" s="18">
        <f t="shared" si="130"/>
        <v>2333.33</v>
      </c>
      <c r="Z150" s="18">
        <f t="shared" ref="Z150:Z157" si="278">(R150-(T150+X150/10))/(T150+X150/10)%</f>
        <v>50.000150000150015</v>
      </c>
      <c r="AA150" s="15">
        <f t="shared" ref="AA150:AA187" si="279">AC150*4</f>
        <v>13066.647999999999</v>
      </c>
      <c r="AB150" s="15">
        <f t="shared" ref="AB150:AB187" si="280">AC150*2</f>
        <v>6533.3239999999996</v>
      </c>
      <c r="AC150" s="15">
        <f t="shared" ref="AC150:AC187" si="281">X150*70%</f>
        <v>3266.6619999999998</v>
      </c>
      <c r="AD150" s="15">
        <f t="shared" ref="AD150:AD187" si="282">AC150/2</f>
        <v>1633.3309999999999</v>
      </c>
      <c r="AE150" s="15">
        <f t="shared" ref="AE150:AE187" si="283">(R150-(T150+AC150/10))/(T150+AC150/10)%</f>
        <v>89.873585963936932</v>
      </c>
      <c r="AF150" s="16">
        <f t="shared" ref="AF150:AF187" si="284">AH150*4</f>
        <v>0</v>
      </c>
      <c r="AG150" s="16">
        <f t="shared" ref="AG150:AG187" si="285">AH150*2</f>
        <v>0</v>
      </c>
      <c r="AH150" s="16">
        <v>0</v>
      </c>
      <c r="AI150" s="16">
        <f t="shared" ref="AI150:AI187" si="286">AH150/2</f>
        <v>0</v>
      </c>
      <c r="AJ150" s="16">
        <f t="shared" ref="AJ150:AJ187" si="287">(R150-(T150+AH150/10))/(T150+AH150/10)%</f>
        <v>400</v>
      </c>
    </row>
    <row r="151" spans="1:36" ht="13.15" customHeight="1" x14ac:dyDescent="0.25">
      <c r="A151" s="27" t="str">
        <f t="shared" si="115"/>
        <v>CBSE - XII - Bengali</v>
      </c>
      <c r="B151" s="6" t="s">
        <v>34</v>
      </c>
      <c r="C151" s="3" t="s">
        <v>53</v>
      </c>
      <c r="D151" s="3" t="s">
        <v>45</v>
      </c>
      <c r="E151" s="3" t="s">
        <v>132</v>
      </c>
      <c r="F151" s="24" t="s">
        <v>29</v>
      </c>
      <c r="G151" s="24"/>
      <c r="H151" s="7" t="s">
        <v>72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8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9"/>
        <v>9333.32</v>
      </c>
      <c r="X151" s="18">
        <v>4666.66</v>
      </c>
      <c r="Y151" s="18">
        <f t="shared" si="130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ht="13.15" customHeight="1" x14ac:dyDescent="0.25">
      <c r="A152" s="27" t="str">
        <f t="shared" si="115"/>
        <v>CBSE - XII - Hindi</v>
      </c>
      <c r="B152" s="6" t="s">
        <v>0</v>
      </c>
      <c r="C152" s="3" t="s">
        <v>53</v>
      </c>
      <c r="D152" s="3" t="s">
        <v>45</v>
      </c>
      <c r="E152" s="3" t="s">
        <v>132</v>
      </c>
      <c r="F152" s="24" t="s">
        <v>288</v>
      </c>
      <c r="G152" s="24" t="s">
        <v>189</v>
      </c>
      <c r="H152" s="7" t="s">
        <v>72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8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9"/>
        <v>9333.32</v>
      </c>
      <c r="X152" s="18">
        <v>4666.66</v>
      </c>
      <c r="Y152" s="18">
        <f t="shared" si="130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ht="13.15" customHeight="1" x14ac:dyDescent="0.25">
      <c r="A153" s="27" t="str">
        <f t="shared" si="115"/>
        <v>CBSE - XII - History</v>
      </c>
      <c r="B153" s="6" t="s">
        <v>35</v>
      </c>
      <c r="C153" s="3" t="s">
        <v>53</v>
      </c>
      <c r="D153" s="3" t="s">
        <v>45</v>
      </c>
      <c r="E153" s="3" t="s">
        <v>132</v>
      </c>
      <c r="F153" s="36" t="s">
        <v>198</v>
      </c>
      <c r="G153" s="36" t="s">
        <v>289</v>
      </c>
      <c r="H153" s="7" t="s">
        <v>72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ht="13.15" customHeight="1" x14ac:dyDescent="0.25">
      <c r="A154" s="27" t="str">
        <f t="shared" si="115"/>
        <v>CBSE - XII - Geography</v>
      </c>
      <c r="B154" s="6" t="s">
        <v>32</v>
      </c>
      <c r="C154" s="3" t="s">
        <v>53</v>
      </c>
      <c r="D154" s="3" t="s">
        <v>45</v>
      </c>
      <c r="E154" s="3" t="s">
        <v>132</v>
      </c>
      <c r="F154" s="24" t="s">
        <v>298</v>
      </c>
      <c r="G154" s="24"/>
      <c r="H154" s="7" t="s">
        <v>72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ht="13.15" customHeight="1" x14ac:dyDescent="0.25">
      <c r="A155" s="27" t="str">
        <f t="shared" si="11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132</v>
      </c>
      <c r="F155" s="36" t="s">
        <v>198</v>
      </c>
      <c r="G155" s="36" t="s">
        <v>289</v>
      </c>
      <c r="H155" s="7" t="s">
        <v>72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ht="13.15" customHeight="1" x14ac:dyDescent="0.25">
      <c r="A156" s="27" t="str">
        <f t="shared" si="115"/>
        <v>CBSE - XII - Sociology</v>
      </c>
      <c r="B156" s="6" t="s">
        <v>37</v>
      </c>
      <c r="C156" s="3" t="s">
        <v>53</v>
      </c>
      <c r="D156" s="3" t="s">
        <v>45</v>
      </c>
      <c r="E156" s="3" t="s">
        <v>132</v>
      </c>
      <c r="F156" s="36" t="s">
        <v>208</v>
      </c>
      <c r="G156" s="36" t="s">
        <v>289</v>
      </c>
      <c r="H156" s="7" t="s">
        <v>72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ht="13.15" customHeight="1" x14ac:dyDescent="0.25">
      <c r="A157" s="27" t="str">
        <f t="shared" si="115"/>
        <v>CBSE - XII - Philosophy</v>
      </c>
      <c r="B157" s="6" t="s">
        <v>38</v>
      </c>
      <c r="C157" s="3" t="s">
        <v>53</v>
      </c>
      <c r="D157" s="3" t="s">
        <v>45</v>
      </c>
      <c r="E157" s="3" t="s">
        <v>132</v>
      </c>
      <c r="F157" s="24" t="s">
        <v>29</v>
      </c>
      <c r="G157" s="24"/>
      <c r="H157" s="7" t="s">
        <v>72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ht="13.15" customHeight="1" x14ac:dyDescent="0.25">
      <c r="A158" s="27" t="str">
        <f t="shared" si="11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36" t="s">
        <v>185</v>
      </c>
      <c r="G158" s="36" t="s">
        <v>289</v>
      </c>
      <c r="H158" s="7" t="s">
        <v>72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8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9"/>
        <v>14000</v>
      </c>
      <c r="X158" s="18">
        <v>7000</v>
      </c>
      <c r="Y158" s="18">
        <f t="shared" si="130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ht="13.15" customHeight="1" x14ac:dyDescent="0.25">
      <c r="A159" s="27" t="str">
        <f t="shared" si="11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36" t="s">
        <v>184</v>
      </c>
      <c r="G159" s="36" t="s">
        <v>289</v>
      </c>
      <c r="H159" s="7" t="s">
        <v>72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8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9"/>
        <v>14000</v>
      </c>
      <c r="X159" s="18">
        <v>7000</v>
      </c>
      <c r="Y159" s="18">
        <f t="shared" si="130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ht="13.15" customHeight="1" x14ac:dyDescent="0.25">
      <c r="A160" s="27" t="str">
        <f t="shared" si="11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6" t="s">
        <v>183</v>
      </c>
      <c r="G160" s="36" t="s">
        <v>289</v>
      </c>
      <c r="H160" s="7" t="s">
        <v>72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20">
        <f t="shared" si="291"/>
        <v>1000</v>
      </c>
      <c r="S160" s="7">
        <v>0</v>
      </c>
      <c r="T160" s="20">
        <f t="shared" si="128"/>
        <v>200</v>
      </c>
      <c r="U160" s="20">
        <f t="shared" si="288"/>
        <v>466.66666666666998</v>
      </c>
      <c r="V160" s="18">
        <f t="shared" si="289"/>
        <v>18668</v>
      </c>
      <c r="W160" s="18">
        <f t="shared" si="129"/>
        <v>9334</v>
      </c>
      <c r="X160" s="18">
        <v>4667</v>
      </c>
      <c r="Y160" s="18">
        <f t="shared" si="130"/>
        <v>2333.5</v>
      </c>
      <c r="Z160" s="18">
        <f t="shared" si="290"/>
        <v>49.99250037498124</v>
      </c>
      <c r="AA160" s="15">
        <f t="shared" si="279"/>
        <v>13067.599999999999</v>
      </c>
      <c r="AB160" s="15">
        <f t="shared" si="280"/>
        <v>6533.7999999999993</v>
      </c>
      <c r="AC160" s="15">
        <f t="shared" si="281"/>
        <v>3266.8999999999996</v>
      </c>
      <c r="AD160" s="15">
        <f t="shared" si="282"/>
        <v>1633.4499999999998</v>
      </c>
      <c r="AE160" s="15">
        <f t="shared" si="283"/>
        <v>89.865005980747711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ht="13.15" customHeight="1" x14ac:dyDescent="0.25">
      <c r="A161" s="27" t="str">
        <f t="shared" si="11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36" t="s">
        <v>281</v>
      </c>
      <c r="G161" s="36" t="s">
        <v>289</v>
      </c>
      <c r="H161" s="7" t="s">
        <v>72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8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9"/>
        <v>14000</v>
      </c>
      <c r="X161" s="18">
        <v>7000</v>
      </c>
      <c r="Y161" s="18">
        <f t="shared" si="130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ht="13.15" customHeight="1" x14ac:dyDescent="0.25">
      <c r="A162" s="27" t="str">
        <f t="shared" si="11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24" t="s">
        <v>280</v>
      </c>
      <c r="G162" s="24" t="s">
        <v>189</v>
      </c>
      <c r="H162" s="7" t="s">
        <v>72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8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9"/>
        <v>14000</v>
      </c>
      <c r="X162" s="18">
        <v>7000</v>
      </c>
      <c r="Y162" s="18">
        <f t="shared" si="130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ht="13.15" customHeight="1" x14ac:dyDescent="0.25">
      <c r="A163" s="27" t="str">
        <f t="shared" si="115"/>
        <v>CBSE - XII - Maths (Comm)</v>
      </c>
      <c r="B163" s="9" t="s">
        <v>186</v>
      </c>
      <c r="C163" s="3" t="s">
        <v>53</v>
      </c>
      <c r="D163" s="3" t="s">
        <v>45</v>
      </c>
      <c r="E163" s="3" t="s">
        <v>4</v>
      </c>
      <c r="F163" s="24" t="s">
        <v>291</v>
      </c>
      <c r="G163" s="24" t="s">
        <v>189</v>
      </c>
      <c r="H163" s="7" t="s">
        <v>72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8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9"/>
        <v>14000</v>
      </c>
      <c r="X163" s="18">
        <v>7000</v>
      </c>
      <c r="Y163" s="18">
        <f t="shared" si="130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ht="13.15" customHeight="1" x14ac:dyDescent="0.25">
      <c r="A164" s="27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133</v>
      </c>
      <c r="F164" s="7" t="s">
        <v>197</v>
      </c>
      <c r="G164" s="7" t="s">
        <v>189</v>
      </c>
      <c r="H164" s="7" t="s">
        <v>72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ht="13.15" customHeight="1" x14ac:dyDescent="0.25">
      <c r="A165" s="27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133</v>
      </c>
      <c r="F165" s="36" t="s">
        <v>64</v>
      </c>
      <c r="G165" s="36" t="s">
        <v>289</v>
      </c>
      <c r="H165" s="7" t="s">
        <v>72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ht="13.15" customHeight="1" x14ac:dyDescent="0.25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132</v>
      </c>
      <c r="F166" s="36" t="s">
        <v>208</v>
      </c>
      <c r="G166" s="36" t="s">
        <v>289</v>
      </c>
      <c r="H166" s="7" t="s">
        <v>72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ht="13.15" customHeight="1" x14ac:dyDescent="0.25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132</v>
      </c>
      <c r="F167" s="24" t="s">
        <v>29</v>
      </c>
      <c r="G167" s="24"/>
      <c r="H167" s="7" t="s">
        <v>72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ht="13.15" customHeight="1" x14ac:dyDescent="0.25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132</v>
      </c>
      <c r="F168" s="24" t="s">
        <v>288</v>
      </c>
      <c r="G168" s="24" t="s">
        <v>189</v>
      </c>
      <c r="H168" s="7" t="s">
        <v>72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ht="13.15" customHeight="1" x14ac:dyDescent="0.25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132</v>
      </c>
      <c r="F169" s="36" t="s">
        <v>198</v>
      </c>
      <c r="G169" s="36" t="s">
        <v>289</v>
      </c>
      <c r="H169" s="7" t="s">
        <v>72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ht="13.15" customHeight="1" x14ac:dyDescent="0.25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132</v>
      </c>
      <c r="F170" s="24" t="s">
        <v>298</v>
      </c>
      <c r="G170" s="24"/>
      <c r="H170" s="7" t="s">
        <v>72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ht="13.15" customHeight="1" x14ac:dyDescent="0.25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132</v>
      </c>
      <c r="F171" s="36" t="s">
        <v>198</v>
      </c>
      <c r="G171" s="36" t="s">
        <v>289</v>
      </c>
      <c r="H171" s="7" t="s">
        <v>72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ht="13.15" customHeight="1" x14ac:dyDescent="0.25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132</v>
      </c>
      <c r="F172" s="36" t="s">
        <v>208</v>
      </c>
      <c r="G172" s="36" t="s">
        <v>289</v>
      </c>
      <c r="H172" s="7" t="s">
        <v>72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ht="13.15" customHeight="1" x14ac:dyDescent="0.25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132</v>
      </c>
      <c r="F173" s="24" t="s">
        <v>29</v>
      </c>
      <c r="G173" s="24"/>
      <c r="H173" s="7" t="s">
        <v>72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ht="13.15" customHeight="1" x14ac:dyDescent="0.25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36" t="s">
        <v>185</v>
      </c>
      <c r="G174" s="36" t="s">
        <v>289</v>
      </c>
      <c r="H174" s="7" t="s">
        <v>72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ht="13.15" customHeight="1" x14ac:dyDescent="0.25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36" t="s">
        <v>184</v>
      </c>
      <c r="G175" s="36" t="s">
        <v>289</v>
      </c>
      <c r="H175" s="7" t="s">
        <v>72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ht="13.15" customHeight="1" x14ac:dyDescent="0.25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6" t="s">
        <v>183</v>
      </c>
      <c r="G176" s="36" t="s">
        <v>289</v>
      </c>
      <c r="H176" s="7" t="s">
        <v>72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20">
        <f t="shared" si="322"/>
        <v>1000</v>
      </c>
      <c r="S176" s="7">
        <v>0</v>
      </c>
      <c r="T176" s="20">
        <f t="shared" si="323"/>
        <v>200</v>
      </c>
      <c r="U176" s="20">
        <f t="shared" si="324"/>
        <v>466.66666666666998</v>
      </c>
      <c r="V176" s="18">
        <f t="shared" si="325"/>
        <v>18668</v>
      </c>
      <c r="W176" s="18">
        <f t="shared" si="326"/>
        <v>9334</v>
      </c>
      <c r="X176" s="18">
        <v>4667</v>
      </c>
      <c r="Y176" s="18">
        <f t="shared" si="327"/>
        <v>2333.5</v>
      </c>
      <c r="Z176" s="18">
        <f t="shared" si="328"/>
        <v>49.99250037498124</v>
      </c>
      <c r="AA176" s="15">
        <f t="shared" si="329"/>
        <v>13067.599999999999</v>
      </c>
      <c r="AB176" s="15">
        <f t="shared" si="330"/>
        <v>6533.7999999999993</v>
      </c>
      <c r="AC176" s="15">
        <f t="shared" si="331"/>
        <v>3266.8999999999996</v>
      </c>
      <c r="AD176" s="15">
        <f t="shared" si="332"/>
        <v>1633.4499999999998</v>
      </c>
      <c r="AE176" s="15">
        <f t="shared" si="333"/>
        <v>89.865005980747711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ht="13.15" customHeight="1" x14ac:dyDescent="0.25">
      <c r="A177" s="27" t="str">
        <f t="shared" si="308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36" t="s">
        <v>281</v>
      </c>
      <c r="G177" s="36" t="s">
        <v>289</v>
      </c>
      <c r="H177" s="7" t="s">
        <v>72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ht="13.15" customHeight="1" x14ac:dyDescent="0.25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4" t="s">
        <v>280</v>
      </c>
      <c r="G178" s="24" t="s">
        <v>189</v>
      </c>
      <c r="H178" s="7" t="s">
        <v>72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ht="13.15" customHeight="1" x14ac:dyDescent="0.25">
      <c r="A179" s="27" t="str">
        <f t="shared" si="308"/>
        <v>CBSE - XI - Maths (Comm)</v>
      </c>
      <c r="B179" s="9" t="s">
        <v>186</v>
      </c>
      <c r="C179" s="3" t="s">
        <v>25</v>
      </c>
      <c r="D179" s="3" t="s">
        <v>45</v>
      </c>
      <c r="E179" s="3" t="s">
        <v>4</v>
      </c>
      <c r="F179" s="24" t="s">
        <v>291</v>
      </c>
      <c r="G179" s="24" t="s">
        <v>189</v>
      </c>
      <c r="H179" s="7" t="s">
        <v>72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ht="13.15" customHeight="1" x14ac:dyDescent="0.25">
      <c r="A180" s="27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133</v>
      </c>
      <c r="F180" s="7" t="s">
        <v>197</v>
      </c>
      <c r="G180" s="7" t="s">
        <v>189</v>
      </c>
      <c r="H180" s="7" t="s">
        <v>72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ht="13.15" customHeight="1" x14ac:dyDescent="0.25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133</v>
      </c>
      <c r="F181" s="36" t="s">
        <v>64</v>
      </c>
      <c r="G181" s="36" t="s">
        <v>289</v>
      </c>
      <c r="H181" s="7" t="s">
        <v>72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ht="13.15" customHeight="1" x14ac:dyDescent="0.25">
      <c r="A182" s="27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132</v>
      </c>
      <c r="F182" s="36" t="s">
        <v>201</v>
      </c>
      <c r="G182" s="36" t="s">
        <v>289</v>
      </c>
      <c r="H182" s="7" t="s">
        <v>72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0" si="339">R182*46.666666666667%</f>
        <v>326.66666666666902</v>
      </c>
      <c r="V182" s="18">
        <f t="shared" ref="V182:V190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0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ht="13.15" customHeight="1" x14ac:dyDescent="0.25">
      <c r="A183" s="27" t="str">
        <f t="shared" ref="A183:A209" si="344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132</v>
      </c>
      <c r="F183" s="24" t="s">
        <v>29</v>
      </c>
      <c r="G183" s="24"/>
      <c r="H183" s="7" t="s">
        <v>72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ht="13.15" customHeight="1" x14ac:dyDescent="0.25">
      <c r="A184" s="27" t="str">
        <f t="shared" si="344"/>
        <v>CBSE - X - Hindi</v>
      </c>
      <c r="B184" s="6" t="s">
        <v>0</v>
      </c>
      <c r="C184" s="3" t="s">
        <v>54</v>
      </c>
      <c r="D184" s="3" t="s">
        <v>45</v>
      </c>
      <c r="E184" s="3" t="s">
        <v>132</v>
      </c>
      <c r="F184" s="24" t="s">
        <v>288</v>
      </c>
      <c r="G184" s="24" t="s">
        <v>189</v>
      </c>
      <c r="H184" s="7" t="s">
        <v>72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ht="13.15" customHeight="1" x14ac:dyDescent="0.25">
      <c r="A185" s="27" t="str">
        <f>D185&amp;" - "&amp;C185&amp;" - "&amp;B185</f>
        <v>CBSE - X - SST, Hist, Geog, Eco, Civics</v>
      </c>
      <c r="B185" s="6" t="s">
        <v>290</v>
      </c>
      <c r="C185" s="3" t="s">
        <v>54</v>
      </c>
      <c r="D185" s="3" t="s">
        <v>45</v>
      </c>
      <c r="E185" s="3" t="s">
        <v>132</v>
      </c>
      <c r="F185" s="36" t="s">
        <v>183</v>
      </c>
      <c r="G185" s="36" t="s">
        <v>289</v>
      </c>
      <c r="H185" s="7" t="s">
        <v>72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20">
        <f>O185*50%</f>
        <v>600</v>
      </c>
      <c r="S185" s="7">
        <v>0</v>
      </c>
      <c r="T185" s="20">
        <f>R185*20%</f>
        <v>120</v>
      </c>
      <c r="U185" s="20">
        <f>R185*46.666666666667%</f>
        <v>280.00000000000199</v>
      </c>
      <c r="V185" s="18">
        <f>X185*4</f>
        <v>11200</v>
      </c>
      <c r="W185" s="18">
        <f>X185*2</f>
        <v>5600</v>
      </c>
      <c r="X185" s="18">
        <v>2800</v>
      </c>
      <c r="Y185" s="18">
        <f>X185/2</f>
        <v>1400</v>
      </c>
      <c r="Z185" s="18">
        <f>(R185-(T185+X185/10))/(T185+X185/10)%</f>
        <v>50</v>
      </c>
      <c r="AA185" s="15">
        <f>AC185*4</f>
        <v>7839.9999999999991</v>
      </c>
      <c r="AB185" s="15">
        <f>AC185*2</f>
        <v>3919.9999999999995</v>
      </c>
      <c r="AC185" s="15">
        <f>X185*70%</f>
        <v>1959.9999999999998</v>
      </c>
      <c r="AD185" s="15">
        <f>AC185/2</f>
        <v>979.99999999999989</v>
      </c>
      <c r="AE185" s="15">
        <f>(R185-(T185+AC185/10))/(T185+AC185/10)%</f>
        <v>89.87341772151899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ht="13.15" customHeight="1" x14ac:dyDescent="0.25">
      <c r="A186" s="27" t="str">
        <f>D186&amp;" - "&amp;C186&amp;" - "&amp;B186</f>
        <v>CBSE - X - Maths</v>
      </c>
      <c r="B186" s="28" t="s">
        <v>2</v>
      </c>
      <c r="C186" s="3" t="s">
        <v>54</v>
      </c>
      <c r="D186" s="3" t="s">
        <v>45</v>
      </c>
      <c r="E186" s="3" t="s">
        <v>132</v>
      </c>
      <c r="F186" s="24" t="s">
        <v>291</v>
      </c>
      <c r="G186" s="24" t="s">
        <v>189</v>
      </c>
      <c r="H186" s="7" t="s">
        <v>72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20">
        <f>O186*50%</f>
        <v>700</v>
      </c>
      <c r="S186" s="7">
        <v>0</v>
      </c>
      <c r="T186" s="20">
        <f>R186*20%</f>
        <v>140</v>
      </c>
      <c r="U186" s="20">
        <f t="shared" ref="U186" si="345">R186*46.666666666667%</f>
        <v>326.66666666666902</v>
      </c>
      <c r="V186" s="18">
        <f t="shared" ref="V186" si="346">X186*4</f>
        <v>13080</v>
      </c>
      <c r="W186" s="18">
        <f>X186*2</f>
        <v>6540</v>
      </c>
      <c r="X186" s="18">
        <v>3270</v>
      </c>
      <c r="Y186" s="18">
        <f>X186/2</f>
        <v>1635</v>
      </c>
      <c r="Z186" s="18">
        <f t="shared" ref="Z186" si="347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6">
        <f>AH186*4</f>
        <v>0</v>
      </c>
      <c r="AG186" s="16">
        <f>AH186*2</f>
        <v>0</v>
      </c>
      <c r="AH186" s="16">
        <v>0</v>
      </c>
      <c r="AI186" s="16">
        <f>AH186/2</f>
        <v>0</v>
      </c>
      <c r="AJ186" s="16">
        <f>(R186-(T186+AH186/10))/(T186+AH186/10)%</f>
        <v>400</v>
      </c>
    </row>
    <row r="187" spans="1:36" ht="13.15" customHeight="1" x14ac:dyDescent="0.25">
      <c r="A187" s="27" t="str">
        <f t="shared" si="344"/>
        <v>CBSE - X - Science, Physics</v>
      </c>
      <c r="B187" s="32" t="s">
        <v>203</v>
      </c>
      <c r="C187" s="3" t="s">
        <v>54</v>
      </c>
      <c r="D187" s="3" t="s">
        <v>45</v>
      </c>
      <c r="E187" s="3" t="s">
        <v>132</v>
      </c>
      <c r="F187" s="7" t="s">
        <v>200</v>
      </c>
      <c r="G187" s="7" t="s">
        <v>189</v>
      </c>
      <c r="H187" s="7" t="s">
        <v>72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20">
        <f t="shared" si="119"/>
        <v>600</v>
      </c>
      <c r="S187" s="7">
        <v>0</v>
      </c>
      <c r="T187" s="20">
        <f t="shared" ref="T187:T190" si="348">R187*20%</f>
        <v>120</v>
      </c>
      <c r="U187" s="20">
        <f t="shared" si="339"/>
        <v>280.00000000000199</v>
      </c>
      <c r="V187" s="18">
        <f t="shared" si="340"/>
        <v>11200</v>
      </c>
      <c r="W187" s="18">
        <f t="shared" ref="W187:W190" si="349">X187*2</f>
        <v>5600</v>
      </c>
      <c r="X187" s="18">
        <v>2800</v>
      </c>
      <c r="Y187" s="18">
        <f t="shared" ref="Y187:Y190" si="350">X187/2</f>
        <v>1400</v>
      </c>
      <c r="Z187" s="18">
        <f t="shared" si="343"/>
        <v>50</v>
      </c>
      <c r="AA187" s="15">
        <f t="shared" si="279"/>
        <v>7839.9999999999991</v>
      </c>
      <c r="AB187" s="15">
        <f t="shared" si="280"/>
        <v>3919.9999999999995</v>
      </c>
      <c r="AC187" s="15">
        <f t="shared" si="281"/>
        <v>1959.9999999999998</v>
      </c>
      <c r="AD187" s="15">
        <f t="shared" si="282"/>
        <v>979.99999999999989</v>
      </c>
      <c r="AE187" s="15">
        <f t="shared" si="283"/>
        <v>89.87341772151899</v>
      </c>
      <c r="AF187" s="16">
        <f t="shared" si="284"/>
        <v>0</v>
      </c>
      <c r="AG187" s="16">
        <f t="shared" si="285"/>
        <v>0</v>
      </c>
      <c r="AH187" s="16">
        <v>0</v>
      </c>
      <c r="AI187" s="16">
        <f t="shared" si="286"/>
        <v>0</v>
      </c>
      <c r="AJ187" s="16">
        <f t="shared" si="287"/>
        <v>400</v>
      </c>
    </row>
    <row r="188" spans="1:36" ht="13.15" customHeight="1" x14ac:dyDescent="0.25">
      <c r="A188" s="27" t="str">
        <f t="shared" si="344"/>
        <v>CBSE - X - Science, Chemistry</v>
      </c>
      <c r="B188" s="32" t="s">
        <v>204</v>
      </c>
      <c r="C188" s="3" t="s">
        <v>54</v>
      </c>
      <c r="D188" s="3" t="s">
        <v>45</v>
      </c>
      <c r="E188" s="3" t="s">
        <v>132</v>
      </c>
      <c r="F188" s="7" t="s">
        <v>195</v>
      </c>
      <c r="G188" s="7" t="s">
        <v>189</v>
      </c>
      <c r="H188" s="7" t="s">
        <v>72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1200</v>
      </c>
      <c r="P188" s="7">
        <v>0</v>
      </c>
      <c r="Q188" s="7" t="s">
        <v>27</v>
      </c>
      <c r="R188" s="20">
        <f t="shared" si="119"/>
        <v>600</v>
      </c>
      <c r="S188" s="7">
        <v>0</v>
      </c>
      <c r="T188" s="20">
        <f t="shared" ref="T188:T189" si="351">R188*20%</f>
        <v>120</v>
      </c>
      <c r="U188" s="20">
        <f t="shared" ref="U188:U189" si="352">R188*46.666666666667%</f>
        <v>280.00000000000199</v>
      </c>
      <c r="V188" s="18">
        <f t="shared" ref="V188:V189" si="353">X188*4</f>
        <v>11200</v>
      </c>
      <c r="W188" s="18">
        <f t="shared" ref="W188:W189" si="354">X188*2</f>
        <v>5600</v>
      </c>
      <c r="X188" s="18">
        <v>2800</v>
      </c>
      <c r="Y188" s="18">
        <f t="shared" ref="Y188:Y189" si="355">X188/2</f>
        <v>1400</v>
      </c>
      <c r="Z188" s="18">
        <f t="shared" ref="Z188:Z189" si="356">(R188-(T188+X188/10))/(T188+X188/10)%</f>
        <v>50</v>
      </c>
      <c r="AA188" s="15">
        <f t="shared" ref="AA188:AA189" si="357">AC188*4</f>
        <v>7839.9999999999991</v>
      </c>
      <c r="AB188" s="15">
        <f t="shared" ref="AB188:AB189" si="358">AC188*2</f>
        <v>3919.9999999999995</v>
      </c>
      <c r="AC188" s="15">
        <f t="shared" ref="AC188:AC189" si="359">X188*70%</f>
        <v>1959.9999999999998</v>
      </c>
      <c r="AD188" s="15">
        <f t="shared" ref="AD188:AD189" si="360">AC188/2</f>
        <v>979.99999999999989</v>
      </c>
      <c r="AE188" s="15">
        <f t="shared" ref="AE188:AE189" si="361">(R188-(T188+AC188/10))/(T188+AC188/10)%</f>
        <v>89.87341772151899</v>
      </c>
      <c r="AF188" s="16">
        <f t="shared" ref="AF188:AF189" si="362">AH188*4</f>
        <v>0</v>
      </c>
      <c r="AG188" s="16">
        <f t="shared" ref="AG188:AG189" si="363">AH188*2</f>
        <v>0</v>
      </c>
      <c r="AH188" s="16">
        <v>0</v>
      </c>
      <c r="AI188" s="16">
        <f t="shared" ref="AI188:AI189" si="364">AH188/2</f>
        <v>0</v>
      </c>
      <c r="AJ188" s="16">
        <f t="shared" ref="AJ188:AJ189" si="365">(R188-(T188+AH188/10))/(T188+AH188/10)%</f>
        <v>400</v>
      </c>
    </row>
    <row r="189" spans="1:36" ht="13.15" customHeight="1" x14ac:dyDescent="0.25">
      <c r="A189" s="27" t="str">
        <f t="shared" si="344"/>
        <v>CBSE - X - Science, Biology</v>
      </c>
      <c r="B189" s="32" t="s">
        <v>205</v>
      </c>
      <c r="C189" s="3" t="s">
        <v>54</v>
      </c>
      <c r="D189" s="3" t="s">
        <v>45</v>
      </c>
      <c r="E189" s="3" t="s">
        <v>132</v>
      </c>
      <c r="F189" s="24" t="s">
        <v>29</v>
      </c>
      <c r="G189" s="24"/>
      <c r="H189" s="7" t="s">
        <v>72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20">
        <f t="shared" si="119"/>
        <v>600</v>
      </c>
      <c r="S189" s="7">
        <v>0</v>
      </c>
      <c r="T189" s="20">
        <f t="shared" si="351"/>
        <v>120</v>
      </c>
      <c r="U189" s="20">
        <f t="shared" si="352"/>
        <v>280.00000000000199</v>
      </c>
      <c r="V189" s="18">
        <f t="shared" si="353"/>
        <v>11200</v>
      </c>
      <c r="W189" s="18">
        <f t="shared" si="354"/>
        <v>5600</v>
      </c>
      <c r="X189" s="18">
        <v>2800</v>
      </c>
      <c r="Y189" s="18">
        <f t="shared" si="355"/>
        <v>1400</v>
      </c>
      <c r="Z189" s="18">
        <f t="shared" si="356"/>
        <v>50</v>
      </c>
      <c r="AA189" s="15">
        <f t="shared" si="357"/>
        <v>7839.9999999999991</v>
      </c>
      <c r="AB189" s="15">
        <f t="shared" si="358"/>
        <v>3919.9999999999995</v>
      </c>
      <c r="AC189" s="15">
        <f t="shared" si="359"/>
        <v>1959.9999999999998</v>
      </c>
      <c r="AD189" s="15">
        <f t="shared" si="360"/>
        <v>979.99999999999989</v>
      </c>
      <c r="AE189" s="15">
        <f t="shared" si="361"/>
        <v>89.87341772151899</v>
      </c>
      <c r="AF189" s="16">
        <f t="shared" si="362"/>
        <v>0</v>
      </c>
      <c r="AG189" s="16">
        <f t="shared" si="363"/>
        <v>0</v>
      </c>
      <c r="AH189" s="16">
        <v>0</v>
      </c>
      <c r="AI189" s="16">
        <f t="shared" si="364"/>
        <v>0</v>
      </c>
      <c r="AJ189" s="16">
        <f t="shared" si="365"/>
        <v>400</v>
      </c>
    </row>
    <row r="190" spans="1:36" ht="13.15" customHeight="1" x14ac:dyDescent="0.25">
      <c r="A190" s="27" t="str">
        <f t="shared" si="344"/>
        <v>CBSE - X - Computers</v>
      </c>
      <c r="B190" s="8" t="s">
        <v>48</v>
      </c>
      <c r="C190" s="3" t="s">
        <v>54</v>
      </c>
      <c r="D190" s="3" t="s">
        <v>45</v>
      </c>
      <c r="E190" s="3" t="s">
        <v>133</v>
      </c>
      <c r="F190" s="7" t="s">
        <v>197</v>
      </c>
      <c r="G190" s="7" t="s">
        <v>189</v>
      </c>
      <c r="H190" s="7" t="s">
        <v>72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20">
        <f t="shared" si="119"/>
        <v>700</v>
      </c>
      <c r="S190" s="7">
        <v>0</v>
      </c>
      <c r="T190" s="20">
        <f t="shared" si="348"/>
        <v>140</v>
      </c>
      <c r="U190" s="20">
        <f t="shared" si="339"/>
        <v>326.66666666666902</v>
      </c>
      <c r="V190" s="18">
        <f t="shared" si="340"/>
        <v>13080</v>
      </c>
      <c r="W190" s="18">
        <f t="shared" si="349"/>
        <v>6540</v>
      </c>
      <c r="X190" s="18">
        <v>3270</v>
      </c>
      <c r="Y190" s="18">
        <f t="shared" si="350"/>
        <v>1635</v>
      </c>
      <c r="Z190" s="18">
        <f t="shared" si="343"/>
        <v>49.892933618843685</v>
      </c>
      <c r="AA190" s="15">
        <f t="shared" ref="AA190:AA194" si="366">AC190*4</f>
        <v>9156</v>
      </c>
      <c r="AB190" s="15">
        <f t="shared" ref="AB190:AB194" si="367">AC190*2</f>
        <v>4578</v>
      </c>
      <c r="AC190" s="15">
        <f t="shared" ref="AC190:AC194" si="368">X190*70%</f>
        <v>2289</v>
      </c>
      <c r="AD190" s="15">
        <f t="shared" ref="AD190:AD194" si="369">AC190/2</f>
        <v>1144.5</v>
      </c>
      <c r="AE190" s="15">
        <f t="shared" ref="AE190:AE194" si="370">(R190-(T190+AC190/10))/(T190+AC190/10)%</f>
        <v>89.753320683111966</v>
      </c>
      <c r="AF190" s="16">
        <f t="shared" ref="AF190:AF194" si="371">AH190*4</f>
        <v>0</v>
      </c>
      <c r="AG190" s="16">
        <f t="shared" ref="AG190:AG194" si="372">AH190*2</f>
        <v>0</v>
      </c>
      <c r="AH190" s="16">
        <v>0</v>
      </c>
      <c r="AI190" s="16">
        <f t="shared" ref="AI190:AI194" si="373">AH190/2</f>
        <v>0</v>
      </c>
      <c r="AJ190" s="16">
        <f t="shared" ref="AJ190:AJ194" si="374">(R190-(T190+AH190/10))/(T190+AH190/10)%</f>
        <v>400</v>
      </c>
    </row>
    <row r="191" spans="1:36" ht="13.15" customHeight="1" x14ac:dyDescent="0.25">
      <c r="A191" s="27" t="str">
        <f t="shared" si="344"/>
        <v>CBSE - X - AI</v>
      </c>
      <c r="B191" s="8" t="s">
        <v>5</v>
      </c>
      <c r="C191" s="3" t="s">
        <v>54</v>
      </c>
      <c r="D191" s="3" t="s">
        <v>45</v>
      </c>
      <c r="E191" s="3" t="s">
        <v>133</v>
      </c>
      <c r="F191" s="36" t="s">
        <v>64</v>
      </c>
      <c r="G191" s="36" t="s">
        <v>289</v>
      </c>
      <c r="H191" s="7" t="s">
        <v>72</v>
      </c>
      <c r="I191" s="19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20">
        <f t="shared" si="119"/>
        <v>2500</v>
      </c>
      <c r="S191" s="7">
        <v>0</v>
      </c>
      <c r="T191" s="20">
        <f>R191*20%</f>
        <v>500</v>
      </c>
      <c r="U191" s="20">
        <f>R191*46.666666666667%</f>
        <v>1166.6666666666749</v>
      </c>
      <c r="V191" s="18">
        <f>X191*4</f>
        <v>46668</v>
      </c>
      <c r="W191" s="18">
        <f>X191*2</f>
        <v>23334</v>
      </c>
      <c r="X191" s="18">
        <v>11667</v>
      </c>
      <c r="Y191" s="18">
        <f>X191/2</f>
        <v>5833.5</v>
      </c>
      <c r="Z191" s="18">
        <f>(R191-(T191+X191/10))/(T191+X191/10)%</f>
        <v>49.99700005999879</v>
      </c>
      <c r="AA191" s="15">
        <f t="shared" si="366"/>
        <v>32667.599999999999</v>
      </c>
      <c r="AB191" s="15">
        <f t="shared" si="367"/>
        <v>16333.8</v>
      </c>
      <c r="AC191" s="15">
        <f t="shared" si="368"/>
        <v>8166.9</v>
      </c>
      <c r="AD191" s="15">
        <f t="shared" si="369"/>
        <v>4083.45</v>
      </c>
      <c r="AE191" s="15">
        <f t="shared" si="370"/>
        <v>89.870052935770758</v>
      </c>
      <c r="AF191" s="16">
        <f t="shared" si="371"/>
        <v>0</v>
      </c>
      <c r="AG191" s="16">
        <f t="shared" si="372"/>
        <v>0</v>
      </c>
      <c r="AH191" s="16">
        <v>0</v>
      </c>
      <c r="AI191" s="16">
        <f t="shared" si="373"/>
        <v>0</v>
      </c>
      <c r="AJ191" s="16">
        <f t="shared" si="374"/>
        <v>400</v>
      </c>
    </row>
    <row r="192" spans="1:36" ht="13.15" customHeight="1" x14ac:dyDescent="0.25">
      <c r="A192" s="27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132</v>
      </c>
      <c r="F192" s="36" t="s">
        <v>201</v>
      </c>
      <c r="G192" s="36" t="s">
        <v>289</v>
      </c>
      <c r="H192" s="7" t="s">
        <v>72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ref="R192:R194" si="375">O192*50%</f>
        <v>700</v>
      </c>
      <c r="S192" s="7">
        <v>0</v>
      </c>
      <c r="T192" s="20">
        <f t="shared" ref="T192:T194" si="376">R192*20%</f>
        <v>140</v>
      </c>
      <c r="U192" s="20">
        <f t="shared" ref="U192:U194" si="377">R192*46.666666666667%</f>
        <v>326.66666666666902</v>
      </c>
      <c r="V192" s="18">
        <f t="shared" ref="V192:V194" si="378">X192*4</f>
        <v>13080</v>
      </c>
      <c r="W192" s="18">
        <f t="shared" ref="W192:W194" si="379">X192*2</f>
        <v>6540</v>
      </c>
      <c r="X192" s="18">
        <v>3270</v>
      </c>
      <c r="Y192" s="18">
        <f t="shared" ref="Y192:Y194" si="380">X192/2</f>
        <v>1635</v>
      </c>
      <c r="Z192" s="18">
        <f t="shared" ref="Z192:Z194" si="381">(R192-(T192+X192/10))/(T192+X192/10)%</f>
        <v>49.892933618843685</v>
      </c>
      <c r="AA192" s="15">
        <f t="shared" si="366"/>
        <v>9156</v>
      </c>
      <c r="AB192" s="15">
        <f t="shared" si="367"/>
        <v>4578</v>
      </c>
      <c r="AC192" s="15">
        <f t="shared" si="368"/>
        <v>2289</v>
      </c>
      <c r="AD192" s="15">
        <f t="shared" si="369"/>
        <v>1144.5</v>
      </c>
      <c r="AE192" s="15">
        <f t="shared" si="370"/>
        <v>89.753320683111966</v>
      </c>
      <c r="AF192" s="16">
        <f t="shared" si="371"/>
        <v>0</v>
      </c>
      <c r="AG192" s="16">
        <f t="shared" si="372"/>
        <v>0</v>
      </c>
      <c r="AH192" s="16">
        <v>0</v>
      </c>
      <c r="AI192" s="16">
        <f t="shared" si="373"/>
        <v>0</v>
      </c>
      <c r="AJ192" s="16">
        <f t="shared" si="374"/>
        <v>400</v>
      </c>
    </row>
    <row r="193" spans="1:36" ht="13.15" customHeight="1" x14ac:dyDescent="0.25">
      <c r="A193" s="27" t="str">
        <f t="shared" ref="A193:A194" si="38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132</v>
      </c>
      <c r="F193" s="24" t="s">
        <v>29</v>
      </c>
      <c r="G193" s="24"/>
      <c r="H193" s="7" t="s">
        <v>72</v>
      </c>
      <c r="I193" s="19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20">
        <f t="shared" si="375"/>
        <v>600</v>
      </c>
      <c r="S193" s="7">
        <v>0</v>
      </c>
      <c r="T193" s="20">
        <f t="shared" si="376"/>
        <v>120</v>
      </c>
      <c r="U193" s="20">
        <f t="shared" si="377"/>
        <v>280.00000000000199</v>
      </c>
      <c r="V193" s="18">
        <f t="shared" si="378"/>
        <v>11200</v>
      </c>
      <c r="W193" s="18">
        <f t="shared" si="379"/>
        <v>5600</v>
      </c>
      <c r="X193" s="18">
        <v>2800</v>
      </c>
      <c r="Y193" s="18">
        <f t="shared" si="380"/>
        <v>1400</v>
      </c>
      <c r="Z193" s="18">
        <f t="shared" si="381"/>
        <v>50</v>
      </c>
      <c r="AA193" s="15">
        <f t="shared" si="366"/>
        <v>7839.9999999999991</v>
      </c>
      <c r="AB193" s="15">
        <f t="shared" si="367"/>
        <v>3919.9999999999995</v>
      </c>
      <c r="AC193" s="15">
        <f t="shared" si="368"/>
        <v>1959.9999999999998</v>
      </c>
      <c r="AD193" s="15">
        <f t="shared" si="369"/>
        <v>979.99999999999989</v>
      </c>
      <c r="AE193" s="15">
        <f t="shared" si="370"/>
        <v>89.87341772151899</v>
      </c>
      <c r="AF193" s="16">
        <f t="shared" si="371"/>
        <v>0</v>
      </c>
      <c r="AG193" s="16">
        <f t="shared" si="372"/>
        <v>0</v>
      </c>
      <c r="AH193" s="16">
        <v>0</v>
      </c>
      <c r="AI193" s="16">
        <f t="shared" si="373"/>
        <v>0</v>
      </c>
      <c r="AJ193" s="16">
        <f t="shared" si="374"/>
        <v>400</v>
      </c>
    </row>
    <row r="194" spans="1:36" ht="13.15" customHeight="1" x14ac:dyDescent="0.25">
      <c r="A194" s="27" t="str">
        <f t="shared" si="382"/>
        <v>CBSE - IX - Hindi</v>
      </c>
      <c r="B194" s="6" t="s">
        <v>0</v>
      </c>
      <c r="C194" s="3" t="s">
        <v>55</v>
      </c>
      <c r="D194" s="3" t="s">
        <v>45</v>
      </c>
      <c r="E194" s="3" t="s">
        <v>132</v>
      </c>
      <c r="F194" s="24" t="s">
        <v>288</v>
      </c>
      <c r="G194" s="24" t="s">
        <v>189</v>
      </c>
      <c r="H194" s="7" t="s">
        <v>72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20">
        <f t="shared" si="375"/>
        <v>600</v>
      </c>
      <c r="S194" s="7">
        <v>0</v>
      </c>
      <c r="T194" s="20">
        <f t="shared" si="376"/>
        <v>120</v>
      </c>
      <c r="U194" s="20">
        <f t="shared" si="377"/>
        <v>280.00000000000199</v>
      </c>
      <c r="V194" s="18">
        <f t="shared" si="378"/>
        <v>11200</v>
      </c>
      <c r="W194" s="18">
        <f t="shared" si="379"/>
        <v>5600</v>
      </c>
      <c r="X194" s="18">
        <v>2800</v>
      </c>
      <c r="Y194" s="18">
        <f t="shared" si="380"/>
        <v>1400</v>
      </c>
      <c r="Z194" s="18">
        <f t="shared" si="381"/>
        <v>50</v>
      </c>
      <c r="AA194" s="15">
        <f t="shared" si="366"/>
        <v>7839.9999999999991</v>
      </c>
      <c r="AB194" s="15">
        <f t="shared" si="367"/>
        <v>3919.9999999999995</v>
      </c>
      <c r="AC194" s="15">
        <f t="shared" si="368"/>
        <v>1959.9999999999998</v>
      </c>
      <c r="AD194" s="15">
        <f t="shared" si="369"/>
        <v>979.99999999999989</v>
      </c>
      <c r="AE194" s="15">
        <f t="shared" si="370"/>
        <v>89.87341772151899</v>
      </c>
      <c r="AF194" s="16">
        <f t="shared" si="371"/>
        <v>0</v>
      </c>
      <c r="AG194" s="16">
        <f t="shared" si="372"/>
        <v>0</v>
      </c>
      <c r="AH194" s="16">
        <v>0</v>
      </c>
      <c r="AI194" s="16">
        <f t="shared" si="373"/>
        <v>0</v>
      </c>
      <c r="AJ194" s="16">
        <f t="shared" si="374"/>
        <v>400</v>
      </c>
    </row>
    <row r="195" spans="1:36" ht="13.15" customHeight="1" x14ac:dyDescent="0.25">
      <c r="A195" s="27" t="str">
        <f>D195&amp;" - "&amp;C195&amp;" - "&amp;B195</f>
        <v>CBSE - IX - SST, Hist, Geog, Eco, Civics</v>
      </c>
      <c r="B195" s="6" t="s">
        <v>290</v>
      </c>
      <c r="C195" s="3" t="s">
        <v>55</v>
      </c>
      <c r="D195" s="3" t="s">
        <v>45</v>
      </c>
      <c r="E195" s="3" t="s">
        <v>132</v>
      </c>
      <c r="F195" s="36" t="s">
        <v>183</v>
      </c>
      <c r="G195" s="36" t="s">
        <v>289</v>
      </c>
      <c r="H195" s="7" t="s">
        <v>72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20">
        <f>O195*50%</f>
        <v>600</v>
      </c>
      <c r="S195" s="7">
        <v>0</v>
      </c>
      <c r="T195" s="20">
        <f>R195*20%</f>
        <v>120</v>
      </c>
      <c r="U195" s="20">
        <f>R195*46.666666666667%</f>
        <v>280.00000000000199</v>
      </c>
      <c r="V195" s="18">
        <f>X195*4</f>
        <v>11200</v>
      </c>
      <c r="W195" s="18">
        <f>X195*2</f>
        <v>5600</v>
      </c>
      <c r="X195" s="18">
        <v>2800</v>
      </c>
      <c r="Y195" s="18">
        <f>X195/2</f>
        <v>1400</v>
      </c>
      <c r="Z195" s="18">
        <f>(R195-(T195+X195/10))/(T195+X195/10)%</f>
        <v>50</v>
      </c>
      <c r="AA195" s="15">
        <f>AC195*4</f>
        <v>7839.9999999999991</v>
      </c>
      <c r="AB195" s="15">
        <f>AC195*2</f>
        <v>3919.9999999999995</v>
      </c>
      <c r="AC195" s="15">
        <f>X195*70%</f>
        <v>1959.9999999999998</v>
      </c>
      <c r="AD195" s="15">
        <f>AC195/2</f>
        <v>979.99999999999989</v>
      </c>
      <c r="AE195" s="15">
        <f>(R195-(T195+AC195/10))/(T195+AC195/10)%</f>
        <v>89.87341772151899</v>
      </c>
      <c r="AF195" s="16">
        <f>AH195*4</f>
        <v>0</v>
      </c>
      <c r="AG195" s="16">
        <f>AH195*2</f>
        <v>0</v>
      </c>
      <c r="AH195" s="16">
        <v>0</v>
      </c>
      <c r="AI195" s="16">
        <f>AH195/2</f>
        <v>0</v>
      </c>
      <c r="AJ195" s="16">
        <f>(R195-(T195+AH195/10))/(T195+AH195/10)%</f>
        <v>400</v>
      </c>
    </row>
    <row r="196" spans="1:36" ht="13.15" customHeight="1" x14ac:dyDescent="0.25">
      <c r="A196" s="27" t="str">
        <f>D196&amp;" - "&amp;C196&amp;" - "&amp;B196</f>
        <v>CBSE - IX - Maths</v>
      </c>
      <c r="B196" s="28" t="s">
        <v>2</v>
      </c>
      <c r="C196" s="3" t="s">
        <v>55</v>
      </c>
      <c r="D196" s="3" t="s">
        <v>45</v>
      </c>
      <c r="E196" s="3" t="s">
        <v>132</v>
      </c>
      <c r="F196" s="24" t="s">
        <v>291</v>
      </c>
      <c r="G196" s="24" t="s">
        <v>189</v>
      </c>
      <c r="H196" s="7" t="s">
        <v>72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20">
        <f>O196*50%</f>
        <v>700</v>
      </c>
      <c r="S196" s="7">
        <v>0</v>
      </c>
      <c r="T196" s="20">
        <f>R196*20%</f>
        <v>140</v>
      </c>
      <c r="U196" s="20">
        <f t="shared" ref="U196:U200" si="383">R196*46.666666666667%</f>
        <v>326.66666666666902</v>
      </c>
      <c r="V196" s="18">
        <f t="shared" ref="V196:V200" si="384">X196*4</f>
        <v>13080</v>
      </c>
      <c r="W196" s="18">
        <f>X196*2</f>
        <v>6540</v>
      </c>
      <c r="X196" s="18">
        <v>3270</v>
      </c>
      <c r="Y196" s="18">
        <f>X196/2</f>
        <v>1635</v>
      </c>
      <c r="Z196" s="18">
        <f t="shared" ref="Z196:Z200" si="38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6">
        <f>AH196*4</f>
        <v>0</v>
      </c>
      <c r="AG196" s="16">
        <f>AH196*2</f>
        <v>0</v>
      </c>
      <c r="AH196" s="16">
        <v>0</v>
      </c>
      <c r="AI196" s="16">
        <f>AH196/2</f>
        <v>0</v>
      </c>
      <c r="AJ196" s="16">
        <f>(R196-(T196+AH196/10))/(T196+AH196/10)%</f>
        <v>400</v>
      </c>
    </row>
    <row r="197" spans="1:36" ht="13.15" customHeight="1" x14ac:dyDescent="0.25">
      <c r="A197" s="27" t="str">
        <f t="shared" ref="A197:A201" si="386">D197&amp;" - "&amp;C197&amp;" - "&amp;B197</f>
        <v>CBSE - IX - Science, Physics</v>
      </c>
      <c r="B197" s="32" t="s">
        <v>203</v>
      </c>
      <c r="C197" s="3" t="s">
        <v>55</v>
      </c>
      <c r="D197" s="3" t="s">
        <v>45</v>
      </c>
      <c r="E197" s="3" t="s">
        <v>132</v>
      </c>
      <c r="F197" s="7" t="s">
        <v>200</v>
      </c>
      <c r="G197" s="7" t="s">
        <v>189</v>
      </c>
      <c r="H197" s="7" t="s">
        <v>72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20">
        <f t="shared" ref="R197:R201" si="387">O197*50%</f>
        <v>600</v>
      </c>
      <c r="S197" s="7">
        <v>0</v>
      </c>
      <c r="T197" s="20">
        <f t="shared" ref="T197:T200" si="388">R197*20%</f>
        <v>120</v>
      </c>
      <c r="U197" s="20">
        <f t="shared" si="383"/>
        <v>280.00000000000199</v>
      </c>
      <c r="V197" s="18">
        <f t="shared" si="384"/>
        <v>11200</v>
      </c>
      <c r="W197" s="18">
        <f t="shared" ref="W197:W200" si="389">X197*2</f>
        <v>5600</v>
      </c>
      <c r="X197" s="18">
        <v>2800</v>
      </c>
      <c r="Y197" s="18">
        <f t="shared" ref="Y197:Y200" si="390">X197/2</f>
        <v>1400</v>
      </c>
      <c r="Z197" s="18">
        <f t="shared" si="385"/>
        <v>50</v>
      </c>
      <c r="AA197" s="15">
        <f t="shared" ref="AA197:AA201" si="391">AC197*4</f>
        <v>7839.9999999999991</v>
      </c>
      <c r="AB197" s="15">
        <f t="shared" ref="AB197:AB201" si="392">AC197*2</f>
        <v>3919.9999999999995</v>
      </c>
      <c r="AC197" s="15">
        <f t="shared" ref="AC197:AC201" si="393">X197*70%</f>
        <v>1959.9999999999998</v>
      </c>
      <c r="AD197" s="15">
        <f t="shared" ref="AD197:AD201" si="394">AC197/2</f>
        <v>979.99999999999989</v>
      </c>
      <c r="AE197" s="15">
        <f t="shared" ref="AE197:AE201" si="395">(R197-(T197+AC197/10))/(T197+AC197/10)%</f>
        <v>89.87341772151899</v>
      </c>
      <c r="AF197" s="16">
        <f t="shared" ref="AF197:AF201" si="396">AH197*4</f>
        <v>0</v>
      </c>
      <c r="AG197" s="16">
        <f t="shared" ref="AG197:AG201" si="397">AH197*2</f>
        <v>0</v>
      </c>
      <c r="AH197" s="16">
        <v>0</v>
      </c>
      <c r="AI197" s="16">
        <f t="shared" ref="AI197:AI201" si="398">AH197/2</f>
        <v>0</v>
      </c>
      <c r="AJ197" s="16">
        <f t="shared" ref="AJ197:AJ201" si="399">(R197-(T197+AH197/10))/(T197+AH197/10)%</f>
        <v>400</v>
      </c>
    </row>
    <row r="198" spans="1:36" ht="13.15" customHeight="1" x14ac:dyDescent="0.25">
      <c r="A198" s="27" t="str">
        <f t="shared" si="386"/>
        <v>CBSE - IX - Science, Chemistry</v>
      </c>
      <c r="B198" s="32" t="s">
        <v>204</v>
      </c>
      <c r="C198" s="3" t="s">
        <v>55</v>
      </c>
      <c r="D198" s="3" t="s">
        <v>45</v>
      </c>
      <c r="E198" s="3" t="s">
        <v>132</v>
      </c>
      <c r="F198" s="7" t="s">
        <v>195</v>
      </c>
      <c r="G198" s="7" t="s">
        <v>189</v>
      </c>
      <c r="H198" s="7" t="s">
        <v>72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1200</v>
      </c>
      <c r="P198" s="7">
        <v>0</v>
      </c>
      <c r="Q198" s="7" t="s">
        <v>27</v>
      </c>
      <c r="R198" s="20">
        <f t="shared" si="387"/>
        <v>600</v>
      </c>
      <c r="S198" s="7">
        <v>0</v>
      </c>
      <c r="T198" s="20">
        <f t="shared" si="388"/>
        <v>120</v>
      </c>
      <c r="U198" s="20">
        <f t="shared" si="383"/>
        <v>280.00000000000199</v>
      </c>
      <c r="V198" s="18">
        <f t="shared" si="384"/>
        <v>11200</v>
      </c>
      <c r="W198" s="18">
        <f t="shared" si="389"/>
        <v>5600</v>
      </c>
      <c r="X198" s="18">
        <v>2800</v>
      </c>
      <c r="Y198" s="18">
        <f t="shared" si="390"/>
        <v>1400</v>
      </c>
      <c r="Z198" s="18">
        <f t="shared" si="385"/>
        <v>50</v>
      </c>
      <c r="AA198" s="15">
        <f t="shared" si="391"/>
        <v>7839.9999999999991</v>
      </c>
      <c r="AB198" s="15">
        <f t="shared" si="392"/>
        <v>3919.9999999999995</v>
      </c>
      <c r="AC198" s="15">
        <f t="shared" si="393"/>
        <v>1959.9999999999998</v>
      </c>
      <c r="AD198" s="15">
        <f t="shared" si="394"/>
        <v>979.99999999999989</v>
      </c>
      <c r="AE198" s="15">
        <f t="shared" si="395"/>
        <v>89.87341772151899</v>
      </c>
      <c r="AF198" s="16">
        <f t="shared" si="396"/>
        <v>0</v>
      </c>
      <c r="AG198" s="16">
        <f t="shared" si="397"/>
        <v>0</v>
      </c>
      <c r="AH198" s="16">
        <v>0</v>
      </c>
      <c r="AI198" s="16">
        <f t="shared" si="398"/>
        <v>0</v>
      </c>
      <c r="AJ198" s="16">
        <f t="shared" si="399"/>
        <v>400</v>
      </c>
    </row>
    <row r="199" spans="1:36" ht="13.15" customHeight="1" x14ac:dyDescent="0.25">
      <c r="A199" s="27" t="str">
        <f t="shared" si="386"/>
        <v>CBSE - IX - Science, Biology</v>
      </c>
      <c r="B199" s="32" t="s">
        <v>205</v>
      </c>
      <c r="C199" s="3" t="s">
        <v>55</v>
      </c>
      <c r="D199" s="3" t="s">
        <v>45</v>
      </c>
      <c r="E199" s="3" t="s">
        <v>132</v>
      </c>
      <c r="F199" s="24" t="s">
        <v>29</v>
      </c>
      <c r="G199" s="24"/>
      <c r="H199" s="7" t="s">
        <v>72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20">
        <f t="shared" si="387"/>
        <v>600</v>
      </c>
      <c r="S199" s="7">
        <v>0</v>
      </c>
      <c r="T199" s="20">
        <f t="shared" si="388"/>
        <v>120</v>
      </c>
      <c r="U199" s="20">
        <f t="shared" si="383"/>
        <v>280.00000000000199</v>
      </c>
      <c r="V199" s="18">
        <f t="shared" si="384"/>
        <v>11200</v>
      </c>
      <c r="W199" s="18">
        <f t="shared" si="389"/>
        <v>5600</v>
      </c>
      <c r="X199" s="18">
        <v>2800</v>
      </c>
      <c r="Y199" s="18">
        <f t="shared" si="390"/>
        <v>1400</v>
      </c>
      <c r="Z199" s="18">
        <f t="shared" si="385"/>
        <v>50</v>
      </c>
      <c r="AA199" s="15">
        <f t="shared" si="391"/>
        <v>7839.9999999999991</v>
      </c>
      <c r="AB199" s="15">
        <f t="shared" si="392"/>
        <v>3919.9999999999995</v>
      </c>
      <c r="AC199" s="15">
        <f t="shared" si="393"/>
        <v>1959.9999999999998</v>
      </c>
      <c r="AD199" s="15">
        <f t="shared" si="394"/>
        <v>979.99999999999989</v>
      </c>
      <c r="AE199" s="15">
        <f t="shared" si="395"/>
        <v>89.87341772151899</v>
      </c>
      <c r="AF199" s="16">
        <f t="shared" si="396"/>
        <v>0</v>
      </c>
      <c r="AG199" s="16">
        <f t="shared" si="397"/>
        <v>0</v>
      </c>
      <c r="AH199" s="16">
        <v>0</v>
      </c>
      <c r="AI199" s="16">
        <f t="shared" si="398"/>
        <v>0</v>
      </c>
      <c r="AJ199" s="16">
        <f t="shared" si="399"/>
        <v>400</v>
      </c>
    </row>
    <row r="200" spans="1:36" ht="13.15" customHeight="1" x14ac:dyDescent="0.25">
      <c r="A200" s="27" t="str">
        <f t="shared" si="386"/>
        <v>CBSE - IX - Computers</v>
      </c>
      <c r="B200" s="8" t="s">
        <v>48</v>
      </c>
      <c r="C200" s="3" t="s">
        <v>55</v>
      </c>
      <c r="D200" s="3" t="s">
        <v>45</v>
      </c>
      <c r="E200" s="3" t="s">
        <v>133</v>
      </c>
      <c r="F200" s="7" t="s">
        <v>197</v>
      </c>
      <c r="G200" s="7" t="s">
        <v>189</v>
      </c>
      <c r="H200" s="7" t="s">
        <v>72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 t="shared" si="387"/>
        <v>700</v>
      </c>
      <c r="S200" s="7">
        <v>0</v>
      </c>
      <c r="T200" s="20">
        <f t="shared" si="388"/>
        <v>140</v>
      </c>
      <c r="U200" s="20">
        <f t="shared" si="383"/>
        <v>326.66666666666902</v>
      </c>
      <c r="V200" s="18">
        <f t="shared" si="384"/>
        <v>13080</v>
      </c>
      <c r="W200" s="18">
        <f t="shared" si="389"/>
        <v>6540</v>
      </c>
      <c r="X200" s="18">
        <v>3270</v>
      </c>
      <c r="Y200" s="18">
        <f t="shared" si="390"/>
        <v>1635</v>
      </c>
      <c r="Z200" s="18">
        <f t="shared" si="385"/>
        <v>49.892933618843685</v>
      </c>
      <c r="AA200" s="15">
        <f t="shared" si="391"/>
        <v>9156</v>
      </c>
      <c r="AB200" s="15">
        <f t="shared" si="392"/>
        <v>4578</v>
      </c>
      <c r="AC200" s="15">
        <f t="shared" si="393"/>
        <v>2289</v>
      </c>
      <c r="AD200" s="15">
        <f t="shared" si="394"/>
        <v>1144.5</v>
      </c>
      <c r="AE200" s="15">
        <f t="shared" si="395"/>
        <v>89.753320683111966</v>
      </c>
      <c r="AF200" s="16">
        <f t="shared" si="396"/>
        <v>0</v>
      </c>
      <c r="AG200" s="16">
        <f t="shared" si="397"/>
        <v>0</v>
      </c>
      <c r="AH200" s="16">
        <v>0</v>
      </c>
      <c r="AI200" s="16">
        <f t="shared" si="398"/>
        <v>0</v>
      </c>
      <c r="AJ200" s="16">
        <f t="shared" si="399"/>
        <v>400</v>
      </c>
    </row>
    <row r="201" spans="1:36" ht="13.15" customHeight="1" x14ac:dyDescent="0.25">
      <c r="A201" s="27" t="str">
        <f t="shared" si="386"/>
        <v>CBSE - IX - AI</v>
      </c>
      <c r="B201" s="8" t="s">
        <v>5</v>
      </c>
      <c r="C201" s="3" t="s">
        <v>55</v>
      </c>
      <c r="D201" s="3" t="s">
        <v>45</v>
      </c>
      <c r="E201" s="3" t="s">
        <v>133</v>
      </c>
      <c r="F201" s="36" t="s">
        <v>64</v>
      </c>
      <c r="G201" s="36" t="s">
        <v>289</v>
      </c>
      <c r="H201" s="7" t="s">
        <v>72</v>
      </c>
      <c r="I201" s="19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20">
        <f t="shared" si="387"/>
        <v>2500</v>
      </c>
      <c r="S201" s="7">
        <v>0</v>
      </c>
      <c r="T201" s="20">
        <f>R201*20%</f>
        <v>500</v>
      </c>
      <c r="U201" s="20">
        <f>R201*46.666666666667%</f>
        <v>1166.6666666666749</v>
      </c>
      <c r="V201" s="18">
        <f>X201*4</f>
        <v>46668</v>
      </c>
      <c r="W201" s="18">
        <f>X201*2</f>
        <v>23334</v>
      </c>
      <c r="X201" s="18">
        <v>11667</v>
      </c>
      <c r="Y201" s="18">
        <f>X201/2</f>
        <v>5833.5</v>
      </c>
      <c r="Z201" s="18">
        <f>(R201-(T201+X201/10))/(T201+X201/10)%</f>
        <v>49.99700005999879</v>
      </c>
      <c r="AA201" s="15">
        <f t="shared" si="391"/>
        <v>32667.599999999999</v>
      </c>
      <c r="AB201" s="15">
        <f t="shared" si="392"/>
        <v>16333.8</v>
      </c>
      <c r="AC201" s="15">
        <f t="shared" si="393"/>
        <v>8166.9</v>
      </c>
      <c r="AD201" s="15">
        <f t="shared" si="394"/>
        <v>4083.45</v>
      </c>
      <c r="AE201" s="15">
        <f t="shared" si="395"/>
        <v>89.870052935770758</v>
      </c>
      <c r="AF201" s="16">
        <f t="shared" si="396"/>
        <v>0</v>
      </c>
      <c r="AG201" s="16">
        <f t="shared" si="397"/>
        <v>0</v>
      </c>
      <c r="AH201" s="16">
        <v>0</v>
      </c>
      <c r="AI201" s="16">
        <f t="shared" si="398"/>
        <v>0</v>
      </c>
      <c r="AJ201" s="16">
        <f t="shared" si="399"/>
        <v>400</v>
      </c>
    </row>
    <row r="202" spans="1:36" ht="13.15" customHeight="1" x14ac:dyDescent="0.25">
      <c r="A202" s="27" t="str">
        <f t="shared" si="344"/>
        <v>CBSE - VIII - English</v>
      </c>
      <c r="B202" s="6" t="s">
        <v>33</v>
      </c>
      <c r="C202" s="3" t="s">
        <v>52</v>
      </c>
      <c r="D202" s="3" t="s">
        <v>45</v>
      </c>
      <c r="E202" s="3" t="s">
        <v>132</v>
      </c>
      <c r="F202" s="36" t="s">
        <v>201</v>
      </c>
      <c r="G202" s="36" t="s">
        <v>289</v>
      </c>
      <c r="H202" s="7" t="s">
        <v>72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ref="R202:R209" si="400">O202*50%</f>
        <v>650</v>
      </c>
      <c r="S202" s="7">
        <v>0</v>
      </c>
      <c r="T202" s="20">
        <f t="shared" ref="T202:T209" si="401">R202*20%</f>
        <v>130</v>
      </c>
      <c r="U202" s="20">
        <f t="shared" ref="U202:U209" si="402">R202*46.666666666667%</f>
        <v>303.33333333333553</v>
      </c>
      <c r="V202" s="18">
        <f t="shared" ref="V202:V209" si="403">X202*4</f>
        <v>12120</v>
      </c>
      <c r="W202" s="18">
        <f t="shared" ref="W202:W209" si="404">X202*2</f>
        <v>6060</v>
      </c>
      <c r="X202" s="18">
        <v>3030</v>
      </c>
      <c r="Y202" s="18">
        <f t="shared" ref="Y202:Y209" si="405">X202/2</f>
        <v>1515</v>
      </c>
      <c r="Z202" s="18">
        <f t="shared" ref="Z202:Z209" si="406">(R202-(T202+X202/10))/(T202+X202/10)%</f>
        <v>50.115473441108541</v>
      </c>
      <c r="AA202" s="15">
        <f t="shared" ref="AA202:AA209" si="407">AC202*4</f>
        <v>8484</v>
      </c>
      <c r="AB202" s="15">
        <f t="shared" ref="AB202:AB209" si="408">AC202*2</f>
        <v>4242</v>
      </c>
      <c r="AC202" s="15">
        <f t="shared" ref="AC202:AC209" si="409">X202*70%</f>
        <v>2121</v>
      </c>
      <c r="AD202" s="15">
        <f t="shared" ref="AD202:AD209" si="410">AC202/2</f>
        <v>1060.5</v>
      </c>
      <c r="AE202" s="15">
        <f t="shared" ref="AE202:AE209" si="411">(R202-(T202+AC202/10))/(T202+AC202/10)%</f>
        <v>90.00292312189417</v>
      </c>
      <c r="AF202" s="16">
        <f t="shared" ref="AF202:AF209" si="412">AH202*4</f>
        <v>0</v>
      </c>
      <c r="AG202" s="16">
        <f t="shared" ref="AG202:AG209" si="413">AH202*2</f>
        <v>0</v>
      </c>
      <c r="AH202" s="16">
        <v>0</v>
      </c>
      <c r="AI202" s="16">
        <f t="shared" ref="AI202:AI209" si="414">AH202/2</f>
        <v>0</v>
      </c>
      <c r="AJ202" s="16">
        <f t="shared" ref="AJ202:AJ209" si="415">(R202-(T202+AH202/10))/(T202+AH202/10)%</f>
        <v>400</v>
      </c>
    </row>
    <row r="203" spans="1:36" ht="13.15" customHeight="1" x14ac:dyDescent="0.25">
      <c r="A203" s="27" t="str">
        <f t="shared" si="344"/>
        <v>CBSE - VIII - Bengali</v>
      </c>
      <c r="B203" s="6" t="s">
        <v>34</v>
      </c>
      <c r="C203" s="3" t="s">
        <v>52</v>
      </c>
      <c r="D203" s="3" t="s">
        <v>45</v>
      </c>
      <c r="E203" s="3" t="s">
        <v>132</v>
      </c>
      <c r="F203" s="24" t="s">
        <v>29</v>
      </c>
      <c r="G203" s="24"/>
      <c r="H203" s="7" t="s">
        <v>72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20">
        <f t="shared" si="400"/>
        <v>550</v>
      </c>
      <c r="S203" s="7">
        <v>0</v>
      </c>
      <c r="T203" s="20">
        <f t="shared" si="401"/>
        <v>110</v>
      </c>
      <c r="U203" s="20">
        <f t="shared" si="402"/>
        <v>256.6666666666685</v>
      </c>
      <c r="V203" s="18">
        <f t="shared" si="403"/>
        <v>10280</v>
      </c>
      <c r="W203" s="18">
        <f t="shared" si="404"/>
        <v>5140</v>
      </c>
      <c r="X203" s="18">
        <v>2570</v>
      </c>
      <c r="Y203" s="18">
        <f t="shared" si="405"/>
        <v>1285</v>
      </c>
      <c r="Z203" s="18">
        <f t="shared" si="406"/>
        <v>49.863760217983653</v>
      </c>
      <c r="AA203" s="15">
        <f t="shared" si="407"/>
        <v>7195.9999999999991</v>
      </c>
      <c r="AB203" s="15">
        <f t="shared" si="408"/>
        <v>3597.9999999999995</v>
      </c>
      <c r="AC203" s="15">
        <f t="shared" si="409"/>
        <v>1798.9999999999998</v>
      </c>
      <c r="AD203" s="15">
        <f t="shared" si="410"/>
        <v>899.49999999999989</v>
      </c>
      <c r="AE203" s="15">
        <f t="shared" si="411"/>
        <v>89.72059330803728</v>
      </c>
      <c r="AF203" s="16">
        <f t="shared" si="412"/>
        <v>0</v>
      </c>
      <c r="AG203" s="16">
        <f t="shared" si="413"/>
        <v>0</v>
      </c>
      <c r="AH203" s="16">
        <v>0</v>
      </c>
      <c r="AI203" s="16">
        <f t="shared" si="414"/>
        <v>0</v>
      </c>
      <c r="AJ203" s="16">
        <f t="shared" si="415"/>
        <v>399.99999999999994</v>
      </c>
    </row>
    <row r="204" spans="1:36" ht="13.15" customHeight="1" x14ac:dyDescent="0.25">
      <c r="A204" s="27" t="str">
        <f t="shared" si="344"/>
        <v>CBSE - VIII - Hindi</v>
      </c>
      <c r="B204" s="6" t="s">
        <v>0</v>
      </c>
      <c r="C204" s="3" t="s">
        <v>52</v>
      </c>
      <c r="D204" s="3" t="s">
        <v>45</v>
      </c>
      <c r="E204" s="3" t="s">
        <v>132</v>
      </c>
      <c r="F204" s="24" t="s">
        <v>288</v>
      </c>
      <c r="G204" s="24" t="s">
        <v>189</v>
      </c>
      <c r="H204" s="7" t="s">
        <v>72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20">
        <f t="shared" si="400"/>
        <v>550</v>
      </c>
      <c r="S204" s="7">
        <v>0</v>
      </c>
      <c r="T204" s="20">
        <f t="shared" si="401"/>
        <v>110</v>
      </c>
      <c r="U204" s="20">
        <f t="shared" si="402"/>
        <v>256.6666666666685</v>
      </c>
      <c r="V204" s="18">
        <f t="shared" si="403"/>
        <v>10280</v>
      </c>
      <c r="W204" s="18">
        <f t="shared" si="404"/>
        <v>5140</v>
      </c>
      <c r="X204" s="18">
        <v>2570</v>
      </c>
      <c r="Y204" s="18">
        <f t="shared" si="405"/>
        <v>1285</v>
      </c>
      <c r="Z204" s="18">
        <f t="shared" si="406"/>
        <v>49.863760217983653</v>
      </c>
      <c r="AA204" s="15">
        <f t="shared" si="407"/>
        <v>7195.9999999999991</v>
      </c>
      <c r="AB204" s="15">
        <f t="shared" si="408"/>
        <v>3597.9999999999995</v>
      </c>
      <c r="AC204" s="15">
        <f t="shared" si="409"/>
        <v>1798.9999999999998</v>
      </c>
      <c r="AD204" s="15">
        <f t="shared" si="410"/>
        <v>899.49999999999989</v>
      </c>
      <c r="AE204" s="15">
        <f t="shared" si="411"/>
        <v>89.72059330803728</v>
      </c>
      <c r="AF204" s="16">
        <f t="shared" si="412"/>
        <v>0</v>
      </c>
      <c r="AG204" s="16">
        <f t="shared" si="413"/>
        <v>0</v>
      </c>
      <c r="AH204" s="16">
        <v>0</v>
      </c>
      <c r="AI204" s="16">
        <f t="shared" si="414"/>
        <v>0</v>
      </c>
      <c r="AJ204" s="16">
        <f t="shared" si="415"/>
        <v>399.99999999999994</v>
      </c>
    </row>
    <row r="205" spans="1:36" ht="13.15" customHeight="1" x14ac:dyDescent="0.25">
      <c r="A205" s="27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132</v>
      </c>
      <c r="F205" s="24" t="s">
        <v>29</v>
      </c>
      <c r="G205" s="24"/>
      <c r="H205" s="7" t="s">
        <v>72</v>
      </c>
      <c r="I205" s="19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20">
        <f>O205*50%</f>
        <v>550</v>
      </c>
      <c r="S205" s="7">
        <v>0</v>
      </c>
      <c r="T205" s="20">
        <f>R205*20%</f>
        <v>110</v>
      </c>
      <c r="U205" s="20">
        <f>R205*46.666666666667%</f>
        <v>256.6666666666685</v>
      </c>
      <c r="V205" s="18">
        <f>X205*4</f>
        <v>10280</v>
      </c>
      <c r="W205" s="18">
        <f>X205*2</f>
        <v>5140</v>
      </c>
      <c r="X205" s="18">
        <v>2570</v>
      </c>
      <c r="Y205" s="18">
        <f>X205/2</f>
        <v>1285</v>
      </c>
      <c r="Z205" s="18">
        <f>(R205-(T205+X205/10))/(T205+X205/10)%</f>
        <v>49.863760217983653</v>
      </c>
      <c r="AA205" s="15">
        <f>AC205*4</f>
        <v>7195.9999999999991</v>
      </c>
      <c r="AB205" s="15">
        <f>AC205*2</f>
        <v>3597.9999999999995</v>
      </c>
      <c r="AC205" s="15">
        <f>X205*70%</f>
        <v>1798.9999999999998</v>
      </c>
      <c r="AD205" s="15">
        <f>AC205/2</f>
        <v>899.49999999999989</v>
      </c>
      <c r="AE205" s="15">
        <f>(R205-(T205+AC205/10))/(T205+AC205/10)%</f>
        <v>89.72059330803728</v>
      </c>
      <c r="AF205" s="16">
        <f>AH205*4</f>
        <v>0</v>
      </c>
      <c r="AG205" s="16">
        <f>AH205*2</f>
        <v>0</v>
      </c>
      <c r="AH205" s="16">
        <v>0</v>
      </c>
      <c r="AI205" s="16">
        <f>AH205/2</f>
        <v>0</v>
      </c>
      <c r="AJ205" s="16">
        <f>(R205-(T205+AH205/10))/(T205+AH205/10)%</f>
        <v>399.99999999999994</v>
      </c>
    </row>
    <row r="206" spans="1:36" ht="13.15" customHeight="1" x14ac:dyDescent="0.25">
      <c r="A206" s="27" t="str">
        <f t="shared" si="344"/>
        <v>CBSE - VIII - Maths</v>
      </c>
      <c r="B206" s="28" t="s">
        <v>2</v>
      </c>
      <c r="C206" s="3" t="s">
        <v>52</v>
      </c>
      <c r="D206" s="3" t="s">
        <v>45</v>
      </c>
      <c r="E206" s="3" t="s">
        <v>132</v>
      </c>
      <c r="F206" s="24" t="s">
        <v>291</v>
      </c>
      <c r="G206" s="24" t="s">
        <v>189</v>
      </c>
      <c r="H206" s="7" t="s">
        <v>72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si="400"/>
        <v>650</v>
      </c>
      <c r="S206" s="7">
        <v>0</v>
      </c>
      <c r="T206" s="20">
        <f t="shared" si="401"/>
        <v>130</v>
      </c>
      <c r="U206" s="20">
        <f t="shared" si="402"/>
        <v>303.33333333333553</v>
      </c>
      <c r="V206" s="18">
        <f t="shared" si="403"/>
        <v>12120</v>
      </c>
      <c r="W206" s="18">
        <f t="shared" si="404"/>
        <v>6060</v>
      </c>
      <c r="X206" s="18">
        <v>3030</v>
      </c>
      <c r="Y206" s="18">
        <f t="shared" si="405"/>
        <v>1515</v>
      </c>
      <c r="Z206" s="18">
        <f t="shared" si="406"/>
        <v>50.115473441108541</v>
      </c>
      <c r="AA206" s="15">
        <f t="shared" si="407"/>
        <v>8484</v>
      </c>
      <c r="AB206" s="15">
        <f t="shared" si="408"/>
        <v>4242</v>
      </c>
      <c r="AC206" s="15">
        <f t="shared" si="409"/>
        <v>2121</v>
      </c>
      <c r="AD206" s="15">
        <f t="shared" si="410"/>
        <v>1060.5</v>
      </c>
      <c r="AE206" s="15">
        <f t="shared" si="411"/>
        <v>90.00292312189417</v>
      </c>
      <c r="AF206" s="16">
        <f t="shared" si="412"/>
        <v>0</v>
      </c>
      <c r="AG206" s="16">
        <f t="shared" si="413"/>
        <v>0</v>
      </c>
      <c r="AH206" s="16">
        <v>0</v>
      </c>
      <c r="AI206" s="16">
        <f t="shared" si="414"/>
        <v>0</v>
      </c>
      <c r="AJ206" s="16">
        <f t="shared" si="415"/>
        <v>400</v>
      </c>
    </row>
    <row r="207" spans="1:36" ht="13.15" customHeight="1" x14ac:dyDescent="0.25">
      <c r="A207" s="27" t="str">
        <f t="shared" si="344"/>
        <v>CBSE - VIII - Science - Physics, Chem</v>
      </c>
      <c r="B207" s="32" t="s">
        <v>206</v>
      </c>
      <c r="C207" s="3" t="s">
        <v>52</v>
      </c>
      <c r="D207" s="3" t="s">
        <v>45</v>
      </c>
      <c r="E207" s="3" t="s">
        <v>132</v>
      </c>
      <c r="F207" s="7" t="s">
        <v>200</v>
      </c>
      <c r="G207" s="7" t="s">
        <v>189</v>
      </c>
      <c r="H207" s="7" t="s">
        <v>72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1300</v>
      </c>
      <c r="P207" s="7">
        <v>0</v>
      </c>
      <c r="Q207" s="7" t="s">
        <v>27</v>
      </c>
      <c r="R207" s="20">
        <f t="shared" si="400"/>
        <v>650</v>
      </c>
      <c r="S207" s="7">
        <v>0</v>
      </c>
      <c r="T207" s="20">
        <f t="shared" si="401"/>
        <v>130</v>
      </c>
      <c r="U207" s="20">
        <f t="shared" si="402"/>
        <v>303.33333333333553</v>
      </c>
      <c r="V207" s="18">
        <f t="shared" si="403"/>
        <v>12120</v>
      </c>
      <c r="W207" s="18">
        <f t="shared" si="404"/>
        <v>6060</v>
      </c>
      <c r="X207" s="18">
        <v>3030</v>
      </c>
      <c r="Y207" s="18">
        <f t="shared" si="405"/>
        <v>1515</v>
      </c>
      <c r="Z207" s="18">
        <f t="shared" si="406"/>
        <v>50.115473441108541</v>
      </c>
      <c r="AA207" s="15">
        <f t="shared" si="407"/>
        <v>8484</v>
      </c>
      <c r="AB207" s="15">
        <f t="shared" si="408"/>
        <v>4242</v>
      </c>
      <c r="AC207" s="15">
        <f t="shared" si="409"/>
        <v>2121</v>
      </c>
      <c r="AD207" s="15">
        <f t="shared" si="410"/>
        <v>1060.5</v>
      </c>
      <c r="AE207" s="15">
        <f t="shared" si="411"/>
        <v>90.00292312189417</v>
      </c>
      <c r="AF207" s="16">
        <f t="shared" si="412"/>
        <v>0</v>
      </c>
      <c r="AG207" s="16">
        <f t="shared" si="413"/>
        <v>0</v>
      </c>
      <c r="AH207" s="16">
        <v>0</v>
      </c>
      <c r="AI207" s="16">
        <f t="shared" si="414"/>
        <v>0</v>
      </c>
      <c r="AJ207" s="16">
        <f t="shared" si="415"/>
        <v>400</v>
      </c>
    </row>
    <row r="208" spans="1:36" ht="13.15" customHeight="1" x14ac:dyDescent="0.25">
      <c r="A208" s="27" t="str">
        <f t="shared" ref="A208" si="416">D208&amp;" - "&amp;C208&amp;" - "&amp;B208</f>
        <v>CBSE - VIII - Science - Bio</v>
      </c>
      <c r="B208" s="32" t="s">
        <v>207</v>
      </c>
      <c r="C208" s="3" t="s">
        <v>52</v>
      </c>
      <c r="D208" s="3" t="s">
        <v>45</v>
      </c>
      <c r="E208" s="3" t="s">
        <v>132</v>
      </c>
      <c r="F208" s="24" t="s">
        <v>29</v>
      </c>
      <c r="G208" s="24"/>
      <c r="H208" s="7" t="s">
        <v>72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00"/>
        <v>550</v>
      </c>
      <c r="S208" s="7">
        <v>0</v>
      </c>
      <c r="T208" s="20">
        <f t="shared" si="401"/>
        <v>110</v>
      </c>
      <c r="U208" s="20">
        <f t="shared" si="402"/>
        <v>256.6666666666685</v>
      </c>
      <c r="V208" s="18">
        <f t="shared" si="403"/>
        <v>10280</v>
      </c>
      <c r="W208" s="18">
        <f t="shared" si="404"/>
        <v>5140</v>
      </c>
      <c r="X208" s="18">
        <v>2570</v>
      </c>
      <c r="Y208" s="18">
        <f t="shared" si="405"/>
        <v>1285</v>
      </c>
      <c r="Z208" s="18">
        <f t="shared" si="406"/>
        <v>49.863760217983653</v>
      </c>
      <c r="AA208" s="15">
        <f t="shared" si="407"/>
        <v>7195.9999999999991</v>
      </c>
      <c r="AB208" s="15">
        <f t="shared" si="408"/>
        <v>3597.9999999999995</v>
      </c>
      <c r="AC208" s="15">
        <f t="shared" si="409"/>
        <v>1798.9999999999998</v>
      </c>
      <c r="AD208" s="15">
        <f t="shared" si="410"/>
        <v>899.49999999999989</v>
      </c>
      <c r="AE208" s="15">
        <f t="shared" si="411"/>
        <v>89.72059330803728</v>
      </c>
      <c r="AF208" s="16">
        <f t="shared" si="412"/>
        <v>0</v>
      </c>
      <c r="AG208" s="16">
        <f t="shared" si="413"/>
        <v>0</v>
      </c>
      <c r="AH208" s="16">
        <v>0</v>
      </c>
      <c r="AI208" s="16">
        <f t="shared" si="414"/>
        <v>0</v>
      </c>
      <c r="AJ208" s="16">
        <f t="shared" si="415"/>
        <v>399.99999999999994</v>
      </c>
    </row>
    <row r="209" spans="1:36" ht="13.15" customHeight="1" x14ac:dyDescent="0.25">
      <c r="A209" s="27" t="str">
        <f t="shared" si="344"/>
        <v>CBSE - VIII - Computers</v>
      </c>
      <c r="B209" s="8" t="s">
        <v>48</v>
      </c>
      <c r="C209" s="3" t="s">
        <v>52</v>
      </c>
      <c r="D209" s="3" t="s">
        <v>45</v>
      </c>
      <c r="E209" s="3" t="s">
        <v>133</v>
      </c>
      <c r="F209" s="7" t="s">
        <v>199</v>
      </c>
      <c r="G209" s="7" t="s">
        <v>189</v>
      </c>
      <c r="H209" s="7" t="s">
        <v>72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20">
        <f t="shared" si="400"/>
        <v>650</v>
      </c>
      <c r="S209" s="7">
        <v>0</v>
      </c>
      <c r="T209" s="20">
        <f t="shared" si="401"/>
        <v>130</v>
      </c>
      <c r="U209" s="20">
        <f t="shared" si="402"/>
        <v>303.33333333333553</v>
      </c>
      <c r="V209" s="18">
        <f t="shared" si="403"/>
        <v>12120</v>
      </c>
      <c r="W209" s="18">
        <f t="shared" si="404"/>
        <v>6060</v>
      </c>
      <c r="X209" s="18">
        <v>3030</v>
      </c>
      <c r="Y209" s="18">
        <f t="shared" si="405"/>
        <v>1515</v>
      </c>
      <c r="Z209" s="18">
        <f t="shared" si="406"/>
        <v>50.115473441108541</v>
      </c>
      <c r="AA209" s="15">
        <f t="shared" si="407"/>
        <v>8484</v>
      </c>
      <c r="AB209" s="15">
        <f t="shared" si="408"/>
        <v>4242</v>
      </c>
      <c r="AC209" s="15">
        <f t="shared" si="409"/>
        <v>2121</v>
      </c>
      <c r="AD209" s="15">
        <f t="shared" si="410"/>
        <v>1060.5</v>
      </c>
      <c r="AE209" s="15">
        <f t="shared" si="411"/>
        <v>90.00292312189417</v>
      </c>
      <c r="AF209" s="16">
        <f t="shared" si="412"/>
        <v>0</v>
      </c>
      <c r="AG209" s="16">
        <f t="shared" si="413"/>
        <v>0</v>
      </c>
      <c r="AH209" s="16">
        <v>0</v>
      </c>
      <c r="AI209" s="16">
        <f t="shared" si="414"/>
        <v>0</v>
      </c>
      <c r="AJ209" s="16">
        <f t="shared" si="415"/>
        <v>400</v>
      </c>
    </row>
    <row r="210" spans="1:36" ht="13.15" customHeight="1" x14ac:dyDescent="0.25">
      <c r="A210" s="12" t="str">
        <f>C210&amp;" - "&amp;B210</f>
        <v>B.Com. (H) - Adv Accounting I</v>
      </c>
      <c r="B210" s="9" t="s">
        <v>79</v>
      </c>
      <c r="C210" s="3" t="s">
        <v>274</v>
      </c>
      <c r="D210" s="3" t="s">
        <v>4</v>
      </c>
      <c r="E210" s="3" t="s">
        <v>4</v>
      </c>
      <c r="F210" s="36" t="s">
        <v>185</v>
      </c>
      <c r="G210" s="36" t="s">
        <v>289</v>
      </c>
      <c r="H210" s="7" t="s">
        <v>104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20">
        <f t="shared" ref="R210" si="417">O210*50%</f>
        <v>1200</v>
      </c>
      <c r="S210" s="7">
        <v>0</v>
      </c>
      <c r="T210" s="20">
        <f t="shared" si="11"/>
        <v>240</v>
      </c>
      <c r="U210" s="20">
        <f t="shared" ref="U210" si="418">R210*46.666666666667%</f>
        <v>560.00000000000398</v>
      </c>
      <c r="V210" s="18">
        <f t="shared" ref="V210" si="419">X210*4</f>
        <v>22400</v>
      </c>
      <c r="W210" s="18">
        <f t="shared" si="14"/>
        <v>11200</v>
      </c>
      <c r="X210" s="18">
        <v>5600</v>
      </c>
      <c r="Y210" s="18">
        <f t="shared" si="15"/>
        <v>2800</v>
      </c>
      <c r="Z210" s="18">
        <f t="shared" ref="Z210" si="420">(R210-(T210+X210/10))/(T210+X210/10)%</f>
        <v>50</v>
      </c>
      <c r="AA210" s="15">
        <f t="shared" ref="AA210:AA247" si="421">AC210*4</f>
        <v>15679.999999999998</v>
      </c>
      <c r="AB210" s="15">
        <f t="shared" si="18"/>
        <v>7839.9999999999991</v>
      </c>
      <c r="AC210" s="15">
        <f t="shared" ref="AC210:AC243" si="422">X210*70%</f>
        <v>3919.9999999999995</v>
      </c>
      <c r="AD210" s="15">
        <f t="shared" si="19"/>
        <v>1959.9999999999998</v>
      </c>
      <c r="AE210" s="15">
        <f t="shared" ref="AE210:AE243" si="423">(R210-(T210+AC210/10))/(T210+AC210/10)%</f>
        <v>89.87341772151899</v>
      </c>
      <c r="AF210" s="16">
        <f t="shared" ref="AF210:AF247" si="424">AH210*4</f>
        <v>0</v>
      </c>
      <c r="AG210" s="16">
        <f t="shared" si="21"/>
        <v>0</v>
      </c>
      <c r="AH210" s="16">
        <v>0</v>
      </c>
      <c r="AI210" s="16">
        <f t="shared" si="22"/>
        <v>0</v>
      </c>
      <c r="AJ210" s="16">
        <f t="shared" ref="AJ210:AJ243" si="425">(R210-(T210+AH210/10))/(T210+AH210/10)%</f>
        <v>400</v>
      </c>
    </row>
    <row r="211" spans="1:36" ht="13.15" customHeight="1" x14ac:dyDescent="0.25">
      <c r="A211" s="12" t="str">
        <f t="shared" ref="A211:A219" si="426">C211&amp;" - "&amp;B211</f>
        <v>B.Com. (H) - Adv Accounting II</v>
      </c>
      <c r="B211" s="9" t="s">
        <v>80</v>
      </c>
      <c r="C211" s="3" t="s">
        <v>274</v>
      </c>
      <c r="D211" s="3" t="s">
        <v>4</v>
      </c>
      <c r="E211" s="3" t="s">
        <v>4</v>
      </c>
      <c r="F211" s="36" t="s">
        <v>185</v>
      </c>
      <c r="G211" s="36" t="s">
        <v>289</v>
      </c>
      <c r="H211" s="7" t="s">
        <v>104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20">
        <f t="shared" ref="R211:R217" si="427">O211*50%</f>
        <v>1200</v>
      </c>
      <c r="S211" s="7">
        <v>0</v>
      </c>
      <c r="T211" s="20">
        <f t="shared" ref="T211:T217" si="428">R211*20%</f>
        <v>240</v>
      </c>
      <c r="U211" s="20">
        <f t="shared" ref="U211:U217" si="429">R211*46.666666666667%</f>
        <v>560.00000000000398</v>
      </c>
      <c r="V211" s="18">
        <f t="shared" ref="V211:V217" si="430">X211*4</f>
        <v>22400</v>
      </c>
      <c r="W211" s="18">
        <f t="shared" ref="W211:W217" si="431">X211*2</f>
        <v>11200</v>
      </c>
      <c r="X211" s="18">
        <v>5600</v>
      </c>
      <c r="Y211" s="18">
        <f t="shared" ref="Y211:Y217" si="432">X211/2</f>
        <v>2800</v>
      </c>
      <c r="Z211" s="18">
        <f t="shared" ref="Z211:Z217" si="433">(R211-(T211+X211/10))/(T211+X211/10)%</f>
        <v>50</v>
      </c>
      <c r="AA211" s="15">
        <f t="shared" si="421"/>
        <v>15679.999999999998</v>
      </c>
      <c r="AB211" s="15">
        <f t="shared" ref="AB211:AB318" si="434">AC211*2</f>
        <v>7839.9999999999991</v>
      </c>
      <c r="AC211" s="15">
        <f t="shared" si="422"/>
        <v>3919.9999999999995</v>
      </c>
      <c r="AD211" s="15">
        <f t="shared" ref="AD211:AD318" si="435">AC211/2</f>
        <v>1959.9999999999998</v>
      </c>
      <c r="AE211" s="15">
        <f t="shared" si="423"/>
        <v>89.87341772151899</v>
      </c>
      <c r="AF211" s="16">
        <f t="shared" si="424"/>
        <v>0</v>
      </c>
      <c r="AG211" s="16">
        <f t="shared" ref="AG211:AG318" si="436">AH211*2</f>
        <v>0</v>
      </c>
      <c r="AH211" s="16">
        <v>0</v>
      </c>
      <c r="AI211" s="16">
        <f t="shared" ref="AI211:AI318" si="437">AH211/2</f>
        <v>0</v>
      </c>
      <c r="AJ211" s="16">
        <f t="shared" si="425"/>
        <v>400</v>
      </c>
    </row>
    <row r="212" spans="1:36" ht="13.15" customHeight="1" x14ac:dyDescent="0.25">
      <c r="A212" s="12" t="str">
        <f t="shared" si="426"/>
        <v>B.Com. (H) - Adv Accounting III</v>
      </c>
      <c r="B212" s="9" t="s">
        <v>81</v>
      </c>
      <c r="C212" s="3" t="s">
        <v>274</v>
      </c>
      <c r="D212" s="3" t="s">
        <v>4</v>
      </c>
      <c r="E212" s="3" t="s">
        <v>4</v>
      </c>
      <c r="F212" s="36" t="s">
        <v>185</v>
      </c>
      <c r="G212" s="36" t="s">
        <v>289</v>
      </c>
      <c r="H212" s="7" t="s">
        <v>104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20">
        <f t="shared" si="427"/>
        <v>1200</v>
      </c>
      <c r="S212" s="7">
        <v>0</v>
      </c>
      <c r="T212" s="20">
        <f t="shared" si="428"/>
        <v>240</v>
      </c>
      <c r="U212" s="20">
        <f t="shared" si="429"/>
        <v>560.00000000000398</v>
      </c>
      <c r="V212" s="18">
        <f t="shared" si="430"/>
        <v>22400</v>
      </c>
      <c r="W212" s="18">
        <f t="shared" si="431"/>
        <v>11200</v>
      </c>
      <c r="X212" s="18">
        <v>5600</v>
      </c>
      <c r="Y212" s="18">
        <f t="shared" si="432"/>
        <v>2800</v>
      </c>
      <c r="Z212" s="18">
        <f t="shared" si="433"/>
        <v>50</v>
      </c>
      <c r="AA212" s="15">
        <f t="shared" si="421"/>
        <v>15679.999999999998</v>
      </c>
      <c r="AB212" s="15">
        <f t="shared" si="434"/>
        <v>7839.9999999999991</v>
      </c>
      <c r="AC212" s="15">
        <f t="shared" si="422"/>
        <v>3919.9999999999995</v>
      </c>
      <c r="AD212" s="15">
        <f t="shared" si="435"/>
        <v>1959.9999999999998</v>
      </c>
      <c r="AE212" s="15">
        <f t="shared" si="423"/>
        <v>89.87341772151899</v>
      </c>
      <c r="AF212" s="16">
        <f t="shared" si="424"/>
        <v>0</v>
      </c>
      <c r="AG212" s="16">
        <f t="shared" si="436"/>
        <v>0</v>
      </c>
      <c r="AH212" s="16">
        <v>0</v>
      </c>
      <c r="AI212" s="16">
        <f t="shared" si="437"/>
        <v>0</v>
      </c>
      <c r="AJ212" s="16">
        <f t="shared" si="425"/>
        <v>400</v>
      </c>
    </row>
    <row r="213" spans="1:36" ht="13.15" customHeight="1" x14ac:dyDescent="0.25">
      <c r="A213" s="12" t="str">
        <f t="shared" si="426"/>
        <v>B.Com. (H) - Cost &amp; Mgmt Ac I</v>
      </c>
      <c r="B213" s="9" t="s">
        <v>94</v>
      </c>
      <c r="C213" s="3" t="s">
        <v>274</v>
      </c>
      <c r="D213" s="3" t="s">
        <v>4</v>
      </c>
      <c r="E213" s="3" t="s">
        <v>4</v>
      </c>
      <c r="F213" s="36" t="s">
        <v>185</v>
      </c>
      <c r="G213" s="36" t="s">
        <v>289</v>
      </c>
      <c r="H213" s="7" t="s">
        <v>104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20">
        <f t="shared" si="427"/>
        <v>1200</v>
      </c>
      <c r="S213" s="7">
        <v>0</v>
      </c>
      <c r="T213" s="20">
        <f t="shared" si="428"/>
        <v>240</v>
      </c>
      <c r="U213" s="20">
        <f t="shared" si="429"/>
        <v>560.00000000000398</v>
      </c>
      <c r="V213" s="18">
        <f t="shared" si="430"/>
        <v>22400</v>
      </c>
      <c r="W213" s="18">
        <f t="shared" si="431"/>
        <v>11200</v>
      </c>
      <c r="X213" s="18">
        <v>5600</v>
      </c>
      <c r="Y213" s="18">
        <f t="shared" si="432"/>
        <v>2800</v>
      </c>
      <c r="Z213" s="18">
        <f t="shared" si="433"/>
        <v>50</v>
      </c>
      <c r="AA213" s="15">
        <f t="shared" si="421"/>
        <v>15679.999999999998</v>
      </c>
      <c r="AB213" s="15">
        <f t="shared" si="434"/>
        <v>7839.9999999999991</v>
      </c>
      <c r="AC213" s="15">
        <f t="shared" si="422"/>
        <v>3919.9999999999995</v>
      </c>
      <c r="AD213" s="15">
        <f t="shared" si="435"/>
        <v>1959.9999999999998</v>
      </c>
      <c r="AE213" s="15">
        <f t="shared" si="423"/>
        <v>89.87341772151899</v>
      </c>
      <c r="AF213" s="16">
        <f t="shared" si="424"/>
        <v>0</v>
      </c>
      <c r="AG213" s="16">
        <f t="shared" si="436"/>
        <v>0</v>
      </c>
      <c r="AH213" s="16">
        <v>0</v>
      </c>
      <c r="AI213" s="16">
        <f t="shared" si="437"/>
        <v>0</v>
      </c>
      <c r="AJ213" s="16">
        <f t="shared" si="425"/>
        <v>400</v>
      </c>
    </row>
    <row r="214" spans="1:36" ht="13.15" customHeight="1" x14ac:dyDescent="0.25">
      <c r="A214" s="12" t="str">
        <f t="shared" si="426"/>
        <v>B.Com. (H) - Cost &amp; Mgmt Ac II</v>
      </c>
      <c r="B214" s="9" t="s">
        <v>95</v>
      </c>
      <c r="C214" s="3" t="s">
        <v>274</v>
      </c>
      <c r="D214" s="3" t="s">
        <v>4</v>
      </c>
      <c r="E214" s="3" t="s">
        <v>4</v>
      </c>
      <c r="F214" s="36" t="s">
        <v>185</v>
      </c>
      <c r="G214" s="36" t="s">
        <v>289</v>
      </c>
      <c r="H214" s="7" t="s">
        <v>104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si="427"/>
        <v>1200</v>
      </c>
      <c r="S214" s="7">
        <v>0</v>
      </c>
      <c r="T214" s="20">
        <f t="shared" si="428"/>
        <v>240</v>
      </c>
      <c r="U214" s="20">
        <f t="shared" si="429"/>
        <v>560.00000000000398</v>
      </c>
      <c r="V214" s="18">
        <f t="shared" si="430"/>
        <v>22400</v>
      </c>
      <c r="W214" s="18">
        <f t="shared" si="431"/>
        <v>11200</v>
      </c>
      <c r="X214" s="18">
        <v>5600</v>
      </c>
      <c r="Y214" s="18">
        <f t="shared" si="432"/>
        <v>2800</v>
      </c>
      <c r="Z214" s="18">
        <f t="shared" si="433"/>
        <v>50</v>
      </c>
      <c r="AA214" s="15">
        <f t="shared" si="421"/>
        <v>15679.999999999998</v>
      </c>
      <c r="AB214" s="15">
        <f t="shared" si="434"/>
        <v>7839.9999999999991</v>
      </c>
      <c r="AC214" s="15">
        <f t="shared" si="422"/>
        <v>3919.9999999999995</v>
      </c>
      <c r="AD214" s="15">
        <f t="shared" si="435"/>
        <v>1959.9999999999998</v>
      </c>
      <c r="AE214" s="15">
        <f t="shared" si="423"/>
        <v>89.87341772151899</v>
      </c>
      <c r="AF214" s="16">
        <f t="shared" si="424"/>
        <v>0</v>
      </c>
      <c r="AG214" s="16">
        <f t="shared" si="436"/>
        <v>0</v>
      </c>
      <c r="AH214" s="16">
        <v>0</v>
      </c>
      <c r="AI214" s="16">
        <f t="shared" si="437"/>
        <v>0</v>
      </c>
      <c r="AJ214" s="16">
        <f t="shared" si="425"/>
        <v>400</v>
      </c>
    </row>
    <row r="215" spans="1:36" ht="13.15" customHeight="1" x14ac:dyDescent="0.25">
      <c r="A215" s="12" t="str">
        <f t="shared" si="426"/>
        <v>B.Com. (H) - In/Direct Tax I</v>
      </c>
      <c r="B215" s="9" t="s">
        <v>96</v>
      </c>
      <c r="C215" s="3" t="s">
        <v>274</v>
      </c>
      <c r="D215" s="3" t="s">
        <v>4</v>
      </c>
      <c r="E215" s="3" t="s">
        <v>4</v>
      </c>
      <c r="F215" s="36" t="s">
        <v>187</v>
      </c>
      <c r="G215" s="36" t="s">
        <v>289</v>
      </c>
      <c r="H215" s="7" t="s">
        <v>104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si="427"/>
        <v>1200</v>
      </c>
      <c r="S215" s="7">
        <v>0</v>
      </c>
      <c r="T215" s="20">
        <f t="shared" si="428"/>
        <v>240</v>
      </c>
      <c r="U215" s="20">
        <f t="shared" si="429"/>
        <v>560.00000000000398</v>
      </c>
      <c r="V215" s="18">
        <f t="shared" si="430"/>
        <v>22400</v>
      </c>
      <c r="W215" s="18">
        <f t="shared" si="431"/>
        <v>11200</v>
      </c>
      <c r="X215" s="18">
        <v>5600</v>
      </c>
      <c r="Y215" s="18">
        <f t="shared" si="432"/>
        <v>2800</v>
      </c>
      <c r="Z215" s="18">
        <f t="shared" si="433"/>
        <v>50</v>
      </c>
      <c r="AA215" s="15">
        <f t="shared" si="421"/>
        <v>15679.999999999998</v>
      </c>
      <c r="AB215" s="15">
        <f t="shared" si="434"/>
        <v>7839.9999999999991</v>
      </c>
      <c r="AC215" s="15">
        <f t="shared" si="422"/>
        <v>3919.9999999999995</v>
      </c>
      <c r="AD215" s="15">
        <f t="shared" si="435"/>
        <v>1959.9999999999998</v>
      </c>
      <c r="AE215" s="15">
        <f t="shared" si="423"/>
        <v>89.87341772151899</v>
      </c>
      <c r="AF215" s="16">
        <f t="shared" si="424"/>
        <v>0</v>
      </c>
      <c r="AG215" s="16">
        <f t="shared" si="436"/>
        <v>0</v>
      </c>
      <c r="AH215" s="16">
        <v>0</v>
      </c>
      <c r="AI215" s="16">
        <f t="shared" si="437"/>
        <v>0</v>
      </c>
      <c r="AJ215" s="16">
        <f t="shared" si="425"/>
        <v>400</v>
      </c>
    </row>
    <row r="216" spans="1:36" ht="13.15" customHeight="1" x14ac:dyDescent="0.25">
      <c r="A216" s="12" t="str">
        <f t="shared" si="426"/>
        <v>B.Com. (H) - In/Direct Tax II</v>
      </c>
      <c r="B216" s="9" t="s">
        <v>97</v>
      </c>
      <c r="C216" s="3" t="s">
        <v>274</v>
      </c>
      <c r="D216" s="3" t="s">
        <v>4</v>
      </c>
      <c r="E216" s="3" t="s">
        <v>4</v>
      </c>
      <c r="F216" s="36" t="s">
        <v>187</v>
      </c>
      <c r="G216" s="36" t="s">
        <v>289</v>
      </c>
      <c r="H216" s="7" t="s">
        <v>104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27"/>
        <v>1200</v>
      </c>
      <c r="S216" s="7">
        <v>0</v>
      </c>
      <c r="T216" s="20">
        <f t="shared" si="428"/>
        <v>240</v>
      </c>
      <c r="U216" s="20">
        <f t="shared" si="429"/>
        <v>560.00000000000398</v>
      </c>
      <c r="V216" s="18">
        <f t="shared" si="430"/>
        <v>22400</v>
      </c>
      <c r="W216" s="18">
        <f t="shared" si="431"/>
        <v>11200</v>
      </c>
      <c r="X216" s="18">
        <v>5600</v>
      </c>
      <c r="Y216" s="18">
        <f t="shared" si="432"/>
        <v>2800</v>
      </c>
      <c r="Z216" s="18">
        <f t="shared" si="433"/>
        <v>50</v>
      </c>
      <c r="AA216" s="15">
        <f t="shared" si="421"/>
        <v>15679.999999999998</v>
      </c>
      <c r="AB216" s="15">
        <f t="shared" si="434"/>
        <v>7839.9999999999991</v>
      </c>
      <c r="AC216" s="15">
        <f t="shared" si="422"/>
        <v>3919.9999999999995</v>
      </c>
      <c r="AD216" s="15">
        <f t="shared" si="435"/>
        <v>1959.9999999999998</v>
      </c>
      <c r="AE216" s="15">
        <f t="shared" si="423"/>
        <v>89.87341772151899</v>
      </c>
      <c r="AF216" s="16">
        <f t="shared" si="424"/>
        <v>0</v>
      </c>
      <c r="AG216" s="16">
        <f t="shared" si="436"/>
        <v>0</v>
      </c>
      <c r="AH216" s="16">
        <v>0</v>
      </c>
      <c r="AI216" s="16">
        <f t="shared" si="437"/>
        <v>0</v>
      </c>
      <c r="AJ216" s="16">
        <f t="shared" si="425"/>
        <v>400</v>
      </c>
    </row>
    <row r="217" spans="1:36" ht="13.15" customHeight="1" x14ac:dyDescent="0.25">
      <c r="A217" s="12" t="str">
        <f t="shared" si="426"/>
        <v>B.Com. (H) - Financial Mgmt</v>
      </c>
      <c r="B217" s="9" t="s">
        <v>98</v>
      </c>
      <c r="C217" s="3" t="s">
        <v>274</v>
      </c>
      <c r="D217" s="3" t="s">
        <v>4</v>
      </c>
      <c r="E217" s="3" t="s">
        <v>4</v>
      </c>
      <c r="F217" s="36" t="s">
        <v>185</v>
      </c>
      <c r="G217" s="36" t="s">
        <v>289</v>
      </c>
      <c r="H217" s="7" t="s">
        <v>104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27"/>
        <v>1200</v>
      </c>
      <c r="S217" s="7">
        <v>0</v>
      </c>
      <c r="T217" s="20">
        <f t="shared" si="428"/>
        <v>240</v>
      </c>
      <c r="U217" s="20">
        <f t="shared" si="429"/>
        <v>560.00000000000398</v>
      </c>
      <c r="V217" s="18">
        <f t="shared" si="430"/>
        <v>22400</v>
      </c>
      <c r="W217" s="18">
        <f t="shared" si="431"/>
        <v>11200</v>
      </c>
      <c r="X217" s="18">
        <v>5600</v>
      </c>
      <c r="Y217" s="18">
        <f t="shared" si="432"/>
        <v>2800</v>
      </c>
      <c r="Z217" s="18">
        <f t="shared" si="433"/>
        <v>50</v>
      </c>
      <c r="AA217" s="15">
        <f t="shared" si="421"/>
        <v>15679.999999999998</v>
      </c>
      <c r="AB217" s="15">
        <f t="shared" si="434"/>
        <v>7839.9999999999991</v>
      </c>
      <c r="AC217" s="15">
        <f t="shared" si="422"/>
        <v>3919.9999999999995</v>
      </c>
      <c r="AD217" s="15">
        <f t="shared" si="435"/>
        <v>1959.9999999999998</v>
      </c>
      <c r="AE217" s="15">
        <f t="shared" si="423"/>
        <v>89.87341772151899</v>
      </c>
      <c r="AF217" s="16">
        <f t="shared" si="424"/>
        <v>0</v>
      </c>
      <c r="AG217" s="16">
        <f t="shared" si="436"/>
        <v>0</v>
      </c>
      <c r="AH217" s="16">
        <v>0</v>
      </c>
      <c r="AI217" s="16">
        <f t="shared" si="437"/>
        <v>0</v>
      </c>
      <c r="AJ217" s="16">
        <f t="shared" si="425"/>
        <v>400</v>
      </c>
    </row>
    <row r="218" spans="1:36" ht="13.15" customHeight="1" x14ac:dyDescent="0.25">
      <c r="A218" s="12" t="str">
        <f t="shared" si="426"/>
        <v>B.Com. (H) - Fin Rpt &amp; Stmt Anlys</v>
      </c>
      <c r="B218" s="9" t="s">
        <v>275</v>
      </c>
      <c r="C218" s="3" t="s">
        <v>274</v>
      </c>
      <c r="D218" s="3" t="s">
        <v>4</v>
      </c>
      <c r="E218" s="3" t="s">
        <v>4</v>
      </c>
      <c r="F218" s="36" t="s">
        <v>185</v>
      </c>
      <c r="G218" s="36" t="s">
        <v>289</v>
      </c>
      <c r="H218" s="7" t="s">
        <v>104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ref="R218:R219" si="438">O218*50%</f>
        <v>1200</v>
      </c>
      <c r="S218" s="7">
        <v>1</v>
      </c>
      <c r="T218" s="20">
        <f t="shared" ref="T218:T219" si="439">R218*20%</f>
        <v>240</v>
      </c>
      <c r="U218" s="20">
        <f t="shared" ref="U218:U219" si="440">R218*46.666666666667%</f>
        <v>560.00000000000398</v>
      </c>
      <c r="V218" s="18">
        <f t="shared" ref="V218:V219" si="441">X218*4</f>
        <v>22404</v>
      </c>
      <c r="W218" s="18">
        <f t="shared" ref="W218:W219" si="442">X218*2</f>
        <v>11202</v>
      </c>
      <c r="X218" s="18">
        <v>5601</v>
      </c>
      <c r="Y218" s="18">
        <f t="shared" ref="Y218:Y219" si="443">X218/2</f>
        <v>2800.5</v>
      </c>
      <c r="Z218" s="18">
        <f t="shared" ref="Z218:Z219" si="444">(R218-(T218+X218/10))/(T218+X218/10)%</f>
        <v>49.981252343457065</v>
      </c>
      <c r="AA218" s="15">
        <f t="shared" si="421"/>
        <v>15682.8</v>
      </c>
      <c r="AB218" s="15">
        <f t="shared" si="434"/>
        <v>7841.4</v>
      </c>
      <c r="AC218" s="15">
        <f t="shared" si="422"/>
        <v>3920.7</v>
      </c>
      <c r="AD218" s="15">
        <f t="shared" si="435"/>
        <v>1960.35</v>
      </c>
      <c r="AE218" s="15">
        <f t="shared" si="423"/>
        <v>89.852389766956207</v>
      </c>
      <c r="AF218" s="16">
        <f t="shared" si="424"/>
        <v>0</v>
      </c>
      <c r="AG218" s="16">
        <f t="shared" si="436"/>
        <v>0</v>
      </c>
      <c r="AH218" s="16">
        <v>0</v>
      </c>
      <c r="AI218" s="16">
        <f t="shared" si="437"/>
        <v>0</v>
      </c>
      <c r="AJ218" s="16">
        <f t="shared" si="425"/>
        <v>400</v>
      </c>
    </row>
    <row r="219" spans="1:36" ht="13.15" customHeight="1" x14ac:dyDescent="0.25">
      <c r="A219" s="12" t="str">
        <f t="shared" si="426"/>
        <v>B.Com. (H) - Audit &amp; Assurance</v>
      </c>
      <c r="B219" s="9" t="s">
        <v>83</v>
      </c>
      <c r="C219" s="3" t="s">
        <v>274</v>
      </c>
      <c r="D219" s="3" t="s">
        <v>4</v>
      </c>
      <c r="E219" s="3" t="s">
        <v>4</v>
      </c>
      <c r="F219" s="36" t="s">
        <v>185</v>
      </c>
      <c r="G219" s="36" t="s">
        <v>289</v>
      </c>
      <c r="H219" s="7" t="s">
        <v>104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38"/>
        <v>1200</v>
      </c>
      <c r="S219" s="7">
        <v>2</v>
      </c>
      <c r="T219" s="20">
        <f t="shared" si="439"/>
        <v>240</v>
      </c>
      <c r="U219" s="20">
        <f t="shared" si="440"/>
        <v>560.00000000000398</v>
      </c>
      <c r="V219" s="18">
        <f t="shared" si="441"/>
        <v>22408</v>
      </c>
      <c r="W219" s="18">
        <f t="shared" si="442"/>
        <v>11204</v>
      </c>
      <c r="X219" s="18">
        <v>5602</v>
      </c>
      <c r="Y219" s="18">
        <f t="shared" si="443"/>
        <v>2801</v>
      </c>
      <c r="Z219" s="18">
        <f t="shared" si="444"/>
        <v>49.962509372656825</v>
      </c>
      <c r="AA219" s="15">
        <f t="shared" si="421"/>
        <v>15685.599999999999</v>
      </c>
      <c r="AB219" s="15">
        <f t="shared" si="434"/>
        <v>7842.7999999999993</v>
      </c>
      <c r="AC219" s="15">
        <f t="shared" si="422"/>
        <v>3921.3999999999996</v>
      </c>
      <c r="AD219" s="15">
        <f t="shared" si="435"/>
        <v>1960.6999999999998</v>
      </c>
      <c r="AE219" s="15">
        <f t="shared" si="423"/>
        <v>89.831366469452973</v>
      </c>
      <c r="AF219" s="16">
        <f t="shared" si="424"/>
        <v>0</v>
      </c>
      <c r="AG219" s="16">
        <f t="shared" si="436"/>
        <v>0</v>
      </c>
      <c r="AH219" s="16">
        <v>0</v>
      </c>
      <c r="AI219" s="16">
        <f t="shared" si="437"/>
        <v>0</v>
      </c>
      <c r="AJ219" s="16">
        <f t="shared" si="425"/>
        <v>400</v>
      </c>
    </row>
    <row r="220" spans="1:36" ht="13.15" customHeight="1" x14ac:dyDescent="0.25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36" t="s">
        <v>184</v>
      </c>
      <c r="G220" s="36" t="s">
        <v>289</v>
      </c>
      <c r="H220" s="7" t="s">
        <v>104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20">
        <f t="shared" ref="R220" si="445">O220*50%</f>
        <v>1000</v>
      </c>
      <c r="S220" s="7">
        <v>0</v>
      </c>
      <c r="T220" s="20">
        <f t="shared" ref="T220" si="446">R220*20%</f>
        <v>200</v>
      </c>
      <c r="U220" s="20">
        <f t="shared" ref="U220" si="447">R220*46.666666666667%</f>
        <v>466.66666666666998</v>
      </c>
      <c r="V220" s="18">
        <f t="shared" ref="V220" si="448">X220*4</f>
        <v>18668</v>
      </c>
      <c r="W220" s="18">
        <f t="shared" ref="W220" si="449">X220*2</f>
        <v>9334</v>
      </c>
      <c r="X220" s="18">
        <v>4667</v>
      </c>
      <c r="Y220" s="18">
        <f t="shared" ref="Y220" si="450">X220/2</f>
        <v>2333.5</v>
      </c>
      <c r="Z220" s="18">
        <f t="shared" ref="Z220" si="451">(R220-(T220+X220/10))/(T220+X220/10)%</f>
        <v>49.99250037498124</v>
      </c>
      <c r="AA220" s="15">
        <f t="shared" si="421"/>
        <v>13067.599999999999</v>
      </c>
      <c r="AB220" s="15">
        <f t="shared" si="434"/>
        <v>6533.7999999999993</v>
      </c>
      <c r="AC220" s="15">
        <f t="shared" si="422"/>
        <v>3266.8999999999996</v>
      </c>
      <c r="AD220" s="15">
        <f t="shared" si="435"/>
        <v>1633.4499999999998</v>
      </c>
      <c r="AE220" s="15">
        <f t="shared" si="423"/>
        <v>89.865005980747711</v>
      </c>
      <c r="AF220" s="16">
        <f t="shared" si="424"/>
        <v>0</v>
      </c>
      <c r="AG220" s="16">
        <f t="shared" si="436"/>
        <v>0</v>
      </c>
      <c r="AH220" s="16">
        <v>0</v>
      </c>
      <c r="AI220" s="16">
        <f t="shared" si="437"/>
        <v>0</v>
      </c>
      <c r="AJ220" s="16">
        <f t="shared" si="425"/>
        <v>400</v>
      </c>
    </row>
    <row r="221" spans="1:36" ht="13.15" customHeight="1" x14ac:dyDescent="0.25">
      <c r="A221" s="12" t="str">
        <f t="shared" ref="A221:A265" si="452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36" t="s">
        <v>184</v>
      </c>
      <c r="G221" s="36" t="s">
        <v>289</v>
      </c>
      <c r="H221" s="7" t="s">
        <v>104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20">
        <f t="shared" ref="R221:R235" si="453">O221*50%</f>
        <v>1000</v>
      </c>
      <c r="S221" s="7">
        <v>0</v>
      </c>
      <c r="T221" s="20">
        <f t="shared" ref="T221:T235" si="454">R221*20%</f>
        <v>200</v>
      </c>
      <c r="U221" s="20">
        <f t="shared" ref="U221:U235" si="455">R221*46.666666666667%</f>
        <v>466.66666666666998</v>
      </c>
      <c r="V221" s="18">
        <f t="shared" ref="V221:V235" si="456">X221*4</f>
        <v>18668</v>
      </c>
      <c r="W221" s="18">
        <f t="shared" ref="W221:W235" si="457">X221*2</f>
        <v>9334</v>
      </c>
      <c r="X221" s="18">
        <v>4667</v>
      </c>
      <c r="Y221" s="18">
        <f t="shared" ref="Y221:Y235" si="458">X221/2</f>
        <v>2333.5</v>
      </c>
      <c r="Z221" s="18">
        <f t="shared" ref="Z221:Z235" si="459">(R221-(T221+X221/10))/(T221+X221/10)%</f>
        <v>49.99250037498124</v>
      </c>
      <c r="AA221" s="15">
        <f t="shared" si="421"/>
        <v>13067.599999999999</v>
      </c>
      <c r="AB221" s="15">
        <f t="shared" si="434"/>
        <v>6533.7999999999993</v>
      </c>
      <c r="AC221" s="15">
        <f t="shared" si="422"/>
        <v>3266.8999999999996</v>
      </c>
      <c r="AD221" s="15">
        <f t="shared" si="435"/>
        <v>1633.4499999999998</v>
      </c>
      <c r="AE221" s="15">
        <f t="shared" si="423"/>
        <v>89.865005980747711</v>
      </c>
      <c r="AF221" s="16">
        <f t="shared" si="424"/>
        <v>0</v>
      </c>
      <c r="AG221" s="16">
        <f t="shared" si="436"/>
        <v>0</v>
      </c>
      <c r="AH221" s="16">
        <v>0</v>
      </c>
      <c r="AI221" s="16">
        <f t="shared" si="437"/>
        <v>0</v>
      </c>
      <c r="AJ221" s="16">
        <f t="shared" si="425"/>
        <v>400</v>
      </c>
    </row>
    <row r="222" spans="1:36" ht="13.15" customHeight="1" x14ac:dyDescent="0.25">
      <c r="A222" s="12" t="str">
        <f t="shared" si="452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36" t="s">
        <v>184</v>
      </c>
      <c r="G222" s="36" t="s">
        <v>289</v>
      </c>
      <c r="H222" s="7" t="s">
        <v>104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20">
        <f t="shared" si="453"/>
        <v>1000</v>
      </c>
      <c r="S222" s="7">
        <v>0</v>
      </c>
      <c r="T222" s="20">
        <f t="shared" si="454"/>
        <v>200</v>
      </c>
      <c r="U222" s="20">
        <f t="shared" si="455"/>
        <v>466.66666666666998</v>
      </c>
      <c r="V222" s="18">
        <f t="shared" si="456"/>
        <v>18668</v>
      </c>
      <c r="W222" s="18">
        <f t="shared" si="457"/>
        <v>9334</v>
      </c>
      <c r="X222" s="18">
        <v>4667</v>
      </c>
      <c r="Y222" s="18">
        <f t="shared" si="458"/>
        <v>2333.5</v>
      </c>
      <c r="Z222" s="18">
        <f t="shared" si="459"/>
        <v>49.99250037498124</v>
      </c>
      <c r="AA222" s="15">
        <f t="shared" si="421"/>
        <v>13067.599999999999</v>
      </c>
      <c r="AB222" s="15">
        <f t="shared" si="434"/>
        <v>6533.7999999999993</v>
      </c>
      <c r="AC222" s="15">
        <f t="shared" si="422"/>
        <v>3266.8999999999996</v>
      </c>
      <c r="AD222" s="15">
        <f t="shared" si="435"/>
        <v>1633.4499999999998</v>
      </c>
      <c r="AE222" s="15">
        <f t="shared" si="423"/>
        <v>89.865005980747711</v>
      </c>
      <c r="AF222" s="16">
        <f t="shared" si="424"/>
        <v>0</v>
      </c>
      <c r="AG222" s="16">
        <f t="shared" si="436"/>
        <v>0</v>
      </c>
      <c r="AH222" s="16">
        <v>0</v>
      </c>
      <c r="AI222" s="16">
        <f t="shared" si="437"/>
        <v>0</v>
      </c>
      <c r="AJ222" s="16">
        <f t="shared" si="425"/>
        <v>400</v>
      </c>
    </row>
    <row r="223" spans="1:36" ht="13.15" customHeight="1" x14ac:dyDescent="0.25">
      <c r="A223" s="12" t="str">
        <f t="shared" si="452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36" t="s">
        <v>187</v>
      </c>
      <c r="G223" s="36" t="s">
        <v>289</v>
      </c>
      <c r="H223" s="7" t="s">
        <v>104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20">
        <f t="shared" si="453"/>
        <v>1000</v>
      </c>
      <c r="S223" s="7">
        <v>0</v>
      </c>
      <c r="T223" s="20">
        <f t="shared" si="454"/>
        <v>200</v>
      </c>
      <c r="U223" s="20">
        <f t="shared" si="455"/>
        <v>466.66666666666998</v>
      </c>
      <c r="V223" s="18">
        <f t="shared" si="456"/>
        <v>18668</v>
      </c>
      <c r="W223" s="18">
        <f t="shared" si="457"/>
        <v>9334</v>
      </c>
      <c r="X223" s="18">
        <v>4667</v>
      </c>
      <c r="Y223" s="18">
        <f t="shared" si="458"/>
        <v>2333.5</v>
      </c>
      <c r="Z223" s="18">
        <f t="shared" si="459"/>
        <v>49.99250037498124</v>
      </c>
      <c r="AA223" s="15">
        <f t="shared" si="421"/>
        <v>13067.599999999999</v>
      </c>
      <c r="AB223" s="15">
        <f t="shared" si="434"/>
        <v>6533.7999999999993</v>
      </c>
      <c r="AC223" s="15">
        <f t="shared" si="422"/>
        <v>3266.8999999999996</v>
      </c>
      <c r="AD223" s="15">
        <f t="shared" si="435"/>
        <v>1633.4499999999998</v>
      </c>
      <c r="AE223" s="15">
        <f t="shared" si="423"/>
        <v>89.865005980747711</v>
      </c>
      <c r="AF223" s="16">
        <f t="shared" si="424"/>
        <v>0</v>
      </c>
      <c r="AG223" s="16">
        <f t="shared" si="436"/>
        <v>0</v>
      </c>
      <c r="AH223" s="16">
        <v>0</v>
      </c>
      <c r="AI223" s="16">
        <f t="shared" si="437"/>
        <v>0</v>
      </c>
      <c r="AJ223" s="16">
        <f t="shared" si="425"/>
        <v>400</v>
      </c>
    </row>
    <row r="224" spans="1:36" ht="13.15" customHeight="1" x14ac:dyDescent="0.25">
      <c r="A224" s="12" t="str">
        <f t="shared" si="452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36" t="s">
        <v>187</v>
      </c>
      <c r="G224" s="36" t="s">
        <v>289</v>
      </c>
      <c r="H224" s="7" t="s">
        <v>104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si="453"/>
        <v>1000</v>
      </c>
      <c r="S224" s="7">
        <v>0</v>
      </c>
      <c r="T224" s="20">
        <f t="shared" si="454"/>
        <v>200</v>
      </c>
      <c r="U224" s="20">
        <f t="shared" si="455"/>
        <v>466.66666666666998</v>
      </c>
      <c r="V224" s="18">
        <f t="shared" si="456"/>
        <v>18668</v>
      </c>
      <c r="W224" s="18">
        <f t="shared" si="457"/>
        <v>9334</v>
      </c>
      <c r="X224" s="18">
        <v>4667</v>
      </c>
      <c r="Y224" s="18">
        <f t="shared" si="458"/>
        <v>2333.5</v>
      </c>
      <c r="Z224" s="18">
        <f t="shared" si="459"/>
        <v>49.99250037498124</v>
      </c>
      <c r="AA224" s="15">
        <f t="shared" si="421"/>
        <v>13067.599999999999</v>
      </c>
      <c r="AB224" s="15">
        <f t="shared" si="434"/>
        <v>6533.7999999999993</v>
      </c>
      <c r="AC224" s="15">
        <f t="shared" si="422"/>
        <v>3266.8999999999996</v>
      </c>
      <c r="AD224" s="15">
        <f t="shared" si="435"/>
        <v>1633.4499999999998</v>
      </c>
      <c r="AE224" s="15">
        <f t="shared" si="423"/>
        <v>89.865005980747711</v>
      </c>
      <c r="AF224" s="16">
        <f t="shared" si="424"/>
        <v>0</v>
      </c>
      <c r="AG224" s="16">
        <f t="shared" si="436"/>
        <v>0</v>
      </c>
      <c r="AH224" s="16">
        <v>0</v>
      </c>
      <c r="AI224" s="16">
        <f t="shared" si="437"/>
        <v>0</v>
      </c>
      <c r="AJ224" s="16">
        <f t="shared" si="425"/>
        <v>400</v>
      </c>
    </row>
    <row r="225" spans="1:36" ht="13.15" customHeight="1" x14ac:dyDescent="0.25">
      <c r="A225" s="12" t="str">
        <f t="shared" si="452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36" t="s">
        <v>187</v>
      </c>
      <c r="G225" s="36" t="s">
        <v>289</v>
      </c>
      <c r="H225" s="7" t="s">
        <v>104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si="453"/>
        <v>1000</v>
      </c>
      <c r="S225" s="7">
        <v>0</v>
      </c>
      <c r="T225" s="20">
        <f t="shared" si="454"/>
        <v>200</v>
      </c>
      <c r="U225" s="20">
        <f t="shared" si="455"/>
        <v>466.66666666666998</v>
      </c>
      <c r="V225" s="18">
        <f t="shared" si="456"/>
        <v>18668</v>
      </c>
      <c r="W225" s="18">
        <f t="shared" si="457"/>
        <v>9334</v>
      </c>
      <c r="X225" s="18">
        <v>4667</v>
      </c>
      <c r="Y225" s="18">
        <f t="shared" si="458"/>
        <v>2333.5</v>
      </c>
      <c r="Z225" s="18">
        <f t="shared" si="459"/>
        <v>49.99250037498124</v>
      </c>
      <c r="AA225" s="15">
        <f t="shared" si="421"/>
        <v>13067.599999999999</v>
      </c>
      <c r="AB225" s="15">
        <f t="shared" si="434"/>
        <v>6533.7999999999993</v>
      </c>
      <c r="AC225" s="15">
        <f t="shared" si="422"/>
        <v>3266.8999999999996</v>
      </c>
      <c r="AD225" s="15">
        <f t="shared" si="435"/>
        <v>1633.4499999999998</v>
      </c>
      <c r="AE225" s="15">
        <f t="shared" si="423"/>
        <v>89.865005980747711</v>
      </c>
      <c r="AF225" s="16">
        <f t="shared" si="424"/>
        <v>0</v>
      </c>
      <c r="AG225" s="16">
        <f t="shared" si="436"/>
        <v>0</v>
      </c>
      <c r="AH225" s="16">
        <v>0</v>
      </c>
      <c r="AI225" s="16">
        <f t="shared" si="437"/>
        <v>0</v>
      </c>
      <c r="AJ225" s="16">
        <f t="shared" si="425"/>
        <v>400</v>
      </c>
    </row>
    <row r="226" spans="1:36" ht="13.15" customHeight="1" x14ac:dyDescent="0.25">
      <c r="A226" s="12" t="str">
        <f t="shared" si="452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24" t="s">
        <v>214</v>
      </c>
      <c r="G226" s="24" t="s">
        <v>189</v>
      </c>
      <c r="H226" s="7" t="s">
        <v>104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53"/>
        <v>1000</v>
      </c>
      <c r="S226" s="7">
        <v>0</v>
      </c>
      <c r="T226" s="20">
        <f t="shared" si="454"/>
        <v>200</v>
      </c>
      <c r="U226" s="20">
        <f t="shared" si="455"/>
        <v>466.66666666666998</v>
      </c>
      <c r="V226" s="18">
        <f t="shared" si="456"/>
        <v>18668</v>
      </c>
      <c r="W226" s="18">
        <f t="shared" si="457"/>
        <v>9334</v>
      </c>
      <c r="X226" s="18">
        <v>4667</v>
      </c>
      <c r="Y226" s="18">
        <f t="shared" si="458"/>
        <v>2333.5</v>
      </c>
      <c r="Z226" s="18">
        <f t="shared" si="459"/>
        <v>49.99250037498124</v>
      </c>
      <c r="AA226" s="15">
        <f t="shared" si="421"/>
        <v>13067.599999999999</v>
      </c>
      <c r="AB226" s="15">
        <f t="shared" si="434"/>
        <v>6533.7999999999993</v>
      </c>
      <c r="AC226" s="15">
        <f t="shared" si="422"/>
        <v>3266.8999999999996</v>
      </c>
      <c r="AD226" s="15">
        <f t="shared" si="435"/>
        <v>1633.4499999999998</v>
      </c>
      <c r="AE226" s="15">
        <f t="shared" si="423"/>
        <v>89.865005980747711</v>
      </c>
      <c r="AF226" s="16">
        <f t="shared" si="424"/>
        <v>0</v>
      </c>
      <c r="AG226" s="16">
        <f t="shared" si="436"/>
        <v>0</v>
      </c>
      <c r="AH226" s="16">
        <v>0</v>
      </c>
      <c r="AI226" s="16">
        <f t="shared" si="437"/>
        <v>0</v>
      </c>
      <c r="AJ226" s="16">
        <f t="shared" si="425"/>
        <v>400</v>
      </c>
    </row>
    <row r="227" spans="1:36" ht="13.15" customHeight="1" x14ac:dyDescent="0.25">
      <c r="A227" s="12" t="str">
        <f t="shared" si="452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24" t="s">
        <v>214</v>
      </c>
      <c r="G227" s="24" t="s">
        <v>189</v>
      </c>
      <c r="H227" s="7" t="s">
        <v>104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53"/>
        <v>1000</v>
      </c>
      <c r="S227" s="7">
        <v>0</v>
      </c>
      <c r="T227" s="20">
        <f t="shared" si="454"/>
        <v>200</v>
      </c>
      <c r="U227" s="20">
        <f t="shared" si="455"/>
        <v>466.66666666666998</v>
      </c>
      <c r="V227" s="18">
        <f t="shared" si="456"/>
        <v>18668</v>
      </c>
      <c r="W227" s="18">
        <f t="shared" si="457"/>
        <v>9334</v>
      </c>
      <c r="X227" s="18">
        <v>4667</v>
      </c>
      <c r="Y227" s="18">
        <f t="shared" si="458"/>
        <v>2333.5</v>
      </c>
      <c r="Z227" s="18">
        <f t="shared" si="459"/>
        <v>49.99250037498124</v>
      </c>
      <c r="AA227" s="15">
        <f t="shared" si="421"/>
        <v>13067.599999999999</v>
      </c>
      <c r="AB227" s="15">
        <f t="shared" si="434"/>
        <v>6533.7999999999993</v>
      </c>
      <c r="AC227" s="15">
        <f t="shared" si="422"/>
        <v>3266.8999999999996</v>
      </c>
      <c r="AD227" s="15">
        <f t="shared" si="435"/>
        <v>1633.4499999999998</v>
      </c>
      <c r="AE227" s="15">
        <f t="shared" si="423"/>
        <v>89.865005980747711</v>
      </c>
      <c r="AF227" s="16">
        <f t="shared" si="424"/>
        <v>0</v>
      </c>
      <c r="AG227" s="16">
        <f t="shared" si="436"/>
        <v>0</v>
      </c>
      <c r="AH227" s="16">
        <v>0</v>
      </c>
      <c r="AI227" s="16">
        <f t="shared" si="437"/>
        <v>0</v>
      </c>
      <c r="AJ227" s="16">
        <f t="shared" si="425"/>
        <v>400</v>
      </c>
    </row>
    <row r="228" spans="1:36" ht="13.15" customHeight="1" x14ac:dyDescent="0.25">
      <c r="A228" s="12" t="str">
        <f t="shared" si="452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24" t="s">
        <v>280</v>
      </c>
      <c r="G228" s="24" t="s">
        <v>189</v>
      </c>
      <c r="H228" s="7" t="s">
        <v>104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53"/>
        <v>1000</v>
      </c>
      <c r="S228" s="7">
        <v>0</v>
      </c>
      <c r="T228" s="20">
        <f t="shared" si="454"/>
        <v>200</v>
      </c>
      <c r="U228" s="20">
        <f t="shared" si="455"/>
        <v>466.66666666666998</v>
      </c>
      <c r="V228" s="18">
        <f t="shared" si="456"/>
        <v>18668</v>
      </c>
      <c r="W228" s="18">
        <f t="shared" si="457"/>
        <v>9334</v>
      </c>
      <c r="X228" s="18">
        <v>4667</v>
      </c>
      <c r="Y228" s="18">
        <f t="shared" si="458"/>
        <v>2333.5</v>
      </c>
      <c r="Z228" s="18">
        <f t="shared" si="459"/>
        <v>49.99250037498124</v>
      </c>
      <c r="AA228" s="15">
        <f t="shared" si="421"/>
        <v>13067.599999999999</v>
      </c>
      <c r="AB228" s="15">
        <f t="shared" si="434"/>
        <v>6533.7999999999993</v>
      </c>
      <c r="AC228" s="15">
        <f t="shared" si="422"/>
        <v>3266.8999999999996</v>
      </c>
      <c r="AD228" s="15">
        <f t="shared" si="435"/>
        <v>1633.4499999999998</v>
      </c>
      <c r="AE228" s="15">
        <f t="shared" si="423"/>
        <v>89.865005980747711</v>
      </c>
      <c r="AF228" s="16">
        <f t="shared" si="424"/>
        <v>0</v>
      </c>
      <c r="AG228" s="16">
        <f t="shared" si="436"/>
        <v>0</v>
      </c>
      <c r="AH228" s="16">
        <v>0</v>
      </c>
      <c r="AI228" s="16">
        <f t="shared" si="437"/>
        <v>0</v>
      </c>
      <c r="AJ228" s="16">
        <f t="shared" si="425"/>
        <v>400</v>
      </c>
    </row>
    <row r="229" spans="1:36" ht="13.15" customHeight="1" x14ac:dyDescent="0.25">
      <c r="A229" s="12" t="str">
        <f t="shared" si="452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24" t="s">
        <v>280</v>
      </c>
      <c r="G229" s="24" t="s">
        <v>189</v>
      </c>
      <c r="H229" s="7" t="s">
        <v>104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53"/>
        <v>1000</v>
      </c>
      <c r="S229" s="7">
        <v>0</v>
      </c>
      <c r="T229" s="20">
        <f t="shared" si="454"/>
        <v>200</v>
      </c>
      <c r="U229" s="20">
        <f t="shared" si="455"/>
        <v>466.66666666666998</v>
      </c>
      <c r="V229" s="18">
        <f t="shared" si="456"/>
        <v>18668</v>
      </c>
      <c r="W229" s="18">
        <f t="shared" si="457"/>
        <v>9334</v>
      </c>
      <c r="X229" s="18">
        <v>4667</v>
      </c>
      <c r="Y229" s="18">
        <f t="shared" si="458"/>
        <v>2333.5</v>
      </c>
      <c r="Z229" s="18">
        <f t="shared" si="459"/>
        <v>49.99250037498124</v>
      </c>
      <c r="AA229" s="15">
        <f t="shared" si="421"/>
        <v>13067.599999999999</v>
      </c>
      <c r="AB229" s="15">
        <f t="shared" si="434"/>
        <v>6533.7999999999993</v>
      </c>
      <c r="AC229" s="15">
        <f t="shared" si="422"/>
        <v>3266.8999999999996</v>
      </c>
      <c r="AD229" s="15">
        <f t="shared" si="435"/>
        <v>1633.4499999999998</v>
      </c>
      <c r="AE229" s="15">
        <f t="shared" si="423"/>
        <v>89.865005980747711</v>
      </c>
      <c r="AF229" s="16">
        <f t="shared" si="424"/>
        <v>0</v>
      </c>
      <c r="AG229" s="16">
        <f t="shared" si="436"/>
        <v>0</v>
      </c>
      <c r="AH229" s="16">
        <v>0</v>
      </c>
      <c r="AI229" s="16">
        <f t="shared" si="437"/>
        <v>0</v>
      </c>
      <c r="AJ229" s="16">
        <f t="shared" si="425"/>
        <v>400</v>
      </c>
    </row>
    <row r="230" spans="1:36" ht="13.15" customHeight="1" x14ac:dyDescent="0.25">
      <c r="A230" s="12" t="str">
        <f t="shared" si="452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36" t="s">
        <v>185</v>
      </c>
      <c r="G230" s="36" t="s">
        <v>289</v>
      </c>
      <c r="H230" s="7" t="s">
        <v>104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53"/>
        <v>1000</v>
      </c>
      <c r="S230" s="7">
        <v>0</v>
      </c>
      <c r="T230" s="20">
        <f t="shared" si="454"/>
        <v>200</v>
      </c>
      <c r="U230" s="20">
        <f t="shared" si="455"/>
        <v>466.66666666666998</v>
      </c>
      <c r="V230" s="18">
        <f t="shared" si="456"/>
        <v>18668</v>
      </c>
      <c r="W230" s="18">
        <f t="shared" si="457"/>
        <v>9334</v>
      </c>
      <c r="X230" s="18">
        <v>4667</v>
      </c>
      <c r="Y230" s="18">
        <f t="shared" si="458"/>
        <v>2333.5</v>
      </c>
      <c r="Z230" s="18">
        <f t="shared" si="459"/>
        <v>49.99250037498124</v>
      </c>
      <c r="AA230" s="15">
        <f t="shared" si="421"/>
        <v>13067.599999999999</v>
      </c>
      <c r="AB230" s="15">
        <f t="shared" si="434"/>
        <v>6533.7999999999993</v>
      </c>
      <c r="AC230" s="15">
        <f t="shared" si="422"/>
        <v>3266.8999999999996</v>
      </c>
      <c r="AD230" s="15">
        <f t="shared" si="435"/>
        <v>1633.4499999999998</v>
      </c>
      <c r="AE230" s="15">
        <f t="shared" si="423"/>
        <v>89.865005980747711</v>
      </c>
      <c r="AF230" s="16">
        <f t="shared" si="424"/>
        <v>0</v>
      </c>
      <c r="AG230" s="16">
        <f t="shared" si="436"/>
        <v>0</v>
      </c>
      <c r="AH230" s="16">
        <v>0</v>
      </c>
      <c r="AI230" s="16">
        <f t="shared" si="437"/>
        <v>0</v>
      </c>
      <c r="AJ230" s="16">
        <f t="shared" si="425"/>
        <v>400</v>
      </c>
    </row>
    <row r="231" spans="1:36" ht="13.15" customHeight="1" x14ac:dyDescent="0.25">
      <c r="A231" s="12" t="str">
        <f t="shared" si="452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6" t="s">
        <v>208</v>
      </c>
      <c r="G231" s="36" t="s">
        <v>289</v>
      </c>
      <c r="H231" s="7" t="s">
        <v>104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53"/>
        <v>1000</v>
      </c>
      <c r="S231" s="7">
        <v>0</v>
      </c>
      <c r="T231" s="20">
        <f t="shared" si="454"/>
        <v>200</v>
      </c>
      <c r="U231" s="20">
        <f t="shared" si="455"/>
        <v>466.66666666666998</v>
      </c>
      <c r="V231" s="18">
        <f t="shared" si="456"/>
        <v>18668</v>
      </c>
      <c r="W231" s="18">
        <f t="shared" si="457"/>
        <v>9334</v>
      </c>
      <c r="X231" s="18">
        <v>4667</v>
      </c>
      <c r="Y231" s="18">
        <f t="shared" si="458"/>
        <v>2333.5</v>
      </c>
      <c r="Z231" s="18">
        <f t="shared" si="459"/>
        <v>49.99250037498124</v>
      </c>
      <c r="AA231" s="15">
        <f t="shared" si="421"/>
        <v>13067.599999999999</v>
      </c>
      <c r="AB231" s="15">
        <f t="shared" si="434"/>
        <v>6533.7999999999993</v>
      </c>
      <c r="AC231" s="15">
        <f t="shared" si="422"/>
        <v>3266.8999999999996</v>
      </c>
      <c r="AD231" s="15">
        <f t="shared" si="435"/>
        <v>1633.4499999999998</v>
      </c>
      <c r="AE231" s="15">
        <f t="shared" si="423"/>
        <v>89.865005980747711</v>
      </c>
      <c r="AF231" s="16">
        <f t="shared" si="424"/>
        <v>0</v>
      </c>
      <c r="AG231" s="16">
        <f t="shared" si="436"/>
        <v>0</v>
      </c>
      <c r="AH231" s="16">
        <v>0</v>
      </c>
      <c r="AI231" s="16">
        <f t="shared" si="437"/>
        <v>0</v>
      </c>
      <c r="AJ231" s="16">
        <f t="shared" si="425"/>
        <v>400</v>
      </c>
    </row>
    <row r="232" spans="1:36" ht="13.15" customHeight="1" x14ac:dyDescent="0.25">
      <c r="A232" s="12" t="str">
        <f t="shared" si="452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6" t="s">
        <v>208</v>
      </c>
      <c r="G232" s="36" t="s">
        <v>289</v>
      </c>
      <c r="H232" s="7" t="s">
        <v>104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53"/>
        <v>1000</v>
      </c>
      <c r="S232" s="7">
        <v>0</v>
      </c>
      <c r="T232" s="20">
        <f t="shared" si="454"/>
        <v>200</v>
      </c>
      <c r="U232" s="20">
        <f t="shared" si="455"/>
        <v>466.66666666666998</v>
      </c>
      <c r="V232" s="18">
        <f t="shared" si="456"/>
        <v>18668</v>
      </c>
      <c r="W232" s="18">
        <f t="shared" si="457"/>
        <v>9334</v>
      </c>
      <c r="X232" s="18">
        <v>4667</v>
      </c>
      <c r="Y232" s="18">
        <f t="shared" si="458"/>
        <v>2333.5</v>
      </c>
      <c r="Z232" s="18">
        <f t="shared" si="459"/>
        <v>49.99250037498124</v>
      </c>
      <c r="AA232" s="15">
        <f t="shared" si="421"/>
        <v>13067.599999999999</v>
      </c>
      <c r="AB232" s="15">
        <f t="shared" si="434"/>
        <v>6533.7999999999993</v>
      </c>
      <c r="AC232" s="15">
        <f t="shared" si="422"/>
        <v>3266.8999999999996</v>
      </c>
      <c r="AD232" s="15">
        <f t="shared" si="435"/>
        <v>1633.4499999999998</v>
      </c>
      <c r="AE232" s="15">
        <f t="shared" si="423"/>
        <v>89.865005980747711</v>
      </c>
      <c r="AF232" s="16">
        <f t="shared" si="424"/>
        <v>0</v>
      </c>
      <c r="AG232" s="16">
        <f t="shared" si="436"/>
        <v>0</v>
      </c>
      <c r="AH232" s="16">
        <v>0</v>
      </c>
      <c r="AI232" s="16">
        <f t="shared" si="437"/>
        <v>0</v>
      </c>
      <c r="AJ232" s="16">
        <f t="shared" si="425"/>
        <v>400</v>
      </c>
    </row>
    <row r="233" spans="1:36" ht="13.15" customHeight="1" x14ac:dyDescent="0.25">
      <c r="A233" s="12" t="str">
        <f t="shared" si="452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36" t="s">
        <v>281</v>
      </c>
      <c r="G233" s="36" t="s">
        <v>289</v>
      </c>
      <c r="H233" s="7" t="s">
        <v>104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53"/>
        <v>1000</v>
      </c>
      <c r="S233" s="7">
        <v>0</v>
      </c>
      <c r="T233" s="20">
        <f t="shared" si="454"/>
        <v>200</v>
      </c>
      <c r="U233" s="20">
        <f t="shared" si="455"/>
        <v>466.66666666666998</v>
      </c>
      <c r="V233" s="18">
        <f t="shared" si="456"/>
        <v>18668</v>
      </c>
      <c r="W233" s="18">
        <f t="shared" si="457"/>
        <v>9334</v>
      </c>
      <c r="X233" s="18">
        <v>4667</v>
      </c>
      <c r="Y233" s="18">
        <f t="shared" si="458"/>
        <v>2333.5</v>
      </c>
      <c r="Z233" s="18">
        <f t="shared" si="459"/>
        <v>49.99250037498124</v>
      </c>
      <c r="AA233" s="15">
        <f t="shared" si="421"/>
        <v>13067.599999999999</v>
      </c>
      <c r="AB233" s="15">
        <f t="shared" si="434"/>
        <v>6533.7999999999993</v>
      </c>
      <c r="AC233" s="15">
        <f t="shared" si="422"/>
        <v>3266.8999999999996</v>
      </c>
      <c r="AD233" s="15">
        <f t="shared" si="435"/>
        <v>1633.4499999999998</v>
      </c>
      <c r="AE233" s="15">
        <f t="shared" si="423"/>
        <v>89.865005980747711</v>
      </c>
      <c r="AF233" s="16">
        <f t="shared" si="424"/>
        <v>0</v>
      </c>
      <c r="AG233" s="16">
        <f t="shared" si="436"/>
        <v>0</v>
      </c>
      <c r="AH233" s="16">
        <v>0</v>
      </c>
      <c r="AI233" s="16">
        <f t="shared" si="437"/>
        <v>0</v>
      </c>
      <c r="AJ233" s="16">
        <f t="shared" si="425"/>
        <v>400</v>
      </c>
    </row>
    <row r="234" spans="1:36" ht="13.15" customHeight="1" x14ac:dyDescent="0.25">
      <c r="A234" s="12" t="str">
        <f t="shared" si="452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36" t="s">
        <v>281</v>
      </c>
      <c r="G234" s="36" t="s">
        <v>289</v>
      </c>
      <c r="H234" s="7" t="s">
        <v>104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53"/>
        <v>1000</v>
      </c>
      <c r="S234" s="7">
        <v>0</v>
      </c>
      <c r="T234" s="20">
        <f t="shared" si="454"/>
        <v>200</v>
      </c>
      <c r="U234" s="20">
        <f t="shared" si="455"/>
        <v>466.66666666666998</v>
      </c>
      <c r="V234" s="18">
        <f t="shared" si="456"/>
        <v>18668</v>
      </c>
      <c r="W234" s="18">
        <f t="shared" si="457"/>
        <v>9334</v>
      </c>
      <c r="X234" s="18">
        <v>4667</v>
      </c>
      <c r="Y234" s="18">
        <f t="shared" si="458"/>
        <v>2333.5</v>
      </c>
      <c r="Z234" s="18">
        <f t="shared" si="459"/>
        <v>49.99250037498124</v>
      </c>
      <c r="AA234" s="15">
        <f t="shared" si="421"/>
        <v>13067.599999999999</v>
      </c>
      <c r="AB234" s="15">
        <f t="shared" si="434"/>
        <v>6533.7999999999993</v>
      </c>
      <c r="AC234" s="15">
        <f t="shared" si="422"/>
        <v>3266.8999999999996</v>
      </c>
      <c r="AD234" s="15">
        <f t="shared" si="435"/>
        <v>1633.4499999999998</v>
      </c>
      <c r="AE234" s="15">
        <f t="shared" si="423"/>
        <v>89.865005980747711</v>
      </c>
      <c r="AF234" s="16">
        <f t="shared" si="424"/>
        <v>0</v>
      </c>
      <c r="AG234" s="16">
        <f t="shared" si="436"/>
        <v>0</v>
      </c>
      <c r="AH234" s="16">
        <v>0</v>
      </c>
      <c r="AI234" s="16">
        <f t="shared" si="437"/>
        <v>0</v>
      </c>
      <c r="AJ234" s="16">
        <f t="shared" si="425"/>
        <v>400</v>
      </c>
    </row>
    <row r="235" spans="1:36" ht="13.15" customHeight="1" x14ac:dyDescent="0.25">
      <c r="A235" s="12" t="str">
        <f t="shared" si="452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36" t="s">
        <v>185</v>
      </c>
      <c r="G235" s="36" t="s">
        <v>289</v>
      </c>
      <c r="H235" s="7" t="s">
        <v>104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53"/>
        <v>1000</v>
      </c>
      <c r="S235" s="7">
        <v>0</v>
      </c>
      <c r="T235" s="20">
        <f t="shared" si="454"/>
        <v>200</v>
      </c>
      <c r="U235" s="20">
        <f t="shared" si="455"/>
        <v>466.66666666666998</v>
      </c>
      <c r="V235" s="18">
        <f t="shared" si="456"/>
        <v>18668</v>
      </c>
      <c r="W235" s="18">
        <f t="shared" si="457"/>
        <v>9334</v>
      </c>
      <c r="X235" s="18">
        <v>4667</v>
      </c>
      <c r="Y235" s="18">
        <f t="shared" si="458"/>
        <v>2333.5</v>
      </c>
      <c r="Z235" s="18">
        <f t="shared" si="459"/>
        <v>49.99250037498124</v>
      </c>
      <c r="AA235" s="15">
        <f t="shared" si="421"/>
        <v>13067.599999999999</v>
      </c>
      <c r="AB235" s="15">
        <f t="shared" si="434"/>
        <v>6533.7999999999993</v>
      </c>
      <c r="AC235" s="15">
        <f t="shared" si="422"/>
        <v>3266.8999999999996</v>
      </c>
      <c r="AD235" s="15">
        <f t="shared" si="435"/>
        <v>1633.4499999999998</v>
      </c>
      <c r="AE235" s="15">
        <f t="shared" si="423"/>
        <v>89.865005980747711</v>
      </c>
      <c r="AF235" s="16">
        <f t="shared" si="424"/>
        <v>0</v>
      </c>
      <c r="AG235" s="16">
        <f t="shared" si="436"/>
        <v>0</v>
      </c>
      <c r="AH235" s="16">
        <v>0</v>
      </c>
      <c r="AI235" s="16">
        <f t="shared" si="437"/>
        <v>0</v>
      </c>
      <c r="AJ235" s="16">
        <f t="shared" si="425"/>
        <v>400</v>
      </c>
    </row>
    <row r="236" spans="1:36" ht="13.15" customHeight="1" x14ac:dyDescent="0.25">
      <c r="A236" s="12" t="str">
        <f t="shared" si="452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6" t="s">
        <v>208</v>
      </c>
      <c r="G236" s="36" t="s">
        <v>289</v>
      </c>
      <c r="H236" s="7" t="s">
        <v>104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ref="R236:R365" si="460">O236*50%</f>
        <v>1000</v>
      </c>
      <c r="S236" s="7">
        <v>0</v>
      </c>
      <c r="T236" s="20">
        <f t="shared" ref="T236:T365" si="461">R236*20%</f>
        <v>200</v>
      </c>
      <c r="U236" s="20">
        <f t="shared" ref="U236:U365" si="462">R236*46.666666666667%</f>
        <v>466.66666666666998</v>
      </c>
      <c r="V236" s="18">
        <f t="shared" ref="V236:V365" si="463">X236*4</f>
        <v>18668</v>
      </c>
      <c r="W236" s="18">
        <f t="shared" ref="W236:W365" si="464">X236*2</f>
        <v>9334</v>
      </c>
      <c r="X236" s="18">
        <v>4667</v>
      </c>
      <c r="Y236" s="18">
        <f t="shared" ref="Y236:Y365" si="465">X236/2</f>
        <v>2333.5</v>
      </c>
      <c r="Z236" s="18">
        <f t="shared" ref="Z236:Z365" si="466">(R236-(T236+X236/10))/(T236+X236/10)%</f>
        <v>49.99250037498124</v>
      </c>
      <c r="AA236" s="15">
        <f t="shared" si="421"/>
        <v>13067.599999999999</v>
      </c>
      <c r="AB236" s="15">
        <f t="shared" si="434"/>
        <v>6533.7999999999993</v>
      </c>
      <c r="AC236" s="15">
        <f t="shared" si="422"/>
        <v>3266.8999999999996</v>
      </c>
      <c r="AD236" s="15">
        <f t="shared" si="435"/>
        <v>1633.4499999999998</v>
      </c>
      <c r="AE236" s="15">
        <f t="shared" si="423"/>
        <v>89.865005980747711</v>
      </c>
      <c r="AF236" s="16">
        <f t="shared" si="424"/>
        <v>0</v>
      </c>
      <c r="AG236" s="16">
        <f t="shared" si="436"/>
        <v>0</v>
      </c>
      <c r="AH236" s="16">
        <v>0</v>
      </c>
      <c r="AI236" s="16">
        <f t="shared" si="437"/>
        <v>0</v>
      </c>
      <c r="AJ236" s="16">
        <f t="shared" si="425"/>
        <v>400</v>
      </c>
    </row>
    <row r="237" spans="1:36" ht="13.15" customHeight="1" x14ac:dyDescent="0.25">
      <c r="A237" s="12" t="str">
        <f t="shared" si="452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6" t="s">
        <v>208</v>
      </c>
      <c r="G237" s="36" t="s">
        <v>289</v>
      </c>
      <c r="H237" s="7" t="s">
        <v>104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60"/>
        <v>1000</v>
      </c>
      <c r="S237" s="7">
        <v>0</v>
      </c>
      <c r="T237" s="20">
        <f t="shared" si="461"/>
        <v>200</v>
      </c>
      <c r="U237" s="20">
        <f t="shared" si="462"/>
        <v>466.66666666666998</v>
      </c>
      <c r="V237" s="18">
        <f t="shared" si="463"/>
        <v>18668</v>
      </c>
      <c r="W237" s="18">
        <f t="shared" si="464"/>
        <v>9334</v>
      </c>
      <c r="X237" s="18">
        <v>4667</v>
      </c>
      <c r="Y237" s="18">
        <f t="shared" si="465"/>
        <v>2333.5</v>
      </c>
      <c r="Z237" s="18">
        <f t="shared" si="466"/>
        <v>49.99250037498124</v>
      </c>
      <c r="AA237" s="15">
        <f t="shared" si="421"/>
        <v>13067.599999999999</v>
      </c>
      <c r="AB237" s="15">
        <f t="shared" si="434"/>
        <v>6533.7999999999993</v>
      </c>
      <c r="AC237" s="15">
        <f t="shared" si="422"/>
        <v>3266.8999999999996</v>
      </c>
      <c r="AD237" s="15">
        <f t="shared" si="435"/>
        <v>1633.4499999999998</v>
      </c>
      <c r="AE237" s="15">
        <f t="shared" si="423"/>
        <v>89.865005980747711</v>
      </c>
      <c r="AF237" s="16">
        <f t="shared" si="424"/>
        <v>0</v>
      </c>
      <c r="AG237" s="16">
        <f t="shared" si="436"/>
        <v>0</v>
      </c>
      <c r="AH237" s="16">
        <v>0</v>
      </c>
      <c r="AI237" s="16">
        <f t="shared" si="437"/>
        <v>0</v>
      </c>
      <c r="AJ237" s="16">
        <f t="shared" si="425"/>
        <v>400</v>
      </c>
    </row>
    <row r="238" spans="1:36" ht="13.15" customHeight="1" x14ac:dyDescent="0.25">
      <c r="A238" s="12" t="str">
        <f t="shared" si="452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24" t="s">
        <v>214</v>
      </c>
      <c r="G238" s="24" t="s">
        <v>189</v>
      </c>
      <c r="H238" s="7" t="s">
        <v>104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60"/>
        <v>1000</v>
      </c>
      <c r="S238" s="7">
        <v>0</v>
      </c>
      <c r="T238" s="20">
        <f t="shared" si="461"/>
        <v>200</v>
      </c>
      <c r="U238" s="20">
        <f t="shared" si="462"/>
        <v>466.66666666666998</v>
      </c>
      <c r="V238" s="18">
        <f t="shared" si="463"/>
        <v>18668</v>
      </c>
      <c r="W238" s="18">
        <f t="shared" si="464"/>
        <v>9334</v>
      </c>
      <c r="X238" s="18">
        <v>4667</v>
      </c>
      <c r="Y238" s="18">
        <f t="shared" si="465"/>
        <v>2333.5</v>
      </c>
      <c r="Z238" s="18">
        <f t="shared" si="466"/>
        <v>49.99250037498124</v>
      </c>
      <c r="AA238" s="15">
        <f t="shared" si="421"/>
        <v>13067.599999999999</v>
      </c>
      <c r="AB238" s="15">
        <f t="shared" si="434"/>
        <v>6533.7999999999993</v>
      </c>
      <c r="AC238" s="15">
        <f t="shared" si="422"/>
        <v>3266.8999999999996</v>
      </c>
      <c r="AD238" s="15">
        <f t="shared" si="435"/>
        <v>1633.4499999999998</v>
      </c>
      <c r="AE238" s="15">
        <f t="shared" si="423"/>
        <v>89.865005980747711</v>
      </c>
      <c r="AF238" s="16">
        <f t="shared" si="424"/>
        <v>0</v>
      </c>
      <c r="AG238" s="16">
        <f t="shared" si="436"/>
        <v>0</v>
      </c>
      <c r="AH238" s="16">
        <v>0</v>
      </c>
      <c r="AI238" s="16">
        <f t="shared" si="437"/>
        <v>0</v>
      </c>
      <c r="AJ238" s="16">
        <f t="shared" si="425"/>
        <v>400</v>
      </c>
    </row>
    <row r="239" spans="1:36" ht="13.15" customHeight="1" x14ac:dyDescent="0.25">
      <c r="A239" s="12" t="str">
        <f t="shared" si="452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24" t="s">
        <v>214</v>
      </c>
      <c r="G239" s="24" t="s">
        <v>189</v>
      </c>
      <c r="H239" s="7" t="s">
        <v>104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60"/>
        <v>1000</v>
      </c>
      <c r="S239" s="7">
        <v>0</v>
      </c>
      <c r="T239" s="20">
        <f t="shared" si="461"/>
        <v>200</v>
      </c>
      <c r="U239" s="20">
        <f t="shared" si="462"/>
        <v>466.66666666666998</v>
      </c>
      <c r="V239" s="18">
        <f t="shared" si="463"/>
        <v>18668</v>
      </c>
      <c r="W239" s="18">
        <f t="shared" si="464"/>
        <v>9334</v>
      </c>
      <c r="X239" s="18">
        <v>4667</v>
      </c>
      <c r="Y239" s="18">
        <f t="shared" si="465"/>
        <v>2333.5</v>
      </c>
      <c r="Z239" s="18">
        <f t="shared" si="466"/>
        <v>49.99250037498124</v>
      </c>
      <c r="AA239" s="15">
        <f t="shared" si="421"/>
        <v>13067.599999999999</v>
      </c>
      <c r="AB239" s="15">
        <f t="shared" si="434"/>
        <v>6533.7999999999993</v>
      </c>
      <c r="AC239" s="15">
        <f t="shared" si="422"/>
        <v>3266.8999999999996</v>
      </c>
      <c r="AD239" s="15">
        <f t="shared" si="435"/>
        <v>1633.4499999999998</v>
      </c>
      <c r="AE239" s="15">
        <f t="shared" si="423"/>
        <v>89.865005980747711</v>
      </c>
      <c r="AF239" s="16">
        <f t="shared" si="424"/>
        <v>0</v>
      </c>
      <c r="AG239" s="16">
        <f t="shared" si="436"/>
        <v>0</v>
      </c>
      <c r="AH239" s="16">
        <v>0</v>
      </c>
      <c r="AI239" s="16">
        <f t="shared" si="437"/>
        <v>0</v>
      </c>
      <c r="AJ239" s="16">
        <f t="shared" si="425"/>
        <v>400</v>
      </c>
    </row>
    <row r="240" spans="1:36" ht="13.15" customHeight="1" x14ac:dyDescent="0.25">
      <c r="A240" s="12" t="str">
        <f t="shared" si="452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24" t="s">
        <v>214</v>
      </c>
      <c r="G240" s="24" t="s">
        <v>189</v>
      </c>
      <c r="H240" s="7" t="s">
        <v>104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si="460"/>
        <v>1000</v>
      </c>
      <c r="S240" s="7">
        <v>0</v>
      </c>
      <c r="T240" s="20">
        <f t="shared" si="461"/>
        <v>200</v>
      </c>
      <c r="U240" s="20">
        <f t="shared" si="462"/>
        <v>466.66666666666998</v>
      </c>
      <c r="V240" s="18">
        <f t="shared" si="463"/>
        <v>18668</v>
      </c>
      <c r="W240" s="18">
        <f t="shared" si="464"/>
        <v>9334</v>
      </c>
      <c r="X240" s="18">
        <v>4667</v>
      </c>
      <c r="Y240" s="18">
        <f t="shared" si="465"/>
        <v>2333.5</v>
      </c>
      <c r="Z240" s="18">
        <f t="shared" si="466"/>
        <v>49.99250037498124</v>
      </c>
      <c r="AA240" s="15">
        <f t="shared" si="421"/>
        <v>13067.599999999999</v>
      </c>
      <c r="AB240" s="15">
        <f t="shared" si="434"/>
        <v>6533.7999999999993</v>
      </c>
      <c r="AC240" s="15">
        <f t="shared" si="422"/>
        <v>3266.8999999999996</v>
      </c>
      <c r="AD240" s="15">
        <f t="shared" si="435"/>
        <v>1633.4499999999998</v>
      </c>
      <c r="AE240" s="15">
        <f t="shared" si="423"/>
        <v>89.865005980747711</v>
      </c>
      <c r="AF240" s="16">
        <f t="shared" si="424"/>
        <v>0</v>
      </c>
      <c r="AG240" s="16">
        <f t="shared" si="436"/>
        <v>0</v>
      </c>
      <c r="AH240" s="16">
        <v>0</v>
      </c>
      <c r="AI240" s="16">
        <f t="shared" si="437"/>
        <v>0</v>
      </c>
      <c r="AJ240" s="16">
        <f t="shared" si="425"/>
        <v>400</v>
      </c>
    </row>
    <row r="241" spans="1:36" ht="13.15" customHeight="1" x14ac:dyDescent="0.25">
      <c r="A241" s="12" t="str">
        <f t="shared" si="452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36" t="s">
        <v>281</v>
      </c>
      <c r="G241" s="36" t="s">
        <v>289</v>
      </c>
      <c r="H241" s="7" t="s">
        <v>104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60"/>
        <v>1000</v>
      </c>
      <c r="S241" s="7">
        <v>0</v>
      </c>
      <c r="T241" s="20">
        <f t="shared" si="461"/>
        <v>200</v>
      </c>
      <c r="U241" s="20">
        <f t="shared" si="462"/>
        <v>466.66666666666998</v>
      </c>
      <c r="V241" s="18">
        <f t="shared" si="463"/>
        <v>18668</v>
      </c>
      <c r="W241" s="18">
        <f t="shared" si="464"/>
        <v>9334</v>
      </c>
      <c r="X241" s="18">
        <v>4667</v>
      </c>
      <c r="Y241" s="18">
        <f t="shared" si="465"/>
        <v>2333.5</v>
      </c>
      <c r="Z241" s="18">
        <f t="shared" si="466"/>
        <v>49.99250037498124</v>
      </c>
      <c r="AA241" s="15">
        <f t="shared" si="421"/>
        <v>13067.599999999999</v>
      </c>
      <c r="AB241" s="15">
        <f t="shared" si="434"/>
        <v>6533.7999999999993</v>
      </c>
      <c r="AC241" s="15">
        <f t="shared" si="422"/>
        <v>3266.8999999999996</v>
      </c>
      <c r="AD241" s="15">
        <f t="shared" si="435"/>
        <v>1633.4499999999998</v>
      </c>
      <c r="AE241" s="15">
        <f t="shared" si="423"/>
        <v>89.865005980747711</v>
      </c>
      <c r="AF241" s="16">
        <f t="shared" si="424"/>
        <v>0</v>
      </c>
      <c r="AG241" s="16">
        <f t="shared" si="436"/>
        <v>0</v>
      </c>
      <c r="AH241" s="16">
        <v>0</v>
      </c>
      <c r="AI241" s="16">
        <f t="shared" si="437"/>
        <v>0</v>
      </c>
      <c r="AJ241" s="16">
        <f t="shared" si="425"/>
        <v>400</v>
      </c>
    </row>
    <row r="242" spans="1:36" ht="13.15" customHeight="1" x14ac:dyDescent="0.25">
      <c r="A242" s="12" t="str">
        <f t="shared" si="452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36" t="s">
        <v>184</v>
      </c>
      <c r="G242" s="36" t="s">
        <v>289</v>
      </c>
      <c r="H242" s="7" t="s">
        <v>104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60"/>
        <v>1000</v>
      </c>
      <c r="S242" s="7">
        <v>0</v>
      </c>
      <c r="T242" s="20">
        <f t="shared" si="461"/>
        <v>200</v>
      </c>
      <c r="U242" s="20">
        <f t="shared" si="462"/>
        <v>466.66666666666998</v>
      </c>
      <c r="V242" s="18">
        <f t="shared" si="463"/>
        <v>18668</v>
      </c>
      <c r="W242" s="18">
        <f t="shared" si="464"/>
        <v>9334</v>
      </c>
      <c r="X242" s="18">
        <v>4667</v>
      </c>
      <c r="Y242" s="18">
        <f t="shared" si="465"/>
        <v>2333.5</v>
      </c>
      <c r="Z242" s="18">
        <f t="shared" si="466"/>
        <v>49.99250037498124</v>
      </c>
      <c r="AA242" s="15">
        <f t="shared" si="421"/>
        <v>13067.599999999999</v>
      </c>
      <c r="AB242" s="15">
        <f t="shared" si="434"/>
        <v>6533.7999999999993</v>
      </c>
      <c r="AC242" s="15">
        <f t="shared" si="422"/>
        <v>3266.8999999999996</v>
      </c>
      <c r="AD242" s="15">
        <f t="shared" si="435"/>
        <v>1633.4499999999998</v>
      </c>
      <c r="AE242" s="15">
        <f t="shared" si="423"/>
        <v>89.865005980747711</v>
      </c>
      <c r="AF242" s="16">
        <f t="shared" si="424"/>
        <v>0</v>
      </c>
      <c r="AG242" s="16">
        <f t="shared" si="436"/>
        <v>0</v>
      </c>
      <c r="AH242" s="16">
        <v>0</v>
      </c>
      <c r="AI242" s="16">
        <f t="shared" si="437"/>
        <v>0</v>
      </c>
      <c r="AJ242" s="16">
        <f t="shared" si="425"/>
        <v>400</v>
      </c>
    </row>
    <row r="243" spans="1:36" ht="13.15" customHeight="1" x14ac:dyDescent="0.25">
      <c r="A243" s="12" t="str">
        <f t="shared" si="452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36" t="s">
        <v>184</v>
      </c>
      <c r="G243" s="36" t="s">
        <v>289</v>
      </c>
      <c r="H243" s="7" t="s">
        <v>104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60"/>
        <v>1000</v>
      </c>
      <c r="S243" s="7">
        <v>0</v>
      </c>
      <c r="T243" s="20">
        <f t="shared" si="461"/>
        <v>200</v>
      </c>
      <c r="U243" s="20">
        <f t="shared" si="462"/>
        <v>466.66666666666998</v>
      </c>
      <c r="V243" s="18">
        <f t="shared" si="463"/>
        <v>18668</v>
      </c>
      <c r="W243" s="18">
        <f t="shared" si="464"/>
        <v>9334</v>
      </c>
      <c r="X243" s="18">
        <v>4667</v>
      </c>
      <c r="Y243" s="18">
        <f t="shared" si="465"/>
        <v>2333.5</v>
      </c>
      <c r="Z243" s="18">
        <f t="shared" si="466"/>
        <v>49.99250037498124</v>
      </c>
      <c r="AA243" s="15">
        <f t="shared" si="421"/>
        <v>13067.599999999999</v>
      </c>
      <c r="AB243" s="15">
        <f t="shared" si="434"/>
        <v>6533.7999999999993</v>
      </c>
      <c r="AC243" s="15">
        <f t="shared" si="422"/>
        <v>3266.8999999999996</v>
      </c>
      <c r="AD243" s="15">
        <f t="shared" si="435"/>
        <v>1633.4499999999998</v>
      </c>
      <c r="AE243" s="15">
        <f t="shared" si="423"/>
        <v>89.865005980747711</v>
      </c>
      <c r="AF243" s="16">
        <f t="shared" si="424"/>
        <v>0</v>
      </c>
      <c r="AG243" s="16">
        <f t="shared" si="436"/>
        <v>0</v>
      </c>
      <c r="AH243" s="16">
        <v>0</v>
      </c>
      <c r="AI243" s="16">
        <f t="shared" si="437"/>
        <v>0</v>
      </c>
      <c r="AJ243" s="16">
        <f t="shared" si="425"/>
        <v>400</v>
      </c>
    </row>
    <row r="244" spans="1:36" ht="13.15" customHeight="1" x14ac:dyDescent="0.25">
      <c r="A244" s="12" t="str">
        <f t="shared" si="452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36" t="s">
        <v>187</v>
      </c>
      <c r="G244" s="36" t="s">
        <v>289</v>
      </c>
      <c r="H244" s="7" t="s">
        <v>104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60"/>
        <v>1000</v>
      </c>
      <c r="S244" s="7">
        <v>0</v>
      </c>
      <c r="T244" s="20">
        <f t="shared" si="461"/>
        <v>200</v>
      </c>
      <c r="U244" s="20">
        <f t="shared" si="462"/>
        <v>466.66666666666998</v>
      </c>
      <c r="V244" s="18">
        <f t="shared" si="463"/>
        <v>18668</v>
      </c>
      <c r="W244" s="18">
        <f t="shared" si="464"/>
        <v>9334</v>
      </c>
      <c r="X244" s="18">
        <v>4667</v>
      </c>
      <c r="Y244" s="18">
        <f t="shared" si="465"/>
        <v>2333.5</v>
      </c>
      <c r="Z244" s="18">
        <f t="shared" si="466"/>
        <v>49.99250037498124</v>
      </c>
      <c r="AA244" s="15">
        <f t="shared" si="421"/>
        <v>13067.599999999999</v>
      </c>
      <c r="AB244" s="15">
        <f t="shared" si="434"/>
        <v>6533.7999999999993</v>
      </c>
      <c r="AC244" s="15">
        <f t="shared" ref="AC244:AC386" si="467">X244*70%</f>
        <v>3266.8999999999996</v>
      </c>
      <c r="AD244" s="15">
        <f t="shared" si="435"/>
        <v>1633.4499999999998</v>
      </c>
      <c r="AE244" s="15">
        <f t="shared" ref="AE244:AE386" si="468">(R244-(T244+AC244/10))/(T244+AC244/10)%</f>
        <v>89.865005980747711</v>
      </c>
      <c r="AF244" s="16">
        <f t="shared" si="424"/>
        <v>0</v>
      </c>
      <c r="AG244" s="16">
        <f t="shared" si="436"/>
        <v>0</v>
      </c>
      <c r="AH244" s="16">
        <v>0</v>
      </c>
      <c r="AI244" s="16">
        <f t="shared" si="437"/>
        <v>0</v>
      </c>
      <c r="AJ244" s="16">
        <f t="shared" ref="AJ244:AJ386" si="469">(R244-(T244+AH244/10))/(T244+AH244/10)%</f>
        <v>400</v>
      </c>
    </row>
    <row r="245" spans="1:36" ht="13.15" customHeight="1" x14ac:dyDescent="0.25">
      <c r="A245" s="12" t="str">
        <f t="shared" si="452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6" t="s">
        <v>208</v>
      </c>
      <c r="G245" s="36" t="s">
        <v>289</v>
      </c>
      <c r="H245" s="7" t="s">
        <v>104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60"/>
        <v>1000</v>
      </c>
      <c r="S245" s="7">
        <v>0</v>
      </c>
      <c r="T245" s="20">
        <f t="shared" si="461"/>
        <v>200</v>
      </c>
      <c r="U245" s="20">
        <f t="shared" si="462"/>
        <v>466.66666666666998</v>
      </c>
      <c r="V245" s="18">
        <f t="shared" si="463"/>
        <v>18668</v>
      </c>
      <c r="W245" s="18">
        <f t="shared" si="464"/>
        <v>9334</v>
      </c>
      <c r="X245" s="18">
        <v>4667</v>
      </c>
      <c r="Y245" s="18">
        <f t="shared" si="465"/>
        <v>2333.5</v>
      </c>
      <c r="Z245" s="18">
        <f t="shared" si="466"/>
        <v>49.99250037498124</v>
      </c>
      <c r="AA245" s="15">
        <f t="shared" si="421"/>
        <v>13067.599999999999</v>
      </c>
      <c r="AB245" s="15">
        <f t="shared" si="434"/>
        <v>6533.7999999999993</v>
      </c>
      <c r="AC245" s="15">
        <f t="shared" si="467"/>
        <v>3266.8999999999996</v>
      </c>
      <c r="AD245" s="15">
        <f t="shared" si="435"/>
        <v>1633.4499999999998</v>
      </c>
      <c r="AE245" s="15">
        <f t="shared" si="468"/>
        <v>89.865005980747711</v>
      </c>
      <c r="AF245" s="16">
        <f t="shared" si="424"/>
        <v>0</v>
      </c>
      <c r="AG245" s="16">
        <f t="shared" si="436"/>
        <v>0</v>
      </c>
      <c r="AH245" s="16">
        <v>0</v>
      </c>
      <c r="AI245" s="16">
        <f t="shared" si="437"/>
        <v>0</v>
      </c>
      <c r="AJ245" s="16">
        <f t="shared" si="469"/>
        <v>400</v>
      </c>
    </row>
    <row r="246" spans="1:36" ht="13.15" customHeight="1" x14ac:dyDescent="0.25">
      <c r="A246" s="12" t="str">
        <f t="shared" si="452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36" t="s">
        <v>187</v>
      </c>
      <c r="G246" s="36" t="s">
        <v>289</v>
      </c>
      <c r="H246" s="7" t="s">
        <v>104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60"/>
        <v>1000</v>
      </c>
      <c r="S246" s="7">
        <v>0</v>
      </c>
      <c r="T246" s="20">
        <f t="shared" si="461"/>
        <v>200</v>
      </c>
      <c r="U246" s="20">
        <f t="shared" si="462"/>
        <v>466.66666666666998</v>
      </c>
      <c r="V246" s="18">
        <f t="shared" si="463"/>
        <v>18668</v>
      </c>
      <c r="W246" s="18">
        <f t="shared" si="464"/>
        <v>9334</v>
      </c>
      <c r="X246" s="18">
        <v>4667</v>
      </c>
      <c r="Y246" s="18">
        <f t="shared" si="465"/>
        <v>2333.5</v>
      </c>
      <c r="Z246" s="18">
        <f t="shared" si="466"/>
        <v>49.99250037498124</v>
      </c>
      <c r="AA246" s="15">
        <f t="shared" si="421"/>
        <v>13067.599999999999</v>
      </c>
      <c r="AB246" s="15">
        <f t="shared" si="434"/>
        <v>6533.7999999999993</v>
      </c>
      <c r="AC246" s="15">
        <f t="shared" si="467"/>
        <v>3266.8999999999996</v>
      </c>
      <c r="AD246" s="15">
        <f t="shared" si="435"/>
        <v>1633.4499999999998</v>
      </c>
      <c r="AE246" s="15">
        <f t="shared" si="468"/>
        <v>89.865005980747711</v>
      </c>
      <c r="AF246" s="16">
        <f t="shared" si="424"/>
        <v>0</v>
      </c>
      <c r="AG246" s="16">
        <f t="shared" si="436"/>
        <v>0</v>
      </c>
      <c r="AH246" s="16">
        <v>0</v>
      </c>
      <c r="AI246" s="16">
        <f t="shared" si="437"/>
        <v>0</v>
      </c>
      <c r="AJ246" s="16">
        <f t="shared" si="469"/>
        <v>400</v>
      </c>
    </row>
    <row r="247" spans="1:36" ht="13.15" customHeight="1" x14ac:dyDescent="0.25">
      <c r="A247" s="12" t="str">
        <f t="shared" si="452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36" t="s">
        <v>184</v>
      </c>
      <c r="G247" s="36" t="s">
        <v>289</v>
      </c>
      <c r="H247" s="7" t="s">
        <v>104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60"/>
        <v>1000</v>
      </c>
      <c r="S247" s="7">
        <v>0</v>
      </c>
      <c r="T247" s="20">
        <f t="shared" si="461"/>
        <v>200</v>
      </c>
      <c r="U247" s="20">
        <f t="shared" si="462"/>
        <v>466.66666666666998</v>
      </c>
      <c r="V247" s="18">
        <f t="shared" si="463"/>
        <v>18668</v>
      </c>
      <c r="W247" s="18">
        <f t="shared" si="464"/>
        <v>9334</v>
      </c>
      <c r="X247" s="18">
        <v>4667</v>
      </c>
      <c r="Y247" s="18">
        <f t="shared" si="465"/>
        <v>2333.5</v>
      </c>
      <c r="Z247" s="18">
        <f t="shared" si="466"/>
        <v>49.99250037498124</v>
      </c>
      <c r="AA247" s="15">
        <f t="shared" si="421"/>
        <v>13067.599999999999</v>
      </c>
      <c r="AB247" s="15">
        <f t="shared" si="434"/>
        <v>6533.7999999999993</v>
      </c>
      <c r="AC247" s="15">
        <f t="shared" si="467"/>
        <v>3266.8999999999996</v>
      </c>
      <c r="AD247" s="15">
        <f t="shared" si="435"/>
        <v>1633.4499999999998</v>
      </c>
      <c r="AE247" s="15">
        <f t="shared" si="468"/>
        <v>89.865005980747711</v>
      </c>
      <c r="AF247" s="16">
        <f t="shared" si="424"/>
        <v>0</v>
      </c>
      <c r="AG247" s="16">
        <f t="shared" si="436"/>
        <v>0</v>
      </c>
      <c r="AH247" s="16">
        <v>0</v>
      </c>
      <c r="AI247" s="16">
        <f t="shared" si="437"/>
        <v>0</v>
      </c>
      <c r="AJ247" s="16">
        <f t="shared" si="469"/>
        <v>400</v>
      </c>
    </row>
    <row r="248" spans="1:36" ht="13.15" customHeight="1" x14ac:dyDescent="0.25">
      <c r="A248" s="12" t="str">
        <f t="shared" si="452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24" t="s">
        <v>280</v>
      </c>
      <c r="G248" s="24" t="s">
        <v>189</v>
      </c>
      <c r="H248" s="7" t="s">
        <v>104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60"/>
        <v>1000</v>
      </c>
      <c r="S248" s="7">
        <v>0</v>
      </c>
      <c r="T248" s="20">
        <f t="shared" si="461"/>
        <v>200</v>
      </c>
      <c r="U248" s="20">
        <f t="shared" si="462"/>
        <v>466.66666666666998</v>
      </c>
      <c r="V248" s="18">
        <f t="shared" si="463"/>
        <v>18668</v>
      </c>
      <c r="W248" s="18">
        <f t="shared" si="464"/>
        <v>9334</v>
      </c>
      <c r="X248" s="18">
        <v>4667</v>
      </c>
      <c r="Y248" s="18">
        <f t="shared" si="465"/>
        <v>2333.5</v>
      </c>
      <c r="Z248" s="18">
        <f t="shared" si="466"/>
        <v>49.99250037498124</v>
      </c>
      <c r="AA248" s="15">
        <f t="shared" ref="AA248:AA393" si="470">AC248*4</f>
        <v>13067.599999999999</v>
      </c>
      <c r="AB248" s="15">
        <f t="shared" si="434"/>
        <v>6533.7999999999993</v>
      </c>
      <c r="AC248" s="15">
        <f t="shared" si="467"/>
        <v>3266.8999999999996</v>
      </c>
      <c r="AD248" s="15">
        <f t="shared" si="435"/>
        <v>1633.4499999999998</v>
      </c>
      <c r="AE248" s="15">
        <f t="shared" si="468"/>
        <v>89.865005980747711</v>
      </c>
      <c r="AF248" s="16">
        <f t="shared" ref="AF248:AF393" si="471">AH248*4</f>
        <v>0</v>
      </c>
      <c r="AG248" s="16">
        <f t="shared" si="436"/>
        <v>0</v>
      </c>
      <c r="AH248" s="16">
        <v>0</v>
      </c>
      <c r="AI248" s="16">
        <f t="shared" si="437"/>
        <v>0</v>
      </c>
      <c r="AJ248" s="16">
        <f t="shared" si="469"/>
        <v>400</v>
      </c>
    </row>
    <row r="249" spans="1:36" ht="13.15" customHeight="1" x14ac:dyDescent="0.25">
      <c r="A249" s="12" t="str">
        <f t="shared" si="452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36" t="s">
        <v>185</v>
      </c>
      <c r="G249" s="36" t="s">
        <v>289</v>
      </c>
      <c r="H249" s="7" t="s">
        <v>104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60"/>
        <v>1000</v>
      </c>
      <c r="S249" s="7">
        <v>0</v>
      </c>
      <c r="T249" s="20">
        <f t="shared" si="461"/>
        <v>200</v>
      </c>
      <c r="U249" s="20">
        <f t="shared" si="462"/>
        <v>466.66666666666998</v>
      </c>
      <c r="V249" s="18">
        <f t="shared" si="463"/>
        <v>18668</v>
      </c>
      <c r="W249" s="18">
        <f t="shared" si="464"/>
        <v>9334</v>
      </c>
      <c r="X249" s="18">
        <v>4667</v>
      </c>
      <c r="Y249" s="18">
        <f t="shared" si="465"/>
        <v>2333.5</v>
      </c>
      <c r="Z249" s="18">
        <f t="shared" si="466"/>
        <v>49.99250037498124</v>
      </c>
      <c r="AA249" s="15">
        <f t="shared" si="470"/>
        <v>13067.599999999999</v>
      </c>
      <c r="AB249" s="15">
        <f t="shared" si="434"/>
        <v>6533.7999999999993</v>
      </c>
      <c r="AC249" s="15">
        <f t="shared" si="467"/>
        <v>3266.8999999999996</v>
      </c>
      <c r="AD249" s="15">
        <f t="shared" si="435"/>
        <v>1633.4499999999998</v>
      </c>
      <c r="AE249" s="15">
        <f t="shared" si="468"/>
        <v>89.865005980747711</v>
      </c>
      <c r="AF249" s="16">
        <f t="shared" si="471"/>
        <v>0</v>
      </c>
      <c r="AG249" s="16">
        <f t="shared" si="436"/>
        <v>0</v>
      </c>
      <c r="AH249" s="16">
        <v>0</v>
      </c>
      <c r="AI249" s="16">
        <f t="shared" si="437"/>
        <v>0</v>
      </c>
      <c r="AJ249" s="16">
        <f t="shared" si="469"/>
        <v>400</v>
      </c>
    </row>
    <row r="250" spans="1:36" ht="13.15" customHeight="1" x14ac:dyDescent="0.25">
      <c r="A250" s="12" t="str">
        <f t="shared" si="452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6" t="s">
        <v>208</v>
      </c>
      <c r="G250" s="36" t="s">
        <v>289</v>
      </c>
      <c r="H250" s="7" t="s">
        <v>104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60"/>
        <v>1000</v>
      </c>
      <c r="S250" s="7">
        <v>0</v>
      </c>
      <c r="T250" s="20">
        <f t="shared" si="461"/>
        <v>200</v>
      </c>
      <c r="U250" s="20">
        <f t="shared" si="462"/>
        <v>466.66666666666998</v>
      </c>
      <c r="V250" s="18">
        <f t="shared" si="463"/>
        <v>18668</v>
      </c>
      <c r="W250" s="18">
        <f t="shared" si="464"/>
        <v>9334</v>
      </c>
      <c r="X250" s="18">
        <v>4667</v>
      </c>
      <c r="Y250" s="18">
        <f t="shared" si="465"/>
        <v>2333.5</v>
      </c>
      <c r="Z250" s="18">
        <f t="shared" si="466"/>
        <v>49.99250037498124</v>
      </c>
      <c r="AA250" s="15">
        <f t="shared" si="470"/>
        <v>13067.599999999999</v>
      </c>
      <c r="AB250" s="15">
        <f t="shared" si="434"/>
        <v>6533.7999999999993</v>
      </c>
      <c r="AC250" s="15">
        <f t="shared" si="467"/>
        <v>3266.8999999999996</v>
      </c>
      <c r="AD250" s="15">
        <f t="shared" si="435"/>
        <v>1633.4499999999998</v>
      </c>
      <c r="AE250" s="15">
        <f t="shared" si="468"/>
        <v>89.865005980747711</v>
      </c>
      <c r="AF250" s="16">
        <f t="shared" si="471"/>
        <v>0</v>
      </c>
      <c r="AG250" s="16">
        <f t="shared" si="436"/>
        <v>0</v>
      </c>
      <c r="AH250" s="16">
        <v>0</v>
      </c>
      <c r="AI250" s="16">
        <f t="shared" si="437"/>
        <v>0</v>
      </c>
      <c r="AJ250" s="16">
        <f t="shared" si="469"/>
        <v>400</v>
      </c>
    </row>
    <row r="251" spans="1:36" ht="13.15" customHeight="1" x14ac:dyDescent="0.25">
      <c r="A251" s="12" t="str">
        <f t="shared" si="452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36" t="s">
        <v>187</v>
      </c>
      <c r="G251" s="36" t="s">
        <v>289</v>
      </c>
      <c r="H251" s="7" t="s">
        <v>104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60"/>
        <v>1000</v>
      </c>
      <c r="S251" s="7">
        <v>0</v>
      </c>
      <c r="T251" s="20">
        <f t="shared" si="461"/>
        <v>200</v>
      </c>
      <c r="U251" s="20">
        <f t="shared" si="462"/>
        <v>466.66666666666998</v>
      </c>
      <c r="V251" s="18">
        <f t="shared" si="463"/>
        <v>18668</v>
      </c>
      <c r="W251" s="18">
        <f t="shared" si="464"/>
        <v>9334</v>
      </c>
      <c r="X251" s="18">
        <v>4667</v>
      </c>
      <c r="Y251" s="18">
        <f t="shared" si="465"/>
        <v>2333.5</v>
      </c>
      <c r="Z251" s="18">
        <f t="shared" si="466"/>
        <v>49.99250037498124</v>
      </c>
      <c r="AA251" s="15">
        <f t="shared" si="470"/>
        <v>13067.599999999999</v>
      </c>
      <c r="AB251" s="15">
        <f t="shared" si="434"/>
        <v>6533.7999999999993</v>
      </c>
      <c r="AC251" s="15">
        <f t="shared" si="467"/>
        <v>3266.8999999999996</v>
      </c>
      <c r="AD251" s="15">
        <f t="shared" si="435"/>
        <v>1633.4499999999998</v>
      </c>
      <c r="AE251" s="15">
        <f t="shared" si="468"/>
        <v>89.865005980747711</v>
      </c>
      <c r="AF251" s="16">
        <f t="shared" si="471"/>
        <v>0</v>
      </c>
      <c r="AG251" s="16">
        <f t="shared" si="436"/>
        <v>0</v>
      </c>
      <c r="AH251" s="16">
        <v>0</v>
      </c>
      <c r="AI251" s="16">
        <f t="shared" si="437"/>
        <v>0</v>
      </c>
      <c r="AJ251" s="16">
        <f t="shared" si="469"/>
        <v>400</v>
      </c>
    </row>
    <row r="252" spans="1:36" ht="13.15" customHeight="1" x14ac:dyDescent="0.25">
      <c r="A252" s="12" t="str">
        <f t="shared" si="452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36" t="s">
        <v>281</v>
      </c>
      <c r="G252" s="36" t="s">
        <v>289</v>
      </c>
      <c r="H252" s="7" t="s">
        <v>104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60"/>
        <v>1000</v>
      </c>
      <c r="S252" s="7">
        <v>0</v>
      </c>
      <c r="T252" s="20">
        <f t="shared" si="461"/>
        <v>200</v>
      </c>
      <c r="U252" s="20">
        <f t="shared" si="462"/>
        <v>466.66666666666998</v>
      </c>
      <c r="V252" s="18">
        <f t="shared" si="463"/>
        <v>18668</v>
      </c>
      <c r="W252" s="18">
        <f t="shared" si="464"/>
        <v>9334</v>
      </c>
      <c r="X252" s="18">
        <v>4667</v>
      </c>
      <c r="Y252" s="18">
        <f t="shared" si="465"/>
        <v>2333.5</v>
      </c>
      <c r="Z252" s="18">
        <f t="shared" si="466"/>
        <v>49.99250037498124</v>
      </c>
      <c r="AA252" s="15">
        <f t="shared" si="470"/>
        <v>13067.599999999999</v>
      </c>
      <c r="AB252" s="15">
        <f t="shared" si="434"/>
        <v>6533.7999999999993</v>
      </c>
      <c r="AC252" s="15">
        <f t="shared" si="467"/>
        <v>3266.8999999999996</v>
      </c>
      <c r="AD252" s="15">
        <f t="shared" si="435"/>
        <v>1633.4499999999998</v>
      </c>
      <c r="AE252" s="15">
        <f t="shared" si="468"/>
        <v>89.865005980747711</v>
      </c>
      <c r="AF252" s="16">
        <f t="shared" si="471"/>
        <v>0</v>
      </c>
      <c r="AG252" s="16">
        <f t="shared" si="436"/>
        <v>0</v>
      </c>
      <c r="AH252" s="16">
        <v>0</v>
      </c>
      <c r="AI252" s="16">
        <f t="shared" si="437"/>
        <v>0</v>
      </c>
      <c r="AJ252" s="16">
        <f t="shared" si="469"/>
        <v>400</v>
      </c>
    </row>
    <row r="253" spans="1:36" ht="13.15" customHeight="1" x14ac:dyDescent="0.25">
      <c r="A253" s="12" t="str">
        <f t="shared" si="452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36" t="s">
        <v>185</v>
      </c>
      <c r="G253" s="36" t="s">
        <v>289</v>
      </c>
      <c r="H253" s="7" t="s">
        <v>104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60"/>
        <v>1000</v>
      </c>
      <c r="S253" s="7">
        <v>0</v>
      </c>
      <c r="T253" s="20">
        <f t="shared" si="461"/>
        <v>200</v>
      </c>
      <c r="U253" s="20">
        <f t="shared" si="462"/>
        <v>466.66666666666998</v>
      </c>
      <c r="V253" s="18">
        <f t="shared" si="463"/>
        <v>18668</v>
      </c>
      <c r="W253" s="18">
        <f t="shared" si="464"/>
        <v>9334</v>
      </c>
      <c r="X253" s="18">
        <v>4667</v>
      </c>
      <c r="Y253" s="18">
        <f t="shared" si="465"/>
        <v>2333.5</v>
      </c>
      <c r="Z253" s="18">
        <f t="shared" si="466"/>
        <v>49.99250037498124</v>
      </c>
      <c r="AA253" s="15">
        <f t="shared" si="470"/>
        <v>13067.599999999999</v>
      </c>
      <c r="AB253" s="15">
        <f t="shared" si="434"/>
        <v>6533.7999999999993</v>
      </c>
      <c r="AC253" s="15">
        <f t="shared" si="467"/>
        <v>3266.8999999999996</v>
      </c>
      <c r="AD253" s="15">
        <f t="shared" si="435"/>
        <v>1633.4499999999998</v>
      </c>
      <c r="AE253" s="15">
        <f t="shared" si="468"/>
        <v>89.865005980747711</v>
      </c>
      <c r="AF253" s="16">
        <f t="shared" si="471"/>
        <v>0</v>
      </c>
      <c r="AG253" s="16">
        <f t="shared" si="436"/>
        <v>0</v>
      </c>
      <c r="AH253" s="16">
        <v>0</v>
      </c>
      <c r="AI253" s="16">
        <f t="shared" si="437"/>
        <v>0</v>
      </c>
      <c r="AJ253" s="16">
        <f t="shared" si="469"/>
        <v>400</v>
      </c>
    </row>
    <row r="254" spans="1:36" ht="13.15" customHeight="1" x14ac:dyDescent="0.25">
      <c r="A254" s="12" t="str">
        <f t="shared" si="452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36" t="s">
        <v>187</v>
      </c>
      <c r="G254" s="36" t="s">
        <v>289</v>
      </c>
      <c r="H254" s="7" t="s">
        <v>104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60"/>
        <v>1000</v>
      </c>
      <c r="S254" s="7">
        <v>0</v>
      </c>
      <c r="T254" s="20">
        <f t="shared" si="461"/>
        <v>200</v>
      </c>
      <c r="U254" s="20">
        <f t="shared" si="462"/>
        <v>466.66666666666998</v>
      </c>
      <c r="V254" s="18">
        <f t="shared" si="463"/>
        <v>18668</v>
      </c>
      <c r="W254" s="18">
        <f t="shared" si="464"/>
        <v>9334</v>
      </c>
      <c r="X254" s="18">
        <v>4667</v>
      </c>
      <c r="Y254" s="18">
        <f t="shared" si="465"/>
        <v>2333.5</v>
      </c>
      <c r="Z254" s="18">
        <f t="shared" si="466"/>
        <v>49.99250037498124</v>
      </c>
      <c r="AA254" s="15">
        <f t="shared" si="470"/>
        <v>13067.599999999999</v>
      </c>
      <c r="AB254" s="15">
        <f t="shared" si="434"/>
        <v>6533.7999999999993</v>
      </c>
      <c r="AC254" s="15">
        <f t="shared" si="467"/>
        <v>3266.8999999999996</v>
      </c>
      <c r="AD254" s="15">
        <f t="shared" si="435"/>
        <v>1633.4499999999998</v>
      </c>
      <c r="AE254" s="15">
        <f t="shared" si="468"/>
        <v>89.865005980747711</v>
      </c>
      <c r="AF254" s="16">
        <f t="shared" si="471"/>
        <v>0</v>
      </c>
      <c r="AG254" s="16">
        <f t="shared" si="436"/>
        <v>0</v>
      </c>
      <c r="AH254" s="16">
        <v>0</v>
      </c>
      <c r="AI254" s="16">
        <f t="shared" si="437"/>
        <v>0</v>
      </c>
      <c r="AJ254" s="16">
        <f t="shared" si="469"/>
        <v>400</v>
      </c>
    </row>
    <row r="255" spans="1:36" ht="13.15" customHeight="1" x14ac:dyDescent="0.25">
      <c r="A255" s="12" t="str">
        <f t="shared" si="452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36" t="s">
        <v>187</v>
      </c>
      <c r="G255" s="36" t="s">
        <v>289</v>
      </c>
      <c r="H255" s="7" t="s">
        <v>104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60"/>
        <v>1000</v>
      </c>
      <c r="S255" s="7">
        <v>0</v>
      </c>
      <c r="T255" s="20">
        <f t="shared" si="461"/>
        <v>200</v>
      </c>
      <c r="U255" s="20">
        <f t="shared" si="462"/>
        <v>466.66666666666998</v>
      </c>
      <c r="V255" s="18">
        <f t="shared" si="463"/>
        <v>18668</v>
      </c>
      <c r="W255" s="18">
        <f t="shared" si="464"/>
        <v>9334</v>
      </c>
      <c r="X255" s="18">
        <v>4667</v>
      </c>
      <c r="Y255" s="18">
        <f t="shared" si="465"/>
        <v>2333.5</v>
      </c>
      <c r="Z255" s="18">
        <f t="shared" si="466"/>
        <v>49.99250037498124</v>
      </c>
      <c r="AA255" s="15">
        <f t="shared" si="470"/>
        <v>13067.599999999999</v>
      </c>
      <c r="AB255" s="15">
        <f t="shared" si="434"/>
        <v>6533.7999999999993</v>
      </c>
      <c r="AC255" s="15">
        <f t="shared" si="467"/>
        <v>3266.8999999999996</v>
      </c>
      <c r="AD255" s="15">
        <f t="shared" si="435"/>
        <v>1633.4499999999998</v>
      </c>
      <c r="AE255" s="15">
        <f t="shared" si="468"/>
        <v>89.865005980747711</v>
      </c>
      <c r="AF255" s="16">
        <f t="shared" si="471"/>
        <v>0</v>
      </c>
      <c r="AG255" s="16">
        <f t="shared" si="436"/>
        <v>0</v>
      </c>
      <c r="AH255" s="16">
        <v>0</v>
      </c>
      <c r="AI255" s="16">
        <f t="shared" si="437"/>
        <v>0</v>
      </c>
      <c r="AJ255" s="16">
        <f t="shared" si="469"/>
        <v>400</v>
      </c>
    </row>
    <row r="256" spans="1:36" ht="13.15" customHeight="1" x14ac:dyDescent="0.25">
      <c r="A256" s="12" t="str">
        <f t="shared" si="452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36" t="s">
        <v>185</v>
      </c>
      <c r="G256" s="36" t="s">
        <v>289</v>
      </c>
      <c r="H256" s="7" t="s">
        <v>104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60"/>
        <v>1000</v>
      </c>
      <c r="S256" s="7">
        <v>0</v>
      </c>
      <c r="T256" s="20">
        <f t="shared" si="461"/>
        <v>200</v>
      </c>
      <c r="U256" s="20">
        <f t="shared" si="462"/>
        <v>466.66666666666998</v>
      </c>
      <c r="V256" s="18">
        <f t="shared" si="463"/>
        <v>18668</v>
      </c>
      <c r="W256" s="18">
        <f t="shared" si="464"/>
        <v>9334</v>
      </c>
      <c r="X256" s="18">
        <v>4667</v>
      </c>
      <c r="Y256" s="18">
        <f t="shared" si="465"/>
        <v>2333.5</v>
      </c>
      <c r="Z256" s="18">
        <f t="shared" si="466"/>
        <v>49.99250037498124</v>
      </c>
      <c r="AA256" s="15">
        <f t="shared" si="470"/>
        <v>13067.599999999999</v>
      </c>
      <c r="AB256" s="15">
        <f t="shared" si="434"/>
        <v>6533.7999999999993</v>
      </c>
      <c r="AC256" s="15">
        <f t="shared" si="467"/>
        <v>3266.8999999999996</v>
      </c>
      <c r="AD256" s="15">
        <f t="shared" si="435"/>
        <v>1633.4499999999998</v>
      </c>
      <c r="AE256" s="15">
        <f t="shared" si="468"/>
        <v>89.865005980747711</v>
      </c>
      <c r="AF256" s="16">
        <f t="shared" si="471"/>
        <v>0</v>
      </c>
      <c r="AG256" s="16">
        <f t="shared" si="436"/>
        <v>0</v>
      </c>
      <c r="AH256" s="16">
        <v>0</v>
      </c>
      <c r="AI256" s="16">
        <f t="shared" si="437"/>
        <v>0</v>
      </c>
      <c r="AJ256" s="16">
        <f t="shared" si="469"/>
        <v>400</v>
      </c>
    </row>
    <row r="257" spans="1:36" ht="13.15" customHeight="1" x14ac:dyDescent="0.25">
      <c r="A257" s="12" t="str">
        <f t="shared" si="452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36" t="s">
        <v>187</v>
      </c>
      <c r="G257" s="36" t="s">
        <v>289</v>
      </c>
      <c r="H257" s="7" t="s">
        <v>104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60"/>
        <v>1000</v>
      </c>
      <c r="S257" s="7">
        <v>0</v>
      </c>
      <c r="T257" s="20">
        <f t="shared" si="461"/>
        <v>200</v>
      </c>
      <c r="U257" s="20">
        <f t="shared" si="462"/>
        <v>466.66666666666998</v>
      </c>
      <c r="V257" s="18">
        <f t="shared" si="463"/>
        <v>18668</v>
      </c>
      <c r="W257" s="18">
        <f t="shared" si="464"/>
        <v>9334</v>
      </c>
      <c r="X257" s="18">
        <v>4667</v>
      </c>
      <c r="Y257" s="18">
        <f t="shared" si="465"/>
        <v>2333.5</v>
      </c>
      <c r="Z257" s="18">
        <f t="shared" si="466"/>
        <v>49.99250037498124</v>
      </c>
      <c r="AA257" s="15">
        <f t="shared" si="470"/>
        <v>13067.599999999999</v>
      </c>
      <c r="AB257" s="15">
        <f t="shared" si="434"/>
        <v>6533.7999999999993</v>
      </c>
      <c r="AC257" s="15">
        <f t="shared" si="467"/>
        <v>3266.8999999999996</v>
      </c>
      <c r="AD257" s="15">
        <f t="shared" si="435"/>
        <v>1633.4499999999998</v>
      </c>
      <c r="AE257" s="15">
        <f t="shared" si="468"/>
        <v>89.865005980747711</v>
      </c>
      <c r="AF257" s="16">
        <f t="shared" si="471"/>
        <v>0</v>
      </c>
      <c r="AG257" s="16">
        <f t="shared" si="436"/>
        <v>0</v>
      </c>
      <c r="AH257" s="16">
        <v>0</v>
      </c>
      <c r="AI257" s="16">
        <f t="shared" si="437"/>
        <v>0</v>
      </c>
      <c r="AJ257" s="16">
        <f t="shared" si="469"/>
        <v>400</v>
      </c>
    </row>
    <row r="258" spans="1:36" ht="13.15" customHeight="1" x14ac:dyDescent="0.25">
      <c r="A258" s="12" t="str">
        <f t="shared" si="452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36" t="s">
        <v>187</v>
      </c>
      <c r="G258" s="36" t="s">
        <v>289</v>
      </c>
      <c r="H258" s="7" t="s">
        <v>104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60"/>
        <v>1000</v>
      </c>
      <c r="S258" s="7">
        <v>0</v>
      </c>
      <c r="T258" s="20">
        <f t="shared" si="461"/>
        <v>200</v>
      </c>
      <c r="U258" s="20">
        <f t="shared" si="462"/>
        <v>466.66666666666998</v>
      </c>
      <c r="V258" s="18">
        <f t="shared" si="463"/>
        <v>18668</v>
      </c>
      <c r="W258" s="18">
        <f t="shared" si="464"/>
        <v>9334</v>
      </c>
      <c r="X258" s="18">
        <v>4667</v>
      </c>
      <c r="Y258" s="18">
        <f t="shared" si="465"/>
        <v>2333.5</v>
      </c>
      <c r="Z258" s="18">
        <f t="shared" si="466"/>
        <v>49.99250037498124</v>
      </c>
      <c r="AA258" s="15">
        <f t="shared" si="470"/>
        <v>13067.599999999999</v>
      </c>
      <c r="AB258" s="15">
        <f t="shared" si="434"/>
        <v>6533.7999999999993</v>
      </c>
      <c r="AC258" s="15">
        <f t="shared" si="467"/>
        <v>3266.8999999999996</v>
      </c>
      <c r="AD258" s="15">
        <f t="shared" si="435"/>
        <v>1633.4499999999998</v>
      </c>
      <c r="AE258" s="15">
        <f t="shared" si="468"/>
        <v>89.865005980747711</v>
      </c>
      <c r="AF258" s="16">
        <f t="shared" si="471"/>
        <v>0</v>
      </c>
      <c r="AG258" s="16">
        <f t="shared" si="436"/>
        <v>0</v>
      </c>
      <c r="AH258" s="16">
        <v>0</v>
      </c>
      <c r="AI258" s="16">
        <f t="shared" si="437"/>
        <v>0</v>
      </c>
      <c r="AJ258" s="16">
        <f t="shared" si="469"/>
        <v>400</v>
      </c>
    </row>
    <row r="259" spans="1:36" ht="13.15" customHeight="1" x14ac:dyDescent="0.25">
      <c r="A259" s="12" t="str">
        <f t="shared" si="452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36" t="s">
        <v>185</v>
      </c>
      <c r="G259" s="36" t="s">
        <v>289</v>
      </c>
      <c r="H259" s="7" t="s">
        <v>104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60"/>
        <v>1000</v>
      </c>
      <c r="S259" s="7">
        <v>0</v>
      </c>
      <c r="T259" s="20">
        <f t="shared" si="461"/>
        <v>200</v>
      </c>
      <c r="U259" s="20">
        <f t="shared" si="462"/>
        <v>466.66666666666998</v>
      </c>
      <c r="V259" s="18">
        <f t="shared" si="463"/>
        <v>18668</v>
      </c>
      <c r="W259" s="18">
        <f t="shared" si="464"/>
        <v>9334</v>
      </c>
      <c r="X259" s="18">
        <v>4667</v>
      </c>
      <c r="Y259" s="18">
        <f t="shared" si="465"/>
        <v>2333.5</v>
      </c>
      <c r="Z259" s="18">
        <f t="shared" si="466"/>
        <v>49.99250037498124</v>
      </c>
      <c r="AA259" s="15">
        <f t="shared" si="470"/>
        <v>13067.599999999999</v>
      </c>
      <c r="AB259" s="15">
        <f t="shared" si="434"/>
        <v>6533.7999999999993</v>
      </c>
      <c r="AC259" s="15">
        <f t="shared" si="467"/>
        <v>3266.8999999999996</v>
      </c>
      <c r="AD259" s="15">
        <f t="shared" si="435"/>
        <v>1633.4499999999998</v>
      </c>
      <c r="AE259" s="15">
        <f t="shared" si="468"/>
        <v>89.865005980747711</v>
      </c>
      <c r="AF259" s="16">
        <f t="shared" si="471"/>
        <v>0</v>
      </c>
      <c r="AG259" s="16">
        <f t="shared" si="436"/>
        <v>0</v>
      </c>
      <c r="AH259" s="16">
        <v>0</v>
      </c>
      <c r="AI259" s="16">
        <f t="shared" si="437"/>
        <v>0</v>
      </c>
      <c r="AJ259" s="16">
        <f t="shared" si="469"/>
        <v>400</v>
      </c>
    </row>
    <row r="260" spans="1:36" ht="13.15" customHeight="1" x14ac:dyDescent="0.25">
      <c r="A260" s="12" t="str">
        <f t="shared" si="452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36" t="s">
        <v>185</v>
      </c>
      <c r="G260" s="36" t="s">
        <v>289</v>
      </c>
      <c r="H260" s="7" t="s">
        <v>104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60"/>
        <v>1000</v>
      </c>
      <c r="S260" s="7">
        <v>0</v>
      </c>
      <c r="T260" s="20">
        <f t="shared" si="461"/>
        <v>200</v>
      </c>
      <c r="U260" s="20">
        <f t="shared" si="462"/>
        <v>466.66666666666998</v>
      </c>
      <c r="V260" s="18">
        <f t="shared" si="463"/>
        <v>18668</v>
      </c>
      <c r="W260" s="18">
        <f t="shared" si="464"/>
        <v>9334</v>
      </c>
      <c r="X260" s="18">
        <v>4667</v>
      </c>
      <c r="Y260" s="18">
        <f t="shared" si="465"/>
        <v>2333.5</v>
      </c>
      <c r="Z260" s="18">
        <f t="shared" si="466"/>
        <v>49.99250037498124</v>
      </c>
      <c r="AA260" s="15">
        <f t="shared" si="470"/>
        <v>13067.599999999999</v>
      </c>
      <c r="AB260" s="15">
        <f t="shared" si="434"/>
        <v>6533.7999999999993</v>
      </c>
      <c r="AC260" s="15">
        <f t="shared" si="467"/>
        <v>3266.8999999999996</v>
      </c>
      <c r="AD260" s="15">
        <f t="shared" si="435"/>
        <v>1633.4499999999998</v>
      </c>
      <c r="AE260" s="15">
        <f t="shared" si="468"/>
        <v>89.865005980747711</v>
      </c>
      <c r="AF260" s="16">
        <f t="shared" si="471"/>
        <v>0</v>
      </c>
      <c r="AG260" s="16">
        <f t="shared" si="436"/>
        <v>0</v>
      </c>
      <c r="AH260" s="16">
        <v>0</v>
      </c>
      <c r="AI260" s="16">
        <f t="shared" si="437"/>
        <v>0</v>
      </c>
      <c r="AJ260" s="16">
        <f t="shared" si="469"/>
        <v>400</v>
      </c>
    </row>
    <row r="261" spans="1:36" ht="13.15" customHeight="1" x14ac:dyDescent="0.25">
      <c r="A261" s="12" t="str">
        <f t="shared" si="452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36" t="s">
        <v>185</v>
      </c>
      <c r="G261" s="36" t="s">
        <v>289</v>
      </c>
      <c r="H261" s="7" t="s">
        <v>104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60"/>
        <v>1000</v>
      </c>
      <c r="S261" s="7">
        <v>0</v>
      </c>
      <c r="T261" s="20">
        <f t="shared" si="461"/>
        <v>200</v>
      </c>
      <c r="U261" s="20">
        <f t="shared" si="462"/>
        <v>466.66666666666998</v>
      </c>
      <c r="V261" s="18">
        <f t="shared" si="463"/>
        <v>18668</v>
      </c>
      <c r="W261" s="18">
        <f t="shared" si="464"/>
        <v>9334</v>
      </c>
      <c r="X261" s="18">
        <v>4667</v>
      </c>
      <c r="Y261" s="18">
        <f t="shared" si="465"/>
        <v>2333.5</v>
      </c>
      <c r="Z261" s="18">
        <f t="shared" si="466"/>
        <v>49.99250037498124</v>
      </c>
      <c r="AA261" s="15">
        <f t="shared" si="470"/>
        <v>13067.599999999999</v>
      </c>
      <c r="AB261" s="15">
        <f t="shared" si="434"/>
        <v>6533.7999999999993</v>
      </c>
      <c r="AC261" s="15">
        <f t="shared" si="467"/>
        <v>3266.8999999999996</v>
      </c>
      <c r="AD261" s="15">
        <f t="shared" si="435"/>
        <v>1633.4499999999998</v>
      </c>
      <c r="AE261" s="15">
        <f t="shared" si="468"/>
        <v>89.865005980747711</v>
      </c>
      <c r="AF261" s="16">
        <f t="shared" si="471"/>
        <v>0</v>
      </c>
      <c r="AG261" s="16">
        <f t="shared" si="436"/>
        <v>0</v>
      </c>
      <c r="AH261" s="16">
        <v>0</v>
      </c>
      <c r="AI261" s="16">
        <f t="shared" si="437"/>
        <v>0</v>
      </c>
      <c r="AJ261" s="16">
        <f t="shared" si="469"/>
        <v>400</v>
      </c>
    </row>
    <row r="262" spans="1:36" ht="13.15" customHeight="1" x14ac:dyDescent="0.25">
      <c r="A262" s="12" t="str">
        <f t="shared" si="452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36" t="s">
        <v>187</v>
      </c>
      <c r="G262" s="36" t="s">
        <v>289</v>
      </c>
      <c r="H262" s="7" t="s">
        <v>104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60"/>
        <v>1000</v>
      </c>
      <c r="S262" s="7">
        <v>0</v>
      </c>
      <c r="T262" s="20">
        <f t="shared" si="461"/>
        <v>200</v>
      </c>
      <c r="U262" s="20">
        <f t="shared" si="462"/>
        <v>466.66666666666998</v>
      </c>
      <c r="V262" s="18">
        <f t="shared" si="463"/>
        <v>18668</v>
      </c>
      <c r="W262" s="18">
        <f t="shared" si="464"/>
        <v>9334</v>
      </c>
      <c r="X262" s="18">
        <v>4667</v>
      </c>
      <c r="Y262" s="18">
        <f t="shared" si="465"/>
        <v>2333.5</v>
      </c>
      <c r="Z262" s="18">
        <f t="shared" si="466"/>
        <v>49.99250037498124</v>
      </c>
      <c r="AA262" s="15">
        <f t="shared" si="470"/>
        <v>13067.599999999999</v>
      </c>
      <c r="AB262" s="15">
        <f t="shared" si="434"/>
        <v>6533.7999999999993</v>
      </c>
      <c r="AC262" s="15">
        <f t="shared" si="467"/>
        <v>3266.8999999999996</v>
      </c>
      <c r="AD262" s="15">
        <f t="shared" si="435"/>
        <v>1633.4499999999998</v>
      </c>
      <c r="AE262" s="15">
        <f t="shared" si="468"/>
        <v>89.865005980747711</v>
      </c>
      <c r="AF262" s="16">
        <f t="shared" si="471"/>
        <v>0</v>
      </c>
      <c r="AG262" s="16">
        <f t="shared" si="436"/>
        <v>0</v>
      </c>
      <c r="AH262" s="16">
        <v>0</v>
      </c>
      <c r="AI262" s="16">
        <f t="shared" si="437"/>
        <v>0</v>
      </c>
      <c r="AJ262" s="16">
        <f t="shared" si="469"/>
        <v>400</v>
      </c>
    </row>
    <row r="263" spans="1:36" ht="13.15" customHeight="1" x14ac:dyDescent="0.25">
      <c r="A263" s="12" t="str">
        <f t="shared" si="452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36" t="s">
        <v>187</v>
      </c>
      <c r="G263" s="36" t="s">
        <v>289</v>
      </c>
      <c r="H263" s="7" t="s">
        <v>104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60"/>
        <v>1000</v>
      </c>
      <c r="S263" s="7">
        <v>0</v>
      </c>
      <c r="T263" s="20">
        <f t="shared" si="461"/>
        <v>200</v>
      </c>
      <c r="U263" s="20">
        <f t="shared" si="462"/>
        <v>466.66666666666998</v>
      </c>
      <c r="V263" s="18">
        <f t="shared" si="463"/>
        <v>18668</v>
      </c>
      <c r="W263" s="18">
        <f t="shared" si="464"/>
        <v>9334</v>
      </c>
      <c r="X263" s="18">
        <v>4667</v>
      </c>
      <c r="Y263" s="18">
        <f t="shared" si="465"/>
        <v>2333.5</v>
      </c>
      <c r="Z263" s="18">
        <f t="shared" si="466"/>
        <v>49.99250037498124</v>
      </c>
      <c r="AA263" s="15">
        <f t="shared" si="470"/>
        <v>13067.599999999999</v>
      </c>
      <c r="AB263" s="15">
        <f t="shared" si="434"/>
        <v>6533.7999999999993</v>
      </c>
      <c r="AC263" s="15">
        <f t="shared" si="467"/>
        <v>3266.8999999999996</v>
      </c>
      <c r="AD263" s="15">
        <f t="shared" si="435"/>
        <v>1633.4499999999998</v>
      </c>
      <c r="AE263" s="15">
        <f t="shared" si="468"/>
        <v>89.865005980747711</v>
      </c>
      <c r="AF263" s="16">
        <f t="shared" si="471"/>
        <v>0</v>
      </c>
      <c r="AG263" s="16">
        <f t="shared" si="436"/>
        <v>0</v>
      </c>
      <c r="AH263" s="16">
        <v>0</v>
      </c>
      <c r="AI263" s="16">
        <f t="shared" si="437"/>
        <v>0</v>
      </c>
      <c r="AJ263" s="16">
        <f t="shared" si="469"/>
        <v>400</v>
      </c>
    </row>
    <row r="264" spans="1:36" ht="13.15" customHeight="1" x14ac:dyDescent="0.25">
      <c r="A264" s="12" t="str">
        <f t="shared" si="452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36" t="s">
        <v>187</v>
      </c>
      <c r="G264" s="36" t="s">
        <v>289</v>
      </c>
      <c r="H264" s="7" t="s">
        <v>104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60"/>
        <v>1000</v>
      </c>
      <c r="S264" s="7">
        <v>0</v>
      </c>
      <c r="T264" s="20">
        <f t="shared" si="461"/>
        <v>200</v>
      </c>
      <c r="U264" s="20">
        <f t="shared" si="462"/>
        <v>466.66666666666998</v>
      </c>
      <c r="V264" s="18">
        <f t="shared" si="463"/>
        <v>18668</v>
      </c>
      <c r="W264" s="18">
        <f t="shared" si="464"/>
        <v>9334</v>
      </c>
      <c r="X264" s="18">
        <v>4667</v>
      </c>
      <c r="Y264" s="18">
        <f t="shared" si="465"/>
        <v>2333.5</v>
      </c>
      <c r="Z264" s="18">
        <f t="shared" si="466"/>
        <v>49.99250037498124</v>
      </c>
      <c r="AA264" s="15">
        <f t="shared" si="470"/>
        <v>13067.599999999999</v>
      </c>
      <c r="AB264" s="15">
        <f t="shared" si="434"/>
        <v>6533.7999999999993</v>
      </c>
      <c r="AC264" s="15">
        <f t="shared" si="467"/>
        <v>3266.8999999999996</v>
      </c>
      <c r="AD264" s="15">
        <f t="shared" si="435"/>
        <v>1633.4499999999998</v>
      </c>
      <c r="AE264" s="15">
        <f t="shared" si="468"/>
        <v>89.865005980747711</v>
      </c>
      <c r="AF264" s="16">
        <f t="shared" si="471"/>
        <v>0</v>
      </c>
      <c r="AG264" s="16">
        <f t="shared" si="436"/>
        <v>0</v>
      </c>
      <c r="AH264" s="16">
        <v>0</v>
      </c>
      <c r="AI264" s="16">
        <f t="shared" si="437"/>
        <v>0</v>
      </c>
      <c r="AJ264" s="16">
        <f t="shared" si="469"/>
        <v>400</v>
      </c>
    </row>
    <row r="265" spans="1:36" ht="13.15" customHeight="1" x14ac:dyDescent="0.25">
      <c r="A265" s="12" t="str">
        <f t="shared" si="452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36" t="s">
        <v>185</v>
      </c>
      <c r="G265" s="36" t="s">
        <v>289</v>
      </c>
      <c r="H265" s="7" t="s">
        <v>104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60"/>
        <v>1000</v>
      </c>
      <c r="S265" s="7">
        <v>0</v>
      </c>
      <c r="T265" s="20">
        <f t="shared" si="461"/>
        <v>200</v>
      </c>
      <c r="U265" s="20">
        <f t="shared" si="462"/>
        <v>466.66666666666998</v>
      </c>
      <c r="V265" s="18">
        <f t="shared" si="463"/>
        <v>18668</v>
      </c>
      <c r="W265" s="18">
        <f t="shared" si="464"/>
        <v>9334</v>
      </c>
      <c r="X265" s="18">
        <v>4667</v>
      </c>
      <c r="Y265" s="18">
        <f t="shared" si="465"/>
        <v>2333.5</v>
      </c>
      <c r="Z265" s="18">
        <f t="shared" si="466"/>
        <v>49.99250037498124</v>
      </c>
      <c r="AA265" s="15">
        <f t="shared" si="470"/>
        <v>13067.599999999999</v>
      </c>
      <c r="AB265" s="15">
        <f t="shared" si="434"/>
        <v>6533.7999999999993</v>
      </c>
      <c r="AC265" s="15">
        <f t="shared" si="467"/>
        <v>3266.8999999999996</v>
      </c>
      <c r="AD265" s="15">
        <f t="shared" si="435"/>
        <v>1633.4499999999998</v>
      </c>
      <c r="AE265" s="15">
        <f t="shared" si="468"/>
        <v>89.865005980747711</v>
      </c>
      <c r="AF265" s="16">
        <f t="shared" si="471"/>
        <v>0</v>
      </c>
      <c r="AG265" s="16">
        <f t="shared" si="436"/>
        <v>0</v>
      </c>
      <c r="AH265" s="16">
        <v>0</v>
      </c>
      <c r="AI265" s="16">
        <f t="shared" si="437"/>
        <v>0</v>
      </c>
      <c r="AJ265" s="16">
        <f t="shared" si="469"/>
        <v>400</v>
      </c>
    </row>
    <row r="266" spans="1:36" ht="13.15" customHeight="1" x14ac:dyDescent="0.25">
      <c r="A266" s="22" t="str">
        <f>D266&amp;" - "&amp;C266&amp;" - "&amp;B266</f>
        <v>C.A. - Found - Accountancy</v>
      </c>
      <c r="B266" s="9" t="s">
        <v>210</v>
      </c>
      <c r="C266" s="3" t="s">
        <v>209</v>
      </c>
      <c r="D266" s="3" t="s">
        <v>170</v>
      </c>
      <c r="E266" s="3" t="s">
        <v>4</v>
      </c>
      <c r="F266" s="24" t="s">
        <v>202</v>
      </c>
      <c r="G266" s="24" t="s">
        <v>189</v>
      </c>
      <c r="H266" s="7" t="s">
        <v>104</v>
      </c>
      <c r="I266" s="19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142</v>
      </c>
      <c r="R266" s="20">
        <f t="shared" si="460"/>
        <v>15000</v>
      </c>
      <c r="S266" s="7">
        <v>0</v>
      </c>
      <c r="T266" s="20">
        <f t="shared" si="461"/>
        <v>3000</v>
      </c>
      <c r="U266" s="34">
        <f t="shared" si="462"/>
        <v>7000.00000000005</v>
      </c>
      <c r="V266" s="34">
        <f t="shared" si="463"/>
        <v>280000</v>
      </c>
      <c r="W266" s="34">
        <f t="shared" si="464"/>
        <v>140000</v>
      </c>
      <c r="X266" s="34">
        <v>70000</v>
      </c>
      <c r="Y266" s="34">
        <f t="shared" si="465"/>
        <v>35000</v>
      </c>
      <c r="Z266" s="34">
        <f t="shared" si="466"/>
        <v>50</v>
      </c>
      <c r="AA266" s="34">
        <f t="shared" si="470"/>
        <v>196000</v>
      </c>
      <c r="AB266" s="34">
        <f t="shared" si="434"/>
        <v>98000</v>
      </c>
      <c r="AC266" s="34">
        <f t="shared" si="467"/>
        <v>49000</v>
      </c>
      <c r="AD266" s="34">
        <f t="shared" si="435"/>
        <v>24500</v>
      </c>
      <c r="AE266" s="34">
        <f t="shared" si="468"/>
        <v>89.87341772151899</v>
      </c>
      <c r="AF266" s="34">
        <f t="shared" si="471"/>
        <v>0</v>
      </c>
      <c r="AG266" s="34">
        <f t="shared" si="436"/>
        <v>0</v>
      </c>
      <c r="AH266" s="34">
        <v>0</v>
      </c>
      <c r="AI266" s="34">
        <f t="shared" si="437"/>
        <v>0</v>
      </c>
      <c r="AJ266" s="34">
        <f t="shared" si="469"/>
        <v>400</v>
      </c>
    </row>
    <row r="267" spans="1:36" ht="13.15" customHeight="1" x14ac:dyDescent="0.25">
      <c r="A267" s="22" t="str">
        <f t="shared" ref="A267:A330" si="472">D267&amp;" - "&amp;C267&amp;" - "&amp;B267</f>
        <v>C.A. - Found - Biz laws &amp; Corspndnce</v>
      </c>
      <c r="B267" s="9" t="s">
        <v>212</v>
      </c>
      <c r="C267" s="3" t="s">
        <v>209</v>
      </c>
      <c r="D267" s="3" t="s">
        <v>170</v>
      </c>
      <c r="E267" s="3" t="s">
        <v>4</v>
      </c>
      <c r="F267" s="24" t="s">
        <v>280</v>
      </c>
      <c r="G267" s="24" t="s">
        <v>189</v>
      </c>
      <c r="H267" s="7" t="s">
        <v>104</v>
      </c>
      <c r="I267" s="19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20"/>
      <c r="S267" s="7"/>
      <c r="T267" s="2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36" ht="13.15" customHeight="1" x14ac:dyDescent="0.25">
      <c r="A268" s="22" t="str">
        <f t="shared" si="472"/>
        <v>C.A. - Found - Biz Math &amp; Stat</v>
      </c>
      <c r="B268" s="9" t="s">
        <v>213</v>
      </c>
      <c r="C268" s="3" t="s">
        <v>209</v>
      </c>
      <c r="D268" s="3" t="s">
        <v>170</v>
      </c>
      <c r="E268" s="3" t="s">
        <v>4</v>
      </c>
      <c r="F268" s="24" t="s">
        <v>214</v>
      </c>
      <c r="G268" s="24" t="s">
        <v>189</v>
      </c>
      <c r="H268" s="7" t="s">
        <v>104</v>
      </c>
      <c r="I268" s="19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20"/>
      <c r="S268" s="7"/>
      <c r="T268" s="2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</row>
    <row r="269" spans="1:36" x14ac:dyDescent="0.25">
      <c r="A269" s="22" t="str">
        <f t="shared" si="472"/>
        <v>C.A. - Found - Eco &amp; Comm Knwldge</v>
      </c>
      <c r="B269" s="9" t="s">
        <v>292</v>
      </c>
      <c r="C269" s="3" t="s">
        <v>209</v>
      </c>
      <c r="D269" s="3" t="s">
        <v>170</v>
      </c>
      <c r="E269" s="3" t="s">
        <v>4</v>
      </c>
      <c r="F269" s="24" t="s">
        <v>29</v>
      </c>
      <c r="G269" s="24"/>
      <c r="H269" s="7" t="s">
        <v>104</v>
      </c>
      <c r="I269" s="19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20"/>
      <c r="S269" s="7"/>
      <c r="T269" s="2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13.15" customHeight="1" x14ac:dyDescent="0.25">
      <c r="A270" s="22" t="str">
        <f t="shared" si="472"/>
        <v>C.A. - Inter - Accountancy</v>
      </c>
      <c r="B270" s="30" t="s">
        <v>210</v>
      </c>
      <c r="C270" s="3" t="s">
        <v>211</v>
      </c>
      <c r="D270" s="3" t="s">
        <v>170</v>
      </c>
      <c r="E270" s="3" t="s">
        <v>4</v>
      </c>
      <c r="F270" s="24" t="s">
        <v>202</v>
      </c>
      <c r="G270" s="24" t="s">
        <v>189</v>
      </c>
      <c r="H270" s="7" t="s">
        <v>104</v>
      </c>
      <c r="I270" s="19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142</v>
      </c>
      <c r="R270" s="20">
        <f t="shared" si="460"/>
        <v>20000</v>
      </c>
      <c r="S270" s="7">
        <v>0</v>
      </c>
      <c r="T270" s="20">
        <f t="shared" si="461"/>
        <v>4000</v>
      </c>
      <c r="U270" s="20">
        <f t="shared" si="462"/>
        <v>9333.3333333333994</v>
      </c>
      <c r="V270" s="18">
        <f t="shared" si="463"/>
        <v>373348</v>
      </c>
      <c r="W270" s="18">
        <f t="shared" si="464"/>
        <v>186674</v>
      </c>
      <c r="X270" s="18">
        <v>93337</v>
      </c>
      <c r="Y270" s="18">
        <f t="shared" si="465"/>
        <v>46668.5</v>
      </c>
      <c r="Z270" s="18">
        <f t="shared" si="466"/>
        <v>49.995875113434366</v>
      </c>
      <c r="AA270" s="15">
        <f t="shared" si="470"/>
        <v>261343.59999999998</v>
      </c>
      <c r="AB270" s="15">
        <f t="shared" si="434"/>
        <v>130671.79999999999</v>
      </c>
      <c r="AC270" s="15">
        <f t="shared" si="467"/>
        <v>65335.899999999994</v>
      </c>
      <c r="AD270" s="15">
        <f t="shared" si="435"/>
        <v>32667.949999999997</v>
      </c>
      <c r="AE270" s="15">
        <f t="shared" si="468"/>
        <v>89.868791171860693</v>
      </c>
      <c r="AF270" s="16">
        <f t="shared" si="471"/>
        <v>0</v>
      </c>
      <c r="AG270" s="16">
        <f t="shared" si="436"/>
        <v>0</v>
      </c>
      <c r="AH270" s="16">
        <v>0</v>
      </c>
      <c r="AI270" s="16">
        <f t="shared" si="437"/>
        <v>0</v>
      </c>
      <c r="AJ270" s="16">
        <f t="shared" si="469"/>
        <v>400</v>
      </c>
    </row>
    <row r="271" spans="1:36" ht="13.15" customHeight="1" x14ac:dyDescent="0.25">
      <c r="A271" s="22" t="str">
        <f t="shared" si="472"/>
        <v>C.A. - Inter - Corp &amp; other Laws</v>
      </c>
      <c r="B271" s="30" t="s">
        <v>215</v>
      </c>
      <c r="C271" s="3" t="s">
        <v>211</v>
      </c>
      <c r="D271" s="3" t="s">
        <v>170</v>
      </c>
      <c r="E271" s="3" t="s">
        <v>4</v>
      </c>
      <c r="F271" s="24" t="s">
        <v>280</v>
      </c>
      <c r="G271" s="24" t="s">
        <v>189</v>
      </c>
      <c r="H271" s="7" t="s">
        <v>104</v>
      </c>
      <c r="I271" s="19">
        <v>45139</v>
      </c>
      <c r="J271" s="7"/>
      <c r="K271" s="7"/>
      <c r="L271" s="7"/>
      <c r="M271" s="7"/>
      <c r="N271" s="7"/>
      <c r="O271" s="7"/>
      <c r="P271" s="7"/>
      <c r="Q271" s="7"/>
      <c r="R271" s="20"/>
      <c r="S271" s="7"/>
      <c r="T271" s="20"/>
      <c r="U271" s="20"/>
      <c r="V271" s="18"/>
      <c r="W271" s="18"/>
      <c r="X271" s="18"/>
      <c r="Y271" s="18"/>
      <c r="Z271" s="18"/>
      <c r="AA271" s="15"/>
      <c r="AB271" s="15"/>
      <c r="AC271" s="15"/>
      <c r="AD271" s="15"/>
      <c r="AE271" s="15"/>
      <c r="AF271" s="16"/>
      <c r="AG271" s="16"/>
      <c r="AH271" s="16"/>
      <c r="AI271" s="16"/>
      <c r="AJ271" s="16"/>
    </row>
    <row r="272" spans="1:36" ht="13.15" customHeight="1" x14ac:dyDescent="0.25">
      <c r="A272" s="22" t="str">
        <f t="shared" si="472"/>
        <v>C.A. - Inter - Cost &amp; Mgmt Ac</v>
      </c>
      <c r="B272" s="30" t="s">
        <v>216</v>
      </c>
      <c r="C272" s="3" t="s">
        <v>211</v>
      </c>
      <c r="D272" s="3" t="s">
        <v>170</v>
      </c>
      <c r="E272" s="3" t="s">
        <v>4</v>
      </c>
      <c r="F272" s="24" t="s">
        <v>202</v>
      </c>
      <c r="G272" s="24" t="s">
        <v>189</v>
      </c>
      <c r="H272" s="7" t="s">
        <v>104</v>
      </c>
      <c r="I272" s="19">
        <v>45139</v>
      </c>
      <c r="J272" s="7"/>
      <c r="K272" s="7"/>
      <c r="L272" s="7"/>
      <c r="M272" s="7"/>
      <c r="N272" s="7"/>
      <c r="O272" s="7"/>
      <c r="P272" s="7"/>
      <c r="Q272" s="7"/>
      <c r="R272" s="20"/>
      <c r="S272" s="7"/>
      <c r="T272" s="20"/>
      <c r="U272" s="20"/>
      <c r="V272" s="18"/>
      <c r="W272" s="18"/>
      <c r="X272" s="18"/>
      <c r="Y272" s="18"/>
      <c r="Z272" s="18"/>
      <c r="AA272" s="15"/>
      <c r="AB272" s="15"/>
      <c r="AC272" s="15"/>
      <c r="AD272" s="15"/>
      <c r="AE272" s="15"/>
      <c r="AF272" s="16"/>
      <c r="AG272" s="16"/>
      <c r="AH272" s="16"/>
      <c r="AI272" s="16"/>
      <c r="AJ272" s="16"/>
    </row>
    <row r="273" spans="1:36" ht="13.15" customHeight="1" x14ac:dyDescent="0.25">
      <c r="A273" s="22" t="str">
        <f t="shared" si="472"/>
        <v>C.A. - Inter - Tax</v>
      </c>
      <c r="B273" s="30" t="s">
        <v>217</v>
      </c>
      <c r="C273" s="3" t="s">
        <v>211</v>
      </c>
      <c r="D273" s="3" t="s">
        <v>170</v>
      </c>
      <c r="E273" s="3" t="s">
        <v>4</v>
      </c>
      <c r="F273" s="24" t="s">
        <v>29</v>
      </c>
      <c r="G273" s="24"/>
      <c r="H273" s="7" t="s">
        <v>104</v>
      </c>
      <c r="I273" s="19">
        <v>45139</v>
      </c>
      <c r="J273" s="7"/>
      <c r="K273" s="7"/>
      <c r="L273" s="7"/>
      <c r="M273" s="7"/>
      <c r="N273" s="7"/>
      <c r="O273" s="7"/>
      <c r="P273" s="7"/>
      <c r="Q273" s="7"/>
      <c r="R273" s="20"/>
      <c r="S273" s="7"/>
      <c r="T273" s="20"/>
      <c r="U273" s="20"/>
      <c r="V273" s="18"/>
      <c r="W273" s="18"/>
      <c r="X273" s="18"/>
      <c r="Y273" s="18"/>
      <c r="Z273" s="18"/>
      <c r="AA273" s="15"/>
      <c r="AB273" s="15"/>
      <c r="AC273" s="15"/>
      <c r="AD273" s="15"/>
      <c r="AE273" s="15"/>
      <c r="AF273" s="16"/>
      <c r="AG273" s="16"/>
      <c r="AH273" s="16"/>
      <c r="AI273" s="16"/>
      <c r="AJ273" s="16"/>
    </row>
    <row r="274" spans="1:36" ht="13.15" customHeight="1" x14ac:dyDescent="0.25">
      <c r="A274" s="22" t="str">
        <f t="shared" si="472"/>
        <v>C.A. - Inter - Audit</v>
      </c>
      <c r="B274" s="30" t="s">
        <v>218</v>
      </c>
      <c r="C274" s="3" t="s">
        <v>211</v>
      </c>
      <c r="D274" s="3" t="s">
        <v>170</v>
      </c>
      <c r="E274" s="3" t="s">
        <v>4</v>
      </c>
      <c r="F274" s="24" t="s">
        <v>29</v>
      </c>
      <c r="G274" s="24"/>
      <c r="H274" s="7" t="s">
        <v>104</v>
      </c>
      <c r="I274" s="19">
        <v>45139</v>
      </c>
      <c r="J274" s="7"/>
      <c r="K274" s="7"/>
      <c r="L274" s="7"/>
      <c r="M274" s="7"/>
      <c r="N274" s="7"/>
      <c r="O274" s="7"/>
      <c r="P274" s="7"/>
      <c r="Q274" s="7"/>
      <c r="R274" s="20"/>
      <c r="S274" s="7"/>
      <c r="T274" s="20"/>
      <c r="U274" s="20"/>
      <c r="V274" s="18"/>
      <c r="W274" s="18"/>
      <c r="X274" s="18"/>
      <c r="Y274" s="18"/>
      <c r="Z274" s="18"/>
      <c r="AA274" s="15"/>
      <c r="AB274" s="15"/>
      <c r="AC274" s="15"/>
      <c r="AD274" s="15"/>
      <c r="AE274" s="15"/>
      <c r="AF274" s="16"/>
      <c r="AG274" s="16"/>
      <c r="AH274" s="16"/>
      <c r="AI274" s="16"/>
      <c r="AJ274" s="16"/>
    </row>
    <row r="275" spans="1:36" ht="13.15" customHeight="1" x14ac:dyDescent="0.25">
      <c r="A275" s="22" t="str">
        <f t="shared" si="472"/>
        <v>C.A. - Inter - Adv Ac</v>
      </c>
      <c r="B275" s="30" t="s">
        <v>219</v>
      </c>
      <c r="C275" s="3" t="s">
        <v>211</v>
      </c>
      <c r="D275" s="3" t="s">
        <v>170</v>
      </c>
      <c r="E275" s="3" t="s">
        <v>4</v>
      </c>
      <c r="F275" s="24" t="s">
        <v>202</v>
      </c>
      <c r="G275" s="24" t="s">
        <v>189</v>
      </c>
      <c r="H275" s="7" t="s">
        <v>104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ht="13.15" customHeight="1" x14ac:dyDescent="0.25">
      <c r="A276" s="22" t="str">
        <f t="shared" si="472"/>
        <v>C.A. - Inter - EIS &amp; Strategic Mgmt</v>
      </c>
      <c r="B276" s="30" t="s">
        <v>220</v>
      </c>
      <c r="C276" s="3" t="s">
        <v>211</v>
      </c>
      <c r="D276" s="3" t="s">
        <v>170</v>
      </c>
      <c r="E276" s="3" t="s">
        <v>4</v>
      </c>
      <c r="F276" s="36" t="s">
        <v>281</v>
      </c>
      <c r="G276" s="36" t="s">
        <v>289</v>
      </c>
      <c r="H276" s="7" t="s">
        <v>104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ht="13.15" customHeight="1" x14ac:dyDescent="0.25">
      <c r="A277" s="22" t="str">
        <f t="shared" si="472"/>
        <v>C.A. - Inter - Fin Mgmt &amp; Eco</v>
      </c>
      <c r="B277" s="30" t="s">
        <v>221</v>
      </c>
      <c r="C277" s="3" t="s">
        <v>211</v>
      </c>
      <c r="D277" s="3" t="s">
        <v>170</v>
      </c>
      <c r="E277" s="3" t="s">
        <v>4</v>
      </c>
      <c r="F277" s="24" t="s">
        <v>29</v>
      </c>
      <c r="G277" s="24"/>
      <c r="H277" s="7" t="s">
        <v>104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ht="13.15" customHeight="1" x14ac:dyDescent="0.25">
      <c r="A278" s="22" t="str">
        <f t="shared" si="472"/>
        <v>C.A. - Final - Fin Reporting</v>
      </c>
      <c r="B278" s="9" t="s">
        <v>222</v>
      </c>
      <c r="C278" s="3" t="s">
        <v>169</v>
      </c>
      <c r="D278" s="3" t="s">
        <v>170</v>
      </c>
      <c r="E278" s="3" t="s">
        <v>4</v>
      </c>
      <c r="F278" s="24" t="s">
        <v>202</v>
      </c>
      <c r="G278" s="24" t="s">
        <v>189</v>
      </c>
      <c r="H278" s="7" t="s">
        <v>104</v>
      </c>
      <c r="I278" s="19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142</v>
      </c>
      <c r="R278" s="20">
        <f t="shared" si="460"/>
        <v>25000</v>
      </c>
      <c r="S278" s="7">
        <v>0</v>
      </c>
      <c r="T278" s="20">
        <f t="shared" si="461"/>
        <v>5000</v>
      </c>
      <c r="U278" s="20">
        <f t="shared" si="462"/>
        <v>11666.66666666675</v>
      </c>
      <c r="V278" s="18">
        <f t="shared" si="463"/>
        <v>466668</v>
      </c>
      <c r="W278" s="18">
        <f t="shared" si="464"/>
        <v>233334</v>
      </c>
      <c r="X278" s="18">
        <v>116667</v>
      </c>
      <c r="Y278" s="18">
        <f t="shared" si="465"/>
        <v>58333.5</v>
      </c>
      <c r="Z278" s="18">
        <f t="shared" si="466"/>
        <v>49.999700000599994</v>
      </c>
      <c r="AA278" s="15">
        <f t="shared" si="470"/>
        <v>326667.59999999998</v>
      </c>
      <c r="AB278" s="15">
        <f t="shared" si="434"/>
        <v>163333.79999999999</v>
      </c>
      <c r="AC278" s="15">
        <f t="shared" si="467"/>
        <v>81666.899999999994</v>
      </c>
      <c r="AD278" s="15">
        <f t="shared" si="435"/>
        <v>40833.449999999997</v>
      </c>
      <c r="AE278" s="15">
        <f t="shared" si="468"/>
        <v>89.873081237577566</v>
      </c>
      <c r="AF278" s="16">
        <f t="shared" si="471"/>
        <v>0</v>
      </c>
      <c r="AG278" s="16">
        <f t="shared" si="436"/>
        <v>0</v>
      </c>
      <c r="AH278" s="16">
        <v>0</v>
      </c>
      <c r="AI278" s="16">
        <f t="shared" si="437"/>
        <v>0</v>
      </c>
      <c r="AJ278" s="16">
        <f t="shared" si="469"/>
        <v>400</v>
      </c>
    </row>
    <row r="279" spans="1:36" x14ac:dyDescent="0.25">
      <c r="A279" s="22" t="str">
        <f t="shared" si="472"/>
        <v>C.A. - Final - Strategic Fin Mgmt</v>
      </c>
      <c r="B279" s="9" t="s">
        <v>241</v>
      </c>
      <c r="C279" s="3" t="s">
        <v>169</v>
      </c>
      <c r="D279" s="3" t="s">
        <v>170</v>
      </c>
      <c r="E279" s="3" t="s">
        <v>4</v>
      </c>
      <c r="F279" s="24" t="s">
        <v>202</v>
      </c>
      <c r="G279" s="24" t="s">
        <v>189</v>
      </c>
      <c r="H279" s="7" t="s">
        <v>104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ht="13.15" customHeight="1" x14ac:dyDescent="0.25">
      <c r="A280" s="22" t="str">
        <f t="shared" si="472"/>
        <v>C.A. - Final - Audit &amp; Ethics</v>
      </c>
      <c r="B280" s="9" t="s">
        <v>223</v>
      </c>
      <c r="C280" s="3" t="s">
        <v>169</v>
      </c>
      <c r="D280" s="3" t="s">
        <v>170</v>
      </c>
      <c r="E280" s="3" t="s">
        <v>4</v>
      </c>
      <c r="F280" s="24" t="s">
        <v>29</v>
      </c>
      <c r="G280" s="24"/>
      <c r="H280" s="7" t="s">
        <v>104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ht="13.15" customHeight="1" x14ac:dyDescent="0.25">
      <c r="A281" s="22" t="str">
        <f t="shared" si="472"/>
        <v>C.A. - Final - Corporate &amp; Eco Laws</v>
      </c>
      <c r="B281" s="9" t="s">
        <v>224</v>
      </c>
      <c r="C281" s="3" t="s">
        <v>169</v>
      </c>
      <c r="D281" s="3" t="s">
        <v>170</v>
      </c>
      <c r="E281" s="3" t="s">
        <v>4</v>
      </c>
      <c r="F281" s="24" t="s">
        <v>280</v>
      </c>
      <c r="G281" s="24" t="s">
        <v>189</v>
      </c>
      <c r="H281" s="7" t="s">
        <v>104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ht="13.15" customHeight="1" x14ac:dyDescent="0.25">
      <c r="A282" s="22" t="str">
        <f t="shared" si="472"/>
        <v>C.A. - Final - Strategic Cost &amp; Perf Eval</v>
      </c>
      <c r="B282" s="9" t="s">
        <v>226</v>
      </c>
      <c r="C282" s="3" t="s">
        <v>169</v>
      </c>
      <c r="D282" s="3" t="s">
        <v>170</v>
      </c>
      <c r="E282" s="3" t="s">
        <v>4</v>
      </c>
      <c r="F282" s="24" t="s">
        <v>202</v>
      </c>
      <c r="G282" s="24" t="s">
        <v>189</v>
      </c>
      <c r="H282" s="7" t="s">
        <v>104</v>
      </c>
      <c r="I282" s="19">
        <v>45139</v>
      </c>
      <c r="J282" s="7"/>
      <c r="K282" s="7"/>
      <c r="L282" s="7"/>
      <c r="M282" s="7"/>
      <c r="N282" s="7"/>
      <c r="O282" s="7"/>
      <c r="P282" s="7"/>
      <c r="Q282" s="7"/>
      <c r="R282" s="20"/>
      <c r="S282" s="7"/>
      <c r="T282" s="20"/>
      <c r="U282" s="20"/>
      <c r="V282" s="18"/>
      <c r="W282" s="18"/>
      <c r="X282" s="18"/>
      <c r="Y282" s="18"/>
      <c r="Z282" s="18"/>
      <c r="AA282" s="15"/>
      <c r="AB282" s="15"/>
      <c r="AC282" s="15"/>
      <c r="AD282" s="15"/>
      <c r="AE282" s="15"/>
      <c r="AF282" s="16"/>
      <c r="AG282" s="16"/>
      <c r="AH282" s="16"/>
      <c r="AI282" s="16"/>
      <c r="AJ282" s="16"/>
    </row>
    <row r="283" spans="1:36" ht="16.899999999999999" customHeight="1" x14ac:dyDescent="0.25">
      <c r="A283" s="22" t="str">
        <f t="shared" si="472"/>
        <v>C.A. - Final - Risk, Cptl Mkt, Glbl FnRpt</v>
      </c>
      <c r="B283" s="9" t="s">
        <v>293</v>
      </c>
      <c r="C283" s="3" t="s">
        <v>169</v>
      </c>
      <c r="D283" s="3" t="s">
        <v>170</v>
      </c>
      <c r="E283" s="3" t="s">
        <v>4</v>
      </c>
      <c r="F283" s="24" t="s">
        <v>29</v>
      </c>
      <c r="G283" s="24"/>
      <c r="H283" s="7" t="s">
        <v>104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ht="13.15" customHeight="1" x14ac:dyDescent="0.25">
      <c r="A284" s="22" t="str">
        <f t="shared" si="472"/>
        <v>C.A. - Final - Direct Tax &amp; Intrtnl Tax</v>
      </c>
      <c r="B284" s="9" t="s">
        <v>227</v>
      </c>
      <c r="C284" s="3" t="s">
        <v>169</v>
      </c>
      <c r="D284" s="3" t="s">
        <v>170</v>
      </c>
      <c r="E284" s="3" t="s">
        <v>4</v>
      </c>
      <c r="F284" s="24" t="s">
        <v>280</v>
      </c>
      <c r="G284" s="24" t="s">
        <v>189</v>
      </c>
      <c r="H284" s="7" t="s">
        <v>104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ht="13.15" customHeight="1" x14ac:dyDescent="0.25">
      <c r="A285" s="22" t="str">
        <f t="shared" si="472"/>
        <v>C.A. - Final - Indirect Tax laws</v>
      </c>
      <c r="B285" s="9" t="s">
        <v>225</v>
      </c>
      <c r="C285" s="3" t="s">
        <v>169</v>
      </c>
      <c r="D285" s="3" t="s">
        <v>170</v>
      </c>
      <c r="E285" s="3" t="s">
        <v>4</v>
      </c>
      <c r="F285" s="24" t="s">
        <v>280</v>
      </c>
      <c r="G285" s="24" t="s">
        <v>189</v>
      </c>
      <c r="H285" s="7" t="s">
        <v>104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ht="13.15" customHeight="1" x14ac:dyDescent="0.25">
      <c r="A286" s="35" t="str">
        <f t="shared" si="472"/>
        <v>C.M.A. - Found - Bizz laws &amp; comm</v>
      </c>
      <c r="B286" s="30" t="s">
        <v>228</v>
      </c>
      <c r="C286" s="3" t="s">
        <v>209</v>
      </c>
      <c r="D286" s="3" t="s">
        <v>171</v>
      </c>
      <c r="E286" s="3" t="s">
        <v>4</v>
      </c>
      <c r="F286" s="24" t="s">
        <v>29</v>
      </c>
      <c r="G286" s="24"/>
      <c r="H286" s="7" t="s">
        <v>104</v>
      </c>
      <c r="I286" s="19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142</v>
      </c>
      <c r="R286" s="20">
        <f t="shared" si="460"/>
        <v>15000</v>
      </c>
      <c r="S286" s="7">
        <v>0</v>
      </c>
      <c r="T286" s="20">
        <f t="shared" si="461"/>
        <v>3000</v>
      </c>
      <c r="U286" s="20">
        <f t="shared" si="462"/>
        <v>7000.00000000005</v>
      </c>
      <c r="V286" s="18">
        <f t="shared" ref="V286:V318" si="473">X286*4</f>
        <v>280000</v>
      </c>
      <c r="W286" s="18">
        <f t="shared" ref="W286:W318" si="474">X286*2</f>
        <v>140000</v>
      </c>
      <c r="X286" s="18">
        <v>70000</v>
      </c>
      <c r="Y286" s="18">
        <f t="shared" ref="Y286:Y318" si="475">X286/2</f>
        <v>35000</v>
      </c>
      <c r="Z286" s="18">
        <f t="shared" ref="Z286:Z318" si="476">(R286-(T286+X286/10))/(T286+X286/10)%</f>
        <v>50</v>
      </c>
      <c r="AA286" s="15">
        <f t="shared" si="470"/>
        <v>196000</v>
      </c>
      <c r="AB286" s="15">
        <f t="shared" si="434"/>
        <v>98000</v>
      </c>
      <c r="AC286" s="15">
        <f t="shared" si="467"/>
        <v>49000</v>
      </c>
      <c r="AD286" s="15">
        <f t="shared" si="435"/>
        <v>24500</v>
      </c>
      <c r="AE286" s="15">
        <f t="shared" si="468"/>
        <v>89.87341772151899</v>
      </c>
      <c r="AF286" s="16">
        <f t="shared" si="471"/>
        <v>0</v>
      </c>
      <c r="AG286" s="16">
        <f t="shared" si="436"/>
        <v>0</v>
      </c>
      <c r="AH286" s="16">
        <v>0</v>
      </c>
      <c r="AI286" s="16">
        <f t="shared" si="437"/>
        <v>0</v>
      </c>
      <c r="AJ286" s="16">
        <f t="shared" si="469"/>
        <v>400</v>
      </c>
    </row>
    <row r="287" spans="1:36" ht="13.15" customHeight="1" x14ac:dyDescent="0.25">
      <c r="A287" s="35" t="str">
        <f t="shared" si="472"/>
        <v>C.M.A. - Found - Fin &amp; Cost Ac</v>
      </c>
      <c r="B287" s="30" t="s">
        <v>229</v>
      </c>
      <c r="C287" s="3" t="s">
        <v>209</v>
      </c>
      <c r="D287" s="3" t="s">
        <v>171</v>
      </c>
      <c r="E287" s="3" t="s">
        <v>4</v>
      </c>
      <c r="F287" s="24" t="s">
        <v>29</v>
      </c>
      <c r="G287" s="24"/>
      <c r="H287" s="7" t="s">
        <v>104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ht="13.15" customHeight="1" x14ac:dyDescent="0.25">
      <c r="A288" s="35" t="str">
        <f t="shared" si="472"/>
        <v>C.M.A. - Found - Bizz math &amp; Stat</v>
      </c>
      <c r="B288" s="30" t="s">
        <v>230</v>
      </c>
      <c r="C288" s="3" t="s">
        <v>209</v>
      </c>
      <c r="D288" s="3" t="s">
        <v>171</v>
      </c>
      <c r="E288" s="3" t="s">
        <v>4</v>
      </c>
      <c r="F288" s="24" t="s">
        <v>29</v>
      </c>
      <c r="G288" s="24"/>
      <c r="H288" s="7" t="s">
        <v>104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ht="13.15" customHeight="1" x14ac:dyDescent="0.25">
      <c r="A289" s="35" t="str">
        <f t="shared" si="472"/>
        <v>C.M.A. - Found - Bizz Eco &amp; Math</v>
      </c>
      <c r="B289" s="30" t="s">
        <v>231</v>
      </c>
      <c r="C289" s="3" t="s">
        <v>209</v>
      </c>
      <c r="D289" s="3" t="s">
        <v>171</v>
      </c>
      <c r="E289" s="3" t="s">
        <v>4</v>
      </c>
      <c r="F289" s="24" t="s">
        <v>29</v>
      </c>
      <c r="G289" s="24"/>
      <c r="H289" s="7" t="s">
        <v>104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ht="13.15" customHeight="1" x14ac:dyDescent="0.25">
      <c r="A290" s="35" t="str">
        <f t="shared" si="472"/>
        <v>C.M.A. - Inter - Biz Law &amp; Ethics</v>
      </c>
      <c r="B290" s="9" t="s">
        <v>232</v>
      </c>
      <c r="C290" s="3" t="s">
        <v>211</v>
      </c>
      <c r="D290" s="3" t="s">
        <v>171</v>
      </c>
      <c r="E290" s="3" t="s">
        <v>4</v>
      </c>
      <c r="F290" s="24" t="s">
        <v>29</v>
      </c>
      <c r="G290" s="24"/>
      <c r="H290" s="7" t="s">
        <v>104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142</v>
      </c>
      <c r="R290" s="20">
        <f t="shared" si="460"/>
        <v>20000</v>
      </c>
      <c r="S290" s="7">
        <v>0</v>
      </c>
      <c r="T290" s="20">
        <f t="shared" si="461"/>
        <v>4000</v>
      </c>
      <c r="U290" s="20">
        <f t="shared" si="462"/>
        <v>9333.3333333333994</v>
      </c>
      <c r="V290" s="18">
        <f t="shared" si="473"/>
        <v>373348</v>
      </c>
      <c r="W290" s="18">
        <f t="shared" si="474"/>
        <v>186674</v>
      </c>
      <c r="X290" s="18">
        <v>93337</v>
      </c>
      <c r="Y290" s="18">
        <f t="shared" si="475"/>
        <v>46668.5</v>
      </c>
      <c r="Z290" s="18">
        <f t="shared" si="476"/>
        <v>49.995875113434366</v>
      </c>
      <c r="AA290" s="15">
        <f t="shared" si="470"/>
        <v>261343.59999999998</v>
      </c>
      <c r="AB290" s="15">
        <f t="shared" si="434"/>
        <v>130671.79999999999</v>
      </c>
      <c r="AC290" s="15">
        <f t="shared" si="467"/>
        <v>65335.899999999994</v>
      </c>
      <c r="AD290" s="15">
        <f t="shared" si="435"/>
        <v>32667.949999999997</v>
      </c>
      <c r="AE290" s="15">
        <f t="shared" si="468"/>
        <v>89.868791171860693</v>
      </c>
      <c r="AF290" s="16">
        <f t="shared" si="471"/>
        <v>0</v>
      </c>
      <c r="AG290" s="16">
        <f t="shared" si="436"/>
        <v>0</v>
      </c>
      <c r="AH290" s="16">
        <v>0</v>
      </c>
      <c r="AI290" s="16">
        <f t="shared" si="437"/>
        <v>0</v>
      </c>
      <c r="AJ290" s="16">
        <f t="shared" si="469"/>
        <v>400</v>
      </c>
    </row>
    <row r="291" spans="1:36" ht="13.15" customHeight="1" x14ac:dyDescent="0.25">
      <c r="A291" s="35" t="str">
        <f t="shared" si="472"/>
        <v>C.M.A. - Inter - Fin Ac</v>
      </c>
      <c r="B291" s="9" t="s">
        <v>233</v>
      </c>
      <c r="C291" s="3" t="s">
        <v>211</v>
      </c>
      <c r="D291" s="3" t="s">
        <v>171</v>
      </c>
      <c r="E291" s="3" t="s">
        <v>4</v>
      </c>
      <c r="F291" s="24" t="s">
        <v>29</v>
      </c>
      <c r="G291" s="24"/>
      <c r="H291" s="7" t="s">
        <v>104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ht="13.15" customHeight="1" x14ac:dyDescent="0.25">
      <c r="A292" s="35" t="str">
        <f t="shared" si="472"/>
        <v>C.M.A. - Inter - Direct Indirect Tax</v>
      </c>
      <c r="B292" s="9" t="s">
        <v>234</v>
      </c>
      <c r="C292" s="3" t="s">
        <v>211</v>
      </c>
      <c r="D292" s="3" t="s">
        <v>171</v>
      </c>
      <c r="E292" s="3" t="s">
        <v>4</v>
      </c>
      <c r="F292" s="24" t="s">
        <v>29</v>
      </c>
      <c r="G292" s="24"/>
      <c r="H292" s="7" t="s">
        <v>104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ht="13.15" customHeight="1" x14ac:dyDescent="0.25">
      <c r="A293" s="35" t="str">
        <f t="shared" si="472"/>
        <v>C.M.A. - Inter - Cost AC</v>
      </c>
      <c r="B293" s="9" t="s">
        <v>235</v>
      </c>
      <c r="C293" s="3" t="s">
        <v>211</v>
      </c>
      <c r="D293" s="3" t="s">
        <v>171</v>
      </c>
      <c r="E293" s="3" t="s">
        <v>4</v>
      </c>
      <c r="F293" s="24" t="s">
        <v>29</v>
      </c>
      <c r="G293" s="24"/>
      <c r="H293" s="7" t="s">
        <v>104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ht="13.15" customHeight="1" x14ac:dyDescent="0.25">
      <c r="A294" s="35" t="str">
        <f t="shared" si="472"/>
        <v>C.M.A. - Inter - Ops &amp; Mgmt Strategic</v>
      </c>
      <c r="B294" s="9" t="s">
        <v>238</v>
      </c>
      <c r="C294" s="3" t="s">
        <v>211</v>
      </c>
      <c r="D294" s="3" t="s">
        <v>171</v>
      </c>
      <c r="E294" s="3" t="s">
        <v>4</v>
      </c>
      <c r="F294" s="24" t="s">
        <v>29</v>
      </c>
      <c r="G294" s="24"/>
      <c r="H294" s="7" t="s">
        <v>104</v>
      </c>
      <c r="I294" s="19">
        <v>45139</v>
      </c>
      <c r="J294" s="7"/>
      <c r="K294" s="7"/>
      <c r="L294" s="7"/>
      <c r="M294" s="7"/>
      <c r="N294" s="7"/>
      <c r="O294" s="7"/>
      <c r="P294" s="7"/>
      <c r="Q294" s="7"/>
      <c r="R294" s="20"/>
      <c r="S294" s="7"/>
      <c r="T294" s="20"/>
      <c r="U294" s="20"/>
      <c r="V294" s="18"/>
      <c r="W294" s="18"/>
      <c r="X294" s="18"/>
      <c r="Y294" s="18"/>
      <c r="Z294" s="18"/>
      <c r="AA294" s="15"/>
      <c r="AB294" s="15"/>
      <c r="AC294" s="15"/>
      <c r="AD294" s="15"/>
      <c r="AE294" s="15"/>
      <c r="AF294" s="16"/>
      <c r="AG294" s="16"/>
      <c r="AH294" s="16"/>
      <c r="AI294" s="16"/>
      <c r="AJ294" s="16"/>
    </row>
    <row r="295" spans="1:36" ht="24" customHeight="1" x14ac:dyDescent="0.25">
      <c r="A295" s="35" t="str">
        <f t="shared" si="472"/>
        <v>C.M.A. - Inter - Corporate AC &amp; Auditing</v>
      </c>
      <c r="B295" s="9" t="s">
        <v>236</v>
      </c>
      <c r="C295" s="3" t="s">
        <v>211</v>
      </c>
      <c r="D295" s="3" t="s">
        <v>171</v>
      </c>
      <c r="E295" s="3" t="s">
        <v>4</v>
      </c>
      <c r="F295" s="24" t="s">
        <v>29</v>
      </c>
      <c r="G295" s="24"/>
      <c r="H295" s="7" t="s">
        <v>104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ht="13.15" customHeight="1" x14ac:dyDescent="0.25">
      <c r="A296" s="35" t="str">
        <f t="shared" si="472"/>
        <v>C.M.A. - Inter - Fin Mgmt-Data Anltcs</v>
      </c>
      <c r="B296" s="9" t="s">
        <v>294</v>
      </c>
      <c r="C296" s="3" t="s">
        <v>211</v>
      </c>
      <c r="D296" s="3" t="s">
        <v>171</v>
      </c>
      <c r="E296" s="3" t="s">
        <v>4</v>
      </c>
      <c r="F296" s="24" t="s">
        <v>29</v>
      </c>
      <c r="G296" s="24"/>
      <c r="H296" s="7" t="s">
        <v>104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ht="13.15" customHeight="1" x14ac:dyDescent="0.25">
      <c r="A297" s="35" t="str">
        <f t="shared" si="472"/>
        <v>C.M.A. - Inter - Mgmt AC</v>
      </c>
      <c r="B297" s="9" t="s">
        <v>237</v>
      </c>
      <c r="C297" s="3" t="s">
        <v>211</v>
      </c>
      <c r="D297" s="3" t="s">
        <v>171</v>
      </c>
      <c r="E297" s="3" t="s">
        <v>4</v>
      </c>
      <c r="F297" s="24" t="s">
        <v>29</v>
      </c>
      <c r="G297" s="24"/>
      <c r="H297" s="7" t="s">
        <v>104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ht="13.15" customHeight="1" x14ac:dyDescent="0.25">
      <c r="A298" s="35" t="str">
        <f t="shared" si="472"/>
        <v>C.M.A. - Final - Corporate &amp; Eco Laws</v>
      </c>
      <c r="B298" s="30" t="s">
        <v>224</v>
      </c>
      <c r="C298" s="3" t="s">
        <v>169</v>
      </c>
      <c r="D298" s="3" t="s">
        <v>171</v>
      </c>
      <c r="E298" s="3" t="s">
        <v>4</v>
      </c>
      <c r="F298" s="24" t="s">
        <v>29</v>
      </c>
      <c r="G298" s="24"/>
      <c r="H298" s="7" t="s">
        <v>104</v>
      </c>
      <c r="I298" s="19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142</v>
      </c>
      <c r="R298" s="20">
        <f t="shared" si="460"/>
        <v>25000</v>
      </c>
      <c r="S298" s="7">
        <v>0</v>
      </c>
      <c r="T298" s="20">
        <f t="shared" si="461"/>
        <v>5000</v>
      </c>
      <c r="U298" s="20">
        <f t="shared" si="462"/>
        <v>11666.66666666675</v>
      </c>
      <c r="V298" s="18">
        <f t="shared" si="473"/>
        <v>466668</v>
      </c>
      <c r="W298" s="18">
        <f t="shared" si="474"/>
        <v>233334</v>
      </c>
      <c r="X298" s="18">
        <v>116667</v>
      </c>
      <c r="Y298" s="18">
        <f t="shared" si="475"/>
        <v>58333.5</v>
      </c>
      <c r="Z298" s="18">
        <f t="shared" si="476"/>
        <v>49.999700000599994</v>
      </c>
      <c r="AA298" s="15">
        <f t="shared" si="470"/>
        <v>326667.59999999998</v>
      </c>
      <c r="AB298" s="15">
        <f t="shared" si="434"/>
        <v>163333.79999999999</v>
      </c>
      <c r="AC298" s="15">
        <f t="shared" si="467"/>
        <v>81666.899999999994</v>
      </c>
      <c r="AD298" s="15">
        <f t="shared" si="435"/>
        <v>40833.449999999997</v>
      </c>
      <c r="AE298" s="15">
        <f t="shared" si="468"/>
        <v>89.873081237577566</v>
      </c>
      <c r="AF298" s="16">
        <f t="shared" si="471"/>
        <v>0</v>
      </c>
      <c r="AG298" s="16">
        <f t="shared" si="436"/>
        <v>0</v>
      </c>
      <c r="AH298" s="16">
        <v>0</v>
      </c>
      <c r="AI298" s="16">
        <f t="shared" si="437"/>
        <v>0</v>
      </c>
      <c r="AJ298" s="16">
        <f t="shared" si="469"/>
        <v>400</v>
      </c>
    </row>
    <row r="299" spans="1:36" ht="13.15" customHeight="1" x14ac:dyDescent="0.25">
      <c r="A299" s="35" t="str">
        <f t="shared" si="472"/>
        <v>C.M.A. - Final - Strategic Fin Mgmt</v>
      </c>
      <c r="B299" s="30" t="s">
        <v>241</v>
      </c>
      <c r="C299" s="3" t="s">
        <v>169</v>
      </c>
      <c r="D299" s="3" t="s">
        <v>171</v>
      </c>
      <c r="E299" s="3" t="s">
        <v>4</v>
      </c>
      <c r="F299" s="24" t="s">
        <v>29</v>
      </c>
      <c r="G299" s="24"/>
      <c r="H299" s="7" t="s">
        <v>104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ht="13.15" customHeight="1" x14ac:dyDescent="0.25">
      <c r="A300" s="35" t="str">
        <f t="shared" si="472"/>
        <v>C.M.A. - Final - Direct &amp; Intrntnl Tax</v>
      </c>
      <c r="B300" s="30" t="s">
        <v>242</v>
      </c>
      <c r="C300" s="3" t="s">
        <v>169</v>
      </c>
      <c r="D300" s="3" t="s">
        <v>171</v>
      </c>
      <c r="E300" s="3" t="s">
        <v>4</v>
      </c>
      <c r="F300" s="24" t="s">
        <v>29</v>
      </c>
      <c r="G300" s="24"/>
      <c r="H300" s="7" t="s">
        <v>104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ht="13.15" customHeight="1" x14ac:dyDescent="0.25">
      <c r="A301" s="35" t="str">
        <f t="shared" si="472"/>
        <v>C.M.A. - Final - Strategic Cost Mgmt</v>
      </c>
      <c r="B301" s="30" t="s">
        <v>243</v>
      </c>
      <c r="C301" s="3" t="s">
        <v>169</v>
      </c>
      <c r="D301" s="3" t="s">
        <v>171</v>
      </c>
      <c r="E301" s="3" t="s">
        <v>4</v>
      </c>
      <c r="F301" s="24" t="s">
        <v>29</v>
      </c>
      <c r="G301" s="24"/>
      <c r="H301" s="7" t="s">
        <v>104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ht="13.15" customHeight="1" x14ac:dyDescent="0.25">
      <c r="A302" s="35" t="str">
        <f t="shared" si="472"/>
        <v>C.M.A. - Final - Cost &amp; Mgmt Audit</v>
      </c>
      <c r="B302" s="30" t="s">
        <v>244</v>
      </c>
      <c r="C302" s="3" t="s">
        <v>169</v>
      </c>
      <c r="D302" s="3" t="s">
        <v>171</v>
      </c>
      <c r="E302" s="3" t="s">
        <v>4</v>
      </c>
      <c r="F302" s="24" t="s">
        <v>29</v>
      </c>
      <c r="G302" s="24"/>
      <c r="H302" s="7" t="s">
        <v>104</v>
      </c>
      <c r="I302" s="19">
        <v>45139</v>
      </c>
      <c r="J302" s="7"/>
      <c r="K302" s="7"/>
      <c r="L302" s="7"/>
      <c r="M302" s="7"/>
      <c r="N302" s="7"/>
      <c r="O302" s="7"/>
      <c r="P302" s="7"/>
      <c r="Q302" s="7"/>
      <c r="R302" s="20"/>
      <c r="S302" s="7"/>
      <c r="T302" s="20"/>
      <c r="U302" s="20"/>
      <c r="V302" s="18"/>
      <c r="W302" s="18"/>
      <c r="X302" s="18"/>
      <c r="Y302" s="18"/>
      <c r="Z302" s="18"/>
      <c r="AA302" s="15"/>
      <c r="AB302" s="15"/>
      <c r="AC302" s="15"/>
      <c r="AD302" s="15"/>
      <c r="AE302" s="15"/>
      <c r="AF302" s="16"/>
      <c r="AG302" s="16"/>
      <c r="AH302" s="16"/>
      <c r="AI302" s="16"/>
      <c r="AJ302" s="16"/>
    </row>
    <row r="303" spans="1:36" ht="24" customHeight="1" x14ac:dyDescent="0.25">
      <c r="A303" s="35" t="str">
        <f t="shared" si="472"/>
        <v>C.M.A. - Final - Corporate Fin Reporting</v>
      </c>
      <c r="B303" s="30" t="s">
        <v>239</v>
      </c>
      <c r="C303" s="3" t="s">
        <v>169</v>
      </c>
      <c r="D303" s="3" t="s">
        <v>171</v>
      </c>
      <c r="E303" s="3" t="s">
        <v>4</v>
      </c>
      <c r="F303" s="24" t="s">
        <v>29</v>
      </c>
      <c r="G303" s="24"/>
      <c r="H303" s="7" t="s">
        <v>104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ht="13.15" customHeight="1" x14ac:dyDescent="0.25">
      <c r="A304" s="35" t="str">
        <f t="shared" si="472"/>
        <v>C.M.A. - Final - Indirect Tax</v>
      </c>
      <c r="B304" s="30" t="s">
        <v>240</v>
      </c>
      <c r="C304" s="3" t="s">
        <v>169</v>
      </c>
      <c r="D304" s="3" t="s">
        <v>171</v>
      </c>
      <c r="E304" s="3" t="s">
        <v>4</v>
      </c>
      <c r="F304" s="24" t="s">
        <v>29</v>
      </c>
      <c r="G304" s="24"/>
      <c r="H304" s="7" t="s">
        <v>104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x14ac:dyDescent="0.25">
      <c r="A305" s="35" t="str">
        <f t="shared" si="472"/>
        <v>C.M.A. - Final - Strt Perf Mgmt &amp; Eval</v>
      </c>
      <c r="B305" s="30" t="s">
        <v>295</v>
      </c>
      <c r="C305" s="3" t="s">
        <v>169</v>
      </c>
      <c r="D305" s="3" t="s">
        <v>171</v>
      </c>
      <c r="E305" s="3" t="s">
        <v>4</v>
      </c>
      <c r="F305" s="24" t="s">
        <v>29</v>
      </c>
      <c r="G305" s="24"/>
      <c r="H305" s="7" t="s">
        <v>104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ht="13.15" customHeight="1" x14ac:dyDescent="0.25">
      <c r="A306" s="22" t="str">
        <f t="shared" si="472"/>
        <v>C.S. - Found - Biz Env &amp; Law</v>
      </c>
      <c r="B306" s="9" t="s">
        <v>246</v>
      </c>
      <c r="C306" s="3" t="s">
        <v>209</v>
      </c>
      <c r="D306" s="3" t="s">
        <v>172</v>
      </c>
      <c r="E306" s="3" t="s">
        <v>4</v>
      </c>
      <c r="F306" s="24" t="s">
        <v>29</v>
      </c>
      <c r="G306" s="24"/>
      <c r="H306" s="7" t="s">
        <v>104</v>
      </c>
      <c r="I306" s="19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142</v>
      </c>
      <c r="R306" s="20">
        <f t="shared" si="460"/>
        <v>15000</v>
      </c>
      <c r="S306" s="7">
        <v>0</v>
      </c>
      <c r="T306" s="20">
        <f t="shared" si="461"/>
        <v>3000</v>
      </c>
      <c r="U306" s="20">
        <f t="shared" si="462"/>
        <v>7000.00000000005</v>
      </c>
      <c r="V306" s="18">
        <f t="shared" si="473"/>
        <v>280000</v>
      </c>
      <c r="W306" s="18">
        <f t="shared" si="474"/>
        <v>140000</v>
      </c>
      <c r="X306" s="18">
        <v>70000</v>
      </c>
      <c r="Y306" s="18">
        <f t="shared" si="475"/>
        <v>35000</v>
      </c>
      <c r="Z306" s="18">
        <f t="shared" si="476"/>
        <v>50</v>
      </c>
      <c r="AA306" s="15">
        <f t="shared" si="470"/>
        <v>196000</v>
      </c>
      <c r="AB306" s="15">
        <f t="shared" si="434"/>
        <v>98000</v>
      </c>
      <c r="AC306" s="15">
        <f t="shared" si="467"/>
        <v>49000</v>
      </c>
      <c r="AD306" s="15">
        <f t="shared" si="435"/>
        <v>24500</v>
      </c>
      <c r="AE306" s="15">
        <f t="shared" si="468"/>
        <v>89.87341772151899</v>
      </c>
      <c r="AF306" s="16">
        <f t="shared" si="471"/>
        <v>0</v>
      </c>
      <c r="AG306" s="16">
        <f t="shared" si="436"/>
        <v>0</v>
      </c>
      <c r="AH306" s="16">
        <v>0</v>
      </c>
      <c r="AI306" s="16">
        <f t="shared" si="437"/>
        <v>0</v>
      </c>
      <c r="AJ306" s="16">
        <f t="shared" si="469"/>
        <v>400</v>
      </c>
    </row>
    <row r="307" spans="1:36" x14ac:dyDescent="0.25">
      <c r="A307" s="22" t="str">
        <f t="shared" si="472"/>
        <v>C.S. - Found - Biz Mgmt, Ethics, Entsp</v>
      </c>
      <c r="B307" s="9" t="s">
        <v>296</v>
      </c>
      <c r="C307" s="3" t="s">
        <v>209</v>
      </c>
      <c r="D307" s="3" t="s">
        <v>172</v>
      </c>
      <c r="E307" s="3" t="s">
        <v>4</v>
      </c>
      <c r="F307" s="24" t="s">
        <v>29</v>
      </c>
      <c r="G307" s="24"/>
      <c r="H307" s="7"/>
      <c r="I307" s="19"/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ht="13.15" customHeight="1" x14ac:dyDescent="0.25">
      <c r="A308" s="22" t="str">
        <f t="shared" si="472"/>
        <v>C.S. - Found - Biz Eco</v>
      </c>
      <c r="B308" s="9" t="s">
        <v>252</v>
      </c>
      <c r="C308" s="3" t="s">
        <v>209</v>
      </c>
      <c r="D308" s="3" t="s">
        <v>172</v>
      </c>
      <c r="E308" s="3" t="s">
        <v>4</v>
      </c>
      <c r="F308" s="24" t="s">
        <v>29</v>
      </c>
      <c r="G308" s="24"/>
      <c r="H308" s="7"/>
      <c r="I308" s="19"/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13.15" customHeight="1" x14ac:dyDescent="0.25">
      <c r="A309" s="22" t="str">
        <f t="shared" si="472"/>
        <v>C.S. - Found - Ac &amp; Audit</v>
      </c>
      <c r="B309" s="9" t="s">
        <v>253</v>
      </c>
      <c r="C309" s="3" t="s">
        <v>209</v>
      </c>
      <c r="D309" s="3" t="s">
        <v>172</v>
      </c>
      <c r="E309" s="3" t="s">
        <v>4</v>
      </c>
      <c r="F309" s="24" t="s">
        <v>29</v>
      </c>
      <c r="G309" s="24"/>
      <c r="H309" s="7"/>
      <c r="I309" s="19"/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ht="13.15" customHeight="1" x14ac:dyDescent="0.25">
      <c r="A310" s="22" t="str">
        <f t="shared" si="472"/>
        <v>C.S. - Inter - General Law</v>
      </c>
      <c r="B310" s="30" t="s">
        <v>247</v>
      </c>
      <c r="C310" s="3" t="s">
        <v>211</v>
      </c>
      <c r="D310" s="3" t="s">
        <v>172</v>
      </c>
      <c r="E310" s="3" t="s">
        <v>4</v>
      </c>
      <c r="F310" s="24" t="s">
        <v>29</v>
      </c>
      <c r="G310" s="24"/>
      <c r="H310" s="7" t="s">
        <v>104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142</v>
      </c>
      <c r="R310" s="20">
        <f t="shared" si="460"/>
        <v>20000</v>
      </c>
      <c r="S310" s="7">
        <v>0</v>
      </c>
      <c r="T310" s="20">
        <f t="shared" si="461"/>
        <v>4000</v>
      </c>
      <c r="U310" s="20">
        <f t="shared" si="462"/>
        <v>9333.3333333333994</v>
      </c>
      <c r="V310" s="18">
        <f t="shared" si="473"/>
        <v>373348</v>
      </c>
      <c r="W310" s="18">
        <f t="shared" si="474"/>
        <v>186674</v>
      </c>
      <c r="X310" s="18">
        <v>93337</v>
      </c>
      <c r="Y310" s="18">
        <f t="shared" si="475"/>
        <v>46668.5</v>
      </c>
      <c r="Z310" s="18">
        <f t="shared" si="476"/>
        <v>49.995875113434366</v>
      </c>
      <c r="AA310" s="15">
        <f t="shared" si="470"/>
        <v>261343.59999999998</v>
      </c>
      <c r="AB310" s="15">
        <f t="shared" si="434"/>
        <v>130671.79999999999</v>
      </c>
      <c r="AC310" s="15">
        <f t="shared" si="467"/>
        <v>65335.899999999994</v>
      </c>
      <c r="AD310" s="15">
        <f t="shared" si="435"/>
        <v>32667.949999999997</v>
      </c>
      <c r="AE310" s="15">
        <f t="shared" si="468"/>
        <v>89.868791171860693</v>
      </c>
      <c r="AF310" s="16">
        <f t="shared" si="471"/>
        <v>0</v>
      </c>
      <c r="AG310" s="16">
        <f t="shared" si="436"/>
        <v>0</v>
      </c>
      <c r="AH310" s="16">
        <v>0</v>
      </c>
      <c r="AI310" s="16">
        <f t="shared" si="437"/>
        <v>0</v>
      </c>
      <c r="AJ310" s="16">
        <f t="shared" si="469"/>
        <v>400</v>
      </c>
    </row>
    <row r="311" spans="1:36" ht="13.15" customHeight="1" x14ac:dyDescent="0.25">
      <c r="A311" s="22" t="str">
        <f t="shared" si="472"/>
        <v>C.S. - Inter - Company Law</v>
      </c>
      <c r="B311" s="30" t="s">
        <v>90</v>
      </c>
      <c r="C311" s="3" t="s">
        <v>211</v>
      </c>
      <c r="D311" s="3" t="s">
        <v>172</v>
      </c>
      <c r="E311" s="3" t="s">
        <v>4</v>
      </c>
      <c r="F311" s="24" t="s">
        <v>29</v>
      </c>
      <c r="G311" s="24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ht="13.15" customHeight="1" x14ac:dyDescent="0.25">
      <c r="A312" s="22" t="str">
        <f t="shared" si="472"/>
        <v>C.S. - Inter - Set up of Biz &amp; Closure</v>
      </c>
      <c r="B312" s="30" t="s">
        <v>251</v>
      </c>
      <c r="C312" s="3" t="s">
        <v>211</v>
      </c>
      <c r="D312" s="3" t="s">
        <v>172</v>
      </c>
      <c r="E312" s="3" t="s">
        <v>4</v>
      </c>
      <c r="F312" s="24" t="s">
        <v>29</v>
      </c>
      <c r="G312" s="24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ht="13.15" customHeight="1" x14ac:dyDescent="0.25">
      <c r="A313" s="22" t="str">
        <f t="shared" si="472"/>
        <v>C.S. - Inter - Tax Law</v>
      </c>
      <c r="B313" s="30" t="s">
        <v>248</v>
      </c>
      <c r="C313" s="3" t="s">
        <v>211</v>
      </c>
      <c r="D313" s="3" t="s">
        <v>172</v>
      </c>
      <c r="E313" s="3" t="s">
        <v>4</v>
      </c>
      <c r="F313" s="24" t="s">
        <v>29</v>
      </c>
      <c r="G313" s="24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ht="13.15" customHeight="1" x14ac:dyDescent="0.25">
      <c r="A314" s="22" t="str">
        <f t="shared" si="472"/>
        <v>C.S. - Inter - Corporate &amp; Mgmt AC</v>
      </c>
      <c r="B314" s="30" t="s">
        <v>249</v>
      </c>
      <c r="C314" s="3" t="s">
        <v>211</v>
      </c>
      <c r="D314" s="3" t="s">
        <v>172</v>
      </c>
      <c r="E314" s="3" t="s">
        <v>4</v>
      </c>
      <c r="F314" s="24" t="s">
        <v>29</v>
      </c>
      <c r="G314" s="24"/>
      <c r="H314" s="7"/>
      <c r="I314" s="19"/>
      <c r="J314" s="7"/>
      <c r="K314" s="7"/>
      <c r="L314" s="7"/>
      <c r="M314" s="7"/>
      <c r="N314" s="7"/>
      <c r="O314" s="7"/>
      <c r="P314" s="7"/>
      <c r="Q314" s="7"/>
      <c r="R314" s="20"/>
      <c r="S314" s="7"/>
      <c r="T314" s="20"/>
      <c r="U314" s="20"/>
      <c r="V314" s="18"/>
      <c r="W314" s="18"/>
      <c r="X314" s="18"/>
      <c r="Y314" s="18"/>
      <c r="Z314" s="18"/>
      <c r="AA314" s="15"/>
      <c r="AB314" s="15"/>
      <c r="AC314" s="15"/>
      <c r="AD314" s="15"/>
      <c r="AE314" s="15"/>
      <c r="AF314" s="16"/>
      <c r="AG314" s="16"/>
      <c r="AH314" s="16"/>
      <c r="AI314" s="16"/>
      <c r="AJ314" s="16"/>
    </row>
    <row r="315" spans="1:36" ht="13.15" customHeight="1" x14ac:dyDescent="0.25">
      <c r="A315" s="22" t="str">
        <f t="shared" si="472"/>
        <v>C.S. - Inter - Securities Law &amp; Cptl Mkt</v>
      </c>
      <c r="B315" s="30" t="s">
        <v>254</v>
      </c>
      <c r="C315" s="3" t="s">
        <v>211</v>
      </c>
      <c r="D315" s="3" t="s">
        <v>172</v>
      </c>
      <c r="E315" s="3" t="s">
        <v>4</v>
      </c>
      <c r="F315" s="24" t="s">
        <v>29</v>
      </c>
      <c r="G315" s="24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ht="13.15" customHeight="1" x14ac:dyDescent="0.25">
      <c r="A316" s="22" t="str">
        <f t="shared" si="472"/>
        <v>C.S. - Inter - Eco, Biz &amp; Comm Law</v>
      </c>
      <c r="B316" s="30" t="s">
        <v>255</v>
      </c>
      <c r="C316" s="3" t="s">
        <v>211</v>
      </c>
      <c r="D316" s="3" t="s">
        <v>172</v>
      </c>
      <c r="E316" s="3" t="s">
        <v>4</v>
      </c>
      <c r="F316" s="24" t="s">
        <v>29</v>
      </c>
      <c r="G316" s="24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x14ac:dyDescent="0.25">
      <c r="A317" s="22" t="str">
        <f t="shared" si="472"/>
        <v>C.S. - Inter - Fin &amp; Strategic Mgmt</v>
      </c>
      <c r="B317" s="30" t="s">
        <v>297</v>
      </c>
      <c r="C317" s="3" t="s">
        <v>211</v>
      </c>
      <c r="D317" s="3" t="s">
        <v>172</v>
      </c>
      <c r="E317" s="3" t="s">
        <v>4</v>
      </c>
      <c r="F317" s="24" t="s">
        <v>29</v>
      </c>
      <c r="G317" s="24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ht="13.15" customHeight="1" x14ac:dyDescent="0.25">
      <c r="A318" s="22" t="str">
        <f t="shared" si="472"/>
        <v>C.S. - Final - Govrnc, Risk Mgmt, Ethics</v>
      </c>
      <c r="B318" s="9" t="s">
        <v>256</v>
      </c>
      <c r="C318" s="3" t="s">
        <v>169</v>
      </c>
      <c r="D318" s="3" t="s">
        <v>172</v>
      </c>
      <c r="E318" s="3" t="s">
        <v>4</v>
      </c>
      <c r="F318" s="24" t="s">
        <v>29</v>
      </c>
      <c r="G318" s="24"/>
      <c r="H318" s="7" t="s">
        <v>104</v>
      </c>
      <c r="I318" s="19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142</v>
      </c>
      <c r="R318" s="20">
        <f t="shared" si="460"/>
        <v>25000</v>
      </c>
      <c r="S318" s="7">
        <v>0</v>
      </c>
      <c r="T318" s="20">
        <f t="shared" si="461"/>
        <v>5000</v>
      </c>
      <c r="U318" s="20">
        <f t="shared" si="462"/>
        <v>11666.66666666675</v>
      </c>
      <c r="V318" s="18">
        <f t="shared" si="473"/>
        <v>466668</v>
      </c>
      <c r="W318" s="18">
        <f t="shared" si="474"/>
        <v>233334</v>
      </c>
      <c r="X318" s="18">
        <v>116667</v>
      </c>
      <c r="Y318" s="18">
        <f t="shared" si="475"/>
        <v>58333.5</v>
      </c>
      <c r="Z318" s="18">
        <f t="shared" si="476"/>
        <v>49.999700000599994</v>
      </c>
      <c r="AA318" s="15">
        <f t="shared" si="470"/>
        <v>326667.59999999998</v>
      </c>
      <c r="AB318" s="15">
        <f t="shared" si="434"/>
        <v>163333.79999999999</v>
      </c>
      <c r="AC318" s="15">
        <f t="shared" si="467"/>
        <v>81666.899999999994</v>
      </c>
      <c r="AD318" s="15">
        <f t="shared" si="435"/>
        <v>40833.449999999997</v>
      </c>
      <c r="AE318" s="15">
        <f t="shared" si="468"/>
        <v>89.873081237577566</v>
      </c>
      <c r="AF318" s="16">
        <f t="shared" si="471"/>
        <v>0</v>
      </c>
      <c r="AG318" s="16">
        <f t="shared" si="436"/>
        <v>0</v>
      </c>
      <c r="AH318" s="16">
        <v>0</v>
      </c>
      <c r="AI318" s="16">
        <f t="shared" si="437"/>
        <v>0</v>
      </c>
      <c r="AJ318" s="16">
        <f t="shared" si="469"/>
        <v>400</v>
      </c>
    </row>
    <row r="319" spans="1:36" ht="13.15" customHeight="1" x14ac:dyDescent="0.25">
      <c r="A319" s="22" t="str">
        <f t="shared" si="472"/>
        <v>C.S. - Final - Adv Tax laws</v>
      </c>
      <c r="B319" s="9" t="s">
        <v>250</v>
      </c>
      <c r="C319" s="3" t="s">
        <v>169</v>
      </c>
      <c r="D319" s="3" t="s">
        <v>172</v>
      </c>
      <c r="E319" s="3" t="s">
        <v>4</v>
      </c>
      <c r="F319" s="24" t="s">
        <v>29</v>
      </c>
      <c r="G319" s="24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ht="13.15" customHeight="1" x14ac:dyDescent="0.25">
      <c r="A320" s="22" t="str">
        <f t="shared" si="472"/>
        <v>C.S. - Final - Draft, Pleed &amp; Apprncs</v>
      </c>
      <c r="B320" s="9" t="s">
        <v>261</v>
      </c>
      <c r="C320" s="3" t="s">
        <v>169</v>
      </c>
      <c r="D320" s="3" t="s">
        <v>172</v>
      </c>
      <c r="E320" s="3" t="s">
        <v>4</v>
      </c>
      <c r="F320" s="24" t="s">
        <v>29</v>
      </c>
      <c r="G320" s="24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13.15" customHeight="1" x14ac:dyDescent="0.25">
      <c r="A321" s="22" t="str">
        <f t="shared" si="472"/>
        <v>C.S. - Final - Secretl Audit, Due Delgnc</v>
      </c>
      <c r="B321" s="9" t="s">
        <v>286</v>
      </c>
      <c r="C321" s="3" t="s">
        <v>169</v>
      </c>
      <c r="D321" s="3" t="s">
        <v>172</v>
      </c>
      <c r="E321" s="3" t="s">
        <v>4</v>
      </c>
      <c r="F321" s="24" t="s">
        <v>29</v>
      </c>
      <c r="G321" s="24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ht="13.15" customHeight="1" x14ac:dyDescent="0.25">
      <c r="A322" s="22" t="str">
        <f t="shared" si="472"/>
        <v>C.S. - Final - Corp Restrct, Winding Up</v>
      </c>
      <c r="B322" s="9" t="s">
        <v>287</v>
      </c>
      <c r="C322" s="3" t="s">
        <v>169</v>
      </c>
      <c r="D322" s="3" t="s">
        <v>172</v>
      </c>
      <c r="E322" s="3" t="s">
        <v>4</v>
      </c>
      <c r="F322" s="24" t="s">
        <v>29</v>
      </c>
      <c r="G322" s="24"/>
      <c r="H322" s="7"/>
      <c r="I322" s="19"/>
      <c r="J322" s="7"/>
      <c r="K322" s="7"/>
      <c r="L322" s="7"/>
      <c r="M322" s="7"/>
      <c r="N322" s="7"/>
      <c r="O322" s="7"/>
      <c r="P322" s="7"/>
      <c r="Q322" s="7"/>
      <c r="R322" s="20"/>
      <c r="S322" s="7"/>
      <c r="T322" s="20"/>
      <c r="U322" s="20"/>
      <c r="V322" s="18"/>
      <c r="W322" s="18"/>
      <c r="X322" s="18"/>
      <c r="Y322" s="18"/>
      <c r="Z322" s="18"/>
      <c r="AA322" s="15"/>
      <c r="AB322" s="15"/>
      <c r="AC322" s="15"/>
      <c r="AD322" s="15"/>
      <c r="AE322" s="15"/>
      <c r="AF322" s="16"/>
      <c r="AG322" s="16"/>
      <c r="AH322" s="16"/>
      <c r="AI322" s="16"/>
      <c r="AJ322" s="16"/>
    </row>
    <row r="323" spans="1:36" ht="13.15" customHeight="1" x14ac:dyDescent="0.25">
      <c r="A323" s="22" t="str">
        <f t="shared" si="472"/>
        <v>C.S. - Final - Resln of Corp Disputes</v>
      </c>
      <c r="B323" s="9" t="s">
        <v>260</v>
      </c>
      <c r="C323" s="3" t="s">
        <v>169</v>
      </c>
      <c r="D323" s="3" t="s">
        <v>172</v>
      </c>
      <c r="E323" s="3" t="s">
        <v>4</v>
      </c>
      <c r="F323" s="24" t="s">
        <v>29</v>
      </c>
      <c r="G323" s="24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ht="13.15" customHeight="1" x14ac:dyDescent="0.25">
      <c r="A324" s="22" t="str">
        <f t="shared" si="472"/>
        <v>C.S. - Final - Corp Fund &amp; Stock Listing</v>
      </c>
      <c r="B324" s="9" t="s">
        <v>259</v>
      </c>
      <c r="C324" s="3" t="s">
        <v>169</v>
      </c>
      <c r="D324" s="3" t="s">
        <v>172</v>
      </c>
      <c r="E324" s="3" t="s">
        <v>4</v>
      </c>
      <c r="F324" s="24" t="s">
        <v>29</v>
      </c>
      <c r="G324" s="24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ht="13.15" customHeight="1" x14ac:dyDescent="0.25">
      <c r="A325" s="22" t="str">
        <f t="shared" si="472"/>
        <v>C.S. - Final - Multi Discp Case Studies</v>
      </c>
      <c r="B325" s="9" t="s">
        <v>258</v>
      </c>
      <c r="C325" s="3" t="s">
        <v>169</v>
      </c>
      <c r="D325" s="3" t="s">
        <v>172</v>
      </c>
      <c r="E325" s="3" t="s">
        <v>4</v>
      </c>
      <c r="F325" s="24" t="s">
        <v>29</v>
      </c>
      <c r="G325" s="24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ht="13.15" customHeight="1" x14ac:dyDescent="0.25">
      <c r="A326" s="22" t="str">
        <f t="shared" si="472"/>
        <v>C.S. - Final - Intellectual Prpt Rights</v>
      </c>
      <c r="B326" s="9" t="s">
        <v>257</v>
      </c>
      <c r="C326" s="3" t="s">
        <v>169</v>
      </c>
      <c r="D326" s="3" t="s">
        <v>172</v>
      </c>
      <c r="E326" s="3" t="s">
        <v>4</v>
      </c>
      <c r="F326" s="24" t="s">
        <v>29</v>
      </c>
      <c r="G326" s="24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ht="13.15" customHeight="1" x14ac:dyDescent="0.25">
      <c r="A327" s="35" t="str">
        <f t="shared" si="472"/>
        <v>C.F.A. - L-1 - Ethical &amp; Prof Standards</v>
      </c>
      <c r="B327" s="30" t="s">
        <v>271</v>
      </c>
      <c r="C327" s="3" t="s">
        <v>262</v>
      </c>
      <c r="D327" s="3" t="s">
        <v>173</v>
      </c>
      <c r="E327" s="3" t="s">
        <v>4</v>
      </c>
      <c r="F327" s="24" t="s">
        <v>29</v>
      </c>
      <c r="G327" s="24"/>
      <c r="H327" s="7" t="s">
        <v>104</v>
      </c>
      <c r="I327" s="19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142</v>
      </c>
      <c r="R327" s="20">
        <f t="shared" si="460"/>
        <v>25000</v>
      </c>
      <c r="S327" s="7">
        <v>0</v>
      </c>
      <c r="T327" s="20">
        <f t="shared" si="461"/>
        <v>5000</v>
      </c>
      <c r="U327" s="20">
        <f t="shared" si="462"/>
        <v>11666.66666666675</v>
      </c>
      <c r="V327" s="18">
        <f t="shared" ref="V327:V347" si="477">X327*4</f>
        <v>466668</v>
      </c>
      <c r="W327" s="18">
        <f t="shared" ref="W327:W347" si="478">X327*2</f>
        <v>233334</v>
      </c>
      <c r="X327" s="18">
        <v>116667</v>
      </c>
      <c r="Y327" s="18">
        <f t="shared" ref="Y327:Y347" si="479">X327/2</f>
        <v>58333.5</v>
      </c>
      <c r="Z327" s="18">
        <f t="shared" ref="Z327:Z347" si="480">(R327-(T327+X327/10))/(T327+X327/10)%</f>
        <v>49.999700000599994</v>
      </c>
      <c r="AA327" s="15">
        <f t="shared" si="470"/>
        <v>326667.59999999998</v>
      </c>
      <c r="AB327" s="15">
        <f t="shared" ref="AB327:AB403" si="481">AC327*2</f>
        <v>163333.79999999999</v>
      </c>
      <c r="AC327" s="15">
        <f t="shared" si="467"/>
        <v>81666.899999999994</v>
      </c>
      <c r="AD327" s="15">
        <f t="shared" ref="AD327:AD403" si="482">AC327/2</f>
        <v>40833.449999999997</v>
      </c>
      <c r="AE327" s="15">
        <f t="shared" si="468"/>
        <v>89.873081237577566</v>
      </c>
      <c r="AF327" s="16">
        <f t="shared" si="471"/>
        <v>0</v>
      </c>
      <c r="AG327" s="16">
        <f t="shared" ref="AG327:AG403" si="483">AH327*2</f>
        <v>0</v>
      </c>
      <c r="AH327" s="16">
        <v>0</v>
      </c>
      <c r="AI327" s="16">
        <f t="shared" ref="AI327:AI403" si="484">AH327/2</f>
        <v>0</v>
      </c>
      <c r="AJ327" s="16">
        <f t="shared" si="469"/>
        <v>400</v>
      </c>
    </row>
    <row r="328" spans="1:36" ht="13.15" customHeight="1" x14ac:dyDescent="0.25">
      <c r="A328" s="35" t="str">
        <f t="shared" si="472"/>
        <v>C.F.A. - L-1 - Quantitive Methods</v>
      </c>
      <c r="B328" s="30" t="s">
        <v>265</v>
      </c>
      <c r="C328" s="3" t="s">
        <v>262</v>
      </c>
      <c r="D328" s="3" t="s">
        <v>173</v>
      </c>
      <c r="E328" s="3" t="s">
        <v>4</v>
      </c>
      <c r="F328" s="24" t="s">
        <v>29</v>
      </c>
      <c r="G328" s="24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ht="13.15" customHeight="1" x14ac:dyDescent="0.25">
      <c r="A329" s="35" t="str">
        <f t="shared" si="472"/>
        <v>C.F.A. - L-1 - Economics</v>
      </c>
      <c r="B329" s="30" t="s">
        <v>31</v>
      </c>
      <c r="C329" s="3" t="s">
        <v>262</v>
      </c>
      <c r="D329" s="3" t="s">
        <v>173</v>
      </c>
      <c r="E329" s="3" t="s">
        <v>4</v>
      </c>
      <c r="F329" s="24" t="s">
        <v>29</v>
      </c>
      <c r="G329" s="24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ht="13.15" customHeight="1" x14ac:dyDescent="0.25">
      <c r="A330" s="35" t="str">
        <f t="shared" si="472"/>
        <v>C.F.A. - L-1 - Fin Statement Analysis</v>
      </c>
      <c r="B330" s="30" t="s">
        <v>272</v>
      </c>
      <c r="C330" s="3" t="s">
        <v>262</v>
      </c>
      <c r="D330" s="3" t="s">
        <v>173</v>
      </c>
      <c r="E330" s="3" t="s">
        <v>4</v>
      </c>
      <c r="F330" s="24" t="s">
        <v>29</v>
      </c>
      <c r="G330" s="24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ht="13.15" customHeight="1" x14ac:dyDescent="0.25">
      <c r="A331" s="35" t="str">
        <f t="shared" ref="A331:A356" si="485">D331&amp;" - "&amp;C331&amp;" - "&amp;B331</f>
        <v>C.F.A. - L-1 - Corporate Issuers</v>
      </c>
      <c r="B331" s="30" t="s">
        <v>266</v>
      </c>
      <c r="C331" s="3" t="s">
        <v>262</v>
      </c>
      <c r="D331" s="3" t="s">
        <v>173</v>
      </c>
      <c r="E331" s="3" t="s">
        <v>4</v>
      </c>
      <c r="F331" s="24" t="s">
        <v>29</v>
      </c>
      <c r="G331" s="24"/>
      <c r="H331" s="7"/>
      <c r="I331" s="19"/>
      <c r="J331" s="7"/>
      <c r="K331" s="7"/>
      <c r="L331" s="7"/>
      <c r="M331" s="7"/>
      <c r="N331" s="7"/>
      <c r="O331" s="7"/>
      <c r="P331" s="7"/>
      <c r="Q331" s="7"/>
      <c r="R331" s="20"/>
      <c r="S331" s="7"/>
      <c r="T331" s="20"/>
      <c r="U331" s="20"/>
      <c r="V331" s="18"/>
      <c r="W331" s="18"/>
      <c r="X331" s="18"/>
      <c r="Y331" s="18"/>
      <c r="Z331" s="18"/>
      <c r="AA331" s="15"/>
      <c r="AB331" s="15"/>
      <c r="AC331" s="15"/>
      <c r="AD331" s="15"/>
      <c r="AE331" s="15"/>
      <c r="AF331" s="16"/>
      <c r="AG331" s="16"/>
      <c r="AH331" s="16"/>
      <c r="AI331" s="16"/>
      <c r="AJ331" s="16"/>
    </row>
    <row r="332" spans="1:36" ht="13.15" customHeight="1" x14ac:dyDescent="0.25">
      <c r="A332" s="35" t="str">
        <f t="shared" si="485"/>
        <v>C.F.A. - L-1 - Equity Investments</v>
      </c>
      <c r="B332" s="30" t="s">
        <v>267</v>
      </c>
      <c r="C332" s="3" t="s">
        <v>262</v>
      </c>
      <c r="D332" s="3" t="s">
        <v>173</v>
      </c>
      <c r="E332" s="3" t="s">
        <v>4</v>
      </c>
      <c r="F332" s="24" t="s">
        <v>29</v>
      </c>
      <c r="G332" s="24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ht="13.15" customHeight="1" x14ac:dyDescent="0.25">
      <c r="A333" s="35" t="str">
        <f t="shared" si="485"/>
        <v>C.F.A. - L-1 - Fixed Income</v>
      </c>
      <c r="B333" s="30" t="s">
        <v>268</v>
      </c>
      <c r="C333" s="3" t="s">
        <v>262</v>
      </c>
      <c r="D333" s="3" t="s">
        <v>173</v>
      </c>
      <c r="E333" s="3" t="s">
        <v>4</v>
      </c>
      <c r="F333" s="24" t="s">
        <v>29</v>
      </c>
      <c r="G333" s="24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ht="13.15" customHeight="1" x14ac:dyDescent="0.25">
      <c r="A334" s="35" t="str">
        <f t="shared" si="485"/>
        <v>C.F.A. - L-1 - Derivatives</v>
      </c>
      <c r="B334" s="30" t="s">
        <v>269</v>
      </c>
      <c r="C334" s="3" t="s">
        <v>262</v>
      </c>
      <c r="D334" s="3" t="s">
        <v>173</v>
      </c>
      <c r="E334" s="3" t="s">
        <v>4</v>
      </c>
      <c r="F334" s="24" t="s">
        <v>29</v>
      </c>
      <c r="G334" s="24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ht="13.15" customHeight="1" x14ac:dyDescent="0.25">
      <c r="A335" s="35" t="str">
        <f t="shared" si="485"/>
        <v>C.F.A. - L-1 - Alternative Investments</v>
      </c>
      <c r="B335" s="30" t="s">
        <v>270</v>
      </c>
      <c r="C335" s="3" t="s">
        <v>262</v>
      </c>
      <c r="D335" s="3" t="s">
        <v>173</v>
      </c>
      <c r="E335" s="3" t="s">
        <v>4</v>
      </c>
      <c r="F335" s="24" t="s">
        <v>29</v>
      </c>
      <c r="G335" s="24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ht="13.15" customHeight="1" x14ac:dyDescent="0.25">
      <c r="A336" s="35" t="str">
        <f t="shared" si="485"/>
        <v>C.F.A. - L-1 - Portrfolio Mgmt &amp; Wealth</v>
      </c>
      <c r="B336" s="30" t="s">
        <v>273</v>
      </c>
      <c r="C336" s="3" t="s">
        <v>262</v>
      </c>
      <c r="D336" s="3" t="s">
        <v>173</v>
      </c>
      <c r="E336" s="3" t="s">
        <v>4</v>
      </c>
      <c r="F336" s="24" t="s">
        <v>29</v>
      </c>
      <c r="G336" s="24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ht="13.15" customHeight="1" x14ac:dyDescent="0.25">
      <c r="A337" s="35" t="str">
        <f t="shared" si="485"/>
        <v>C.F.A. - L-2 - Ethical &amp; Prof Standards</v>
      </c>
      <c r="B337" s="9" t="s">
        <v>271</v>
      </c>
      <c r="C337" s="3" t="s">
        <v>263</v>
      </c>
      <c r="D337" s="3" t="s">
        <v>173</v>
      </c>
      <c r="E337" s="3" t="s">
        <v>4</v>
      </c>
      <c r="F337" s="24" t="s">
        <v>29</v>
      </c>
      <c r="G337" s="24"/>
      <c r="H337" s="7" t="s">
        <v>104</v>
      </c>
      <c r="I337" s="19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142</v>
      </c>
      <c r="R337" s="20">
        <f t="shared" si="460"/>
        <v>30000</v>
      </c>
      <c r="S337" s="7">
        <v>0</v>
      </c>
      <c r="T337" s="20">
        <f t="shared" si="461"/>
        <v>6000</v>
      </c>
      <c r="U337" s="20">
        <f t="shared" si="462"/>
        <v>14000.0000000001</v>
      </c>
      <c r="V337" s="18">
        <f t="shared" si="477"/>
        <v>560000</v>
      </c>
      <c r="W337" s="18">
        <f t="shared" si="478"/>
        <v>280000</v>
      </c>
      <c r="X337" s="18">
        <v>140000</v>
      </c>
      <c r="Y337" s="18">
        <f t="shared" si="479"/>
        <v>70000</v>
      </c>
      <c r="Z337" s="18">
        <f t="shared" si="480"/>
        <v>50</v>
      </c>
      <c r="AA337" s="15">
        <f t="shared" si="470"/>
        <v>392000</v>
      </c>
      <c r="AB337" s="15">
        <f t="shared" si="481"/>
        <v>196000</v>
      </c>
      <c r="AC337" s="15">
        <f t="shared" si="467"/>
        <v>98000</v>
      </c>
      <c r="AD337" s="15">
        <f t="shared" si="482"/>
        <v>49000</v>
      </c>
      <c r="AE337" s="15">
        <f t="shared" si="468"/>
        <v>89.87341772151899</v>
      </c>
      <c r="AF337" s="16">
        <f t="shared" si="471"/>
        <v>0</v>
      </c>
      <c r="AG337" s="16">
        <f t="shared" si="483"/>
        <v>0</v>
      </c>
      <c r="AH337" s="16">
        <v>0</v>
      </c>
      <c r="AI337" s="16">
        <f t="shared" si="484"/>
        <v>0</v>
      </c>
      <c r="AJ337" s="16">
        <f t="shared" si="469"/>
        <v>400</v>
      </c>
    </row>
    <row r="338" spans="1:36" ht="13.15" customHeight="1" x14ac:dyDescent="0.25">
      <c r="A338" s="35" t="str">
        <f t="shared" si="485"/>
        <v>C.F.A. - L-2 - Quantitive Methods</v>
      </c>
      <c r="B338" s="9" t="s">
        <v>265</v>
      </c>
      <c r="C338" s="3" t="s">
        <v>263</v>
      </c>
      <c r="D338" s="3" t="s">
        <v>173</v>
      </c>
      <c r="E338" s="3" t="s">
        <v>4</v>
      </c>
      <c r="F338" s="24" t="s">
        <v>29</v>
      </c>
      <c r="G338" s="24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ht="13.15" customHeight="1" x14ac:dyDescent="0.25">
      <c r="A339" s="35" t="str">
        <f t="shared" si="485"/>
        <v>C.F.A. - L-2 - Economics</v>
      </c>
      <c r="B339" s="9" t="s">
        <v>31</v>
      </c>
      <c r="C339" s="3" t="s">
        <v>263</v>
      </c>
      <c r="D339" s="3" t="s">
        <v>173</v>
      </c>
      <c r="E339" s="3" t="s">
        <v>4</v>
      </c>
      <c r="F339" s="24" t="s">
        <v>29</v>
      </c>
      <c r="G339" s="24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ht="13.15" customHeight="1" x14ac:dyDescent="0.25">
      <c r="A340" s="35" t="str">
        <f t="shared" si="485"/>
        <v>C.F.A. - L-2 - Fin Statement Analysis</v>
      </c>
      <c r="B340" s="9" t="s">
        <v>272</v>
      </c>
      <c r="C340" s="3" t="s">
        <v>263</v>
      </c>
      <c r="D340" s="3" t="s">
        <v>173</v>
      </c>
      <c r="E340" s="3" t="s">
        <v>4</v>
      </c>
      <c r="F340" s="24" t="s">
        <v>29</v>
      </c>
      <c r="G340" s="24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ht="13.15" customHeight="1" x14ac:dyDescent="0.25">
      <c r="A341" s="35" t="str">
        <f t="shared" si="485"/>
        <v>C.F.A. - L-2 - Corporate Issuers</v>
      </c>
      <c r="B341" s="9" t="s">
        <v>266</v>
      </c>
      <c r="C341" s="3" t="s">
        <v>263</v>
      </c>
      <c r="D341" s="3" t="s">
        <v>173</v>
      </c>
      <c r="E341" s="3" t="s">
        <v>4</v>
      </c>
      <c r="F341" s="24" t="s">
        <v>29</v>
      </c>
      <c r="G341" s="24"/>
      <c r="H341" s="7"/>
      <c r="I341" s="19"/>
      <c r="J341" s="7"/>
      <c r="K341" s="7"/>
      <c r="L341" s="7"/>
      <c r="M341" s="7"/>
      <c r="N341" s="7"/>
      <c r="O341" s="7"/>
      <c r="P341" s="7"/>
      <c r="Q341" s="7"/>
      <c r="R341" s="20"/>
      <c r="S341" s="7"/>
      <c r="T341" s="20"/>
      <c r="U341" s="20"/>
      <c r="V341" s="18"/>
      <c r="W341" s="18"/>
      <c r="X341" s="18"/>
      <c r="Y341" s="18"/>
      <c r="Z341" s="18"/>
      <c r="AA341" s="15"/>
      <c r="AB341" s="15"/>
      <c r="AC341" s="15"/>
      <c r="AD341" s="15"/>
      <c r="AE341" s="15"/>
      <c r="AF341" s="16"/>
      <c r="AG341" s="16"/>
      <c r="AH341" s="16"/>
      <c r="AI341" s="16"/>
      <c r="AJ341" s="16"/>
    </row>
    <row r="342" spans="1:36" ht="13.15" customHeight="1" x14ac:dyDescent="0.25">
      <c r="A342" s="35" t="str">
        <f t="shared" si="485"/>
        <v>C.F.A. - L-2 - Equity Investments</v>
      </c>
      <c r="B342" s="9" t="s">
        <v>267</v>
      </c>
      <c r="C342" s="3" t="s">
        <v>263</v>
      </c>
      <c r="D342" s="3" t="s">
        <v>173</v>
      </c>
      <c r="E342" s="3" t="s">
        <v>4</v>
      </c>
      <c r="F342" s="24" t="s">
        <v>29</v>
      </c>
      <c r="G342" s="24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ht="13.15" customHeight="1" x14ac:dyDescent="0.25">
      <c r="A343" s="35" t="str">
        <f t="shared" si="485"/>
        <v>C.F.A. - L-2 - Fixed Income</v>
      </c>
      <c r="B343" s="9" t="s">
        <v>268</v>
      </c>
      <c r="C343" s="3" t="s">
        <v>263</v>
      </c>
      <c r="D343" s="3" t="s">
        <v>173</v>
      </c>
      <c r="E343" s="3" t="s">
        <v>4</v>
      </c>
      <c r="F343" s="24" t="s">
        <v>29</v>
      </c>
      <c r="G343" s="24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ht="13.15" customHeight="1" x14ac:dyDescent="0.25">
      <c r="A344" s="35" t="str">
        <f t="shared" si="485"/>
        <v>C.F.A. - L-2 - Derivatives</v>
      </c>
      <c r="B344" s="9" t="s">
        <v>269</v>
      </c>
      <c r="C344" s="3" t="s">
        <v>263</v>
      </c>
      <c r="D344" s="3" t="s">
        <v>173</v>
      </c>
      <c r="E344" s="3" t="s">
        <v>4</v>
      </c>
      <c r="F344" s="24" t="s">
        <v>29</v>
      </c>
      <c r="G344" s="24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ht="13.15" customHeight="1" x14ac:dyDescent="0.25">
      <c r="A345" s="35" t="str">
        <f t="shared" si="485"/>
        <v>C.F.A. - L-2 - Alternative Investments</v>
      </c>
      <c r="B345" s="9" t="s">
        <v>270</v>
      </c>
      <c r="C345" s="3" t="s">
        <v>263</v>
      </c>
      <c r="D345" s="3" t="s">
        <v>173</v>
      </c>
      <c r="E345" s="3" t="s">
        <v>4</v>
      </c>
      <c r="F345" s="24" t="s">
        <v>29</v>
      </c>
      <c r="G345" s="24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ht="13.15" customHeight="1" x14ac:dyDescent="0.25">
      <c r="A346" s="35" t="str">
        <f t="shared" si="485"/>
        <v>C.F.A. - L-2 - Portrfolio Mgmt-Wealth</v>
      </c>
      <c r="B346" s="9" t="s">
        <v>285</v>
      </c>
      <c r="C346" s="3" t="s">
        <v>263</v>
      </c>
      <c r="D346" s="3" t="s">
        <v>173</v>
      </c>
      <c r="E346" s="3" t="s">
        <v>4</v>
      </c>
      <c r="F346" s="24" t="s">
        <v>29</v>
      </c>
      <c r="G346" s="24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ht="13.15" customHeight="1" x14ac:dyDescent="0.25">
      <c r="A347" s="35" t="str">
        <f t="shared" si="485"/>
        <v>C.F.A. - L-3 - Ethical &amp; Prof Standards</v>
      </c>
      <c r="B347" s="30" t="s">
        <v>271</v>
      </c>
      <c r="C347" s="3" t="s">
        <v>264</v>
      </c>
      <c r="D347" s="3" t="s">
        <v>173</v>
      </c>
      <c r="E347" s="3" t="s">
        <v>4</v>
      </c>
      <c r="F347" s="24" t="s">
        <v>29</v>
      </c>
      <c r="G347" s="24"/>
      <c r="H347" s="7" t="s">
        <v>104</v>
      </c>
      <c r="I347" s="19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142</v>
      </c>
      <c r="R347" s="20">
        <f t="shared" si="460"/>
        <v>35000</v>
      </c>
      <c r="S347" s="7">
        <v>0</v>
      </c>
      <c r="T347" s="20">
        <f t="shared" si="461"/>
        <v>7000</v>
      </c>
      <c r="U347" s="20">
        <f t="shared" si="462"/>
        <v>16333.33333333345</v>
      </c>
      <c r="V347" s="18">
        <f t="shared" si="477"/>
        <v>653332</v>
      </c>
      <c r="W347" s="18">
        <f t="shared" si="478"/>
        <v>326666</v>
      </c>
      <c r="X347" s="18">
        <v>163333</v>
      </c>
      <c r="Y347" s="18">
        <f t="shared" si="479"/>
        <v>81666.5</v>
      </c>
      <c r="Z347" s="18">
        <f t="shared" si="480"/>
        <v>50.000214286020409</v>
      </c>
      <c r="AA347" s="15">
        <f t="shared" si="470"/>
        <v>457332.39999999997</v>
      </c>
      <c r="AB347" s="15">
        <f t="shared" si="481"/>
        <v>228666.19999999998</v>
      </c>
      <c r="AC347" s="15">
        <f t="shared" si="467"/>
        <v>114333.09999999999</v>
      </c>
      <c r="AD347" s="15">
        <f t="shared" si="482"/>
        <v>57166.549999999996</v>
      </c>
      <c r="AE347" s="15">
        <f t="shared" si="468"/>
        <v>89.873658067921625</v>
      </c>
      <c r="AF347" s="16">
        <f t="shared" si="471"/>
        <v>0</v>
      </c>
      <c r="AG347" s="16">
        <f t="shared" si="483"/>
        <v>0</v>
      </c>
      <c r="AH347" s="16">
        <v>0</v>
      </c>
      <c r="AI347" s="16">
        <f t="shared" si="484"/>
        <v>0</v>
      </c>
      <c r="AJ347" s="16">
        <f t="shared" si="469"/>
        <v>400</v>
      </c>
    </row>
    <row r="348" spans="1:36" ht="13.15" customHeight="1" x14ac:dyDescent="0.25">
      <c r="A348" s="35" t="str">
        <f t="shared" si="485"/>
        <v>C.F.A. - L-3 - Quantitive Methods</v>
      </c>
      <c r="B348" s="30" t="s">
        <v>265</v>
      </c>
      <c r="C348" s="3" t="s">
        <v>264</v>
      </c>
      <c r="D348" s="3" t="s">
        <v>173</v>
      </c>
      <c r="E348" s="3" t="s">
        <v>4</v>
      </c>
      <c r="F348" s="24" t="s">
        <v>29</v>
      </c>
      <c r="G348" s="24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ht="13.15" customHeight="1" x14ac:dyDescent="0.25">
      <c r="A349" s="35" t="str">
        <f t="shared" si="485"/>
        <v>C.F.A. - L-3 - Economics</v>
      </c>
      <c r="B349" s="30" t="s">
        <v>31</v>
      </c>
      <c r="C349" s="3" t="s">
        <v>264</v>
      </c>
      <c r="D349" s="3" t="s">
        <v>173</v>
      </c>
      <c r="E349" s="3" t="s">
        <v>4</v>
      </c>
      <c r="F349" s="24" t="s">
        <v>29</v>
      </c>
      <c r="G349" s="24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ht="13.15" customHeight="1" x14ac:dyDescent="0.25">
      <c r="A350" s="35" t="str">
        <f t="shared" si="485"/>
        <v>C.F.A. - L-3 - Fin Statement Analysis</v>
      </c>
      <c r="B350" s="30" t="s">
        <v>272</v>
      </c>
      <c r="C350" s="3" t="s">
        <v>264</v>
      </c>
      <c r="D350" s="3" t="s">
        <v>173</v>
      </c>
      <c r="E350" s="3" t="s">
        <v>4</v>
      </c>
      <c r="F350" s="24" t="s">
        <v>29</v>
      </c>
      <c r="G350" s="24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ht="13.15" customHeight="1" x14ac:dyDescent="0.25">
      <c r="A351" s="35" t="str">
        <f t="shared" si="485"/>
        <v>C.F.A. - L-3 - Corporate Issuers</v>
      </c>
      <c r="B351" s="30" t="s">
        <v>266</v>
      </c>
      <c r="C351" s="3" t="s">
        <v>264</v>
      </c>
      <c r="D351" s="3" t="s">
        <v>173</v>
      </c>
      <c r="E351" s="3" t="s">
        <v>4</v>
      </c>
      <c r="F351" s="24" t="s">
        <v>29</v>
      </c>
      <c r="G351" s="24"/>
      <c r="H351" s="7"/>
      <c r="I351" s="19"/>
      <c r="J351" s="7"/>
      <c r="K351" s="7"/>
      <c r="L351" s="7"/>
      <c r="M351" s="7"/>
      <c r="N351" s="7"/>
      <c r="O351" s="7"/>
      <c r="P351" s="7"/>
      <c r="Q351" s="7"/>
      <c r="R351" s="20"/>
      <c r="S351" s="7"/>
      <c r="T351" s="20"/>
      <c r="U351" s="20"/>
      <c r="V351" s="18"/>
      <c r="W351" s="18"/>
      <c r="X351" s="18"/>
      <c r="Y351" s="18"/>
      <c r="Z351" s="18"/>
      <c r="AA351" s="15"/>
      <c r="AB351" s="15"/>
      <c r="AC351" s="15"/>
      <c r="AD351" s="15"/>
      <c r="AE351" s="15"/>
      <c r="AF351" s="16"/>
      <c r="AG351" s="16"/>
      <c r="AH351" s="16"/>
      <c r="AI351" s="16"/>
      <c r="AJ351" s="16"/>
    </row>
    <row r="352" spans="1:36" ht="13.15" customHeight="1" x14ac:dyDescent="0.25">
      <c r="A352" s="35" t="str">
        <f t="shared" si="485"/>
        <v>C.F.A. - L-3 - Equity Investments</v>
      </c>
      <c r="B352" s="30" t="s">
        <v>267</v>
      </c>
      <c r="C352" s="3" t="s">
        <v>264</v>
      </c>
      <c r="D352" s="3" t="s">
        <v>173</v>
      </c>
      <c r="E352" s="3" t="s">
        <v>4</v>
      </c>
      <c r="F352" s="24" t="s">
        <v>29</v>
      </c>
      <c r="G352" s="24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ht="13.15" customHeight="1" x14ac:dyDescent="0.25">
      <c r="A353" s="35" t="str">
        <f t="shared" si="485"/>
        <v>C.F.A. - L-3 - Fixed Income</v>
      </c>
      <c r="B353" s="30" t="s">
        <v>268</v>
      </c>
      <c r="C353" s="3" t="s">
        <v>264</v>
      </c>
      <c r="D353" s="3" t="s">
        <v>173</v>
      </c>
      <c r="E353" s="3" t="s">
        <v>4</v>
      </c>
      <c r="F353" s="24" t="s">
        <v>29</v>
      </c>
      <c r="G353" s="24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ht="13.15" customHeight="1" x14ac:dyDescent="0.25">
      <c r="A354" s="35" t="str">
        <f t="shared" si="485"/>
        <v>C.F.A. - L-3 - Derivatives</v>
      </c>
      <c r="B354" s="30" t="s">
        <v>269</v>
      </c>
      <c r="C354" s="3" t="s">
        <v>264</v>
      </c>
      <c r="D354" s="3" t="s">
        <v>173</v>
      </c>
      <c r="E354" s="3" t="s">
        <v>4</v>
      </c>
      <c r="F354" s="24" t="s">
        <v>29</v>
      </c>
      <c r="G354" s="24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ht="13.15" customHeight="1" x14ac:dyDescent="0.25">
      <c r="A355" s="35" t="str">
        <f t="shared" si="485"/>
        <v>C.F.A. - L-3 - Alternative Investments</v>
      </c>
      <c r="B355" s="30" t="s">
        <v>270</v>
      </c>
      <c r="C355" s="3" t="s">
        <v>264</v>
      </c>
      <c r="D355" s="3" t="s">
        <v>173</v>
      </c>
      <c r="E355" s="3" t="s">
        <v>4</v>
      </c>
      <c r="F355" s="24" t="s">
        <v>29</v>
      </c>
      <c r="G355" s="24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ht="13.15" customHeight="1" x14ac:dyDescent="0.25">
      <c r="A356" s="35" t="str">
        <f t="shared" si="485"/>
        <v>C.F.A. - L-3 - Portrfolio Mgmt-Wealth</v>
      </c>
      <c r="B356" s="30" t="s">
        <v>285</v>
      </c>
      <c r="C356" s="3" t="s">
        <v>264</v>
      </c>
      <c r="D356" s="3" t="s">
        <v>173</v>
      </c>
      <c r="E356" s="3" t="s">
        <v>4</v>
      </c>
      <c r="F356" s="24" t="s">
        <v>29</v>
      </c>
      <c r="G356" s="24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ht="13.15" customHeight="1" x14ac:dyDescent="0.25">
      <c r="A357" s="21" t="str">
        <f>B357</f>
        <v>Spoken English</v>
      </c>
      <c r="B357" s="10" t="s">
        <v>136</v>
      </c>
      <c r="C357" s="3" t="s">
        <v>70</v>
      </c>
      <c r="D357" s="3" t="s">
        <v>70</v>
      </c>
      <c r="E357" s="3" t="s">
        <v>137</v>
      </c>
      <c r="F357" s="36" t="s">
        <v>201</v>
      </c>
      <c r="G357" s="36" t="s">
        <v>289</v>
      </c>
      <c r="H357" s="7" t="s">
        <v>140</v>
      </c>
      <c r="I357" s="19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142</v>
      </c>
      <c r="R357" s="20">
        <f t="shared" si="460"/>
        <v>3000</v>
      </c>
      <c r="S357" s="7">
        <f>R357*18%</f>
        <v>540</v>
      </c>
      <c r="T357" s="20">
        <f t="shared" si="461"/>
        <v>600</v>
      </c>
      <c r="U357" s="20">
        <f t="shared" si="462"/>
        <v>1400.00000000001</v>
      </c>
      <c r="V357" s="18">
        <f t="shared" si="463"/>
        <v>56000</v>
      </c>
      <c r="W357" s="18">
        <f t="shared" si="464"/>
        <v>28000</v>
      </c>
      <c r="X357" s="18">
        <v>14000</v>
      </c>
      <c r="Y357" s="18">
        <f t="shared" si="465"/>
        <v>7000</v>
      </c>
      <c r="Z357" s="18">
        <f t="shared" si="466"/>
        <v>50</v>
      </c>
      <c r="AA357" s="15">
        <f t="shared" si="470"/>
        <v>39200</v>
      </c>
      <c r="AB357" s="15">
        <f t="shared" si="481"/>
        <v>19600</v>
      </c>
      <c r="AC357" s="15">
        <f t="shared" si="467"/>
        <v>9800</v>
      </c>
      <c r="AD357" s="15">
        <f t="shared" si="482"/>
        <v>4900</v>
      </c>
      <c r="AE357" s="15">
        <f t="shared" si="468"/>
        <v>89.87341772151899</v>
      </c>
      <c r="AF357" s="16">
        <f t="shared" si="471"/>
        <v>0</v>
      </c>
      <c r="AG357" s="16">
        <f t="shared" si="483"/>
        <v>0</v>
      </c>
      <c r="AH357" s="16">
        <v>0</v>
      </c>
      <c r="AI357" s="16">
        <f t="shared" si="484"/>
        <v>0</v>
      </c>
      <c r="AJ357" s="16">
        <f t="shared" si="469"/>
        <v>400</v>
      </c>
    </row>
    <row r="358" spans="1:36" ht="13.15" customHeight="1" x14ac:dyDescent="0.25">
      <c r="A358" s="21" t="str">
        <f>B358</f>
        <v>Advanced Grooming</v>
      </c>
      <c r="B358" s="10" t="s">
        <v>144</v>
      </c>
      <c r="C358" s="3" t="s">
        <v>70</v>
      </c>
      <c r="D358" s="3" t="s">
        <v>70</v>
      </c>
      <c r="E358" s="3" t="s">
        <v>137</v>
      </c>
      <c r="F358" s="36" t="s">
        <v>208</v>
      </c>
      <c r="G358" s="36" t="s">
        <v>289</v>
      </c>
      <c r="H358" s="7" t="s">
        <v>140</v>
      </c>
      <c r="I358" s="19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86">O358*18%</f>
        <v>1080</v>
      </c>
      <c r="Q358" s="7" t="s">
        <v>142</v>
      </c>
      <c r="R358" s="20">
        <f t="shared" ref="R358:R362" si="487">O358*50%</f>
        <v>3000</v>
      </c>
      <c r="S358" s="7">
        <f t="shared" ref="S358:S362" si="488">R358*18%</f>
        <v>540</v>
      </c>
      <c r="T358" s="20">
        <f t="shared" ref="T358:T362" si="489">R358*20%</f>
        <v>600</v>
      </c>
      <c r="U358" s="20">
        <f t="shared" ref="U358:U362" si="490">R358*46.666666666667%</f>
        <v>1400.00000000001</v>
      </c>
      <c r="V358" s="18">
        <f t="shared" ref="V358:V362" si="491">X358*4</f>
        <v>56004</v>
      </c>
      <c r="W358" s="18">
        <f t="shared" ref="W358:W362" si="492">X358*2</f>
        <v>28002</v>
      </c>
      <c r="X358" s="18">
        <v>14001</v>
      </c>
      <c r="Y358" s="18">
        <f t="shared" ref="Y358:Y362" si="493">X358/2</f>
        <v>7000.5</v>
      </c>
      <c r="Z358" s="18">
        <f t="shared" ref="Z358:Z362" si="494">(R358-(T358+X358/10))/(T358+X358/10)%</f>
        <v>49.992500374981262</v>
      </c>
      <c r="AA358" s="15">
        <f t="shared" si="470"/>
        <v>39202.799999999996</v>
      </c>
      <c r="AB358" s="15">
        <f t="shared" si="481"/>
        <v>19601.399999999998</v>
      </c>
      <c r="AC358" s="15">
        <f t="shared" si="467"/>
        <v>9800.6999999999989</v>
      </c>
      <c r="AD358" s="15">
        <f t="shared" si="482"/>
        <v>4900.3499999999995</v>
      </c>
      <c r="AE358" s="15">
        <f t="shared" si="468"/>
        <v>89.865005980747696</v>
      </c>
      <c r="AF358" s="16">
        <f t="shared" si="471"/>
        <v>0</v>
      </c>
      <c r="AG358" s="16">
        <f t="shared" si="483"/>
        <v>0</v>
      </c>
      <c r="AH358" s="16">
        <v>0</v>
      </c>
      <c r="AI358" s="16">
        <f t="shared" si="484"/>
        <v>0</v>
      </c>
      <c r="AJ358" s="16">
        <f t="shared" si="469"/>
        <v>400</v>
      </c>
    </row>
    <row r="359" spans="1:36" ht="13.15" customHeight="1" x14ac:dyDescent="0.25">
      <c r="A359" s="21" t="str">
        <f t="shared" ref="A359:A362" si="495">B359</f>
        <v>IELTS</v>
      </c>
      <c r="B359" s="10" t="s">
        <v>145</v>
      </c>
      <c r="C359" s="3" t="s">
        <v>70</v>
      </c>
      <c r="D359" s="3" t="s">
        <v>70</v>
      </c>
      <c r="E359" s="3" t="s">
        <v>137</v>
      </c>
      <c r="F359" s="24" t="s">
        <v>29</v>
      </c>
      <c r="G359" s="24"/>
      <c r="H359" s="7" t="s">
        <v>140</v>
      </c>
      <c r="I359" s="19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86"/>
        <v>1080</v>
      </c>
      <c r="Q359" s="7" t="s">
        <v>142</v>
      </c>
      <c r="R359" s="20">
        <f t="shared" si="487"/>
        <v>3000</v>
      </c>
      <c r="S359" s="7">
        <f t="shared" si="488"/>
        <v>540</v>
      </c>
      <c r="T359" s="20">
        <f t="shared" si="489"/>
        <v>600</v>
      </c>
      <c r="U359" s="20">
        <f t="shared" si="490"/>
        <v>1400.00000000001</v>
      </c>
      <c r="V359" s="18">
        <f t="shared" si="491"/>
        <v>56008</v>
      </c>
      <c r="W359" s="18">
        <f t="shared" si="492"/>
        <v>28004</v>
      </c>
      <c r="X359" s="18">
        <v>14002</v>
      </c>
      <c r="Y359" s="18">
        <f t="shared" si="493"/>
        <v>7001</v>
      </c>
      <c r="Z359" s="18">
        <f t="shared" si="494"/>
        <v>49.985001499850014</v>
      </c>
      <c r="AA359" s="15">
        <f t="shared" si="470"/>
        <v>39205.599999999999</v>
      </c>
      <c r="AB359" s="15">
        <f t="shared" si="481"/>
        <v>19602.8</v>
      </c>
      <c r="AC359" s="15">
        <f t="shared" si="467"/>
        <v>9801.4</v>
      </c>
      <c r="AD359" s="15">
        <f t="shared" si="482"/>
        <v>4900.7</v>
      </c>
      <c r="AE359" s="15">
        <f t="shared" si="468"/>
        <v>89.856594985254489</v>
      </c>
      <c r="AF359" s="16">
        <f t="shared" si="471"/>
        <v>0</v>
      </c>
      <c r="AG359" s="16">
        <f t="shared" si="483"/>
        <v>0</v>
      </c>
      <c r="AH359" s="16">
        <v>0</v>
      </c>
      <c r="AI359" s="16">
        <f t="shared" si="484"/>
        <v>0</v>
      </c>
      <c r="AJ359" s="16">
        <f t="shared" si="469"/>
        <v>400</v>
      </c>
    </row>
    <row r="360" spans="1:36" ht="13.15" customHeight="1" x14ac:dyDescent="0.25">
      <c r="A360" s="21" t="str">
        <f t="shared" si="495"/>
        <v>TOEFL</v>
      </c>
      <c r="B360" s="10" t="s">
        <v>146</v>
      </c>
      <c r="C360" s="3" t="s">
        <v>70</v>
      </c>
      <c r="D360" s="3" t="s">
        <v>70</v>
      </c>
      <c r="E360" s="3" t="s">
        <v>137</v>
      </c>
      <c r="F360" s="24" t="s">
        <v>29</v>
      </c>
      <c r="G360" s="24"/>
      <c r="H360" s="7" t="s">
        <v>140</v>
      </c>
      <c r="I360" s="19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86"/>
        <v>1080</v>
      </c>
      <c r="Q360" s="7" t="s">
        <v>142</v>
      </c>
      <c r="R360" s="20">
        <f t="shared" si="487"/>
        <v>3000</v>
      </c>
      <c r="S360" s="7">
        <f t="shared" si="488"/>
        <v>540</v>
      </c>
      <c r="T360" s="20">
        <f t="shared" si="489"/>
        <v>600</v>
      </c>
      <c r="U360" s="20">
        <f t="shared" si="490"/>
        <v>1400.00000000001</v>
      </c>
      <c r="V360" s="18">
        <f t="shared" si="491"/>
        <v>56012</v>
      </c>
      <c r="W360" s="18">
        <f t="shared" si="492"/>
        <v>28006</v>
      </c>
      <c r="X360" s="18">
        <v>14003</v>
      </c>
      <c r="Y360" s="18">
        <f t="shared" si="493"/>
        <v>7001.5</v>
      </c>
      <c r="Z360" s="18">
        <f t="shared" si="494"/>
        <v>49.977503374493828</v>
      </c>
      <c r="AA360" s="15">
        <f t="shared" si="470"/>
        <v>39208.399999999994</v>
      </c>
      <c r="AB360" s="15">
        <f t="shared" si="481"/>
        <v>19604.199999999997</v>
      </c>
      <c r="AC360" s="15">
        <f t="shared" si="467"/>
        <v>9802.0999999999985</v>
      </c>
      <c r="AD360" s="15">
        <f t="shared" si="482"/>
        <v>4901.0499999999993</v>
      </c>
      <c r="AE360" s="15">
        <f t="shared" si="468"/>
        <v>89.848184734940318</v>
      </c>
      <c r="AF360" s="16">
        <f t="shared" si="471"/>
        <v>0</v>
      </c>
      <c r="AG360" s="16">
        <f t="shared" si="483"/>
        <v>0</v>
      </c>
      <c r="AH360" s="16">
        <v>0</v>
      </c>
      <c r="AI360" s="16">
        <f t="shared" si="484"/>
        <v>0</v>
      </c>
      <c r="AJ360" s="16">
        <f t="shared" si="469"/>
        <v>400</v>
      </c>
    </row>
    <row r="361" spans="1:36" ht="13.15" customHeight="1" x14ac:dyDescent="0.25">
      <c r="A361" s="21" t="str">
        <f t="shared" si="495"/>
        <v>PTE</v>
      </c>
      <c r="B361" s="10" t="s">
        <v>147</v>
      </c>
      <c r="C361" s="3" t="s">
        <v>70</v>
      </c>
      <c r="D361" s="3" t="s">
        <v>70</v>
      </c>
      <c r="E361" s="3" t="s">
        <v>137</v>
      </c>
      <c r="F361" s="24" t="s">
        <v>29</v>
      </c>
      <c r="G361" s="24"/>
      <c r="H361" s="7" t="s">
        <v>140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86"/>
        <v>1080</v>
      </c>
      <c r="Q361" s="7" t="s">
        <v>142</v>
      </c>
      <c r="R361" s="20">
        <f t="shared" si="487"/>
        <v>3000</v>
      </c>
      <c r="S361" s="7">
        <f t="shared" si="488"/>
        <v>540</v>
      </c>
      <c r="T361" s="20">
        <f t="shared" si="489"/>
        <v>600</v>
      </c>
      <c r="U361" s="20">
        <f t="shared" si="490"/>
        <v>1400.00000000001</v>
      </c>
      <c r="V361" s="18">
        <f t="shared" si="491"/>
        <v>56016</v>
      </c>
      <c r="W361" s="18">
        <f t="shared" si="492"/>
        <v>28008</v>
      </c>
      <c r="X361" s="18">
        <v>14004</v>
      </c>
      <c r="Y361" s="18">
        <f t="shared" si="493"/>
        <v>7002</v>
      </c>
      <c r="Z361" s="18">
        <f t="shared" si="494"/>
        <v>49.970005998800232</v>
      </c>
      <c r="AA361" s="15">
        <f t="shared" si="470"/>
        <v>39211.199999999997</v>
      </c>
      <c r="AB361" s="15">
        <f t="shared" si="481"/>
        <v>19605.599999999999</v>
      </c>
      <c r="AC361" s="15">
        <f t="shared" si="467"/>
        <v>9802.7999999999993</v>
      </c>
      <c r="AD361" s="15">
        <f t="shared" si="482"/>
        <v>4901.3999999999996</v>
      </c>
      <c r="AE361" s="15">
        <f t="shared" si="468"/>
        <v>89.839775229706134</v>
      </c>
      <c r="AF361" s="16">
        <f t="shared" si="471"/>
        <v>0</v>
      </c>
      <c r="AG361" s="16">
        <f t="shared" si="483"/>
        <v>0</v>
      </c>
      <c r="AH361" s="16">
        <v>0</v>
      </c>
      <c r="AI361" s="16">
        <f t="shared" si="484"/>
        <v>0</v>
      </c>
      <c r="AJ361" s="16">
        <f t="shared" si="469"/>
        <v>400</v>
      </c>
    </row>
    <row r="362" spans="1:36" ht="13.15" customHeight="1" x14ac:dyDescent="0.25">
      <c r="A362" s="21" t="str">
        <f t="shared" si="495"/>
        <v>GRE</v>
      </c>
      <c r="B362" s="10" t="s">
        <v>148</v>
      </c>
      <c r="C362" s="3" t="s">
        <v>70</v>
      </c>
      <c r="D362" s="3" t="s">
        <v>70</v>
      </c>
      <c r="E362" s="3" t="s">
        <v>137</v>
      </c>
      <c r="F362" s="24" t="s">
        <v>29</v>
      </c>
      <c r="G362" s="24"/>
      <c r="H362" s="7" t="s">
        <v>140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86"/>
        <v>1080</v>
      </c>
      <c r="Q362" s="7" t="s">
        <v>142</v>
      </c>
      <c r="R362" s="20">
        <f t="shared" si="487"/>
        <v>3000</v>
      </c>
      <c r="S362" s="7">
        <f t="shared" si="488"/>
        <v>540</v>
      </c>
      <c r="T362" s="20">
        <f t="shared" si="489"/>
        <v>600</v>
      </c>
      <c r="U362" s="20">
        <f t="shared" si="490"/>
        <v>1400.00000000001</v>
      </c>
      <c r="V362" s="18">
        <f t="shared" si="491"/>
        <v>56020</v>
      </c>
      <c r="W362" s="18">
        <f t="shared" si="492"/>
        <v>28010</v>
      </c>
      <c r="X362" s="18">
        <v>14005</v>
      </c>
      <c r="Y362" s="18">
        <f t="shared" si="493"/>
        <v>7002.5</v>
      </c>
      <c r="Z362" s="18">
        <f t="shared" si="494"/>
        <v>49.962509372656839</v>
      </c>
      <c r="AA362" s="15">
        <f t="shared" si="470"/>
        <v>39214</v>
      </c>
      <c r="AB362" s="15">
        <f t="shared" si="481"/>
        <v>19607</v>
      </c>
      <c r="AC362" s="15">
        <f t="shared" si="467"/>
        <v>9803.5</v>
      </c>
      <c r="AD362" s="15">
        <f t="shared" si="482"/>
        <v>4901.75</v>
      </c>
      <c r="AE362" s="15">
        <f t="shared" si="468"/>
        <v>89.831366469452973</v>
      </c>
      <c r="AF362" s="16">
        <f t="shared" si="471"/>
        <v>0</v>
      </c>
      <c r="AG362" s="16">
        <f t="shared" si="483"/>
        <v>0</v>
      </c>
      <c r="AH362" s="16">
        <v>0</v>
      </c>
      <c r="AI362" s="16">
        <f t="shared" si="484"/>
        <v>0</v>
      </c>
      <c r="AJ362" s="16">
        <f t="shared" si="469"/>
        <v>400</v>
      </c>
    </row>
    <row r="363" spans="1:36" ht="13.15" customHeight="1" x14ac:dyDescent="0.25">
      <c r="A363" s="21" t="str">
        <f>B363</f>
        <v>Classroom2Boardroom</v>
      </c>
      <c r="B363" s="10" t="s">
        <v>143</v>
      </c>
      <c r="C363" s="3" t="s">
        <v>70</v>
      </c>
      <c r="D363" s="3" t="s">
        <v>70</v>
      </c>
      <c r="E363" s="3" t="s">
        <v>137</v>
      </c>
      <c r="F363" s="24" t="s">
        <v>29</v>
      </c>
      <c r="G363" s="24"/>
      <c r="H363" s="7" t="s">
        <v>141</v>
      </c>
      <c r="I363" s="19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142</v>
      </c>
      <c r="R363" s="20">
        <f t="shared" si="460"/>
        <v>500</v>
      </c>
      <c r="S363" s="7">
        <f>R363*18%</f>
        <v>90</v>
      </c>
      <c r="T363" s="20">
        <f t="shared" si="461"/>
        <v>100</v>
      </c>
      <c r="U363" s="20">
        <f t="shared" si="462"/>
        <v>233.33333333333499</v>
      </c>
      <c r="V363" s="18">
        <f t="shared" si="463"/>
        <v>9332</v>
      </c>
      <c r="W363" s="18">
        <f t="shared" si="464"/>
        <v>4666</v>
      </c>
      <c r="X363" s="18">
        <v>2333</v>
      </c>
      <c r="Y363" s="18">
        <f t="shared" si="465"/>
        <v>1166.5</v>
      </c>
      <c r="Z363" s="18">
        <f t="shared" si="466"/>
        <v>50.015001500150007</v>
      </c>
      <c r="AA363" s="15">
        <f t="shared" si="470"/>
        <v>6532.4</v>
      </c>
      <c r="AB363" s="15">
        <f t="shared" si="481"/>
        <v>3266.2</v>
      </c>
      <c r="AC363" s="15">
        <f t="shared" si="467"/>
        <v>1633.1</v>
      </c>
      <c r="AD363" s="15">
        <f t="shared" si="482"/>
        <v>816.55</v>
      </c>
      <c r="AE363" s="15">
        <f t="shared" si="468"/>
        <v>89.890243439292078</v>
      </c>
      <c r="AF363" s="16">
        <f t="shared" si="471"/>
        <v>0</v>
      </c>
      <c r="AG363" s="16">
        <f t="shared" si="483"/>
        <v>0</v>
      </c>
      <c r="AH363" s="16">
        <v>0</v>
      </c>
      <c r="AI363" s="16">
        <f t="shared" si="484"/>
        <v>0</v>
      </c>
      <c r="AJ363" s="16">
        <f t="shared" si="469"/>
        <v>400</v>
      </c>
    </row>
    <row r="364" spans="1:36" ht="13.15" customHeight="1" x14ac:dyDescent="0.25">
      <c r="A364" s="21" t="str">
        <f t="shared" ref="A364:A365" si="496">B364</f>
        <v>Employee to Manager</v>
      </c>
      <c r="B364" s="10" t="s">
        <v>134</v>
      </c>
      <c r="C364" s="3" t="s">
        <v>70</v>
      </c>
      <c r="D364" s="3" t="s">
        <v>70</v>
      </c>
      <c r="E364" s="3" t="s">
        <v>137</v>
      </c>
      <c r="F364" s="24" t="s">
        <v>29</v>
      </c>
      <c r="G364" s="24"/>
      <c r="H364" s="7" t="s">
        <v>141</v>
      </c>
      <c r="I364" s="19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142</v>
      </c>
      <c r="R364" s="20">
        <f t="shared" si="460"/>
        <v>1000</v>
      </c>
      <c r="S364" s="7">
        <f>R364*18%</f>
        <v>180</v>
      </c>
      <c r="T364" s="20">
        <f t="shared" si="461"/>
        <v>200</v>
      </c>
      <c r="U364" s="20">
        <f t="shared" si="462"/>
        <v>466.66666666666998</v>
      </c>
      <c r="V364" s="18">
        <f t="shared" si="463"/>
        <v>18668</v>
      </c>
      <c r="W364" s="18">
        <f t="shared" si="464"/>
        <v>9334</v>
      </c>
      <c r="X364" s="18">
        <v>4667</v>
      </c>
      <c r="Y364" s="18">
        <f t="shared" si="465"/>
        <v>2333.5</v>
      </c>
      <c r="Z364" s="18">
        <f t="shared" si="466"/>
        <v>49.99250037498124</v>
      </c>
      <c r="AA364" s="15">
        <f t="shared" si="470"/>
        <v>13067.599999999999</v>
      </c>
      <c r="AB364" s="15">
        <f t="shared" si="481"/>
        <v>6533.7999999999993</v>
      </c>
      <c r="AC364" s="15">
        <f t="shared" si="467"/>
        <v>3266.8999999999996</v>
      </c>
      <c r="AD364" s="15">
        <f t="shared" si="482"/>
        <v>1633.4499999999998</v>
      </c>
      <c r="AE364" s="15">
        <f t="shared" si="468"/>
        <v>89.865005980747711</v>
      </c>
      <c r="AF364" s="16">
        <f t="shared" si="471"/>
        <v>0</v>
      </c>
      <c r="AG364" s="16">
        <f t="shared" si="483"/>
        <v>0</v>
      </c>
      <c r="AH364" s="16">
        <v>0</v>
      </c>
      <c r="AI364" s="16">
        <f t="shared" si="484"/>
        <v>0</v>
      </c>
      <c r="AJ364" s="16">
        <f t="shared" si="469"/>
        <v>400</v>
      </c>
    </row>
    <row r="365" spans="1:36" ht="13.15" customHeight="1" x14ac:dyDescent="0.25">
      <c r="A365" s="21" t="str">
        <f t="shared" si="496"/>
        <v>Executive Training</v>
      </c>
      <c r="B365" s="10" t="s">
        <v>135</v>
      </c>
      <c r="C365" s="3" t="s">
        <v>70</v>
      </c>
      <c r="D365" s="3" t="s">
        <v>70</v>
      </c>
      <c r="E365" s="3" t="s">
        <v>137</v>
      </c>
      <c r="F365" s="24" t="s">
        <v>29</v>
      </c>
      <c r="G365" s="24"/>
      <c r="H365" s="7" t="s">
        <v>141</v>
      </c>
      <c r="I365" s="19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142</v>
      </c>
      <c r="R365" s="20">
        <f t="shared" si="460"/>
        <v>2000</v>
      </c>
      <c r="S365" s="7">
        <f>R365*18%</f>
        <v>360</v>
      </c>
      <c r="T365" s="20">
        <f t="shared" si="461"/>
        <v>400</v>
      </c>
      <c r="U365" s="20">
        <f t="shared" si="462"/>
        <v>933.33333333333997</v>
      </c>
      <c r="V365" s="18">
        <f t="shared" si="463"/>
        <v>37332</v>
      </c>
      <c r="W365" s="18">
        <f t="shared" si="464"/>
        <v>18666</v>
      </c>
      <c r="X365" s="18">
        <v>9333</v>
      </c>
      <c r="Y365" s="18">
        <f t="shared" si="465"/>
        <v>4666.5</v>
      </c>
      <c r="Z365" s="18">
        <f t="shared" si="466"/>
        <v>50.003750093752345</v>
      </c>
      <c r="AA365" s="15">
        <f t="shared" si="470"/>
        <v>26132.399999999998</v>
      </c>
      <c r="AB365" s="15">
        <f t="shared" si="481"/>
        <v>13066.199999999999</v>
      </c>
      <c r="AC365" s="15">
        <f t="shared" si="467"/>
        <v>6533.0999999999995</v>
      </c>
      <c r="AD365" s="15">
        <f t="shared" si="482"/>
        <v>3266.5499999999997</v>
      </c>
      <c r="AE365" s="15">
        <f t="shared" si="468"/>
        <v>89.877623871414883</v>
      </c>
      <c r="AF365" s="16">
        <f t="shared" si="471"/>
        <v>0</v>
      </c>
      <c r="AG365" s="16">
        <f t="shared" si="483"/>
        <v>0</v>
      </c>
      <c r="AH365" s="16">
        <v>0</v>
      </c>
      <c r="AI365" s="16">
        <f t="shared" si="484"/>
        <v>0</v>
      </c>
      <c r="AJ365" s="16">
        <f t="shared" si="469"/>
        <v>400</v>
      </c>
    </row>
    <row r="366" spans="1:36" ht="13.15" customHeight="1" x14ac:dyDescent="0.25">
      <c r="A366" s="13" t="str">
        <f t="shared" ref="A366:A392" si="497">B366</f>
        <v>MS Office</v>
      </c>
      <c r="B366" s="8" t="s">
        <v>149</v>
      </c>
      <c r="C366" s="3" t="s">
        <v>70</v>
      </c>
      <c r="D366" s="3" t="s">
        <v>70</v>
      </c>
      <c r="E366" s="3" t="s">
        <v>133</v>
      </c>
      <c r="F366" s="36" t="s">
        <v>281</v>
      </c>
      <c r="G366" s="36" t="s">
        <v>289</v>
      </c>
      <c r="H366" s="7" t="s">
        <v>140</v>
      </c>
      <c r="I366" s="19">
        <v>45139</v>
      </c>
      <c r="J366" s="7">
        <v>1</v>
      </c>
      <c r="K366" s="7" t="s">
        <v>245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98">O366*18%</f>
        <v>2160</v>
      </c>
      <c r="Q366" s="7" t="s">
        <v>142</v>
      </c>
      <c r="R366" s="7">
        <f t="shared" ref="R366" si="499">O366*50%</f>
        <v>6000</v>
      </c>
      <c r="S366" s="7">
        <f t="shared" ref="S366" si="500">R366*18%</f>
        <v>1080</v>
      </c>
      <c r="T366" s="7">
        <f t="shared" ref="T366" si="501">R366*20%</f>
        <v>1200</v>
      </c>
      <c r="U366" s="7">
        <f t="shared" ref="U366" si="502">R366*46.666666666667%</f>
        <v>2800.00000000002</v>
      </c>
      <c r="V366" s="5">
        <f t="shared" ref="V366" si="503">X366*4</f>
        <v>112000</v>
      </c>
      <c r="W366" s="5">
        <f t="shared" ref="W366" si="504">X366*2</f>
        <v>56000</v>
      </c>
      <c r="X366" s="5">
        <v>28000</v>
      </c>
      <c r="Y366" s="5">
        <f t="shared" ref="Y366" si="505">X366/2</f>
        <v>14000</v>
      </c>
      <c r="Z366" s="5">
        <f t="shared" ref="Z366" si="506">(R366-(T366+X366/10))/(T366+X366/10)%</f>
        <v>50</v>
      </c>
      <c r="AA366" s="14">
        <f t="shared" si="470"/>
        <v>78400</v>
      </c>
      <c r="AB366" s="14">
        <f t="shared" si="481"/>
        <v>39200</v>
      </c>
      <c r="AC366" s="15">
        <f t="shared" si="467"/>
        <v>19600</v>
      </c>
      <c r="AD366" s="14">
        <f t="shared" si="482"/>
        <v>9800</v>
      </c>
      <c r="AE366" s="15">
        <f t="shared" si="468"/>
        <v>89.87341772151899</v>
      </c>
      <c r="AF366" s="17">
        <f t="shared" si="471"/>
        <v>0</v>
      </c>
      <c r="AG366" s="17">
        <f t="shared" si="483"/>
        <v>0</v>
      </c>
      <c r="AH366" s="16">
        <v>0</v>
      </c>
      <c r="AI366" s="17">
        <f t="shared" si="484"/>
        <v>0</v>
      </c>
      <c r="AJ366" s="16">
        <f t="shared" si="469"/>
        <v>400</v>
      </c>
    </row>
    <row r="367" spans="1:36" ht="13.15" customHeight="1" x14ac:dyDescent="0.25">
      <c r="A367" s="13" t="str">
        <f t="shared" si="497"/>
        <v>Advanced Excel (VBA)</v>
      </c>
      <c r="B367" s="8" t="s">
        <v>150</v>
      </c>
      <c r="C367" s="3" t="s">
        <v>70</v>
      </c>
      <c r="D367" s="3" t="s">
        <v>70</v>
      </c>
      <c r="E367" s="3" t="s">
        <v>133</v>
      </c>
      <c r="F367" s="36" t="s">
        <v>281</v>
      </c>
      <c r="G367" s="36" t="s">
        <v>289</v>
      </c>
      <c r="H367" s="7" t="s">
        <v>140</v>
      </c>
      <c r="I367" s="19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507">O367*18%</f>
        <v>2160</v>
      </c>
      <c r="Q367" s="7" t="s">
        <v>142</v>
      </c>
      <c r="R367" s="7">
        <f t="shared" ref="R367:R393" si="508">O367*50%</f>
        <v>6000</v>
      </c>
      <c r="S367" s="7">
        <f t="shared" ref="S367:S393" si="509">R367*18%</f>
        <v>1080</v>
      </c>
      <c r="T367" s="7">
        <f t="shared" ref="T367:T393" si="510">R367*20%</f>
        <v>1200</v>
      </c>
      <c r="U367" s="7">
        <f t="shared" ref="U367:U393" si="511">R367*46.666666666667%</f>
        <v>2800.00000000002</v>
      </c>
      <c r="V367" s="5">
        <f t="shared" ref="V367:V393" si="512">X367*4</f>
        <v>112000</v>
      </c>
      <c r="W367" s="5">
        <f t="shared" ref="W367:W393" si="513">X367*2</f>
        <v>56000</v>
      </c>
      <c r="X367" s="5">
        <v>28000</v>
      </c>
      <c r="Y367" s="5">
        <f t="shared" ref="Y367:Y393" si="514">X367/2</f>
        <v>14000</v>
      </c>
      <c r="Z367" s="5">
        <f t="shared" ref="Z367:Z393" si="515">(R367-(T367+X367/10))/(T367+X367/10)%</f>
        <v>50</v>
      </c>
      <c r="AA367" s="14">
        <f t="shared" si="470"/>
        <v>78400</v>
      </c>
      <c r="AB367" s="14">
        <f t="shared" si="481"/>
        <v>39200</v>
      </c>
      <c r="AC367" s="15">
        <f t="shared" si="467"/>
        <v>19600</v>
      </c>
      <c r="AD367" s="14">
        <f t="shared" si="482"/>
        <v>9800</v>
      </c>
      <c r="AE367" s="15">
        <f t="shared" si="468"/>
        <v>89.87341772151899</v>
      </c>
      <c r="AF367" s="17">
        <f t="shared" si="471"/>
        <v>0</v>
      </c>
      <c r="AG367" s="17">
        <f t="shared" si="483"/>
        <v>0</v>
      </c>
      <c r="AH367" s="16">
        <v>0</v>
      </c>
      <c r="AI367" s="17">
        <f t="shared" si="484"/>
        <v>0</v>
      </c>
      <c r="AJ367" s="16">
        <f t="shared" si="469"/>
        <v>400</v>
      </c>
    </row>
    <row r="368" spans="1:36" ht="13.15" customHeight="1" x14ac:dyDescent="0.25">
      <c r="A368" s="13" t="str">
        <f t="shared" si="497"/>
        <v>C</v>
      </c>
      <c r="B368" s="8" t="s">
        <v>151</v>
      </c>
      <c r="C368" s="3" t="s">
        <v>70</v>
      </c>
      <c r="D368" s="3" t="s">
        <v>70</v>
      </c>
      <c r="E368" s="3" t="s">
        <v>133</v>
      </c>
      <c r="F368" s="36" t="s">
        <v>281</v>
      </c>
      <c r="G368" s="36" t="s">
        <v>289</v>
      </c>
      <c r="H368" s="7" t="s">
        <v>140</v>
      </c>
      <c r="I368" s="19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507"/>
        <v>2160</v>
      </c>
      <c r="Q368" s="7" t="s">
        <v>142</v>
      </c>
      <c r="R368" s="7">
        <f t="shared" si="508"/>
        <v>6000</v>
      </c>
      <c r="S368" s="7">
        <f t="shared" si="509"/>
        <v>1080</v>
      </c>
      <c r="T368" s="7">
        <f t="shared" si="510"/>
        <v>1200</v>
      </c>
      <c r="U368" s="7">
        <f t="shared" si="511"/>
        <v>2800.00000000002</v>
      </c>
      <c r="V368" s="5">
        <f t="shared" si="512"/>
        <v>112000</v>
      </c>
      <c r="W368" s="5">
        <f t="shared" si="513"/>
        <v>56000</v>
      </c>
      <c r="X368" s="5">
        <v>28000</v>
      </c>
      <c r="Y368" s="5">
        <f t="shared" si="514"/>
        <v>14000</v>
      </c>
      <c r="Z368" s="5">
        <f t="shared" si="515"/>
        <v>50</v>
      </c>
      <c r="AA368" s="14">
        <f t="shared" si="470"/>
        <v>78400</v>
      </c>
      <c r="AB368" s="14">
        <f t="shared" si="481"/>
        <v>39200</v>
      </c>
      <c r="AC368" s="15">
        <f t="shared" si="467"/>
        <v>19600</v>
      </c>
      <c r="AD368" s="14">
        <f t="shared" si="482"/>
        <v>9800</v>
      </c>
      <c r="AE368" s="15">
        <f t="shared" si="468"/>
        <v>89.87341772151899</v>
      </c>
      <c r="AF368" s="17">
        <f t="shared" si="471"/>
        <v>0</v>
      </c>
      <c r="AG368" s="17">
        <f t="shared" si="483"/>
        <v>0</v>
      </c>
      <c r="AH368" s="16">
        <v>0</v>
      </c>
      <c r="AI368" s="17">
        <f t="shared" si="484"/>
        <v>0</v>
      </c>
      <c r="AJ368" s="16">
        <f t="shared" si="469"/>
        <v>400</v>
      </c>
    </row>
    <row r="369" spans="1:36" ht="13.15" customHeight="1" x14ac:dyDescent="0.25">
      <c r="A369" s="13" t="str">
        <f t="shared" si="497"/>
        <v>C++</v>
      </c>
      <c r="B369" s="8" t="s">
        <v>152</v>
      </c>
      <c r="C369" s="3" t="s">
        <v>70</v>
      </c>
      <c r="D369" s="3" t="s">
        <v>70</v>
      </c>
      <c r="E369" s="3" t="s">
        <v>133</v>
      </c>
      <c r="F369" s="36" t="s">
        <v>281</v>
      </c>
      <c r="G369" s="36" t="s">
        <v>289</v>
      </c>
      <c r="H369" s="7" t="s">
        <v>140</v>
      </c>
      <c r="I369" s="19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507"/>
        <v>2160</v>
      </c>
      <c r="Q369" s="7" t="s">
        <v>142</v>
      </c>
      <c r="R369" s="7">
        <f t="shared" si="508"/>
        <v>6000</v>
      </c>
      <c r="S369" s="7">
        <f t="shared" si="509"/>
        <v>1080</v>
      </c>
      <c r="T369" s="7">
        <f t="shared" si="510"/>
        <v>1200</v>
      </c>
      <c r="U369" s="7">
        <f t="shared" si="511"/>
        <v>2800.00000000002</v>
      </c>
      <c r="V369" s="5">
        <f t="shared" si="512"/>
        <v>112000</v>
      </c>
      <c r="W369" s="5">
        <f t="shared" si="513"/>
        <v>56000</v>
      </c>
      <c r="X369" s="5">
        <v>28000</v>
      </c>
      <c r="Y369" s="5">
        <f t="shared" si="514"/>
        <v>14000</v>
      </c>
      <c r="Z369" s="5">
        <f t="shared" si="515"/>
        <v>50</v>
      </c>
      <c r="AA369" s="14">
        <f t="shared" si="470"/>
        <v>78400</v>
      </c>
      <c r="AB369" s="14">
        <f t="shared" si="481"/>
        <v>39200</v>
      </c>
      <c r="AC369" s="15">
        <f t="shared" si="467"/>
        <v>19600</v>
      </c>
      <c r="AD369" s="14">
        <f t="shared" si="482"/>
        <v>9800</v>
      </c>
      <c r="AE369" s="15">
        <f t="shared" si="468"/>
        <v>89.87341772151899</v>
      </c>
      <c r="AF369" s="17">
        <f t="shared" si="471"/>
        <v>0</v>
      </c>
      <c r="AG369" s="17">
        <f t="shared" si="483"/>
        <v>0</v>
      </c>
      <c r="AH369" s="16">
        <v>0</v>
      </c>
      <c r="AI369" s="17">
        <f t="shared" si="484"/>
        <v>0</v>
      </c>
      <c r="AJ369" s="16">
        <f t="shared" si="469"/>
        <v>400</v>
      </c>
    </row>
    <row r="370" spans="1:36" ht="13.15" customHeight="1" x14ac:dyDescent="0.25">
      <c r="A370" s="13" t="str">
        <f t="shared" si="497"/>
        <v>HTML, CSS, JavaScript</v>
      </c>
      <c r="B370" s="8" t="s">
        <v>153</v>
      </c>
      <c r="C370" s="3" t="s">
        <v>70</v>
      </c>
      <c r="D370" s="3" t="s">
        <v>70</v>
      </c>
      <c r="E370" s="3" t="s">
        <v>133</v>
      </c>
      <c r="F370" s="36" t="s">
        <v>281</v>
      </c>
      <c r="G370" s="36" t="s">
        <v>289</v>
      </c>
      <c r="H370" s="7" t="s">
        <v>140</v>
      </c>
      <c r="I370" s="19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507"/>
        <v>2160</v>
      </c>
      <c r="Q370" s="7" t="s">
        <v>142</v>
      </c>
      <c r="R370" s="7">
        <f t="shared" si="508"/>
        <v>6000</v>
      </c>
      <c r="S370" s="7">
        <f t="shared" si="509"/>
        <v>1080</v>
      </c>
      <c r="T370" s="7">
        <f t="shared" si="510"/>
        <v>1200</v>
      </c>
      <c r="U370" s="7">
        <f t="shared" si="511"/>
        <v>2800.00000000002</v>
      </c>
      <c r="V370" s="5">
        <f t="shared" si="512"/>
        <v>112000</v>
      </c>
      <c r="W370" s="5">
        <f t="shared" si="513"/>
        <v>56000</v>
      </c>
      <c r="X370" s="5">
        <v>28000</v>
      </c>
      <c r="Y370" s="5">
        <f t="shared" si="514"/>
        <v>14000</v>
      </c>
      <c r="Z370" s="5">
        <f t="shared" si="515"/>
        <v>50</v>
      </c>
      <c r="AA370" s="14">
        <f t="shared" si="470"/>
        <v>78400</v>
      </c>
      <c r="AB370" s="14">
        <f t="shared" si="481"/>
        <v>39200</v>
      </c>
      <c r="AC370" s="15">
        <f t="shared" si="467"/>
        <v>19600</v>
      </c>
      <c r="AD370" s="14">
        <f t="shared" si="482"/>
        <v>9800</v>
      </c>
      <c r="AE370" s="15">
        <f t="shared" si="468"/>
        <v>89.87341772151899</v>
      </c>
      <c r="AF370" s="17">
        <f t="shared" si="471"/>
        <v>0</v>
      </c>
      <c r="AG370" s="17">
        <f t="shared" si="483"/>
        <v>0</v>
      </c>
      <c r="AH370" s="16">
        <v>0</v>
      </c>
      <c r="AI370" s="17">
        <f t="shared" si="484"/>
        <v>0</v>
      </c>
      <c r="AJ370" s="16">
        <f t="shared" si="469"/>
        <v>400</v>
      </c>
    </row>
    <row r="371" spans="1:36" ht="13.15" customHeight="1" x14ac:dyDescent="0.25">
      <c r="A371" s="13" t="str">
        <f t="shared" si="497"/>
        <v>Java</v>
      </c>
      <c r="B371" s="8" t="s">
        <v>154</v>
      </c>
      <c r="C371" s="3" t="s">
        <v>70</v>
      </c>
      <c r="D371" s="3" t="s">
        <v>70</v>
      </c>
      <c r="E371" s="3" t="s">
        <v>133</v>
      </c>
      <c r="F371" s="36" t="s">
        <v>281</v>
      </c>
      <c r="G371" s="36" t="s">
        <v>289</v>
      </c>
      <c r="H371" s="7" t="s">
        <v>140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507"/>
        <v>2160</v>
      </c>
      <c r="Q371" s="7" t="s">
        <v>142</v>
      </c>
      <c r="R371" s="7">
        <f t="shared" si="508"/>
        <v>6000</v>
      </c>
      <c r="S371" s="7">
        <f t="shared" si="509"/>
        <v>1080</v>
      </c>
      <c r="T371" s="7">
        <f t="shared" si="510"/>
        <v>1200</v>
      </c>
      <c r="U371" s="7">
        <f t="shared" si="511"/>
        <v>2800.00000000002</v>
      </c>
      <c r="V371" s="5">
        <f t="shared" si="512"/>
        <v>112000</v>
      </c>
      <c r="W371" s="5">
        <f t="shared" si="513"/>
        <v>56000</v>
      </c>
      <c r="X371" s="5">
        <v>28000</v>
      </c>
      <c r="Y371" s="5">
        <f t="shared" si="514"/>
        <v>14000</v>
      </c>
      <c r="Z371" s="5">
        <f t="shared" si="515"/>
        <v>50</v>
      </c>
      <c r="AA371" s="14">
        <f t="shared" si="470"/>
        <v>78400</v>
      </c>
      <c r="AB371" s="14">
        <f t="shared" si="481"/>
        <v>39200</v>
      </c>
      <c r="AC371" s="15">
        <f t="shared" si="467"/>
        <v>19600</v>
      </c>
      <c r="AD371" s="14">
        <f t="shared" si="482"/>
        <v>9800</v>
      </c>
      <c r="AE371" s="15">
        <f t="shared" si="468"/>
        <v>89.87341772151899</v>
      </c>
      <c r="AF371" s="17">
        <f t="shared" si="471"/>
        <v>0</v>
      </c>
      <c r="AG371" s="17">
        <f t="shared" si="483"/>
        <v>0</v>
      </c>
      <c r="AH371" s="16">
        <v>0</v>
      </c>
      <c r="AI371" s="17">
        <f t="shared" si="484"/>
        <v>0</v>
      </c>
      <c r="AJ371" s="16">
        <f t="shared" si="469"/>
        <v>400</v>
      </c>
    </row>
    <row r="372" spans="1:36" ht="13.15" customHeight="1" x14ac:dyDescent="0.25">
      <c r="A372" s="13" t="str">
        <f t="shared" si="497"/>
        <v>Advanced Java</v>
      </c>
      <c r="B372" s="8" t="s">
        <v>155</v>
      </c>
      <c r="C372" s="3" t="s">
        <v>70</v>
      </c>
      <c r="D372" s="3" t="s">
        <v>70</v>
      </c>
      <c r="E372" s="3" t="s">
        <v>133</v>
      </c>
      <c r="F372" s="36" t="s">
        <v>276</v>
      </c>
      <c r="G372" s="36" t="s">
        <v>289</v>
      </c>
      <c r="H372" s="7" t="s">
        <v>140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07"/>
        <v>2160</v>
      </c>
      <c r="Q372" s="7" t="s">
        <v>142</v>
      </c>
      <c r="R372" s="7">
        <f t="shared" si="508"/>
        <v>6000</v>
      </c>
      <c r="S372" s="7">
        <f t="shared" si="509"/>
        <v>1080</v>
      </c>
      <c r="T372" s="7">
        <f t="shared" si="510"/>
        <v>1200</v>
      </c>
      <c r="U372" s="7">
        <f t="shared" si="511"/>
        <v>2800.00000000002</v>
      </c>
      <c r="V372" s="5">
        <f t="shared" si="512"/>
        <v>112000</v>
      </c>
      <c r="W372" s="5">
        <f t="shared" si="513"/>
        <v>56000</v>
      </c>
      <c r="X372" s="5">
        <v>28000</v>
      </c>
      <c r="Y372" s="5">
        <f t="shared" si="514"/>
        <v>14000</v>
      </c>
      <c r="Z372" s="5">
        <f t="shared" si="515"/>
        <v>50</v>
      </c>
      <c r="AA372" s="14">
        <f t="shared" si="470"/>
        <v>78400</v>
      </c>
      <c r="AB372" s="14">
        <f t="shared" si="481"/>
        <v>39200</v>
      </c>
      <c r="AC372" s="15">
        <f t="shared" si="467"/>
        <v>19600</v>
      </c>
      <c r="AD372" s="14">
        <f t="shared" si="482"/>
        <v>9800</v>
      </c>
      <c r="AE372" s="15">
        <f t="shared" si="468"/>
        <v>89.87341772151899</v>
      </c>
      <c r="AF372" s="17">
        <f t="shared" si="471"/>
        <v>0</v>
      </c>
      <c r="AG372" s="17">
        <f t="shared" si="483"/>
        <v>0</v>
      </c>
      <c r="AH372" s="16">
        <v>0</v>
      </c>
      <c r="AI372" s="17">
        <f t="shared" si="484"/>
        <v>0</v>
      </c>
      <c r="AJ372" s="16">
        <f t="shared" si="469"/>
        <v>400</v>
      </c>
    </row>
    <row r="373" spans="1:36" ht="13.15" customHeight="1" x14ac:dyDescent="0.25">
      <c r="A373" s="13" t="str">
        <f t="shared" si="497"/>
        <v>.Net (C#, VB.Net)</v>
      </c>
      <c r="B373" s="8" t="s">
        <v>156</v>
      </c>
      <c r="C373" s="3" t="s">
        <v>70</v>
      </c>
      <c r="D373" s="3" t="s">
        <v>70</v>
      </c>
      <c r="E373" s="3" t="s">
        <v>133</v>
      </c>
      <c r="F373" s="36" t="s">
        <v>276</v>
      </c>
      <c r="G373" s="36" t="s">
        <v>289</v>
      </c>
      <c r="H373" s="7" t="s">
        <v>140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07"/>
        <v>2160</v>
      </c>
      <c r="Q373" s="7" t="s">
        <v>142</v>
      </c>
      <c r="R373" s="7">
        <f t="shared" si="508"/>
        <v>6000</v>
      </c>
      <c r="S373" s="7">
        <f t="shared" si="509"/>
        <v>1080</v>
      </c>
      <c r="T373" s="7">
        <f t="shared" si="510"/>
        <v>1200</v>
      </c>
      <c r="U373" s="7">
        <f t="shared" si="511"/>
        <v>2800.00000000002</v>
      </c>
      <c r="V373" s="5">
        <f t="shared" si="512"/>
        <v>112000</v>
      </c>
      <c r="W373" s="5">
        <f t="shared" si="513"/>
        <v>56000</v>
      </c>
      <c r="X373" s="5">
        <v>28000</v>
      </c>
      <c r="Y373" s="5">
        <f t="shared" si="514"/>
        <v>14000</v>
      </c>
      <c r="Z373" s="5">
        <f t="shared" si="515"/>
        <v>50</v>
      </c>
      <c r="AA373" s="14">
        <f t="shared" si="470"/>
        <v>78400</v>
      </c>
      <c r="AB373" s="14">
        <f t="shared" si="481"/>
        <v>39200</v>
      </c>
      <c r="AC373" s="15">
        <f t="shared" si="467"/>
        <v>19600</v>
      </c>
      <c r="AD373" s="14">
        <f t="shared" si="482"/>
        <v>9800</v>
      </c>
      <c r="AE373" s="15">
        <f t="shared" si="468"/>
        <v>89.87341772151899</v>
      </c>
      <c r="AF373" s="17">
        <f t="shared" si="471"/>
        <v>0</v>
      </c>
      <c r="AG373" s="17">
        <f t="shared" si="483"/>
        <v>0</v>
      </c>
      <c r="AH373" s="16">
        <v>0</v>
      </c>
      <c r="AI373" s="17">
        <f t="shared" si="484"/>
        <v>0</v>
      </c>
      <c r="AJ373" s="16">
        <f t="shared" si="469"/>
        <v>400</v>
      </c>
    </row>
    <row r="374" spans="1:36" ht="13.15" customHeight="1" x14ac:dyDescent="0.25">
      <c r="A374" s="13" t="str">
        <f t="shared" si="497"/>
        <v>Advanced .Net</v>
      </c>
      <c r="B374" s="8" t="s">
        <v>157</v>
      </c>
      <c r="C374" s="3" t="s">
        <v>70</v>
      </c>
      <c r="D374" s="3" t="s">
        <v>70</v>
      </c>
      <c r="E374" s="3" t="s">
        <v>133</v>
      </c>
      <c r="F374" s="36" t="s">
        <v>276</v>
      </c>
      <c r="G374" s="36" t="s">
        <v>289</v>
      </c>
      <c r="H374" s="7" t="s">
        <v>140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07"/>
        <v>2160</v>
      </c>
      <c r="Q374" s="7" t="s">
        <v>142</v>
      </c>
      <c r="R374" s="7">
        <f t="shared" si="508"/>
        <v>6000</v>
      </c>
      <c r="S374" s="7">
        <f t="shared" si="509"/>
        <v>1080</v>
      </c>
      <c r="T374" s="7">
        <f t="shared" si="510"/>
        <v>1200</v>
      </c>
      <c r="U374" s="7">
        <f t="shared" si="511"/>
        <v>2800.00000000002</v>
      </c>
      <c r="V374" s="5">
        <f t="shared" si="512"/>
        <v>112000</v>
      </c>
      <c r="W374" s="5">
        <f t="shared" si="513"/>
        <v>56000</v>
      </c>
      <c r="X374" s="5">
        <v>28000</v>
      </c>
      <c r="Y374" s="5">
        <f t="shared" si="514"/>
        <v>14000</v>
      </c>
      <c r="Z374" s="5">
        <f t="shared" si="515"/>
        <v>50</v>
      </c>
      <c r="AA374" s="14">
        <f t="shared" si="470"/>
        <v>78400</v>
      </c>
      <c r="AB374" s="14">
        <f t="shared" si="481"/>
        <v>39200</v>
      </c>
      <c r="AC374" s="15">
        <f t="shared" si="467"/>
        <v>19600</v>
      </c>
      <c r="AD374" s="14">
        <f t="shared" si="482"/>
        <v>9800</v>
      </c>
      <c r="AE374" s="15">
        <f t="shared" si="468"/>
        <v>89.87341772151899</v>
      </c>
      <c r="AF374" s="17">
        <f t="shared" si="471"/>
        <v>0</v>
      </c>
      <c r="AG374" s="17">
        <f t="shared" si="483"/>
        <v>0</v>
      </c>
      <c r="AH374" s="16">
        <v>0</v>
      </c>
      <c r="AI374" s="17">
        <f t="shared" si="484"/>
        <v>0</v>
      </c>
      <c r="AJ374" s="16">
        <f t="shared" si="469"/>
        <v>400</v>
      </c>
    </row>
    <row r="375" spans="1:36" ht="13.15" customHeight="1" x14ac:dyDescent="0.25">
      <c r="A375" s="13" t="str">
        <f t="shared" si="497"/>
        <v>Microsoft Azure Cloud</v>
      </c>
      <c r="B375" s="8" t="s">
        <v>158</v>
      </c>
      <c r="C375" s="3" t="s">
        <v>70</v>
      </c>
      <c r="D375" s="3" t="s">
        <v>70</v>
      </c>
      <c r="E375" s="3" t="s">
        <v>133</v>
      </c>
      <c r="F375" s="24" t="s">
        <v>29</v>
      </c>
      <c r="G375" s="24"/>
      <c r="H375" s="7" t="s">
        <v>140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07"/>
        <v>2160</v>
      </c>
      <c r="Q375" s="7" t="s">
        <v>142</v>
      </c>
      <c r="R375" s="7">
        <f t="shared" si="508"/>
        <v>6000</v>
      </c>
      <c r="S375" s="7">
        <f t="shared" si="509"/>
        <v>1080</v>
      </c>
      <c r="T375" s="7">
        <f t="shared" si="510"/>
        <v>1200</v>
      </c>
      <c r="U375" s="7">
        <f t="shared" si="511"/>
        <v>2800.00000000002</v>
      </c>
      <c r="V375" s="5">
        <f t="shared" si="512"/>
        <v>112000</v>
      </c>
      <c r="W375" s="5">
        <f t="shared" si="513"/>
        <v>56000</v>
      </c>
      <c r="X375" s="5">
        <v>28000</v>
      </c>
      <c r="Y375" s="5">
        <f t="shared" si="514"/>
        <v>14000</v>
      </c>
      <c r="Z375" s="5">
        <f t="shared" si="515"/>
        <v>50</v>
      </c>
      <c r="AA375" s="14">
        <f t="shared" si="470"/>
        <v>78400</v>
      </c>
      <c r="AB375" s="14">
        <f t="shared" si="481"/>
        <v>39200</v>
      </c>
      <c r="AC375" s="15">
        <f t="shared" si="467"/>
        <v>19600</v>
      </c>
      <c r="AD375" s="14">
        <f t="shared" si="482"/>
        <v>9800</v>
      </c>
      <c r="AE375" s="15">
        <f t="shared" si="468"/>
        <v>89.87341772151899</v>
      </c>
      <c r="AF375" s="17">
        <f t="shared" si="471"/>
        <v>0</v>
      </c>
      <c r="AG375" s="17">
        <f t="shared" si="483"/>
        <v>0</v>
      </c>
      <c r="AH375" s="16">
        <v>0</v>
      </c>
      <c r="AI375" s="17">
        <f t="shared" si="484"/>
        <v>0</v>
      </c>
      <c r="AJ375" s="16">
        <f t="shared" si="469"/>
        <v>400</v>
      </c>
    </row>
    <row r="376" spans="1:36" ht="13.15" customHeight="1" x14ac:dyDescent="0.25">
      <c r="A376" s="13" t="str">
        <f t="shared" si="497"/>
        <v>React, MUI</v>
      </c>
      <c r="B376" s="8" t="s">
        <v>159</v>
      </c>
      <c r="C376" s="3" t="s">
        <v>70</v>
      </c>
      <c r="D376" s="3" t="s">
        <v>70</v>
      </c>
      <c r="E376" s="3" t="s">
        <v>133</v>
      </c>
      <c r="F376" s="36" t="s">
        <v>276</v>
      </c>
      <c r="G376" s="36" t="s">
        <v>289</v>
      </c>
      <c r="H376" s="7" t="s">
        <v>140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07"/>
        <v>2160</v>
      </c>
      <c r="Q376" s="7" t="s">
        <v>142</v>
      </c>
      <c r="R376" s="7">
        <f t="shared" si="508"/>
        <v>6000</v>
      </c>
      <c r="S376" s="7">
        <f t="shared" si="509"/>
        <v>1080</v>
      </c>
      <c r="T376" s="7">
        <f t="shared" si="510"/>
        <v>1200</v>
      </c>
      <c r="U376" s="7">
        <f t="shared" si="511"/>
        <v>2800.00000000002</v>
      </c>
      <c r="V376" s="5">
        <f t="shared" si="512"/>
        <v>112000</v>
      </c>
      <c r="W376" s="5">
        <f t="shared" si="513"/>
        <v>56000</v>
      </c>
      <c r="X376" s="5">
        <v>28000</v>
      </c>
      <c r="Y376" s="5">
        <f t="shared" si="514"/>
        <v>14000</v>
      </c>
      <c r="Z376" s="5">
        <f t="shared" si="515"/>
        <v>50</v>
      </c>
      <c r="AA376" s="14">
        <f t="shared" si="470"/>
        <v>78400</v>
      </c>
      <c r="AB376" s="14">
        <f t="shared" si="481"/>
        <v>39200</v>
      </c>
      <c r="AC376" s="15">
        <f t="shared" si="467"/>
        <v>19600</v>
      </c>
      <c r="AD376" s="14">
        <f t="shared" si="482"/>
        <v>9800</v>
      </c>
      <c r="AE376" s="15">
        <f t="shared" si="468"/>
        <v>89.87341772151899</v>
      </c>
      <c r="AF376" s="17">
        <f t="shared" si="471"/>
        <v>0</v>
      </c>
      <c r="AG376" s="17">
        <f t="shared" si="483"/>
        <v>0</v>
      </c>
      <c r="AH376" s="16">
        <v>0</v>
      </c>
      <c r="AI376" s="17">
        <f t="shared" si="484"/>
        <v>0</v>
      </c>
      <c r="AJ376" s="16">
        <f t="shared" si="469"/>
        <v>400</v>
      </c>
    </row>
    <row r="377" spans="1:36" ht="13.15" customHeight="1" x14ac:dyDescent="0.25">
      <c r="A377" s="13" t="str">
        <f t="shared" si="497"/>
        <v>React Native</v>
      </c>
      <c r="B377" s="8" t="s">
        <v>160</v>
      </c>
      <c r="C377" s="3" t="s">
        <v>70</v>
      </c>
      <c r="D377" s="3" t="s">
        <v>70</v>
      </c>
      <c r="E377" s="3" t="s">
        <v>133</v>
      </c>
      <c r="F377" s="36" t="s">
        <v>276</v>
      </c>
      <c r="G377" s="36" t="s">
        <v>289</v>
      </c>
      <c r="H377" s="7" t="s">
        <v>140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07"/>
        <v>2160</v>
      </c>
      <c r="Q377" s="7" t="s">
        <v>142</v>
      </c>
      <c r="R377" s="7">
        <f t="shared" si="508"/>
        <v>6000</v>
      </c>
      <c r="S377" s="7">
        <f t="shared" si="509"/>
        <v>1080</v>
      </c>
      <c r="T377" s="7">
        <f t="shared" si="510"/>
        <v>1200</v>
      </c>
      <c r="U377" s="7">
        <f t="shared" si="511"/>
        <v>2800.00000000002</v>
      </c>
      <c r="V377" s="5">
        <f t="shared" si="512"/>
        <v>112000</v>
      </c>
      <c r="W377" s="5">
        <f t="shared" si="513"/>
        <v>56000</v>
      </c>
      <c r="X377" s="5">
        <v>28000</v>
      </c>
      <c r="Y377" s="5">
        <f t="shared" si="514"/>
        <v>14000</v>
      </c>
      <c r="Z377" s="5">
        <f t="shared" si="515"/>
        <v>50</v>
      </c>
      <c r="AA377" s="14">
        <f t="shared" si="470"/>
        <v>78400</v>
      </c>
      <c r="AB377" s="14">
        <f t="shared" si="481"/>
        <v>39200</v>
      </c>
      <c r="AC377" s="15">
        <f t="shared" si="467"/>
        <v>19600</v>
      </c>
      <c r="AD377" s="14">
        <f t="shared" si="482"/>
        <v>9800</v>
      </c>
      <c r="AE377" s="15">
        <f t="shared" si="468"/>
        <v>89.87341772151899</v>
      </c>
      <c r="AF377" s="17">
        <f t="shared" si="471"/>
        <v>0</v>
      </c>
      <c r="AG377" s="17">
        <f t="shared" si="483"/>
        <v>0</v>
      </c>
      <c r="AH377" s="16">
        <v>0</v>
      </c>
      <c r="AI377" s="17">
        <f t="shared" si="484"/>
        <v>0</v>
      </c>
      <c r="AJ377" s="16">
        <f t="shared" si="469"/>
        <v>400</v>
      </c>
    </row>
    <row r="378" spans="1:36" ht="13.15" customHeight="1" x14ac:dyDescent="0.25">
      <c r="A378" s="13" t="str">
        <f t="shared" si="497"/>
        <v>PHP, Wordpress</v>
      </c>
      <c r="B378" s="8" t="s">
        <v>168</v>
      </c>
      <c r="C378" s="3" t="s">
        <v>70</v>
      </c>
      <c r="D378" s="3" t="s">
        <v>70</v>
      </c>
      <c r="E378" s="3" t="s">
        <v>133</v>
      </c>
      <c r="F378" s="36" t="s">
        <v>281</v>
      </c>
      <c r="G378" s="36" t="s">
        <v>289</v>
      </c>
      <c r="H378" s="7" t="s">
        <v>140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07"/>
        <v>2160</v>
      </c>
      <c r="Q378" s="7" t="s">
        <v>142</v>
      </c>
      <c r="R378" s="7">
        <f t="shared" si="508"/>
        <v>6000</v>
      </c>
      <c r="S378" s="7">
        <f t="shared" si="509"/>
        <v>1080</v>
      </c>
      <c r="T378" s="7">
        <f t="shared" si="510"/>
        <v>1200</v>
      </c>
      <c r="U378" s="7">
        <f t="shared" si="511"/>
        <v>2800.00000000002</v>
      </c>
      <c r="V378" s="5">
        <f t="shared" si="512"/>
        <v>112000</v>
      </c>
      <c r="W378" s="5">
        <f t="shared" si="513"/>
        <v>56000</v>
      </c>
      <c r="X378" s="5">
        <v>28000</v>
      </c>
      <c r="Y378" s="5">
        <f t="shared" si="514"/>
        <v>14000</v>
      </c>
      <c r="Z378" s="5">
        <f t="shared" si="515"/>
        <v>50</v>
      </c>
      <c r="AA378" s="14">
        <f t="shared" si="470"/>
        <v>78400</v>
      </c>
      <c r="AB378" s="14">
        <f t="shared" si="481"/>
        <v>39200</v>
      </c>
      <c r="AC378" s="15">
        <f t="shared" si="467"/>
        <v>19600</v>
      </c>
      <c r="AD378" s="14">
        <f t="shared" si="482"/>
        <v>9800</v>
      </c>
      <c r="AE378" s="15">
        <f t="shared" si="468"/>
        <v>89.87341772151899</v>
      </c>
      <c r="AF378" s="17">
        <f t="shared" si="471"/>
        <v>0</v>
      </c>
      <c r="AG378" s="17">
        <f t="shared" si="483"/>
        <v>0</v>
      </c>
      <c r="AH378" s="16">
        <v>0</v>
      </c>
      <c r="AI378" s="17">
        <f t="shared" si="484"/>
        <v>0</v>
      </c>
      <c r="AJ378" s="16">
        <f t="shared" si="469"/>
        <v>400</v>
      </c>
    </row>
    <row r="379" spans="1:36" ht="13.15" customHeight="1" x14ac:dyDescent="0.25">
      <c r="A379" s="13" t="str">
        <f t="shared" si="497"/>
        <v>Linux, Shell Script</v>
      </c>
      <c r="B379" s="8" t="s">
        <v>161</v>
      </c>
      <c r="C379" s="3" t="s">
        <v>70</v>
      </c>
      <c r="D379" s="3" t="s">
        <v>70</v>
      </c>
      <c r="E379" s="3" t="s">
        <v>133</v>
      </c>
      <c r="F379" s="36" t="s">
        <v>276</v>
      </c>
      <c r="G379" s="36" t="s">
        <v>289</v>
      </c>
      <c r="H379" s="7" t="s">
        <v>140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07"/>
        <v>2160</v>
      </c>
      <c r="Q379" s="7" t="s">
        <v>142</v>
      </c>
      <c r="R379" s="7">
        <f t="shared" si="508"/>
        <v>6000</v>
      </c>
      <c r="S379" s="7">
        <f t="shared" si="509"/>
        <v>1080</v>
      </c>
      <c r="T379" s="7">
        <f t="shared" si="510"/>
        <v>1200</v>
      </c>
      <c r="U379" s="7">
        <f t="shared" si="511"/>
        <v>2800.00000000002</v>
      </c>
      <c r="V379" s="5">
        <f t="shared" si="512"/>
        <v>112000</v>
      </c>
      <c r="W379" s="5">
        <f t="shared" si="513"/>
        <v>56000</v>
      </c>
      <c r="X379" s="5">
        <v>28000</v>
      </c>
      <c r="Y379" s="5">
        <f t="shared" si="514"/>
        <v>14000</v>
      </c>
      <c r="Z379" s="5">
        <f t="shared" si="515"/>
        <v>50</v>
      </c>
      <c r="AA379" s="14">
        <f t="shared" si="470"/>
        <v>78400</v>
      </c>
      <c r="AB379" s="14">
        <f t="shared" si="481"/>
        <v>39200</v>
      </c>
      <c r="AC379" s="15">
        <f t="shared" si="467"/>
        <v>19600</v>
      </c>
      <c r="AD379" s="14">
        <f t="shared" si="482"/>
        <v>9800</v>
      </c>
      <c r="AE379" s="15">
        <f t="shared" si="468"/>
        <v>89.87341772151899</v>
      </c>
      <c r="AF379" s="17">
        <f t="shared" si="471"/>
        <v>0</v>
      </c>
      <c r="AG379" s="17">
        <f t="shared" si="483"/>
        <v>0</v>
      </c>
      <c r="AH379" s="16">
        <v>0</v>
      </c>
      <c r="AI379" s="17">
        <f t="shared" si="484"/>
        <v>0</v>
      </c>
      <c r="AJ379" s="16">
        <f t="shared" si="469"/>
        <v>400</v>
      </c>
    </row>
    <row r="380" spans="1:36" ht="13.15" customHeight="1" x14ac:dyDescent="0.25">
      <c r="A380" s="13" t="str">
        <f t="shared" si="497"/>
        <v>Networking &amp; CCNA</v>
      </c>
      <c r="B380" s="8" t="s">
        <v>61</v>
      </c>
      <c r="C380" s="3" t="s">
        <v>70</v>
      </c>
      <c r="D380" s="3" t="s">
        <v>70</v>
      </c>
      <c r="E380" s="3" t="s">
        <v>133</v>
      </c>
      <c r="F380" s="24" t="s">
        <v>29</v>
      </c>
      <c r="G380" s="24"/>
      <c r="H380" s="7" t="s">
        <v>140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07"/>
        <v>2160</v>
      </c>
      <c r="Q380" s="7" t="s">
        <v>142</v>
      </c>
      <c r="R380" s="7">
        <f t="shared" si="508"/>
        <v>6000</v>
      </c>
      <c r="S380" s="7">
        <f t="shared" si="509"/>
        <v>1080</v>
      </c>
      <c r="T380" s="7">
        <f t="shared" si="510"/>
        <v>1200</v>
      </c>
      <c r="U380" s="7">
        <f t="shared" si="511"/>
        <v>2800.00000000002</v>
      </c>
      <c r="V380" s="5">
        <f t="shared" si="512"/>
        <v>112000</v>
      </c>
      <c r="W380" s="5">
        <f t="shared" si="513"/>
        <v>56000</v>
      </c>
      <c r="X380" s="5">
        <v>28000</v>
      </c>
      <c r="Y380" s="5">
        <f t="shared" si="514"/>
        <v>14000</v>
      </c>
      <c r="Z380" s="5">
        <f t="shared" si="515"/>
        <v>50</v>
      </c>
      <c r="AA380" s="14">
        <f t="shared" si="470"/>
        <v>78400</v>
      </c>
      <c r="AB380" s="14">
        <f t="shared" si="481"/>
        <v>39200</v>
      </c>
      <c r="AC380" s="15">
        <f t="shared" si="467"/>
        <v>19600</v>
      </c>
      <c r="AD380" s="14">
        <f t="shared" si="482"/>
        <v>9800</v>
      </c>
      <c r="AE380" s="15">
        <f t="shared" si="468"/>
        <v>89.87341772151899</v>
      </c>
      <c r="AF380" s="17">
        <f t="shared" si="471"/>
        <v>0</v>
      </c>
      <c r="AG380" s="17">
        <f t="shared" si="483"/>
        <v>0</v>
      </c>
      <c r="AH380" s="16">
        <v>0</v>
      </c>
      <c r="AI380" s="17">
        <f t="shared" si="484"/>
        <v>0</v>
      </c>
      <c r="AJ380" s="16">
        <f t="shared" si="469"/>
        <v>400</v>
      </c>
    </row>
    <row r="381" spans="1:36" ht="13.15" customHeight="1" x14ac:dyDescent="0.25">
      <c r="A381" s="13" t="str">
        <f t="shared" si="497"/>
        <v>Hands-on Network H/W</v>
      </c>
      <c r="B381" s="8" t="s">
        <v>68</v>
      </c>
      <c r="C381" s="3" t="s">
        <v>70</v>
      </c>
      <c r="D381" s="3" t="s">
        <v>70</v>
      </c>
      <c r="E381" s="3" t="s">
        <v>133</v>
      </c>
      <c r="F381" s="36" t="s">
        <v>190</v>
      </c>
      <c r="G381" s="36" t="s">
        <v>289</v>
      </c>
      <c r="H381" s="7" t="s">
        <v>140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07"/>
        <v>2160</v>
      </c>
      <c r="Q381" s="7" t="s">
        <v>142</v>
      </c>
      <c r="R381" s="7">
        <f t="shared" si="508"/>
        <v>6000</v>
      </c>
      <c r="S381" s="7">
        <f t="shared" si="509"/>
        <v>1080</v>
      </c>
      <c r="T381" s="7">
        <f t="shared" si="510"/>
        <v>1200</v>
      </c>
      <c r="U381" s="7">
        <f t="shared" si="511"/>
        <v>2800.00000000002</v>
      </c>
      <c r="V381" s="5">
        <f t="shared" si="512"/>
        <v>112000</v>
      </c>
      <c r="W381" s="5">
        <f t="shared" si="513"/>
        <v>56000</v>
      </c>
      <c r="X381" s="5">
        <v>28000</v>
      </c>
      <c r="Y381" s="5">
        <f t="shared" si="514"/>
        <v>14000</v>
      </c>
      <c r="Z381" s="5">
        <f t="shared" si="515"/>
        <v>50</v>
      </c>
      <c r="AA381" s="14">
        <f t="shared" si="470"/>
        <v>78400</v>
      </c>
      <c r="AB381" s="14">
        <f t="shared" si="481"/>
        <v>39200</v>
      </c>
      <c r="AC381" s="15">
        <f t="shared" si="467"/>
        <v>19600</v>
      </c>
      <c r="AD381" s="14">
        <f t="shared" si="482"/>
        <v>9800</v>
      </c>
      <c r="AE381" s="15">
        <f t="shared" si="468"/>
        <v>89.87341772151899</v>
      </c>
      <c r="AF381" s="17">
        <f t="shared" si="471"/>
        <v>0</v>
      </c>
      <c r="AG381" s="17">
        <f t="shared" si="483"/>
        <v>0</v>
      </c>
      <c r="AH381" s="16">
        <v>0</v>
      </c>
      <c r="AI381" s="17">
        <f t="shared" si="484"/>
        <v>0</v>
      </c>
      <c r="AJ381" s="16">
        <f t="shared" si="469"/>
        <v>400</v>
      </c>
    </row>
    <row r="382" spans="1:36" ht="13.15" customHeight="1" x14ac:dyDescent="0.25">
      <c r="A382" s="13" t="str">
        <f t="shared" si="497"/>
        <v>Devops</v>
      </c>
      <c r="B382" s="8" t="s">
        <v>162</v>
      </c>
      <c r="C382" s="3" t="s">
        <v>70</v>
      </c>
      <c r="D382" s="3" t="s">
        <v>70</v>
      </c>
      <c r="E382" s="3" t="s">
        <v>133</v>
      </c>
      <c r="F382" s="24" t="s">
        <v>29</v>
      </c>
      <c r="G382" s="24"/>
      <c r="H382" s="7" t="s">
        <v>140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07"/>
        <v>2160</v>
      </c>
      <c r="Q382" s="7" t="s">
        <v>142</v>
      </c>
      <c r="R382" s="7">
        <f t="shared" si="508"/>
        <v>6000</v>
      </c>
      <c r="S382" s="7">
        <f t="shared" si="509"/>
        <v>1080</v>
      </c>
      <c r="T382" s="7">
        <f t="shared" si="510"/>
        <v>1200</v>
      </c>
      <c r="U382" s="7">
        <f t="shared" si="511"/>
        <v>2800.00000000002</v>
      </c>
      <c r="V382" s="5">
        <f t="shared" si="512"/>
        <v>112000</v>
      </c>
      <c r="W382" s="5">
        <f t="shared" si="513"/>
        <v>56000</v>
      </c>
      <c r="X382" s="5">
        <v>28000</v>
      </c>
      <c r="Y382" s="5">
        <f t="shared" si="514"/>
        <v>14000</v>
      </c>
      <c r="Z382" s="5">
        <f t="shared" si="515"/>
        <v>50</v>
      </c>
      <c r="AA382" s="14">
        <f t="shared" si="470"/>
        <v>78400</v>
      </c>
      <c r="AB382" s="14">
        <f t="shared" si="481"/>
        <v>39200</v>
      </c>
      <c r="AC382" s="15">
        <f t="shared" si="467"/>
        <v>19600</v>
      </c>
      <c r="AD382" s="14">
        <f t="shared" si="482"/>
        <v>9800</v>
      </c>
      <c r="AE382" s="15">
        <f t="shared" si="468"/>
        <v>89.87341772151899</v>
      </c>
      <c r="AF382" s="17">
        <f t="shared" si="471"/>
        <v>0</v>
      </c>
      <c r="AG382" s="17">
        <f t="shared" si="483"/>
        <v>0</v>
      </c>
      <c r="AH382" s="16">
        <v>0</v>
      </c>
      <c r="AI382" s="17">
        <f t="shared" si="484"/>
        <v>0</v>
      </c>
      <c r="AJ382" s="16">
        <f t="shared" si="469"/>
        <v>400</v>
      </c>
    </row>
    <row r="383" spans="1:36" ht="13.15" customHeight="1" x14ac:dyDescent="0.25">
      <c r="A383" s="13" t="str">
        <f t="shared" si="497"/>
        <v>Docker &amp; Kubernetes</v>
      </c>
      <c r="B383" s="8" t="s">
        <v>163</v>
      </c>
      <c r="C383" s="3" t="s">
        <v>70</v>
      </c>
      <c r="D383" s="3" t="s">
        <v>70</v>
      </c>
      <c r="E383" s="3" t="s">
        <v>133</v>
      </c>
      <c r="F383" s="24" t="s">
        <v>29</v>
      </c>
      <c r="G383" s="24"/>
      <c r="H383" s="7" t="s">
        <v>140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07"/>
        <v>2160</v>
      </c>
      <c r="Q383" s="7" t="s">
        <v>142</v>
      </c>
      <c r="R383" s="7">
        <f t="shared" si="508"/>
        <v>6000</v>
      </c>
      <c r="S383" s="7">
        <f t="shared" si="509"/>
        <v>1080</v>
      </c>
      <c r="T383" s="7">
        <f t="shared" si="510"/>
        <v>1200</v>
      </c>
      <c r="U383" s="7">
        <f t="shared" si="511"/>
        <v>2800.00000000002</v>
      </c>
      <c r="V383" s="5">
        <f t="shared" si="512"/>
        <v>112000</v>
      </c>
      <c r="W383" s="5">
        <f t="shared" si="513"/>
        <v>56000</v>
      </c>
      <c r="X383" s="5">
        <v>28000</v>
      </c>
      <c r="Y383" s="5">
        <f t="shared" si="514"/>
        <v>14000</v>
      </c>
      <c r="Z383" s="5">
        <f t="shared" si="515"/>
        <v>50</v>
      </c>
      <c r="AA383" s="14">
        <f t="shared" si="470"/>
        <v>78400</v>
      </c>
      <c r="AB383" s="14">
        <f t="shared" si="481"/>
        <v>39200</v>
      </c>
      <c r="AC383" s="15">
        <f t="shared" si="467"/>
        <v>19600</v>
      </c>
      <c r="AD383" s="14">
        <f t="shared" si="482"/>
        <v>9800</v>
      </c>
      <c r="AE383" s="15">
        <f t="shared" si="468"/>
        <v>89.87341772151899</v>
      </c>
      <c r="AF383" s="17">
        <f t="shared" si="471"/>
        <v>0</v>
      </c>
      <c r="AG383" s="17">
        <f t="shared" si="483"/>
        <v>0</v>
      </c>
      <c r="AH383" s="16">
        <v>0</v>
      </c>
      <c r="AI383" s="17">
        <f t="shared" si="484"/>
        <v>0</v>
      </c>
      <c r="AJ383" s="16">
        <f t="shared" si="469"/>
        <v>400</v>
      </c>
    </row>
    <row r="384" spans="1:36" ht="13.15" customHeight="1" x14ac:dyDescent="0.25">
      <c r="A384" s="13" t="str">
        <f t="shared" si="497"/>
        <v>Cloud, AWS, GCP</v>
      </c>
      <c r="B384" s="8" t="s">
        <v>164</v>
      </c>
      <c r="C384" s="3" t="s">
        <v>70</v>
      </c>
      <c r="D384" s="3" t="s">
        <v>70</v>
      </c>
      <c r="E384" s="3" t="s">
        <v>133</v>
      </c>
      <c r="F384" s="24" t="s">
        <v>29</v>
      </c>
      <c r="G384" s="24"/>
      <c r="H384" s="7" t="s">
        <v>140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07"/>
        <v>2160</v>
      </c>
      <c r="Q384" s="7" t="s">
        <v>142</v>
      </c>
      <c r="R384" s="7">
        <f t="shared" si="508"/>
        <v>6000</v>
      </c>
      <c r="S384" s="7">
        <f t="shared" si="509"/>
        <v>1080</v>
      </c>
      <c r="T384" s="7">
        <f t="shared" si="510"/>
        <v>1200</v>
      </c>
      <c r="U384" s="7">
        <f t="shared" si="511"/>
        <v>2800.00000000002</v>
      </c>
      <c r="V384" s="5">
        <f t="shared" si="512"/>
        <v>112000</v>
      </c>
      <c r="W384" s="5">
        <f t="shared" si="513"/>
        <v>56000</v>
      </c>
      <c r="X384" s="5">
        <v>28000</v>
      </c>
      <c r="Y384" s="5">
        <f t="shared" si="514"/>
        <v>14000</v>
      </c>
      <c r="Z384" s="5">
        <f t="shared" si="515"/>
        <v>50</v>
      </c>
      <c r="AA384" s="14">
        <f t="shared" si="470"/>
        <v>78400</v>
      </c>
      <c r="AB384" s="14">
        <f t="shared" si="481"/>
        <v>39200</v>
      </c>
      <c r="AC384" s="15">
        <f t="shared" si="467"/>
        <v>19600</v>
      </c>
      <c r="AD384" s="14">
        <f t="shared" si="482"/>
        <v>9800</v>
      </c>
      <c r="AE384" s="15">
        <f t="shared" si="468"/>
        <v>89.87341772151899</v>
      </c>
      <c r="AF384" s="17">
        <f t="shared" si="471"/>
        <v>0</v>
      </c>
      <c r="AG384" s="17">
        <f t="shared" si="483"/>
        <v>0</v>
      </c>
      <c r="AH384" s="16">
        <v>0</v>
      </c>
      <c r="AI384" s="17">
        <f t="shared" si="484"/>
        <v>0</v>
      </c>
      <c r="AJ384" s="16">
        <f t="shared" si="469"/>
        <v>400</v>
      </c>
    </row>
    <row r="385" spans="1:36" ht="13.15" customHeight="1" x14ac:dyDescent="0.25">
      <c r="A385" s="13" t="str">
        <f t="shared" si="497"/>
        <v>Cyber security Basics</v>
      </c>
      <c r="B385" s="8" t="s">
        <v>165</v>
      </c>
      <c r="C385" s="3" t="s">
        <v>70</v>
      </c>
      <c r="D385" s="3" t="s">
        <v>70</v>
      </c>
      <c r="E385" s="3" t="s">
        <v>133</v>
      </c>
      <c r="F385" s="24" t="s">
        <v>29</v>
      </c>
      <c r="G385" s="24"/>
      <c r="H385" s="7" t="s">
        <v>140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07"/>
        <v>2160</v>
      </c>
      <c r="Q385" s="7" t="s">
        <v>142</v>
      </c>
      <c r="R385" s="7">
        <f t="shared" si="508"/>
        <v>6000</v>
      </c>
      <c r="S385" s="7">
        <f t="shared" si="509"/>
        <v>1080</v>
      </c>
      <c r="T385" s="7">
        <f t="shared" si="510"/>
        <v>1200</v>
      </c>
      <c r="U385" s="7">
        <f t="shared" si="511"/>
        <v>2800.00000000002</v>
      </c>
      <c r="V385" s="5">
        <f t="shared" si="512"/>
        <v>112000</v>
      </c>
      <c r="W385" s="5">
        <f t="shared" si="513"/>
        <v>56000</v>
      </c>
      <c r="X385" s="5">
        <v>28000</v>
      </c>
      <c r="Y385" s="5">
        <f t="shared" si="514"/>
        <v>14000</v>
      </c>
      <c r="Z385" s="5">
        <f t="shared" si="515"/>
        <v>50</v>
      </c>
      <c r="AA385" s="14">
        <f t="shared" si="470"/>
        <v>78400</v>
      </c>
      <c r="AB385" s="14">
        <f t="shared" si="481"/>
        <v>39200</v>
      </c>
      <c r="AC385" s="15">
        <f t="shared" si="467"/>
        <v>19600</v>
      </c>
      <c r="AD385" s="14">
        <f t="shared" si="482"/>
        <v>9800</v>
      </c>
      <c r="AE385" s="15">
        <f t="shared" si="468"/>
        <v>89.87341772151899</v>
      </c>
      <c r="AF385" s="17">
        <f t="shared" si="471"/>
        <v>0</v>
      </c>
      <c r="AG385" s="17">
        <f t="shared" si="483"/>
        <v>0</v>
      </c>
      <c r="AH385" s="16">
        <v>0</v>
      </c>
      <c r="AI385" s="17">
        <f t="shared" si="484"/>
        <v>0</v>
      </c>
      <c r="AJ385" s="16">
        <f t="shared" si="469"/>
        <v>400</v>
      </c>
    </row>
    <row r="386" spans="1:36" ht="13.15" customHeight="1" x14ac:dyDescent="0.25">
      <c r="A386" s="13" t="str">
        <f t="shared" si="497"/>
        <v>Cyber security Advanced</v>
      </c>
      <c r="B386" s="8" t="s">
        <v>166</v>
      </c>
      <c r="C386" s="3" t="s">
        <v>70</v>
      </c>
      <c r="D386" s="3" t="s">
        <v>70</v>
      </c>
      <c r="E386" s="3" t="s">
        <v>133</v>
      </c>
      <c r="F386" s="24" t="s">
        <v>29</v>
      </c>
      <c r="G386" s="24"/>
      <c r="H386" s="7" t="s">
        <v>140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07"/>
        <v>2160</v>
      </c>
      <c r="Q386" s="7" t="s">
        <v>142</v>
      </c>
      <c r="R386" s="7">
        <f t="shared" si="508"/>
        <v>6000</v>
      </c>
      <c r="S386" s="7">
        <f t="shared" si="509"/>
        <v>1080</v>
      </c>
      <c r="T386" s="7">
        <f t="shared" si="510"/>
        <v>1200</v>
      </c>
      <c r="U386" s="7">
        <f t="shared" si="511"/>
        <v>2800.00000000002</v>
      </c>
      <c r="V386" s="5">
        <f t="shared" si="512"/>
        <v>112000</v>
      </c>
      <c r="W386" s="5">
        <f t="shared" si="513"/>
        <v>56000</v>
      </c>
      <c r="X386" s="5">
        <v>28000</v>
      </c>
      <c r="Y386" s="5">
        <f t="shared" si="514"/>
        <v>14000</v>
      </c>
      <c r="Z386" s="5">
        <f t="shared" si="515"/>
        <v>50</v>
      </c>
      <c r="AA386" s="14">
        <f t="shared" si="470"/>
        <v>78400</v>
      </c>
      <c r="AB386" s="14">
        <f t="shared" si="481"/>
        <v>39200</v>
      </c>
      <c r="AC386" s="15">
        <f t="shared" si="467"/>
        <v>19600</v>
      </c>
      <c r="AD386" s="14">
        <f t="shared" si="482"/>
        <v>9800</v>
      </c>
      <c r="AE386" s="15">
        <f t="shared" si="468"/>
        <v>89.87341772151899</v>
      </c>
      <c r="AF386" s="17">
        <f t="shared" si="471"/>
        <v>0</v>
      </c>
      <c r="AG386" s="17">
        <f t="shared" si="483"/>
        <v>0</v>
      </c>
      <c r="AH386" s="16">
        <v>0</v>
      </c>
      <c r="AI386" s="17">
        <f t="shared" si="484"/>
        <v>0</v>
      </c>
      <c r="AJ386" s="16">
        <f t="shared" si="469"/>
        <v>400</v>
      </c>
    </row>
    <row r="387" spans="1:36" ht="13.15" customHeight="1" x14ac:dyDescent="0.25">
      <c r="A387" s="13" t="str">
        <f t="shared" si="497"/>
        <v>Test Automtn Selenium</v>
      </c>
      <c r="B387" s="8" t="s">
        <v>282</v>
      </c>
      <c r="C387" s="3" t="s">
        <v>70</v>
      </c>
      <c r="D387" s="3" t="s">
        <v>70</v>
      </c>
      <c r="E387" s="3" t="s">
        <v>133</v>
      </c>
      <c r="F387" s="24" t="s">
        <v>29</v>
      </c>
      <c r="G387" s="24"/>
      <c r="H387" s="7" t="s">
        <v>140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07"/>
        <v>2160</v>
      </c>
      <c r="Q387" s="7" t="s">
        <v>142</v>
      </c>
      <c r="R387" s="7">
        <f t="shared" si="508"/>
        <v>6000</v>
      </c>
      <c r="S387" s="7">
        <f t="shared" si="509"/>
        <v>1080</v>
      </c>
      <c r="T387" s="7">
        <f t="shared" si="510"/>
        <v>1200</v>
      </c>
      <c r="U387" s="7">
        <f t="shared" si="511"/>
        <v>2800.00000000002</v>
      </c>
      <c r="V387" s="5">
        <f t="shared" si="512"/>
        <v>112000</v>
      </c>
      <c r="W387" s="5">
        <f t="shared" si="513"/>
        <v>56000</v>
      </c>
      <c r="X387" s="5">
        <v>28000</v>
      </c>
      <c r="Y387" s="5">
        <f t="shared" si="514"/>
        <v>14000</v>
      </c>
      <c r="Z387" s="5">
        <f t="shared" si="515"/>
        <v>50</v>
      </c>
      <c r="AA387" s="14">
        <f t="shared" si="470"/>
        <v>78400</v>
      </c>
      <c r="AB387" s="14">
        <f t="shared" si="481"/>
        <v>39200</v>
      </c>
      <c r="AC387" s="15">
        <f t="shared" ref="AC387:AC403" si="516">X387*70%</f>
        <v>19600</v>
      </c>
      <c r="AD387" s="14">
        <f t="shared" si="482"/>
        <v>9800</v>
      </c>
      <c r="AE387" s="15">
        <f t="shared" ref="AE387:AE403" si="517">(R387-(T387+AC387/10))/(T387+AC387/10)%</f>
        <v>89.87341772151899</v>
      </c>
      <c r="AF387" s="17">
        <f t="shared" si="471"/>
        <v>0</v>
      </c>
      <c r="AG387" s="17">
        <f t="shared" si="483"/>
        <v>0</v>
      </c>
      <c r="AH387" s="16">
        <v>0</v>
      </c>
      <c r="AI387" s="17">
        <f t="shared" si="484"/>
        <v>0</v>
      </c>
      <c r="AJ387" s="16">
        <f t="shared" ref="AJ387:AJ403" si="518">(R387-(T387+AH387/10))/(T387+AH387/10)%</f>
        <v>400</v>
      </c>
    </row>
    <row r="388" spans="1:36" ht="13.15" customHeight="1" x14ac:dyDescent="0.25">
      <c r="A388" s="13" t="s">
        <v>178</v>
      </c>
      <c r="B388" s="8" t="s">
        <v>178</v>
      </c>
      <c r="C388" s="3" t="s">
        <v>70</v>
      </c>
      <c r="D388" s="3" t="s">
        <v>70</v>
      </c>
      <c r="E388" s="3" t="s">
        <v>133</v>
      </c>
      <c r="F388" s="36" t="s">
        <v>276</v>
      </c>
      <c r="G388" s="36" t="s">
        <v>289</v>
      </c>
      <c r="H388" s="7" t="s">
        <v>140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07"/>
        <v>2160</v>
      </c>
      <c r="Q388" s="7" t="s">
        <v>142</v>
      </c>
      <c r="R388" s="7">
        <f t="shared" si="508"/>
        <v>6000</v>
      </c>
      <c r="S388" s="7">
        <f t="shared" si="509"/>
        <v>1080</v>
      </c>
      <c r="T388" s="7">
        <f t="shared" si="510"/>
        <v>1200</v>
      </c>
      <c r="U388" s="7">
        <f t="shared" si="511"/>
        <v>2800.00000000002</v>
      </c>
      <c r="V388" s="5">
        <f t="shared" si="512"/>
        <v>112000</v>
      </c>
      <c r="W388" s="5">
        <f t="shared" si="513"/>
        <v>56000</v>
      </c>
      <c r="X388" s="5">
        <v>28000</v>
      </c>
      <c r="Y388" s="5">
        <f t="shared" si="514"/>
        <v>14000</v>
      </c>
      <c r="Z388" s="5">
        <f t="shared" si="515"/>
        <v>50</v>
      </c>
      <c r="AA388" s="14">
        <f t="shared" si="470"/>
        <v>78400</v>
      </c>
      <c r="AB388" s="14">
        <f t="shared" si="481"/>
        <v>39200</v>
      </c>
      <c r="AC388" s="15">
        <f t="shared" si="516"/>
        <v>19600</v>
      </c>
      <c r="AD388" s="14">
        <f t="shared" si="482"/>
        <v>9800</v>
      </c>
      <c r="AE388" s="15">
        <f t="shared" si="517"/>
        <v>89.87341772151899</v>
      </c>
      <c r="AF388" s="17">
        <f t="shared" si="471"/>
        <v>0</v>
      </c>
      <c r="AG388" s="17">
        <f t="shared" si="483"/>
        <v>0</v>
      </c>
      <c r="AH388" s="16">
        <v>0</v>
      </c>
      <c r="AI388" s="17">
        <f t="shared" si="484"/>
        <v>0</v>
      </c>
      <c r="AJ388" s="16">
        <f t="shared" si="518"/>
        <v>400</v>
      </c>
    </row>
    <row r="389" spans="1:36" ht="13.15" customHeight="1" x14ac:dyDescent="0.25">
      <c r="A389" s="13" t="s">
        <v>179</v>
      </c>
      <c r="B389" s="8" t="s">
        <v>179</v>
      </c>
      <c r="C389" s="3" t="s">
        <v>70</v>
      </c>
      <c r="D389" s="3" t="s">
        <v>70</v>
      </c>
      <c r="E389" s="3" t="s">
        <v>133</v>
      </c>
      <c r="F389" s="36" t="s">
        <v>276</v>
      </c>
      <c r="G389" s="36" t="s">
        <v>289</v>
      </c>
      <c r="H389" s="7" t="s">
        <v>140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519">O389*18%</f>
        <v>2160</v>
      </c>
      <c r="Q389" s="7" t="s">
        <v>142</v>
      </c>
      <c r="R389" s="7">
        <f t="shared" si="508"/>
        <v>6000</v>
      </c>
      <c r="S389" s="7">
        <f t="shared" ref="S389:S391" si="520">R389*18%</f>
        <v>1080</v>
      </c>
      <c r="T389" s="7">
        <f t="shared" ref="T389:T391" si="521">R389*20%</f>
        <v>1200</v>
      </c>
      <c r="U389" s="7">
        <f t="shared" ref="U389:U391" si="522">R389*46.666666666667%</f>
        <v>2800.00000000002</v>
      </c>
      <c r="V389" s="5">
        <f t="shared" si="512"/>
        <v>112000</v>
      </c>
      <c r="W389" s="5">
        <f t="shared" ref="W389:W391" si="523">X389*2</f>
        <v>56000</v>
      </c>
      <c r="X389" s="5">
        <v>28000</v>
      </c>
      <c r="Y389" s="5">
        <f t="shared" ref="Y389:Y391" si="524">X389/2</f>
        <v>14000</v>
      </c>
      <c r="Z389" s="5">
        <f t="shared" ref="Z389:Z391" si="525">(R389-(T389+X389/10))/(T389+X389/10)%</f>
        <v>50</v>
      </c>
      <c r="AA389" s="14">
        <f t="shared" ref="AA389:AA391" si="526">AC389*4</f>
        <v>78400</v>
      </c>
      <c r="AB389" s="14">
        <f t="shared" ref="AB389:AB391" si="527">AC389*2</f>
        <v>39200</v>
      </c>
      <c r="AC389" s="15">
        <f t="shared" ref="AC389:AC391" si="528">X389*70%</f>
        <v>19600</v>
      </c>
      <c r="AD389" s="14">
        <f t="shared" ref="AD389:AD391" si="529">AC389/2</f>
        <v>9800</v>
      </c>
      <c r="AE389" s="15">
        <f t="shared" ref="AE389:AE391" si="530">(R389-(T389+AC389/10))/(T389+AC389/10)%</f>
        <v>89.87341772151899</v>
      </c>
      <c r="AF389" s="17">
        <v>0</v>
      </c>
      <c r="AG389" s="17">
        <v>0</v>
      </c>
      <c r="AH389" s="16">
        <v>0</v>
      </c>
      <c r="AI389" s="17">
        <f t="shared" ref="AI389:AI391" si="531">AH389/2</f>
        <v>0</v>
      </c>
      <c r="AJ389" s="16">
        <f t="shared" ref="AJ389:AJ391" si="532">(R389-(T389+AH389/10))/(T389+AH389/10)%</f>
        <v>400</v>
      </c>
    </row>
    <row r="390" spans="1:36" ht="13.15" customHeight="1" x14ac:dyDescent="0.25">
      <c r="A390" s="13" t="s">
        <v>180</v>
      </c>
      <c r="B390" s="8" t="s">
        <v>180</v>
      </c>
      <c r="C390" s="3" t="s">
        <v>70</v>
      </c>
      <c r="D390" s="3" t="s">
        <v>70</v>
      </c>
      <c r="E390" s="3" t="s">
        <v>133</v>
      </c>
      <c r="F390" s="36" t="s">
        <v>276</v>
      </c>
      <c r="G390" s="36" t="s">
        <v>289</v>
      </c>
      <c r="H390" s="7" t="s">
        <v>140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19"/>
        <v>2160</v>
      </c>
      <c r="Q390" s="7" t="s">
        <v>142</v>
      </c>
      <c r="R390" s="7">
        <f t="shared" ref="R390" si="533">O390*50%</f>
        <v>6000</v>
      </c>
      <c r="S390" s="7">
        <f t="shared" si="520"/>
        <v>1080</v>
      </c>
      <c r="T390" s="7">
        <f t="shared" si="521"/>
        <v>1200</v>
      </c>
      <c r="U390" s="7">
        <f t="shared" si="522"/>
        <v>2800.00000000002</v>
      </c>
      <c r="V390" s="5">
        <f t="shared" si="512"/>
        <v>112000</v>
      </c>
      <c r="W390" s="5">
        <f t="shared" si="523"/>
        <v>56000</v>
      </c>
      <c r="X390" s="5">
        <v>28000</v>
      </c>
      <c r="Y390" s="5">
        <f t="shared" si="524"/>
        <v>14000</v>
      </c>
      <c r="Z390" s="5">
        <f t="shared" si="525"/>
        <v>50</v>
      </c>
      <c r="AA390" s="14">
        <f t="shared" si="526"/>
        <v>78400</v>
      </c>
      <c r="AB390" s="14">
        <f t="shared" si="527"/>
        <v>39200</v>
      </c>
      <c r="AC390" s="15">
        <f t="shared" si="528"/>
        <v>19600</v>
      </c>
      <c r="AD390" s="14">
        <f t="shared" si="529"/>
        <v>9800</v>
      </c>
      <c r="AE390" s="15">
        <f t="shared" si="530"/>
        <v>89.87341772151899</v>
      </c>
      <c r="AF390" s="17">
        <v>0</v>
      </c>
      <c r="AG390" s="17">
        <v>0</v>
      </c>
      <c r="AH390" s="16">
        <v>0</v>
      </c>
      <c r="AI390" s="17">
        <f t="shared" si="531"/>
        <v>0</v>
      </c>
      <c r="AJ390" s="16">
        <f t="shared" si="532"/>
        <v>400</v>
      </c>
    </row>
    <row r="391" spans="1:36" ht="13.15" customHeight="1" x14ac:dyDescent="0.25">
      <c r="A391" s="13" t="s">
        <v>181</v>
      </c>
      <c r="B391" s="8" t="s">
        <v>181</v>
      </c>
      <c r="C391" s="3" t="s">
        <v>70</v>
      </c>
      <c r="D391" s="3" t="s">
        <v>70</v>
      </c>
      <c r="E391" s="3" t="s">
        <v>133</v>
      </c>
      <c r="F391" s="36" t="s">
        <v>276</v>
      </c>
      <c r="G391" s="36" t="s">
        <v>289</v>
      </c>
      <c r="H391" s="7" t="s">
        <v>140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19"/>
        <v>2160</v>
      </c>
      <c r="Q391" s="7" t="s">
        <v>142</v>
      </c>
      <c r="R391" s="7">
        <v>6000</v>
      </c>
      <c r="S391" s="7">
        <f t="shared" si="520"/>
        <v>1080</v>
      </c>
      <c r="T391" s="7">
        <f t="shared" si="521"/>
        <v>1200</v>
      </c>
      <c r="U391" s="7">
        <f t="shared" si="522"/>
        <v>2800.00000000002</v>
      </c>
      <c r="V391" s="5">
        <f t="shared" si="512"/>
        <v>112000</v>
      </c>
      <c r="W391" s="5">
        <f t="shared" si="523"/>
        <v>56000</v>
      </c>
      <c r="X391" s="5">
        <v>28000</v>
      </c>
      <c r="Y391" s="5">
        <f t="shared" si="524"/>
        <v>14000</v>
      </c>
      <c r="Z391" s="5">
        <f t="shared" si="525"/>
        <v>50</v>
      </c>
      <c r="AA391" s="14">
        <f t="shared" si="526"/>
        <v>78400</v>
      </c>
      <c r="AB391" s="14">
        <f t="shared" si="527"/>
        <v>39200</v>
      </c>
      <c r="AC391" s="15">
        <f t="shared" si="528"/>
        <v>19600</v>
      </c>
      <c r="AD391" s="14">
        <f t="shared" si="529"/>
        <v>9800</v>
      </c>
      <c r="AE391" s="15">
        <f t="shared" si="530"/>
        <v>89.87341772151899</v>
      </c>
      <c r="AF391" s="17">
        <v>0</v>
      </c>
      <c r="AG391" s="17">
        <f t="shared" ref="AG391" si="534">AH391*2</f>
        <v>0</v>
      </c>
      <c r="AH391" s="16">
        <v>0</v>
      </c>
      <c r="AI391" s="17">
        <f t="shared" si="531"/>
        <v>0</v>
      </c>
      <c r="AJ391" s="16">
        <f t="shared" si="532"/>
        <v>400</v>
      </c>
    </row>
    <row r="392" spans="1:36" ht="13.15" customHeight="1" x14ac:dyDescent="0.25">
      <c r="A392" s="13" t="str">
        <f t="shared" si="497"/>
        <v>Tally</v>
      </c>
      <c r="B392" s="8" t="s">
        <v>167</v>
      </c>
      <c r="C392" s="3" t="s">
        <v>70</v>
      </c>
      <c r="D392" s="3" t="s">
        <v>70</v>
      </c>
      <c r="E392" s="3" t="s">
        <v>133</v>
      </c>
      <c r="F392" s="24" t="s">
        <v>29</v>
      </c>
      <c r="G392" s="24"/>
      <c r="H392" s="7" t="s">
        <v>140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07"/>
        <v>2160</v>
      </c>
      <c r="Q392" s="7" t="s">
        <v>142</v>
      </c>
      <c r="R392" s="7">
        <f t="shared" si="508"/>
        <v>6000</v>
      </c>
      <c r="S392" s="7">
        <f t="shared" si="509"/>
        <v>1080</v>
      </c>
      <c r="T392" s="7">
        <f t="shared" si="510"/>
        <v>1200</v>
      </c>
      <c r="U392" s="7">
        <f t="shared" si="511"/>
        <v>2800.00000000002</v>
      </c>
      <c r="V392" s="5">
        <f t="shared" si="512"/>
        <v>112000</v>
      </c>
      <c r="W392" s="5">
        <f t="shared" si="513"/>
        <v>56000</v>
      </c>
      <c r="X392" s="5">
        <v>28000</v>
      </c>
      <c r="Y392" s="5">
        <f t="shared" si="514"/>
        <v>14000</v>
      </c>
      <c r="Z392" s="5">
        <f t="shared" si="515"/>
        <v>50</v>
      </c>
      <c r="AA392" s="14">
        <f t="shared" si="470"/>
        <v>78400</v>
      </c>
      <c r="AB392" s="14">
        <f t="shared" si="481"/>
        <v>39200</v>
      </c>
      <c r="AC392" s="15">
        <f t="shared" si="516"/>
        <v>19600</v>
      </c>
      <c r="AD392" s="14">
        <f t="shared" si="482"/>
        <v>9800</v>
      </c>
      <c r="AE392" s="15">
        <f t="shared" si="517"/>
        <v>89.87341772151899</v>
      </c>
      <c r="AF392" s="17">
        <f t="shared" si="471"/>
        <v>0</v>
      </c>
      <c r="AG392" s="17">
        <f t="shared" si="483"/>
        <v>0</v>
      </c>
      <c r="AH392" s="16">
        <v>0</v>
      </c>
      <c r="AI392" s="17">
        <f t="shared" si="484"/>
        <v>0</v>
      </c>
      <c r="AJ392" s="16">
        <f t="shared" si="518"/>
        <v>400</v>
      </c>
    </row>
    <row r="393" spans="1:36" ht="13.15" customHeight="1" x14ac:dyDescent="0.25">
      <c r="A393" s="13" t="str">
        <f>B393</f>
        <v>Advanced Comme Pkg</v>
      </c>
      <c r="B393" s="8" t="s">
        <v>283</v>
      </c>
      <c r="C393" s="3" t="s">
        <v>70</v>
      </c>
      <c r="D393" s="3" t="s">
        <v>70</v>
      </c>
      <c r="E393" s="3" t="s">
        <v>133</v>
      </c>
      <c r="F393" s="24" t="s">
        <v>29</v>
      </c>
      <c r="G393" s="24"/>
      <c r="H393" s="7" t="s">
        <v>140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507"/>
        <v>2160</v>
      </c>
      <c r="Q393" s="7" t="s">
        <v>142</v>
      </c>
      <c r="R393" s="7">
        <f t="shared" si="508"/>
        <v>6000</v>
      </c>
      <c r="S393" s="7">
        <f t="shared" si="509"/>
        <v>1080</v>
      </c>
      <c r="T393" s="7">
        <f t="shared" si="510"/>
        <v>1200</v>
      </c>
      <c r="U393" s="7">
        <f t="shared" si="511"/>
        <v>2800.00000000002</v>
      </c>
      <c r="V393" s="5">
        <f t="shared" si="512"/>
        <v>112000</v>
      </c>
      <c r="W393" s="5">
        <f t="shared" si="513"/>
        <v>56000</v>
      </c>
      <c r="X393" s="5">
        <v>28000</v>
      </c>
      <c r="Y393" s="5">
        <f t="shared" si="514"/>
        <v>14000</v>
      </c>
      <c r="Z393" s="5">
        <f t="shared" si="515"/>
        <v>50</v>
      </c>
      <c r="AA393" s="14">
        <f t="shared" si="470"/>
        <v>78400</v>
      </c>
      <c r="AB393" s="14">
        <f t="shared" si="481"/>
        <v>39200</v>
      </c>
      <c r="AC393" s="15">
        <f t="shared" si="516"/>
        <v>19600</v>
      </c>
      <c r="AD393" s="14">
        <f t="shared" si="482"/>
        <v>9800</v>
      </c>
      <c r="AE393" s="15">
        <f t="shared" si="517"/>
        <v>89.87341772151899</v>
      </c>
      <c r="AF393" s="17">
        <f t="shared" si="471"/>
        <v>0</v>
      </c>
      <c r="AG393" s="17">
        <f t="shared" si="483"/>
        <v>0</v>
      </c>
      <c r="AH393" s="16">
        <v>0</v>
      </c>
      <c r="AI393" s="17">
        <f t="shared" si="484"/>
        <v>0</v>
      </c>
      <c r="AJ393" s="16">
        <f t="shared" si="518"/>
        <v>400</v>
      </c>
    </row>
    <row r="394" spans="1:36" ht="13.15" customHeight="1" x14ac:dyDescent="0.25">
      <c r="A394" s="13" t="str">
        <f>B394</f>
        <v>Prince2</v>
      </c>
      <c r="B394" s="8" t="s">
        <v>138</v>
      </c>
      <c r="C394" s="3" t="s">
        <v>70</v>
      </c>
      <c r="D394" s="3" t="s">
        <v>70</v>
      </c>
      <c r="E394" s="3" t="s">
        <v>133</v>
      </c>
      <c r="F394" s="36" t="s">
        <v>281</v>
      </c>
      <c r="G394" s="36" t="s">
        <v>289</v>
      </c>
      <c r="H394" s="7" t="s">
        <v>141</v>
      </c>
      <c r="I394" s="19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535">O394*18%</f>
        <v>720</v>
      </c>
      <c r="Q394" s="7" t="s">
        <v>142</v>
      </c>
      <c r="R394" s="20">
        <f t="shared" ref="R394:R395" si="536">O394*50%</f>
        <v>2000</v>
      </c>
      <c r="S394" s="7">
        <f t="shared" ref="S394:S395" si="537">R394*18%</f>
        <v>360</v>
      </c>
      <c r="T394" s="20">
        <f t="shared" ref="T394:T395" si="538">R394*20%</f>
        <v>400</v>
      </c>
      <c r="U394" s="20">
        <f t="shared" ref="U394:U395" si="539">R394*46.666666666667%</f>
        <v>933.33333333333997</v>
      </c>
      <c r="V394" s="18">
        <f t="shared" ref="V394:V395" si="540">X394*4</f>
        <v>37332</v>
      </c>
      <c r="W394" s="18">
        <f t="shared" ref="W394:W395" si="541">X394*2</f>
        <v>18666</v>
      </c>
      <c r="X394" s="18">
        <v>9333</v>
      </c>
      <c r="Y394" s="18">
        <f t="shared" ref="Y394:Y395" si="542">X394/2</f>
        <v>4666.5</v>
      </c>
      <c r="Z394" s="18">
        <f t="shared" ref="Z394:Z395" si="543">(R394-(T394+X394/10))/(T394+X394/10)%</f>
        <v>50.003750093752345</v>
      </c>
      <c r="AA394" s="15">
        <f t="shared" ref="AA394:AA403" si="544">AC394*4</f>
        <v>26132.399999999998</v>
      </c>
      <c r="AB394" s="15">
        <f t="shared" si="481"/>
        <v>13066.199999999999</v>
      </c>
      <c r="AC394" s="15">
        <f t="shared" si="516"/>
        <v>6533.0999999999995</v>
      </c>
      <c r="AD394" s="15">
        <f t="shared" si="482"/>
        <v>3266.5499999999997</v>
      </c>
      <c r="AE394" s="15">
        <f t="shared" si="517"/>
        <v>89.877623871414883</v>
      </c>
      <c r="AF394" s="16">
        <f t="shared" ref="AF394:AF403" si="545">AH394*4</f>
        <v>0</v>
      </c>
      <c r="AG394" s="16">
        <f t="shared" si="483"/>
        <v>0</v>
      </c>
      <c r="AH394" s="16">
        <v>0</v>
      </c>
      <c r="AI394" s="16">
        <f t="shared" si="484"/>
        <v>0</v>
      </c>
      <c r="AJ394" s="16">
        <f t="shared" si="518"/>
        <v>400</v>
      </c>
    </row>
    <row r="395" spans="1:36" ht="13.15" customHeight="1" x14ac:dyDescent="0.25">
      <c r="A395" s="13" t="str">
        <f>B395</f>
        <v>Agile Scrum</v>
      </c>
      <c r="B395" s="8" t="s">
        <v>139</v>
      </c>
      <c r="C395" s="3" t="s">
        <v>70</v>
      </c>
      <c r="D395" s="3" t="s">
        <v>70</v>
      </c>
      <c r="E395" s="3" t="s">
        <v>133</v>
      </c>
      <c r="F395" s="36" t="s">
        <v>64</v>
      </c>
      <c r="G395" s="36" t="s">
        <v>289</v>
      </c>
      <c r="H395" s="7" t="s">
        <v>141</v>
      </c>
      <c r="I395" s="19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535"/>
        <v>720</v>
      </c>
      <c r="Q395" s="7" t="s">
        <v>142</v>
      </c>
      <c r="R395" s="20">
        <f t="shared" si="536"/>
        <v>2000</v>
      </c>
      <c r="S395" s="7">
        <f t="shared" si="537"/>
        <v>360</v>
      </c>
      <c r="T395" s="20">
        <f t="shared" si="538"/>
        <v>400</v>
      </c>
      <c r="U395" s="20">
        <f t="shared" si="539"/>
        <v>933.33333333333997</v>
      </c>
      <c r="V395" s="18">
        <f t="shared" si="540"/>
        <v>37332</v>
      </c>
      <c r="W395" s="18">
        <f t="shared" si="541"/>
        <v>18666</v>
      </c>
      <c r="X395" s="18">
        <v>9333</v>
      </c>
      <c r="Y395" s="18">
        <f t="shared" si="542"/>
        <v>4666.5</v>
      </c>
      <c r="Z395" s="18">
        <f t="shared" si="543"/>
        <v>50.003750093752345</v>
      </c>
      <c r="AA395" s="15">
        <f t="shared" si="544"/>
        <v>26132.399999999998</v>
      </c>
      <c r="AB395" s="15">
        <f t="shared" si="481"/>
        <v>13066.199999999999</v>
      </c>
      <c r="AC395" s="15">
        <f t="shared" si="516"/>
        <v>6533.0999999999995</v>
      </c>
      <c r="AD395" s="15">
        <f t="shared" si="482"/>
        <v>3266.5499999999997</v>
      </c>
      <c r="AE395" s="15">
        <f t="shared" si="517"/>
        <v>89.877623871414883</v>
      </c>
      <c r="AF395" s="16">
        <f t="shared" si="545"/>
        <v>0</v>
      </c>
      <c r="AG395" s="16">
        <f t="shared" si="483"/>
        <v>0</v>
      </c>
      <c r="AH395" s="16">
        <v>0</v>
      </c>
      <c r="AI395" s="16">
        <f t="shared" si="484"/>
        <v>0</v>
      </c>
      <c r="AJ395" s="16">
        <f t="shared" si="518"/>
        <v>400</v>
      </c>
    </row>
    <row r="396" spans="1:36" ht="13.15" customHeight="1" x14ac:dyDescent="0.25">
      <c r="A396" s="13" t="str">
        <f t="shared" ref="A396:A403" si="546">B396</f>
        <v>Python</v>
      </c>
      <c r="B396" s="8" t="s">
        <v>56</v>
      </c>
      <c r="C396" s="3" t="s">
        <v>70</v>
      </c>
      <c r="D396" s="3" t="s">
        <v>70</v>
      </c>
      <c r="E396" s="3" t="s">
        <v>133</v>
      </c>
      <c r="F396" s="36" t="s">
        <v>64</v>
      </c>
      <c r="G396" s="36" t="s">
        <v>289</v>
      </c>
      <c r="H396" s="7" t="s">
        <v>140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547">O396*18%</f>
        <v>3240</v>
      </c>
      <c r="Q396" s="7" t="s">
        <v>142</v>
      </c>
      <c r="R396" s="20">
        <f t="shared" ref="R396:R403" si="548">O396*50%</f>
        <v>9000</v>
      </c>
      <c r="S396" s="7">
        <f t="shared" ref="S396:S403" si="549">R396*18%</f>
        <v>1620</v>
      </c>
      <c r="T396" s="20">
        <f t="shared" ref="T396" si="550">R396*20%</f>
        <v>1800</v>
      </c>
      <c r="U396" s="20">
        <f t="shared" ref="U396" si="551">R396*46.666666666667%</f>
        <v>4200.00000000003</v>
      </c>
      <c r="V396" s="18">
        <f t="shared" ref="V396" si="552">X396*4</f>
        <v>168000</v>
      </c>
      <c r="W396" s="18">
        <f t="shared" ref="W396" si="553">X396*2</f>
        <v>84000</v>
      </c>
      <c r="X396" s="18">
        <v>42000</v>
      </c>
      <c r="Y396" s="18">
        <f t="shared" ref="Y396" si="554">X396/2</f>
        <v>21000</v>
      </c>
      <c r="Z396" s="18">
        <f t="shared" ref="Z396" si="555">(R396-(T396+X396/10))/(T396+X396/10)%</f>
        <v>50</v>
      </c>
      <c r="AA396" s="15">
        <f t="shared" si="544"/>
        <v>117599.99999999999</v>
      </c>
      <c r="AB396" s="15">
        <f t="shared" si="481"/>
        <v>58799.999999999993</v>
      </c>
      <c r="AC396" s="15">
        <f t="shared" si="516"/>
        <v>29399.999999999996</v>
      </c>
      <c r="AD396" s="15">
        <f t="shared" si="482"/>
        <v>14699.999999999998</v>
      </c>
      <c r="AE396" s="15">
        <f t="shared" si="517"/>
        <v>89.87341772151899</v>
      </c>
      <c r="AF396" s="16">
        <f t="shared" si="545"/>
        <v>0</v>
      </c>
      <c r="AG396" s="16">
        <f t="shared" si="483"/>
        <v>0</v>
      </c>
      <c r="AH396" s="16">
        <v>0</v>
      </c>
      <c r="AI396" s="16">
        <f t="shared" si="484"/>
        <v>0</v>
      </c>
      <c r="AJ396" s="16">
        <f t="shared" si="518"/>
        <v>400</v>
      </c>
    </row>
    <row r="397" spans="1:36" ht="13.15" customHeight="1" x14ac:dyDescent="0.25">
      <c r="A397" s="13" t="str">
        <f t="shared" si="546"/>
        <v>Data Analytics</v>
      </c>
      <c r="B397" s="8" t="s">
        <v>57</v>
      </c>
      <c r="C397" s="3" t="s">
        <v>70</v>
      </c>
      <c r="D397" s="3" t="s">
        <v>70</v>
      </c>
      <c r="E397" s="3" t="s">
        <v>133</v>
      </c>
      <c r="F397" s="36" t="s">
        <v>64</v>
      </c>
      <c r="G397" s="36" t="s">
        <v>289</v>
      </c>
      <c r="H397" s="7" t="s">
        <v>140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547"/>
        <v>3240</v>
      </c>
      <c r="Q397" s="7" t="s">
        <v>142</v>
      </c>
      <c r="R397" s="20">
        <f t="shared" si="548"/>
        <v>9000</v>
      </c>
      <c r="S397" s="7">
        <f t="shared" si="549"/>
        <v>1620</v>
      </c>
      <c r="T397" s="20">
        <f t="shared" ref="T397:T403" si="556">R397*20%</f>
        <v>1800</v>
      </c>
      <c r="U397" s="20">
        <f t="shared" ref="U397:U403" si="557">R397*46.666666666667%</f>
        <v>4200.00000000003</v>
      </c>
      <c r="V397" s="18">
        <f t="shared" ref="V397:V403" si="558">X397*4</f>
        <v>168000</v>
      </c>
      <c r="W397" s="18">
        <f t="shared" ref="W397:W403" si="559">X397*2</f>
        <v>84000</v>
      </c>
      <c r="X397" s="18">
        <v>42000</v>
      </c>
      <c r="Y397" s="18">
        <f t="shared" ref="Y397:Y403" si="560">X397/2</f>
        <v>21000</v>
      </c>
      <c r="Z397" s="18">
        <f t="shared" ref="Z397:Z403" si="561">(R397-(T397+X397/10))/(T397+X397/10)%</f>
        <v>50</v>
      </c>
      <c r="AA397" s="15">
        <f t="shared" si="544"/>
        <v>117599.99999999999</v>
      </c>
      <c r="AB397" s="15">
        <f t="shared" si="481"/>
        <v>58799.999999999993</v>
      </c>
      <c r="AC397" s="15">
        <f t="shared" si="516"/>
        <v>29399.999999999996</v>
      </c>
      <c r="AD397" s="15">
        <f t="shared" si="482"/>
        <v>14699.999999999998</v>
      </c>
      <c r="AE397" s="15">
        <f t="shared" si="517"/>
        <v>89.87341772151899</v>
      </c>
      <c r="AF397" s="16">
        <f t="shared" si="545"/>
        <v>0</v>
      </c>
      <c r="AG397" s="16">
        <f t="shared" si="483"/>
        <v>0</v>
      </c>
      <c r="AH397" s="16">
        <v>0</v>
      </c>
      <c r="AI397" s="16">
        <f t="shared" si="484"/>
        <v>0</v>
      </c>
      <c r="AJ397" s="16">
        <f t="shared" si="518"/>
        <v>400</v>
      </c>
    </row>
    <row r="398" spans="1:36" ht="13.15" customHeight="1" x14ac:dyDescent="0.25">
      <c r="A398" s="13" t="str">
        <f t="shared" si="546"/>
        <v>Data Science &amp; AI</v>
      </c>
      <c r="B398" s="8" t="s">
        <v>62</v>
      </c>
      <c r="C398" s="3" t="s">
        <v>70</v>
      </c>
      <c r="D398" s="3" t="s">
        <v>70</v>
      </c>
      <c r="E398" s="3" t="s">
        <v>133</v>
      </c>
      <c r="F398" s="36" t="s">
        <v>64</v>
      </c>
      <c r="G398" s="36" t="s">
        <v>289</v>
      </c>
      <c r="H398" s="7" t="s">
        <v>140</v>
      </c>
      <c r="I398" s="19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547"/>
        <v>3240</v>
      </c>
      <c r="Q398" s="7" t="s">
        <v>142</v>
      </c>
      <c r="R398" s="20">
        <f t="shared" si="548"/>
        <v>9000</v>
      </c>
      <c r="S398" s="7">
        <f t="shared" si="549"/>
        <v>1620</v>
      </c>
      <c r="T398" s="20">
        <f t="shared" si="556"/>
        <v>1800</v>
      </c>
      <c r="U398" s="20">
        <f t="shared" si="557"/>
        <v>4200.00000000003</v>
      </c>
      <c r="V398" s="18">
        <f t="shared" si="558"/>
        <v>168000</v>
      </c>
      <c r="W398" s="18">
        <f t="shared" si="559"/>
        <v>84000</v>
      </c>
      <c r="X398" s="18">
        <v>42000</v>
      </c>
      <c r="Y398" s="18">
        <f t="shared" si="560"/>
        <v>21000</v>
      </c>
      <c r="Z398" s="18">
        <f t="shared" si="561"/>
        <v>50</v>
      </c>
      <c r="AA398" s="15">
        <f t="shared" si="544"/>
        <v>117599.99999999999</v>
      </c>
      <c r="AB398" s="15">
        <f t="shared" si="481"/>
        <v>58799.999999999993</v>
      </c>
      <c r="AC398" s="15">
        <f t="shared" si="516"/>
        <v>29399.999999999996</v>
      </c>
      <c r="AD398" s="15">
        <f t="shared" si="482"/>
        <v>14699.999999999998</v>
      </c>
      <c r="AE398" s="15">
        <f t="shared" si="517"/>
        <v>89.87341772151899</v>
      </c>
      <c r="AF398" s="16">
        <f t="shared" si="545"/>
        <v>0</v>
      </c>
      <c r="AG398" s="16">
        <f t="shared" si="483"/>
        <v>0</v>
      </c>
      <c r="AH398" s="16">
        <v>0</v>
      </c>
      <c r="AI398" s="16">
        <f t="shared" si="484"/>
        <v>0</v>
      </c>
      <c r="AJ398" s="16">
        <f t="shared" si="518"/>
        <v>400</v>
      </c>
    </row>
    <row r="399" spans="1:36" ht="13.15" customHeight="1" x14ac:dyDescent="0.25">
      <c r="A399" s="13" t="str">
        <f t="shared" si="546"/>
        <v>AI - DSP</v>
      </c>
      <c r="B399" s="8" t="s">
        <v>58</v>
      </c>
      <c r="C399" s="3" t="s">
        <v>70</v>
      </c>
      <c r="D399" s="3" t="s">
        <v>70</v>
      </c>
      <c r="E399" s="3" t="s">
        <v>133</v>
      </c>
      <c r="F399" s="36" t="s">
        <v>64</v>
      </c>
      <c r="G399" s="36" t="s">
        <v>289</v>
      </c>
      <c r="H399" s="7" t="s">
        <v>140</v>
      </c>
      <c r="I399" s="19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47"/>
        <v>3240</v>
      </c>
      <c r="Q399" s="7" t="s">
        <v>142</v>
      </c>
      <c r="R399" s="20">
        <f t="shared" si="548"/>
        <v>9000</v>
      </c>
      <c r="S399" s="7">
        <f t="shared" si="549"/>
        <v>1620</v>
      </c>
      <c r="T399" s="20">
        <f t="shared" si="556"/>
        <v>1800</v>
      </c>
      <c r="U399" s="20">
        <f t="shared" si="557"/>
        <v>4200.00000000003</v>
      </c>
      <c r="V399" s="18">
        <f t="shared" si="558"/>
        <v>168000</v>
      </c>
      <c r="W399" s="18">
        <f t="shared" si="559"/>
        <v>84000</v>
      </c>
      <c r="X399" s="18">
        <v>42000</v>
      </c>
      <c r="Y399" s="18">
        <f t="shared" si="560"/>
        <v>21000</v>
      </c>
      <c r="Z399" s="18">
        <f t="shared" si="561"/>
        <v>50</v>
      </c>
      <c r="AA399" s="15">
        <f t="shared" si="544"/>
        <v>117599.99999999999</v>
      </c>
      <c r="AB399" s="15">
        <f t="shared" si="481"/>
        <v>58799.999999999993</v>
      </c>
      <c r="AC399" s="15">
        <f t="shared" si="516"/>
        <v>29399.999999999996</v>
      </c>
      <c r="AD399" s="15">
        <f t="shared" si="482"/>
        <v>14699.999999999998</v>
      </c>
      <c r="AE399" s="15">
        <f t="shared" si="517"/>
        <v>89.87341772151899</v>
      </c>
      <c r="AF399" s="16">
        <f t="shared" si="545"/>
        <v>0</v>
      </c>
      <c r="AG399" s="16">
        <f t="shared" si="483"/>
        <v>0</v>
      </c>
      <c r="AH399" s="16">
        <v>0</v>
      </c>
      <c r="AI399" s="16">
        <f t="shared" si="484"/>
        <v>0</v>
      </c>
      <c r="AJ399" s="16">
        <f t="shared" si="518"/>
        <v>400</v>
      </c>
    </row>
    <row r="400" spans="1:36" ht="13.15" customHeight="1" x14ac:dyDescent="0.25">
      <c r="A400" s="13" t="str">
        <f t="shared" si="546"/>
        <v>AI - NLP (RNN)</v>
      </c>
      <c r="B400" s="8" t="s">
        <v>63</v>
      </c>
      <c r="C400" s="3" t="s">
        <v>70</v>
      </c>
      <c r="D400" s="3" t="s">
        <v>70</v>
      </c>
      <c r="E400" s="3" t="s">
        <v>133</v>
      </c>
      <c r="F400" s="36" t="s">
        <v>64</v>
      </c>
      <c r="G400" s="36" t="s">
        <v>289</v>
      </c>
      <c r="H400" s="7" t="s">
        <v>140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47"/>
        <v>3240</v>
      </c>
      <c r="Q400" s="7" t="s">
        <v>142</v>
      </c>
      <c r="R400" s="20">
        <f t="shared" si="548"/>
        <v>9000</v>
      </c>
      <c r="S400" s="7">
        <f t="shared" si="549"/>
        <v>1620</v>
      </c>
      <c r="T400" s="20">
        <f t="shared" si="556"/>
        <v>1800</v>
      </c>
      <c r="U400" s="20">
        <f t="shared" si="557"/>
        <v>4200.00000000003</v>
      </c>
      <c r="V400" s="18">
        <f t="shared" si="558"/>
        <v>168000</v>
      </c>
      <c r="W400" s="18">
        <f t="shared" si="559"/>
        <v>84000</v>
      </c>
      <c r="X400" s="18">
        <v>42000</v>
      </c>
      <c r="Y400" s="18">
        <f t="shared" si="560"/>
        <v>21000</v>
      </c>
      <c r="Z400" s="18">
        <f t="shared" si="561"/>
        <v>50</v>
      </c>
      <c r="AA400" s="15">
        <f t="shared" si="544"/>
        <v>117599.99999999999</v>
      </c>
      <c r="AB400" s="15">
        <f t="shared" si="481"/>
        <v>58799.999999999993</v>
      </c>
      <c r="AC400" s="15">
        <f t="shared" si="516"/>
        <v>29399.999999999996</v>
      </c>
      <c r="AD400" s="15">
        <f t="shared" si="482"/>
        <v>14699.999999999998</v>
      </c>
      <c r="AE400" s="15">
        <f t="shared" si="517"/>
        <v>89.87341772151899</v>
      </c>
      <c r="AF400" s="16">
        <f t="shared" si="545"/>
        <v>0</v>
      </c>
      <c r="AG400" s="16">
        <f t="shared" si="483"/>
        <v>0</v>
      </c>
      <c r="AH400" s="16">
        <v>0</v>
      </c>
      <c r="AI400" s="16">
        <f t="shared" si="484"/>
        <v>0</v>
      </c>
      <c r="AJ400" s="16">
        <f t="shared" si="518"/>
        <v>400</v>
      </c>
    </row>
    <row r="401" spans="1:36" ht="13.15" customHeight="1" x14ac:dyDescent="0.25">
      <c r="A401" s="13" t="str">
        <f t="shared" si="546"/>
        <v>AI - Comp Vision (CNN)</v>
      </c>
      <c r="B401" s="8" t="s">
        <v>284</v>
      </c>
      <c r="C401" s="3" t="s">
        <v>70</v>
      </c>
      <c r="D401" s="3" t="s">
        <v>70</v>
      </c>
      <c r="E401" s="3" t="s">
        <v>133</v>
      </c>
      <c r="F401" s="36" t="s">
        <v>64</v>
      </c>
      <c r="G401" s="36" t="s">
        <v>289</v>
      </c>
      <c r="H401" s="7" t="s">
        <v>140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47"/>
        <v>3240</v>
      </c>
      <c r="Q401" s="7" t="s">
        <v>142</v>
      </c>
      <c r="R401" s="20">
        <f t="shared" si="548"/>
        <v>9000</v>
      </c>
      <c r="S401" s="7">
        <f t="shared" si="549"/>
        <v>1620</v>
      </c>
      <c r="T401" s="20">
        <f t="shared" si="556"/>
        <v>1800</v>
      </c>
      <c r="U401" s="20">
        <f t="shared" si="557"/>
        <v>4200.00000000003</v>
      </c>
      <c r="V401" s="18">
        <f t="shared" si="558"/>
        <v>168000</v>
      </c>
      <c r="W401" s="18">
        <f t="shared" si="559"/>
        <v>84000</v>
      </c>
      <c r="X401" s="18">
        <v>42000</v>
      </c>
      <c r="Y401" s="18">
        <f t="shared" si="560"/>
        <v>21000</v>
      </c>
      <c r="Z401" s="18">
        <f t="shared" si="561"/>
        <v>50</v>
      </c>
      <c r="AA401" s="15">
        <f t="shared" si="544"/>
        <v>117599.99999999999</v>
      </c>
      <c r="AB401" s="15">
        <f t="shared" si="481"/>
        <v>58799.999999999993</v>
      </c>
      <c r="AC401" s="15">
        <f t="shared" si="516"/>
        <v>29399.999999999996</v>
      </c>
      <c r="AD401" s="15">
        <f t="shared" si="482"/>
        <v>14699.999999999998</v>
      </c>
      <c r="AE401" s="15">
        <f t="shared" si="517"/>
        <v>89.87341772151899</v>
      </c>
      <c r="AF401" s="16">
        <f t="shared" si="545"/>
        <v>0</v>
      </c>
      <c r="AG401" s="16">
        <f t="shared" si="483"/>
        <v>0</v>
      </c>
      <c r="AH401" s="16">
        <v>0</v>
      </c>
      <c r="AI401" s="16">
        <f t="shared" si="484"/>
        <v>0</v>
      </c>
      <c r="AJ401" s="16">
        <f t="shared" si="518"/>
        <v>400</v>
      </c>
    </row>
    <row r="402" spans="1:36" ht="13.15" customHeight="1" x14ac:dyDescent="0.25">
      <c r="A402" s="13" t="str">
        <f t="shared" si="546"/>
        <v>IoT, Robotics</v>
      </c>
      <c r="B402" s="8" t="s">
        <v>59</v>
      </c>
      <c r="C402" s="3" t="s">
        <v>70</v>
      </c>
      <c r="D402" s="3" t="s">
        <v>70</v>
      </c>
      <c r="E402" s="3" t="s">
        <v>133</v>
      </c>
      <c r="F402" s="36" t="s">
        <v>65</v>
      </c>
      <c r="G402" s="36" t="s">
        <v>289</v>
      </c>
      <c r="H402" s="7" t="s">
        <v>140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47"/>
        <v>3240</v>
      </c>
      <c r="Q402" s="7" t="s">
        <v>142</v>
      </c>
      <c r="R402" s="20">
        <f t="shared" si="548"/>
        <v>9000</v>
      </c>
      <c r="S402" s="7">
        <f t="shared" si="549"/>
        <v>1620</v>
      </c>
      <c r="T402" s="20">
        <f t="shared" si="556"/>
        <v>1800</v>
      </c>
      <c r="U402" s="20">
        <f t="shared" si="557"/>
        <v>4200.00000000003</v>
      </c>
      <c r="V402" s="18">
        <f t="shared" si="558"/>
        <v>168000</v>
      </c>
      <c r="W402" s="18">
        <f t="shared" si="559"/>
        <v>84000</v>
      </c>
      <c r="X402" s="18">
        <v>42000</v>
      </c>
      <c r="Y402" s="18">
        <f t="shared" si="560"/>
        <v>21000</v>
      </c>
      <c r="Z402" s="18">
        <f t="shared" si="561"/>
        <v>50</v>
      </c>
      <c r="AA402" s="15">
        <f t="shared" si="544"/>
        <v>117599.99999999999</v>
      </c>
      <c r="AB402" s="15">
        <f t="shared" si="481"/>
        <v>58799.999999999993</v>
      </c>
      <c r="AC402" s="15">
        <f t="shared" si="516"/>
        <v>29399.999999999996</v>
      </c>
      <c r="AD402" s="15">
        <f t="shared" si="482"/>
        <v>14699.999999999998</v>
      </c>
      <c r="AE402" s="15">
        <f t="shared" si="517"/>
        <v>89.87341772151899</v>
      </c>
      <c r="AF402" s="16">
        <f t="shared" si="545"/>
        <v>0</v>
      </c>
      <c r="AG402" s="16">
        <f t="shared" si="483"/>
        <v>0</v>
      </c>
      <c r="AH402" s="16">
        <v>0</v>
      </c>
      <c r="AI402" s="16">
        <f t="shared" si="484"/>
        <v>0</v>
      </c>
      <c r="AJ402" s="16">
        <f t="shared" si="518"/>
        <v>400</v>
      </c>
    </row>
    <row r="403" spans="1:36" ht="13.15" customHeight="1" x14ac:dyDescent="0.25">
      <c r="A403" s="13" t="str">
        <f t="shared" si="546"/>
        <v>Advanced IoT, Robotics</v>
      </c>
      <c r="B403" s="8" t="s">
        <v>60</v>
      </c>
      <c r="C403" s="3" t="s">
        <v>70</v>
      </c>
      <c r="D403" s="3" t="s">
        <v>70</v>
      </c>
      <c r="E403" s="3" t="s">
        <v>133</v>
      </c>
      <c r="F403" s="36" t="s">
        <v>65</v>
      </c>
      <c r="G403" s="36" t="s">
        <v>289</v>
      </c>
      <c r="H403" s="7" t="s">
        <v>140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47"/>
        <v>3240</v>
      </c>
      <c r="Q403" s="7" t="s">
        <v>142</v>
      </c>
      <c r="R403" s="20">
        <f t="shared" si="548"/>
        <v>9000</v>
      </c>
      <c r="S403" s="7">
        <f t="shared" si="549"/>
        <v>1620</v>
      </c>
      <c r="T403" s="20">
        <f t="shared" si="556"/>
        <v>1800</v>
      </c>
      <c r="U403" s="20">
        <f t="shared" si="557"/>
        <v>4200.00000000003</v>
      </c>
      <c r="V403" s="18">
        <f t="shared" si="558"/>
        <v>168000</v>
      </c>
      <c r="W403" s="18">
        <f t="shared" si="559"/>
        <v>84000</v>
      </c>
      <c r="X403" s="18">
        <v>42000</v>
      </c>
      <c r="Y403" s="18">
        <f t="shared" si="560"/>
        <v>21000</v>
      </c>
      <c r="Z403" s="18">
        <f t="shared" si="561"/>
        <v>50</v>
      </c>
      <c r="AA403" s="15">
        <f t="shared" si="544"/>
        <v>117599.99999999999</v>
      </c>
      <c r="AB403" s="15">
        <f t="shared" si="481"/>
        <v>58799.999999999993</v>
      </c>
      <c r="AC403" s="15">
        <f t="shared" si="516"/>
        <v>29399.999999999996</v>
      </c>
      <c r="AD403" s="15">
        <f t="shared" si="482"/>
        <v>14699.999999999998</v>
      </c>
      <c r="AE403" s="15">
        <f t="shared" si="517"/>
        <v>89.87341772151899</v>
      </c>
      <c r="AF403" s="16">
        <f t="shared" si="545"/>
        <v>0</v>
      </c>
      <c r="AG403" s="16">
        <f t="shared" si="483"/>
        <v>0</v>
      </c>
      <c r="AH403" s="16">
        <v>0</v>
      </c>
      <c r="AI403" s="16">
        <f t="shared" si="484"/>
        <v>0</v>
      </c>
      <c r="AJ403" s="16">
        <f t="shared" si="518"/>
        <v>400</v>
      </c>
    </row>
  </sheetData>
  <autoFilter ref="A3:AJ403"/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109375" defaultRowHeight="12.75" x14ac:dyDescent="0.25"/>
  <cols>
    <col min="1" max="1" width="6.7109375" style="2"/>
    <col min="2" max="16384" width="6.7109375" style="1"/>
  </cols>
  <sheetData>
    <row r="1" spans="1:22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6"/>
    </row>
    <row r="2" spans="1:22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6"/>
    </row>
    <row r="3" spans="1:22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6"/>
    </row>
    <row r="4" spans="1:22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6"/>
    </row>
    <row r="5" spans="1:22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6"/>
    </row>
    <row r="6" spans="1:22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2023-06-05T16:42:14Z</dcterms:created>
  <dcterms:modified xsi:type="dcterms:W3CDTF">2023-07-13T20:35:49Z</dcterms:modified>
</cp:coreProperties>
</file>