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Offline\TeacherRecruitment\"/>
    </mc:Choice>
  </mc:AlternateContent>
  <bookViews>
    <workbookView xWindow="0" yWindow="0" windowWidth="17256" windowHeight="5856" tabRatio="703" activeTab="3"/>
  </bookViews>
  <sheets>
    <sheet name="Tuition Fees" sheetId="4" r:id="rId1"/>
    <sheet name="Average Teacher" sheetId="1" r:id="rId2"/>
    <sheet name="Premium Teacher" sheetId="3" r:id="rId3"/>
    <sheet name="Sheet1" sheetId="5" r:id="rId4"/>
    <sheet name="CourseDetails" sheetId="6" r:id="rId5"/>
    <sheet name="FacultyDetail" sheetId="8" r:id="rId6"/>
    <sheet name="FacultyConstraint" sheetId="9" r:id="rId7"/>
    <sheet name="LogisticsDetail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8" i="5" l="1"/>
  <c r="P98" i="5" s="1"/>
  <c r="V98" i="5" s="1"/>
  <c r="Q98" i="5"/>
  <c r="R98" i="5"/>
  <c r="S98" i="5"/>
  <c r="U98" i="5"/>
  <c r="O99" i="5"/>
  <c r="P99" i="5" s="1"/>
  <c r="R99" i="5"/>
  <c r="S99" i="5"/>
  <c r="U99" i="5"/>
  <c r="O100" i="5"/>
  <c r="Q100" i="5" s="1"/>
  <c r="R100" i="5"/>
  <c r="S100" i="5"/>
  <c r="U100" i="5"/>
  <c r="O101" i="5"/>
  <c r="P101" i="5" s="1"/>
  <c r="Q101" i="5"/>
  <c r="R101" i="5"/>
  <c r="S101" i="5"/>
  <c r="U101" i="5"/>
  <c r="O102" i="5"/>
  <c r="P102" i="5" s="1"/>
  <c r="R102" i="5"/>
  <c r="S102" i="5"/>
  <c r="U102" i="5"/>
  <c r="O103" i="5"/>
  <c r="Q103" i="5"/>
  <c r="R103" i="5"/>
  <c r="S103" i="5"/>
  <c r="U103" i="5"/>
  <c r="O104" i="5"/>
  <c r="P104" i="5" s="1"/>
  <c r="R104" i="5"/>
  <c r="S104" i="5"/>
  <c r="U104" i="5"/>
  <c r="O105" i="5"/>
  <c r="Q105" i="5" s="1"/>
  <c r="R105" i="5"/>
  <c r="S105" i="5"/>
  <c r="U105" i="5"/>
  <c r="O106" i="5"/>
  <c r="P106" i="5"/>
  <c r="Q106" i="5"/>
  <c r="R106" i="5"/>
  <c r="S106" i="5"/>
  <c r="U106" i="5"/>
  <c r="O107" i="5"/>
  <c r="P107" i="5" s="1"/>
  <c r="R107" i="5"/>
  <c r="S107" i="5"/>
  <c r="U107" i="5"/>
  <c r="A102" i="5"/>
  <c r="A103" i="5"/>
  <c r="A104" i="5"/>
  <c r="A105" i="5"/>
  <c r="A106" i="5"/>
  <c r="A107" i="5"/>
  <c r="A101" i="5"/>
  <c r="A100" i="5"/>
  <c r="A99" i="5"/>
  <c r="A98" i="5"/>
  <c r="O84" i="5"/>
  <c r="Q84" i="5" s="1"/>
  <c r="P84" i="5"/>
  <c r="R84" i="5"/>
  <c r="S84" i="5"/>
  <c r="U84" i="5"/>
  <c r="O85" i="5"/>
  <c r="P85" i="5" s="1"/>
  <c r="R85" i="5"/>
  <c r="S85" i="5"/>
  <c r="U85" i="5"/>
  <c r="O86" i="5"/>
  <c r="P86" i="5"/>
  <c r="V86" i="5" s="1"/>
  <c r="Q86" i="5"/>
  <c r="R86" i="5"/>
  <c r="S86" i="5"/>
  <c r="U86" i="5"/>
  <c r="O87" i="5"/>
  <c r="P87" i="5" s="1"/>
  <c r="V87" i="5" s="1"/>
  <c r="Q87" i="5"/>
  <c r="R87" i="5"/>
  <c r="S87" i="5"/>
  <c r="U87" i="5"/>
  <c r="O88" i="5"/>
  <c r="V88" i="5" s="1"/>
  <c r="P88" i="5"/>
  <c r="R88" i="5"/>
  <c r="S88" i="5"/>
  <c r="U88" i="5"/>
  <c r="O89" i="5"/>
  <c r="R89" i="5"/>
  <c r="S89" i="5"/>
  <c r="U89" i="5"/>
  <c r="O90" i="5"/>
  <c r="P90" i="5"/>
  <c r="V90" i="5" s="1"/>
  <c r="Q90" i="5"/>
  <c r="R90" i="5"/>
  <c r="S90" i="5"/>
  <c r="U90" i="5"/>
  <c r="O91" i="5"/>
  <c r="P91" i="5" s="1"/>
  <c r="R91" i="5"/>
  <c r="S91" i="5"/>
  <c r="U91" i="5"/>
  <c r="O92" i="5"/>
  <c r="Q92" i="5" s="1"/>
  <c r="R92" i="5"/>
  <c r="S92" i="5"/>
  <c r="U92" i="5"/>
  <c r="O93" i="5"/>
  <c r="P93" i="5" s="1"/>
  <c r="R93" i="5"/>
  <c r="S93" i="5"/>
  <c r="U93" i="5"/>
  <c r="O94" i="5"/>
  <c r="P94" i="5"/>
  <c r="V94" i="5" s="1"/>
  <c r="Q94" i="5"/>
  <c r="R94" i="5"/>
  <c r="S94" i="5"/>
  <c r="U94" i="5"/>
  <c r="O95" i="5"/>
  <c r="P95" i="5" s="1"/>
  <c r="V95" i="5" s="1"/>
  <c r="R95" i="5"/>
  <c r="S95" i="5"/>
  <c r="U95" i="5"/>
  <c r="O96" i="5"/>
  <c r="P96" i="5" s="1"/>
  <c r="R96" i="5"/>
  <c r="S96" i="5"/>
  <c r="U96" i="5"/>
  <c r="O97" i="5"/>
  <c r="R97" i="5"/>
  <c r="S97" i="5"/>
  <c r="U97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O73" i="5"/>
  <c r="P73" i="5"/>
  <c r="Q73" i="5"/>
  <c r="R73" i="5"/>
  <c r="S73" i="5"/>
  <c r="U73" i="5"/>
  <c r="V73" i="5"/>
  <c r="O74" i="5"/>
  <c r="P74" i="5" s="1"/>
  <c r="R74" i="5"/>
  <c r="S74" i="5"/>
  <c r="U74" i="5"/>
  <c r="O75" i="5"/>
  <c r="Q75" i="5" s="1"/>
  <c r="P75" i="5"/>
  <c r="R75" i="5"/>
  <c r="S75" i="5"/>
  <c r="U75" i="5"/>
  <c r="O76" i="5"/>
  <c r="V76" i="5" s="1"/>
  <c r="P76" i="5"/>
  <c r="Q76" i="5"/>
  <c r="R76" i="5"/>
  <c r="S76" i="5"/>
  <c r="U76" i="5"/>
  <c r="O77" i="5"/>
  <c r="Q77" i="5"/>
  <c r="R77" i="5"/>
  <c r="S77" i="5"/>
  <c r="U77" i="5"/>
  <c r="O78" i="5"/>
  <c r="V78" i="5" s="1"/>
  <c r="P78" i="5"/>
  <c r="Q78" i="5"/>
  <c r="R78" i="5"/>
  <c r="S78" i="5"/>
  <c r="U78" i="5"/>
  <c r="O79" i="5"/>
  <c r="V79" i="5" s="1"/>
  <c r="P79" i="5"/>
  <c r="Q79" i="5"/>
  <c r="R79" i="5"/>
  <c r="S79" i="5"/>
  <c r="U79" i="5"/>
  <c r="O80" i="5"/>
  <c r="P80" i="5" s="1"/>
  <c r="V80" i="5" s="1"/>
  <c r="Q80" i="5"/>
  <c r="R80" i="5"/>
  <c r="S80" i="5"/>
  <c r="U80" i="5"/>
  <c r="O81" i="5"/>
  <c r="P81" i="5"/>
  <c r="Q81" i="5"/>
  <c r="R81" i="5"/>
  <c r="S81" i="5"/>
  <c r="U81" i="5"/>
  <c r="V81" i="5"/>
  <c r="O82" i="5"/>
  <c r="P82" i="5" s="1"/>
  <c r="R82" i="5"/>
  <c r="S82" i="5"/>
  <c r="U82" i="5"/>
  <c r="O83" i="5"/>
  <c r="Q83" i="5" s="1"/>
  <c r="P83" i="5"/>
  <c r="R83" i="5"/>
  <c r="S83" i="5"/>
  <c r="U83" i="5"/>
  <c r="A79" i="5"/>
  <c r="A80" i="5"/>
  <c r="A81" i="5"/>
  <c r="A82" i="5"/>
  <c r="A83" i="5"/>
  <c r="O66" i="5"/>
  <c r="P66" i="5"/>
  <c r="Q66" i="5"/>
  <c r="R66" i="5"/>
  <c r="S66" i="5"/>
  <c r="U66" i="5"/>
  <c r="V66" i="5"/>
  <c r="O67" i="5"/>
  <c r="P67" i="5" s="1"/>
  <c r="R67" i="5"/>
  <c r="S67" i="5"/>
  <c r="U67" i="5"/>
  <c r="O68" i="5"/>
  <c r="Q68" i="5" s="1"/>
  <c r="R68" i="5"/>
  <c r="S68" i="5"/>
  <c r="U68" i="5"/>
  <c r="O69" i="5"/>
  <c r="P69" i="5"/>
  <c r="Q69" i="5"/>
  <c r="R69" i="5"/>
  <c r="S69" i="5"/>
  <c r="U69" i="5"/>
  <c r="V69" i="5"/>
  <c r="O70" i="5"/>
  <c r="Q70" i="5" s="1"/>
  <c r="R70" i="5"/>
  <c r="S70" i="5"/>
  <c r="U70" i="5"/>
  <c r="O71" i="5"/>
  <c r="R71" i="5"/>
  <c r="S71" i="5"/>
  <c r="U71" i="5"/>
  <c r="O72" i="5"/>
  <c r="P72" i="5"/>
  <c r="Q72" i="5"/>
  <c r="R72" i="5"/>
  <c r="S72" i="5"/>
  <c r="U72" i="5"/>
  <c r="A73" i="5"/>
  <c r="A74" i="5"/>
  <c r="A75" i="5"/>
  <c r="A76" i="5"/>
  <c r="A77" i="5"/>
  <c r="A78" i="5"/>
  <c r="A72" i="5"/>
  <c r="A71" i="5"/>
  <c r="A70" i="5"/>
  <c r="A69" i="5"/>
  <c r="A68" i="5"/>
  <c r="A67" i="5"/>
  <c r="A66" i="5"/>
  <c r="A61" i="5"/>
  <c r="O60" i="5"/>
  <c r="P60" i="5" s="1"/>
  <c r="V60" i="5" s="1"/>
  <c r="R60" i="5"/>
  <c r="S60" i="5"/>
  <c r="U60" i="5"/>
  <c r="O61" i="5"/>
  <c r="P61" i="5" s="1"/>
  <c r="R61" i="5"/>
  <c r="S61" i="5"/>
  <c r="U61" i="5"/>
  <c r="O62" i="5"/>
  <c r="Q62" i="5" s="1"/>
  <c r="R62" i="5"/>
  <c r="S62" i="5"/>
  <c r="U62" i="5"/>
  <c r="O63" i="5"/>
  <c r="Q63" i="5" s="1"/>
  <c r="R63" i="5"/>
  <c r="S63" i="5"/>
  <c r="U63" i="5"/>
  <c r="O64" i="5"/>
  <c r="P64" i="5" s="1"/>
  <c r="R64" i="5"/>
  <c r="S64" i="5"/>
  <c r="U64" i="5"/>
  <c r="O65" i="5"/>
  <c r="P65" i="5" s="1"/>
  <c r="R65" i="5"/>
  <c r="S65" i="5"/>
  <c r="U65" i="5"/>
  <c r="A62" i="5"/>
  <c r="A63" i="5"/>
  <c r="A64" i="5"/>
  <c r="A65" i="5"/>
  <c r="A60" i="5"/>
  <c r="O48" i="5"/>
  <c r="P48" i="5" s="1"/>
  <c r="V48" i="5" s="1"/>
  <c r="R48" i="5"/>
  <c r="S48" i="5"/>
  <c r="U48" i="5"/>
  <c r="O49" i="5"/>
  <c r="P49" i="5" s="1"/>
  <c r="R49" i="5"/>
  <c r="S49" i="5"/>
  <c r="U49" i="5"/>
  <c r="O50" i="5"/>
  <c r="Q50" i="5" s="1"/>
  <c r="R50" i="5"/>
  <c r="S50" i="5"/>
  <c r="U50" i="5"/>
  <c r="O51" i="5"/>
  <c r="P51" i="5"/>
  <c r="Q51" i="5"/>
  <c r="R51" i="5"/>
  <c r="S51" i="5"/>
  <c r="U51" i="5"/>
  <c r="O52" i="5"/>
  <c r="P52" i="5"/>
  <c r="Q52" i="5"/>
  <c r="R52" i="5"/>
  <c r="S52" i="5"/>
  <c r="U52" i="5"/>
  <c r="O53" i="5"/>
  <c r="Q53" i="5" s="1"/>
  <c r="R53" i="5"/>
  <c r="S53" i="5"/>
  <c r="U53" i="5"/>
  <c r="O54" i="5"/>
  <c r="P54" i="5" s="1"/>
  <c r="R54" i="5"/>
  <c r="S54" i="5"/>
  <c r="U54" i="5"/>
  <c r="O55" i="5"/>
  <c r="P55" i="5" s="1"/>
  <c r="V55" i="5" s="1"/>
  <c r="R55" i="5"/>
  <c r="S55" i="5"/>
  <c r="U55" i="5"/>
  <c r="O56" i="5"/>
  <c r="P56" i="5" s="1"/>
  <c r="R56" i="5"/>
  <c r="S56" i="5"/>
  <c r="U56" i="5"/>
  <c r="O57" i="5"/>
  <c r="P57" i="5" s="1"/>
  <c r="R57" i="5"/>
  <c r="S57" i="5"/>
  <c r="U57" i="5"/>
  <c r="O58" i="5"/>
  <c r="Q58" i="5" s="1"/>
  <c r="R58" i="5"/>
  <c r="S58" i="5"/>
  <c r="U58" i="5"/>
  <c r="O59" i="5"/>
  <c r="R59" i="5"/>
  <c r="S59" i="5"/>
  <c r="U59" i="5"/>
  <c r="R47" i="5"/>
  <c r="S47" i="5"/>
  <c r="U47" i="5"/>
  <c r="O47" i="5"/>
  <c r="A49" i="5"/>
  <c r="A50" i="5"/>
  <c r="A51" i="5"/>
  <c r="A52" i="5"/>
  <c r="A53" i="5"/>
  <c r="A54" i="5"/>
  <c r="A55" i="5"/>
  <c r="A56" i="5"/>
  <c r="A57" i="5"/>
  <c r="A58" i="5"/>
  <c r="A59" i="5"/>
  <c r="A48" i="5"/>
  <c r="O32" i="5"/>
  <c r="Q32" i="5" s="1"/>
  <c r="R32" i="5"/>
  <c r="S32" i="5"/>
  <c r="U32" i="5"/>
  <c r="O33" i="5"/>
  <c r="P33" i="5" s="1"/>
  <c r="R33" i="5"/>
  <c r="S33" i="5"/>
  <c r="U33" i="5"/>
  <c r="O34" i="5"/>
  <c r="P34" i="5" s="1"/>
  <c r="V34" i="5" s="1"/>
  <c r="R34" i="5"/>
  <c r="S34" i="5"/>
  <c r="U34" i="5"/>
  <c r="O35" i="5"/>
  <c r="Q35" i="5" s="1"/>
  <c r="R35" i="5"/>
  <c r="S35" i="5"/>
  <c r="U35" i="5"/>
  <c r="O36" i="5"/>
  <c r="P36" i="5" s="1"/>
  <c r="R36" i="5"/>
  <c r="S36" i="5"/>
  <c r="U36" i="5"/>
  <c r="O37" i="5"/>
  <c r="Q37" i="5" s="1"/>
  <c r="P37" i="5"/>
  <c r="R37" i="5"/>
  <c r="S37" i="5"/>
  <c r="U37" i="5"/>
  <c r="O38" i="5"/>
  <c r="P38" i="5" s="1"/>
  <c r="R38" i="5"/>
  <c r="S38" i="5"/>
  <c r="U38" i="5"/>
  <c r="O39" i="5"/>
  <c r="R39" i="5"/>
  <c r="S39" i="5"/>
  <c r="U39" i="5"/>
  <c r="O40" i="5"/>
  <c r="P40" i="5" s="1"/>
  <c r="R40" i="5"/>
  <c r="S40" i="5"/>
  <c r="U40" i="5"/>
  <c r="O41" i="5"/>
  <c r="P41" i="5"/>
  <c r="Q41" i="5"/>
  <c r="R41" i="5"/>
  <c r="S41" i="5"/>
  <c r="U41" i="5"/>
  <c r="O42" i="5"/>
  <c r="P42" i="5" s="1"/>
  <c r="V42" i="5" s="1"/>
  <c r="R42" i="5"/>
  <c r="S42" i="5"/>
  <c r="U42" i="5"/>
  <c r="O43" i="5"/>
  <c r="Q43" i="5" s="1"/>
  <c r="R43" i="5"/>
  <c r="S43" i="5"/>
  <c r="U43" i="5"/>
  <c r="O44" i="5"/>
  <c r="P44" i="5" s="1"/>
  <c r="R44" i="5"/>
  <c r="S44" i="5"/>
  <c r="U44" i="5"/>
  <c r="O45" i="5"/>
  <c r="Q45" i="5" s="1"/>
  <c r="R45" i="5"/>
  <c r="S45" i="5"/>
  <c r="U45" i="5"/>
  <c r="O46" i="5"/>
  <c r="P46" i="5" s="1"/>
  <c r="R46" i="5"/>
  <c r="S46" i="5"/>
  <c r="U46" i="5"/>
  <c r="O28" i="5"/>
  <c r="Q28" i="5" s="1"/>
  <c r="R28" i="5"/>
  <c r="S28" i="5"/>
  <c r="U28" i="5"/>
  <c r="O29" i="5"/>
  <c r="P29" i="5" s="1"/>
  <c r="R29" i="5"/>
  <c r="S29" i="5"/>
  <c r="U29" i="5"/>
  <c r="O30" i="5"/>
  <c r="Q30" i="5" s="1"/>
  <c r="R30" i="5"/>
  <c r="S30" i="5"/>
  <c r="U30" i="5"/>
  <c r="O31" i="5"/>
  <c r="Q31" i="5" s="1"/>
  <c r="R31" i="5"/>
  <c r="S31" i="5"/>
  <c r="U31" i="5"/>
  <c r="O24" i="5"/>
  <c r="P24" i="5" s="1"/>
  <c r="V24" i="5" s="1"/>
  <c r="R24" i="5"/>
  <c r="S24" i="5"/>
  <c r="U24" i="5"/>
  <c r="O25" i="5"/>
  <c r="P25" i="5" s="1"/>
  <c r="R25" i="5"/>
  <c r="S25" i="5"/>
  <c r="U25" i="5"/>
  <c r="O26" i="5"/>
  <c r="Q26" i="5" s="1"/>
  <c r="R26" i="5"/>
  <c r="S26" i="5"/>
  <c r="U26" i="5"/>
  <c r="O27" i="5"/>
  <c r="P27" i="5" s="1"/>
  <c r="R27" i="5"/>
  <c r="S27" i="5"/>
  <c r="U27" i="5"/>
  <c r="O23" i="5"/>
  <c r="P23" i="5" s="1"/>
  <c r="R23" i="5"/>
  <c r="S23" i="5"/>
  <c r="U23" i="5"/>
  <c r="O22" i="5"/>
  <c r="Q22" i="5" s="1"/>
  <c r="R22" i="5"/>
  <c r="S22" i="5"/>
  <c r="U22" i="5"/>
  <c r="U21" i="5"/>
  <c r="S21" i="5"/>
  <c r="R21" i="5"/>
  <c r="O21" i="5"/>
  <c r="U20" i="5"/>
  <c r="S20" i="5"/>
  <c r="R20" i="5"/>
  <c r="O20" i="5"/>
  <c r="P20" i="5" s="1"/>
  <c r="V20" i="5" s="1"/>
  <c r="U19" i="5"/>
  <c r="S19" i="5"/>
  <c r="R19" i="5"/>
  <c r="O19" i="5"/>
  <c r="Q19" i="5" s="1"/>
  <c r="U18" i="5"/>
  <c r="S18" i="5"/>
  <c r="R18" i="5"/>
  <c r="O18" i="5"/>
  <c r="P18" i="5" s="1"/>
  <c r="U17" i="5"/>
  <c r="S17" i="5"/>
  <c r="R17" i="5"/>
  <c r="O17" i="5"/>
  <c r="Q17" i="5" s="1"/>
  <c r="O12" i="5"/>
  <c r="P12" i="5" s="1"/>
  <c r="R12" i="5"/>
  <c r="S12" i="5"/>
  <c r="U12" i="5"/>
  <c r="O13" i="5"/>
  <c r="Q13" i="5" s="1"/>
  <c r="R13" i="5"/>
  <c r="S13" i="5"/>
  <c r="U13" i="5"/>
  <c r="O14" i="5"/>
  <c r="P14" i="5" s="1"/>
  <c r="R14" i="5"/>
  <c r="S14" i="5"/>
  <c r="U14" i="5"/>
  <c r="O15" i="5"/>
  <c r="Q15" i="5" s="1"/>
  <c r="R15" i="5"/>
  <c r="S15" i="5"/>
  <c r="U15" i="5"/>
  <c r="O16" i="5"/>
  <c r="P16" i="5" s="1"/>
  <c r="R16" i="5"/>
  <c r="S16" i="5"/>
  <c r="U16" i="5"/>
  <c r="O11" i="5"/>
  <c r="P11" i="5" s="1"/>
  <c r="Q11" i="5"/>
  <c r="R11" i="5"/>
  <c r="S11" i="5"/>
  <c r="U11" i="5"/>
  <c r="R4" i="5"/>
  <c r="S4" i="5"/>
  <c r="U4" i="5"/>
  <c r="R5" i="5"/>
  <c r="S5" i="5"/>
  <c r="U5" i="5"/>
  <c r="R6" i="5"/>
  <c r="S6" i="5"/>
  <c r="U6" i="5"/>
  <c r="O8" i="5"/>
  <c r="Q8" i="5" s="1"/>
  <c r="R8" i="5"/>
  <c r="S8" i="5"/>
  <c r="U8" i="5"/>
  <c r="O9" i="5"/>
  <c r="P9" i="5" s="1"/>
  <c r="R9" i="5"/>
  <c r="S9" i="5"/>
  <c r="U9" i="5"/>
  <c r="O10" i="5"/>
  <c r="Q10" i="5" s="1"/>
  <c r="R10" i="5"/>
  <c r="S10" i="5"/>
  <c r="U10" i="5"/>
  <c r="O3" i="5"/>
  <c r="Q3" i="5" s="1"/>
  <c r="R3" i="5"/>
  <c r="S3" i="5"/>
  <c r="U3" i="5"/>
  <c r="O4" i="5"/>
  <c r="Q4" i="5" s="1"/>
  <c r="O5" i="5"/>
  <c r="P5" i="5" s="1"/>
  <c r="O6" i="5"/>
  <c r="P6" i="5" s="1"/>
  <c r="R7" i="5"/>
  <c r="U7" i="5"/>
  <c r="S7" i="5"/>
  <c r="O7" i="5"/>
  <c r="Q7" i="5" s="1"/>
  <c r="V106" i="5" l="1"/>
  <c r="P105" i="5"/>
  <c r="V105" i="5" s="1"/>
  <c r="P100" i="5"/>
  <c r="V104" i="5"/>
  <c r="V102" i="5"/>
  <c r="Q102" i="5"/>
  <c r="V101" i="5"/>
  <c r="V107" i="5"/>
  <c r="V99" i="5"/>
  <c r="Q104" i="5"/>
  <c r="P103" i="5"/>
  <c r="V103" i="5" s="1"/>
  <c r="V100" i="5"/>
  <c r="Q107" i="5"/>
  <c r="Q99" i="5"/>
  <c r="Q93" i="5"/>
  <c r="V96" i="5"/>
  <c r="Q95" i="5"/>
  <c r="P92" i="5"/>
  <c r="Q91" i="5"/>
  <c r="V89" i="5"/>
  <c r="Q96" i="5"/>
  <c r="V92" i="5"/>
  <c r="Q88" i="5"/>
  <c r="V84" i="5"/>
  <c r="Q97" i="5"/>
  <c r="V93" i="5"/>
  <c r="Q89" i="5"/>
  <c r="V85" i="5"/>
  <c r="V91" i="5"/>
  <c r="P97" i="5"/>
  <c r="V97" i="5" s="1"/>
  <c r="P89" i="5"/>
  <c r="Q85" i="5"/>
  <c r="V82" i="5"/>
  <c r="P77" i="5"/>
  <c r="V77" i="5" s="1"/>
  <c r="V74" i="5"/>
  <c r="V83" i="5"/>
  <c r="V75" i="5"/>
  <c r="Q82" i="5"/>
  <c r="Q74" i="5"/>
  <c r="P68" i="5"/>
  <c r="V72" i="5"/>
  <c r="Q71" i="5"/>
  <c r="P70" i="5"/>
  <c r="V70" i="5" s="1"/>
  <c r="V67" i="5"/>
  <c r="P71" i="5"/>
  <c r="V71" i="5" s="1"/>
  <c r="V68" i="5"/>
  <c r="Q67" i="5"/>
  <c r="P32" i="5"/>
  <c r="V32" i="5" s="1"/>
  <c r="Q65" i="5"/>
  <c r="P22" i="5"/>
  <c r="Q40" i="5"/>
  <c r="P53" i="5"/>
  <c r="Q48" i="5"/>
  <c r="P58" i="5"/>
  <c r="P28" i="5"/>
  <c r="V28" i="5" s="1"/>
  <c r="P35" i="5"/>
  <c r="Q54" i="5"/>
  <c r="V40" i="5"/>
  <c r="P62" i="5"/>
  <c r="V62" i="5" s="1"/>
  <c r="V41" i="5"/>
  <c r="V35" i="5"/>
  <c r="V46" i="5"/>
  <c r="P50" i="5"/>
  <c r="V50" i="5" s="1"/>
  <c r="V33" i="5"/>
  <c r="V56" i="5"/>
  <c r="V54" i="5"/>
  <c r="V53" i="5"/>
  <c r="V64" i="5"/>
  <c r="Q38" i="5"/>
  <c r="Q47" i="5"/>
  <c r="P45" i="5"/>
  <c r="V45" i="5" s="1"/>
  <c r="P47" i="5"/>
  <c r="V47" i="5" s="1"/>
  <c r="V51" i="5"/>
  <c r="Q60" i="5"/>
  <c r="Q39" i="5"/>
  <c r="V38" i="5"/>
  <c r="Q33" i="5"/>
  <c r="Q59" i="5"/>
  <c r="Q56" i="5"/>
  <c r="V65" i="5"/>
  <c r="P15" i="5"/>
  <c r="V15" i="5" s="1"/>
  <c r="Q46" i="5"/>
  <c r="P43" i="5"/>
  <c r="V43" i="5" s="1"/>
  <c r="P39" i="5"/>
  <c r="V39" i="5" s="1"/>
  <c r="P59" i="5"/>
  <c r="V59" i="5" s="1"/>
  <c r="V52" i="5"/>
  <c r="Q64" i="5"/>
  <c r="P63" i="5"/>
  <c r="V63" i="5" s="1"/>
  <c r="V61" i="5"/>
  <c r="Q61" i="5"/>
  <c r="V58" i="5"/>
  <c r="V57" i="5"/>
  <c r="V49" i="5"/>
  <c r="Q55" i="5"/>
  <c r="Q57" i="5"/>
  <c r="Q49" i="5"/>
  <c r="V44" i="5"/>
  <c r="V36" i="5"/>
  <c r="V37" i="5"/>
  <c r="Q42" i="5"/>
  <c r="Q34" i="5"/>
  <c r="Q44" i="5"/>
  <c r="Q36" i="5"/>
  <c r="Q20" i="5"/>
  <c r="P30" i="5"/>
  <c r="V22" i="5"/>
  <c r="Q27" i="5"/>
  <c r="P31" i="5"/>
  <c r="V31" i="5" s="1"/>
  <c r="V29" i="5"/>
  <c r="V30" i="5"/>
  <c r="Q29" i="5"/>
  <c r="Q14" i="5"/>
  <c r="P19" i="5"/>
  <c r="V19" i="5" s="1"/>
  <c r="Q23" i="5"/>
  <c r="V27" i="5"/>
  <c r="P13" i="5"/>
  <c r="V13" i="5" s="1"/>
  <c r="V23" i="5"/>
  <c r="P26" i="5"/>
  <c r="V26" i="5" s="1"/>
  <c r="Q24" i="5"/>
  <c r="V25" i="5"/>
  <c r="Q25" i="5"/>
  <c r="V18" i="5"/>
  <c r="P21" i="5"/>
  <c r="V21" i="5" s="1"/>
  <c r="Q21" i="5"/>
  <c r="P17" i="5"/>
  <c r="V17" i="5" s="1"/>
  <c r="Q18" i="5"/>
  <c r="V16" i="5"/>
  <c r="V14" i="5"/>
  <c r="Q16" i="5"/>
  <c r="V12" i="5"/>
  <c r="Q12" i="5"/>
  <c r="V11" i="5"/>
  <c r="V5" i="5"/>
  <c r="P4" i="5"/>
  <c r="V4" i="5" s="1"/>
  <c r="Q5" i="5"/>
  <c r="P10" i="5"/>
  <c r="V10" i="5" s="1"/>
  <c r="Q6" i="5"/>
  <c r="V6" i="5"/>
  <c r="P8" i="5"/>
  <c r="V8" i="5" s="1"/>
  <c r="Q9" i="5"/>
  <c r="P3" i="5"/>
  <c r="V3" i="5" s="1"/>
  <c r="V9" i="5"/>
  <c r="P7" i="5"/>
  <c r="V7" i="5" s="1"/>
</calcChain>
</file>

<file path=xl/sharedStrings.xml><?xml version="1.0" encoding="utf-8"?>
<sst xmlns="http://schemas.openxmlformats.org/spreadsheetml/2006/main" count="968" uniqueCount="192">
  <si>
    <t>Hindi</t>
  </si>
  <si>
    <t>WB IX X</t>
  </si>
  <si>
    <t>WB VIII</t>
  </si>
  <si>
    <t># of Students</t>
  </si>
  <si>
    <t>Class</t>
  </si>
  <si>
    <t>Accounts</t>
  </si>
  <si>
    <t>Bio/Life Sci</t>
  </si>
  <si>
    <t>Comp Sci</t>
  </si>
  <si>
    <t>Pol Sci</t>
  </si>
  <si>
    <t>Maths</t>
  </si>
  <si>
    <t>IIT JEE + XI-XII</t>
  </si>
  <si>
    <t>NEET + XI-XII</t>
  </si>
  <si>
    <t>ICSE, CBSE IX-X</t>
  </si>
  <si>
    <t>ICSE, CBSE VIII</t>
  </si>
  <si>
    <t>Classes, Hrs / Week</t>
  </si>
  <si>
    <t>2Hrs</t>
  </si>
  <si>
    <t>EVS</t>
  </si>
  <si>
    <t>Phys</t>
  </si>
  <si>
    <t>Chem</t>
  </si>
  <si>
    <t>Statis</t>
  </si>
  <si>
    <t>Eco</t>
  </si>
  <si>
    <t>Comm</t>
  </si>
  <si>
    <t>Book Keep</t>
  </si>
  <si>
    <t>Bizz Org</t>
  </si>
  <si>
    <t>Geog</t>
  </si>
  <si>
    <t>Eng</t>
  </si>
  <si>
    <t>Beng</t>
  </si>
  <si>
    <t>Hist</t>
  </si>
  <si>
    <t>Socio</t>
  </si>
  <si>
    <t>Philo</t>
  </si>
  <si>
    <t>2.5Hrs X 2</t>
  </si>
  <si>
    <t>Bizz Study</t>
  </si>
  <si>
    <t>Legal</t>
  </si>
  <si>
    <t>Info Prac</t>
  </si>
  <si>
    <t>Cost &amp; Tax</t>
  </si>
  <si>
    <t>Social Study</t>
  </si>
  <si>
    <t>2.5Hrs</t>
  </si>
  <si>
    <t>All Boards XI-XII</t>
  </si>
  <si>
    <t>&gt;=50</t>
  </si>
  <si>
    <t>AI</t>
  </si>
  <si>
    <t>&gt;=20</t>
  </si>
  <si>
    <t>&gt;=10</t>
  </si>
  <si>
    <t>&gt;=5</t>
  </si>
  <si>
    <t>Premium Teachers</t>
  </si>
  <si>
    <t>Average Teachers</t>
  </si>
  <si>
    <t>Subject</t>
  </si>
  <si>
    <t>Course Length</t>
  </si>
  <si>
    <t>Start Date</t>
  </si>
  <si>
    <t>Day of Week</t>
  </si>
  <si>
    <t>Class Start Time</t>
  </si>
  <si>
    <t>Class Frequency</t>
  </si>
  <si>
    <t>Board/University</t>
  </si>
  <si>
    <t>Class/Year</t>
  </si>
  <si>
    <t>Level</t>
  </si>
  <si>
    <t>Class End Time</t>
  </si>
  <si>
    <t>Class Length</t>
  </si>
  <si>
    <t>Room Number</t>
  </si>
  <si>
    <t>Room Name</t>
  </si>
  <si>
    <t>Room Capacity</t>
  </si>
  <si>
    <t>Number of Students</t>
  </si>
  <si>
    <t>Faculty Name</t>
  </si>
  <si>
    <t>Faculty Level</t>
  </si>
  <si>
    <t>AKA</t>
  </si>
  <si>
    <t>Qualification</t>
  </si>
  <si>
    <t>Phone Number</t>
  </si>
  <si>
    <t>Whatsapp Number</t>
  </si>
  <si>
    <t>Email Id</t>
  </si>
  <si>
    <t>Faculty Bio1</t>
  </si>
  <si>
    <t>Faculty Bio2</t>
  </si>
  <si>
    <t>Faculty Bio3</t>
  </si>
  <si>
    <t>Faculty Bio4</t>
  </si>
  <si>
    <t>Faculty Bio5</t>
  </si>
  <si>
    <t>Faculty Reco 1</t>
  </si>
  <si>
    <t>Faculty Reco 2</t>
  </si>
  <si>
    <t>CourseID</t>
  </si>
  <si>
    <t>LogisticsID</t>
  </si>
  <si>
    <t>Course Start Date</t>
  </si>
  <si>
    <t>Course End Date</t>
  </si>
  <si>
    <t>FacultyID</t>
  </si>
  <si>
    <t>Reco 1 Relationship</t>
  </si>
  <si>
    <t>Reco 2 Relationship</t>
  </si>
  <si>
    <t>Campaign ConstraintID</t>
  </si>
  <si>
    <t>Teacher Pay &gt;=50 students</t>
  </si>
  <si>
    <t>Teacher Pay &gt;=20 students</t>
  </si>
  <si>
    <t>Teacher Pay &gt;=10 students</t>
  </si>
  <si>
    <t>Teacher Pay &gt;=5 students</t>
  </si>
  <si>
    <t>Profitability %</t>
  </si>
  <si>
    <t>Course Name</t>
  </si>
  <si>
    <t>Board/
University</t>
  </si>
  <si>
    <t>Module Status</t>
  </si>
  <si>
    <t>Fees Frequency</t>
  </si>
  <si>
    <t>Fees</t>
  </si>
  <si>
    <t>~2 Yrs</t>
  </si>
  <si>
    <r>
      <t xml:space="preserve">OfferPrice
</t>
    </r>
    <r>
      <rPr>
        <sz val="10"/>
        <color theme="1"/>
        <rFont val="Oxygen"/>
      </rPr>
      <t>(50% of Unit Price)</t>
    </r>
  </si>
  <si>
    <r>
      <t xml:space="preserve">Overhead
</t>
    </r>
    <r>
      <rPr>
        <sz val="10"/>
        <color theme="1"/>
        <rFont val="Oxygen"/>
      </rPr>
      <t>(20% of Offer Price)</t>
    </r>
  </si>
  <si>
    <r>
      <t xml:space="preserve">Teacher Pay/ Student
</t>
    </r>
    <r>
      <rPr>
        <sz val="10"/>
        <color theme="1"/>
        <rFont val="Oxygen"/>
      </rPr>
      <t>(70% of Expense
=46.7% of Offer Price)</t>
    </r>
  </si>
  <si>
    <t>Lectures</t>
  </si>
  <si>
    <t>Labs</t>
  </si>
  <si>
    <t>Hours/ Lecture</t>
  </si>
  <si>
    <t>Lectures/ Week</t>
  </si>
  <si>
    <t>Labs/ Week</t>
  </si>
  <si>
    <t>Hours/ Lab</t>
  </si>
  <si>
    <t>Physics</t>
  </si>
  <si>
    <t xml:space="preserve">XI, XII boards, NEET &amp; IIT  </t>
  </si>
  <si>
    <t>XI</t>
  </si>
  <si>
    <t>ISC, CBSE, WB</t>
  </si>
  <si>
    <t>Monthly</t>
  </si>
  <si>
    <t>Chemistry</t>
  </si>
  <si>
    <t>?</t>
  </si>
  <si>
    <t xml:space="preserve">XI, XII boards &amp; IIT  </t>
  </si>
  <si>
    <t xml:space="preserve">XI, XII boards &amp; NEET  </t>
  </si>
  <si>
    <t>Biology</t>
  </si>
  <si>
    <t xml:space="preserve">NEET &amp; IIT Crash Course  </t>
  </si>
  <si>
    <t xml:space="preserve">NEET Crash Course  </t>
  </si>
  <si>
    <t xml:space="preserve">IIT Crash Course  </t>
  </si>
  <si>
    <t>XI, XII</t>
  </si>
  <si>
    <t>~1 Yrs</t>
  </si>
  <si>
    <t>Statistics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</si>
  <si>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</si>
  <si>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</si>
  <si>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</si>
  <si>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</si>
  <si>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</si>
  <si>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</si>
  <si>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</si>
  <si>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</si>
  <si>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XI, XII Computer</t>
  </si>
  <si>
    <t>Computer</t>
  </si>
  <si>
    <t>Accounting</t>
  </si>
  <si>
    <t>Commerce</t>
  </si>
  <si>
    <t>Business Studies</t>
  </si>
  <si>
    <t>Mathematics</t>
  </si>
  <si>
    <t>XI, XII ISC Accounts</t>
  </si>
  <si>
    <t>XI, XII ISC Eco</t>
  </si>
  <si>
    <t>XI, XII ISC Business</t>
  </si>
  <si>
    <t>XI, XII ISC Business Math</t>
  </si>
  <si>
    <t>ISC</t>
  </si>
  <si>
    <t>XI, XII CBSE Accounts</t>
  </si>
  <si>
    <t>XI, XII CBSE Eco</t>
  </si>
  <si>
    <t>XI, XII CBSE Business</t>
  </si>
  <si>
    <t>XI, XII CBSE Business Math</t>
  </si>
  <si>
    <t>XI, XII ISC Commercial Stdy</t>
  </si>
  <si>
    <t>XI, XII CBSE Informatics</t>
  </si>
  <si>
    <t>XI, XII CBSE Legal</t>
  </si>
  <si>
    <t>Informatics Practices</t>
  </si>
  <si>
    <t>Legal Studies</t>
  </si>
  <si>
    <t>XI, XII WB Business Math</t>
  </si>
  <si>
    <t>Accountancy</t>
  </si>
  <si>
    <t>Costing &amp; Taxation</t>
  </si>
  <si>
    <t>Business Law</t>
  </si>
  <si>
    <t>XI, XII WB Accountancy</t>
  </si>
  <si>
    <t>XI, XII WB Eco</t>
  </si>
  <si>
    <t>XI, XII WB Business</t>
  </si>
  <si>
    <t>XI, XII WB Costing &amp; Tax</t>
  </si>
  <si>
    <t>XI, XII WB Legal</t>
  </si>
  <si>
    <t>CBSE</t>
  </si>
  <si>
    <t>WB</t>
  </si>
  <si>
    <t>Math</t>
  </si>
  <si>
    <t>XI, XII WB Statistics</t>
  </si>
  <si>
    <t>XI, XII WB Economics</t>
  </si>
  <si>
    <t>XI, XII WB Geography</t>
  </si>
  <si>
    <t>XI, XII WB English</t>
  </si>
  <si>
    <t>XI, XII WB Bengali</t>
  </si>
  <si>
    <t>XI, XII WB Hindi</t>
  </si>
  <si>
    <t>ISC Geography</t>
  </si>
  <si>
    <t>ISC English</t>
  </si>
  <si>
    <t>ISC Bengali</t>
  </si>
  <si>
    <t>ISC Hindi</t>
  </si>
  <si>
    <t>CBSE Geography</t>
  </si>
  <si>
    <t>CBSE English</t>
  </si>
  <si>
    <t>CBSE Bengali</t>
  </si>
  <si>
    <t>CBSE Hindi</t>
  </si>
  <si>
    <t>XI, XII History</t>
  </si>
  <si>
    <t>XI, XII Political Science</t>
  </si>
  <si>
    <t>XI, XII Sociology</t>
  </si>
  <si>
    <t>XI, XII Philosophy</t>
  </si>
  <si>
    <t>IX, X ICSE English</t>
  </si>
  <si>
    <t>IX, X</t>
  </si>
  <si>
    <t>ICSE</t>
  </si>
  <si>
    <t>Computers</t>
  </si>
  <si>
    <t>History &amp; Civics</t>
  </si>
  <si>
    <t>Geogeaphy</t>
  </si>
  <si>
    <t>Commercial Studies</t>
  </si>
  <si>
    <t>Science</t>
  </si>
  <si>
    <t>Social Science</t>
  </si>
  <si>
    <t>Physical Science</t>
  </si>
  <si>
    <t>Life Science</t>
  </si>
  <si>
    <t>VIII</t>
  </si>
  <si>
    <t>Chemestry</t>
  </si>
  <si>
    <t>XII</t>
  </si>
  <si>
    <t>X</t>
  </si>
  <si>
    <t>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</si>
</sst>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0"/>
      <color theme="1"/>
      <name val="Oxygen"/>
    </font>
    <font>
      <b/>
      <sz val="8"/>
      <color theme="1"/>
      <name val="Oxygen"/>
    </font>
    <font>
      <sz val="8"/>
      <color theme="1"/>
      <name val="Oxygen"/>
    </font>
    <font>
      <b/>
      <sz val="10"/>
      <color theme="0"/>
      <name val="Oxygen"/>
    </font>
    <font>
      <sz val="10"/>
      <color theme="1"/>
      <name val="Calibri"/>
      <family val="2"/>
      <scheme val="minor"/>
    </font>
    <font>
      <b/>
      <sz val="10"/>
      <color theme="1"/>
      <name val="Oxygen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8C5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wrapText="1"/>
    </xf>
    <xf numFmtId="0" fontId="1" fillId="5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0" borderId="0" xfId="0" applyFont="1"/>
    <xf numFmtId="0" fontId="3" fillId="6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5" fontId="8" fillId="0" borderId="0" xfId="0" applyNumberFormat="1" applyFont="1" applyAlignment="1">
      <alignment horizontal="center" vertical="center" wrapText="1"/>
    </xf>
    <xf numFmtId="0" fontId="0" fillId="7" borderId="15" xfId="0" applyFill="1" applyBorder="1"/>
    <xf numFmtId="0" fontId="0" fillId="7" borderId="2" xfId="0" applyFill="1" applyBorder="1"/>
    <xf numFmtId="0" fontId="0" fillId="8" borderId="15" xfId="0" applyFill="1" applyBorder="1"/>
    <xf numFmtId="0" fontId="0" fillId="8" borderId="2" xfId="0" applyFill="1" applyBorder="1"/>
    <xf numFmtId="0" fontId="0" fillId="9" borderId="15" xfId="0" applyFill="1" applyBorder="1"/>
    <xf numFmtId="0" fontId="0" fillId="9" borderId="2" xfId="0" applyFill="1" applyBorder="1"/>
    <xf numFmtId="0" fontId="0" fillId="9" borderId="0" xfId="0" applyFill="1" applyBorder="1"/>
    <xf numFmtId="0" fontId="0" fillId="0" borderId="0" xfId="0" applyFill="1" applyBorder="1"/>
    <xf numFmtId="0" fontId="2" fillId="4" borderId="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6"/>
  <sheetViews>
    <sheetView zoomScale="80" zoomScaleNormal="80" workbookViewId="0">
      <selection activeCell="I30" sqref="I30"/>
    </sheetView>
  </sheetViews>
  <sheetFormatPr defaultColWidth="7.88671875" defaultRowHeight="14.4" x14ac:dyDescent="0.3"/>
  <cols>
    <col min="1" max="1" width="2.77734375" customWidth="1"/>
    <col min="2" max="2" width="19" customWidth="1"/>
    <col min="3" max="6" width="9" customWidth="1"/>
    <col min="9" max="9" width="9" bestFit="1" customWidth="1"/>
    <col min="18" max="18" width="7.88671875" customWidth="1"/>
  </cols>
  <sheetData>
    <row r="2" spans="2:28" s="8" customFormat="1" ht="26.4" x14ac:dyDescent="0.3">
      <c r="B2" s="7" t="s">
        <v>4</v>
      </c>
      <c r="C2" s="7" t="s">
        <v>9</v>
      </c>
      <c r="D2" s="7" t="s">
        <v>17</v>
      </c>
      <c r="E2" s="7" t="s">
        <v>18</v>
      </c>
      <c r="F2" s="7" t="s">
        <v>6</v>
      </c>
      <c r="G2" s="7" t="s">
        <v>39</v>
      </c>
      <c r="H2" s="7" t="s">
        <v>7</v>
      </c>
      <c r="I2" s="7" t="s">
        <v>5</v>
      </c>
      <c r="J2" s="7" t="s">
        <v>19</v>
      </c>
      <c r="K2" s="7" t="s">
        <v>20</v>
      </c>
      <c r="L2" s="7" t="s">
        <v>21</v>
      </c>
      <c r="M2" s="7" t="s">
        <v>22</v>
      </c>
      <c r="N2" s="7" t="s">
        <v>23</v>
      </c>
      <c r="O2" s="7" t="s">
        <v>31</v>
      </c>
      <c r="P2" s="7" t="s">
        <v>33</v>
      </c>
      <c r="Q2" s="7" t="s">
        <v>32</v>
      </c>
      <c r="R2" s="7" t="s">
        <v>34</v>
      </c>
      <c r="S2" s="7" t="s">
        <v>35</v>
      </c>
      <c r="T2" s="7" t="s">
        <v>24</v>
      </c>
      <c r="U2" s="7" t="s">
        <v>25</v>
      </c>
      <c r="V2" s="7" t="s">
        <v>26</v>
      </c>
      <c r="W2" s="7" t="s">
        <v>0</v>
      </c>
      <c r="X2" s="7" t="s">
        <v>27</v>
      </c>
      <c r="Y2" s="7" t="s">
        <v>8</v>
      </c>
      <c r="Z2" s="7" t="s">
        <v>28</v>
      </c>
      <c r="AA2" s="7" t="s">
        <v>29</v>
      </c>
      <c r="AB2" s="7" t="s">
        <v>16</v>
      </c>
    </row>
    <row r="3" spans="2:28" x14ac:dyDescent="0.3">
      <c r="B3" s="2" t="s">
        <v>10</v>
      </c>
      <c r="C3" s="4">
        <v>2000</v>
      </c>
      <c r="D3" s="4">
        <v>2000</v>
      </c>
      <c r="E3" s="4">
        <v>2000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2:28" x14ac:dyDescent="0.3">
      <c r="B4" s="5" t="s">
        <v>14</v>
      </c>
      <c r="C4" s="6" t="s">
        <v>30</v>
      </c>
      <c r="D4" s="6" t="s">
        <v>30</v>
      </c>
      <c r="E4" s="6" t="s">
        <v>30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2:28" x14ac:dyDescent="0.3">
      <c r="B5" s="2" t="s">
        <v>11</v>
      </c>
      <c r="C5" s="3"/>
      <c r="D5" s="4">
        <v>2000</v>
      </c>
      <c r="E5" s="4">
        <v>2000</v>
      </c>
      <c r="F5" s="4">
        <v>2000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2:28" x14ac:dyDescent="0.3">
      <c r="B6" s="5" t="s">
        <v>14</v>
      </c>
      <c r="C6" s="3"/>
      <c r="D6" s="6" t="s">
        <v>30</v>
      </c>
      <c r="E6" s="6" t="s">
        <v>30</v>
      </c>
      <c r="F6" s="6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2:28" x14ac:dyDescent="0.3">
      <c r="B7" s="2" t="s">
        <v>37</v>
      </c>
      <c r="C7" s="3"/>
      <c r="D7" s="3"/>
      <c r="E7" s="3"/>
      <c r="F7" s="3"/>
      <c r="G7" s="4">
        <v>1500</v>
      </c>
      <c r="H7" s="4">
        <v>1000</v>
      </c>
      <c r="I7" s="4">
        <v>1000</v>
      </c>
      <c r="J7" s="4">
        <v>1000</v>
      </c>
      <c r="K7" s="4">
        <v>1000</v>
      </c>
      <c r="L7" s="4">
        <v>1000</v>
      </c>
      <c r="M7" s="9"/>
      <c r="N7" s="9"/>
      <c r="O7" s="9"/>
      <c r="P7" s="4">
        <v>1000</v>
      </c>
      <c r="Q7" s="4">
        <v>1000</v>
      </c>
      <c r="R7" s="4">
        <v>1000</v>
      </c>
      <c r="S7" s="4">
        <v>1000</v>
      </c>
      <c r="T7" s="4">
        <v>1000</v>
      </c>
      <c r="U7" s="4">
        <v>1000</v>
      </c>
      <c r="V7" s="4">
        <v>1000</v>
      </c>
      <c r="W7" s="4">
        <v>1000</v>
      </c>
      <c r="X7" s="4">
        <v>1000</v>
      </c>
      <c r="Y7" s="4">
        <v>1000</v>
      </c>
      <c r="Z7" s="4">
        <v>1000</v>
      </c>
      <c r="AA7" s="4">
        <v>1000</v>
      </c>
      <c r="AB7" s="4">
        <v>1000</v>
      </c>
    </row>
    <row r="8" spans="2:28" x14ac:dyDescent="0.3">
      <c r="B8" s="5" t="s">
        <v>14</v>
      </c>
      <c r="C8" s="3"/>
      <c r="D8" s="3"/>
      <c r="E8" s="3"/>
      <c r="F8" s="3"/>
      <c r="G8" s="6" t="s">
        <v>36</v>
      </c>
      <c r="H8" s="6" t="s">
        <v>36</v>
      </c>
      <c r="I8" s="6" t="s">
        <v>36</v>
      </c>
      <c r="J8" s="6" t="s">
        <v>36</v>
      </c>
      <c r="K8" s="6" t="s">
        <v>36</v>
      </c>
      <c r="L8" s="6" t="s">
        <v>36</v>
      </c>
      <c r="M8" s="10"/>
      <c r="N8" s="10"/>
      <c r="O8" s="10"/>
      <c r="P8" s="6" t="s">
        <v>36</v>
      </c>
      <c r="Q8" s="6" t="s">
        <v>36</v>
      </c>
      <c r="R8" s="6" t="s">
        <v>36</v>
      </c>
      <c r="S8" s="6" t="s">
        <v>36</v>
      </c>
      <c r="T8" s="6" t="s">
        <v>36</v>
      </c>
      <c r="U8" s="6" t="s">
        <v>36</v>
      </c>
      <c r="V8" s="6" t="s">
        <v>36</v>
      </c>
      <c r="W8" s="6" t="s">
        <v>36</v>
      </c>
      <c r="X8" s="6" t="s">
        <v>36</v>
      </c>
      <c r="Y8" s="6" t="s">
        <v>36</v>
      </c>
      <c r="Z8" s="6" t="s">
        <v>36</v>
      </c>
      <c r="AA8" s="6" t="s">
        <v>36</v>
      </c>
      <c r="AB8" s="6" t="s">
        <v>36</v>
      </c>
    </row>
    <row r="9" spans="2:28" x14ac:dyDescent="0.3">
      <c r="B9" s="2" t="s">
        <v>12</v>
      </c>
      <c r="C9" s="4">
        <v>800</v>
      </c>
      <c r="D9" s="4">
        <v>800</v>
      </c>
      <c r="E9" s="4">
        <v>800</v>
      </c>
      <c r="F9" s="4">
        <v>800</v>
      </c>
      <c r="G9" s="4">
        <v>1200</v>
      </c>
      <c r="H9" s="4">
        <v>800</v>
      </c>
      <c r="I9" s="4">
        <v>800</v>
      </c>
      <c r="J9" s="4">
        <v>800</v>
      </c>
      <c r="K9" s="4">
        <v>800</v>
      </c>
      <c r="L9" s="4">
        <v>800</v>
      </c>
      <c r="M9" s="9"/>
      <c r="N9" s="9"/>
      <c r="O9" s="4">
        <v>800</v>
      </c>
      <c r="P9" s="4">
        <v>800</v>
      </c>
      <c r="Q9" s="9"/>
      <c r="R9" s="9"/>
      <c r="S9" s="4">
        <v>800</v>
      </c>
      <c r="T9" s="4">
        <v>800</v>
      </c>
      <c r="U9" s="4">
        <v>800</v>
      </c>
      <c r="V9" s="4">
        <v>800</v>
      </c>
      <c r="W9" s="4">
        <v>800</v>
      </c>
      <c r="X9" s="4">
        <v>800</v>
      </c>
      <c r="Y9" s="3"/>
      <c r="Z9" s="3"/>
      <c r="AA9" s="3"/>
      <c r="AB9" s="4">
        <v>800</v>
      </c>
    </row>
    <row r="10" spans="2:28" x14ac:dyDescent="0.3">
      <c r="B10" s="5" t="s">
        <v>14</v>
      </c>
      <c r="C10" s="6" t="s">
        <v>15</v>
      </c>
      <c r="D10" s="6" t="s">
        <v>15</v>
      </c>
      <c r="E10" s="6" t="s">
        <v>15</v>
      </c>
      <c r="F10" s="6" t="s">
        <v>15</v>
      </c>
      <c r="G10" s="6" t="s">
        <v>15</v>
      </c>
      <c r="H10" s="6" t="s">
        <v>15</v>
      </c>
      <c r="I10" s="6" t="s">
        <v>15</v>
      </c>
      <c r="J10" s="6" t="s">
        <v>15</v>
      </c>
      <c r="K10" s="6" t="s">
        <v>15</v>
      </c>
      <c r="L10" s="6" t="s">
        <v>15</v>
      </c>
      <c r="M10" s="10"/>
      <c r="N10" s="10"/>
      <c r="O10" s="6" t="s">
        <v>15</v>
      </c>
      <c r="P10" s="6" t="s">
        <v>15</v>
      </c>
      <c r="Q10" s="10"/>
      <c r="R10" s="10"/>
      <c r="S10" s="6" t="s">
        <v>15</v>
      </c>
      <c r="T10" s="6" t="s">
        <v>15</v>
      </c>
      <c r="U10" s="6" t="s">
        <v>15</v>
      </c>
      <c r="V10" s="6" t="s">
        <v>15</v>
      </c>
      <c r="W10" s="6" t="s">
        <v>15</v>
      </c>
      <c r="X10" s="6" t="s">
        <v>15</v>
      </c>
      <c r="Y10" s="3"/>
      <c r="Z10" s="3"/>
      <c r="AA10" s="3"/>
      <c r="AB10" s="6" t="s">
        <v>15</v>
      </c>
    </row>
    <row r="11" spans="2:28" x14ac:dyDescent="0.3">
      <c r="B11" s="2" t="s">
        <v>13</v>
      </c>
      <c r="C11" s="4">
        <v>750</v>
      </c>
      <c r="D11" s="4">
        <v>750</v>
      </c>
      <c r="E11" s="4">
        <v>750</v>
      </c>
      <c r="F11" s="4">
        <v>750</v>
      </c>
      <c r="G11" s="9"/>
      <c r="H11" s="4">
        <v>750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4">
        <v>750</v>
      </c>
      <c r="U11" s="4">
        <v>750</v>
      </c>
      <c r="V11" s="4">
        <v>750</v>
      </c>
      <c r="W11" s="4">
        <v>750</v>
      </c>
      <c r="X11" s="4">
        <v>750</v>
      </c>
      <c r="Y11" s="9"/>
      <c r="Z11" s="9"/>
      <c r="AA11" s="9"/>
      <c r="AB11" s="9"/>
    </row>
    <row r="12" spans="2:28" x14ac:dyDescent="0.3">
      <c r="B12" s="5" t="s">
        <v>14</v>
      </c>
      <c r="C12" s="6" t="s">
        <v>15</v>
      </c>
      <c r="D12" s="6" t="s">
        <v>15</v>
      </c>
      <c r="E12" s="6" t="s">
        <v>15</v>
      </c>
      <c r="F12" s="6" t="s">
        <v>15</v>
      </c>
      <c r="G12" s="9"/>
      <c r="H12" s="6" t="s">
        <v>15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6" t="s">
        <v>15</v>
      </c>
      <c r="U12" s="6" t="s">
        <v>15</v>
      </c>
      <c r="V12" s="6" t="s">
        <v>15</v>
      </c>
      <c r="W12" s="6" t="s">
        <v>15</v>
      </c>
      <c r="X12" s="6" t="s">
        <v>15</v>
      </c>
      <c r="Y12" s="10"/>
      <c r="Z12" s="10"/>
      <c r="AA12" s="10"/>
      <c r="AB12" s="10"/>
    </row>
    <row r="13" spans="2:28" x14ac:dyDescent="0.3">
      <c r="B13" s="2" t="s">
        <v>1</v>
      </c>
      <c r="C13" s="4">
        <v>750</v>
      </c>
      <c r="D13" s="4">
        <v>750</v>
      </c>
      <c r="E13" s="4">
        <v>750</v>
      </c>
      <c r="F13" s="4">
        <v>750</v>
      </c>
      <c r="G13" s="9"/>
      <c r="H13" s="4">
        <v>750</v>
      </c>
      <c r="I13" s="9"/>
      <c r="J13" s="9"/>
      <c r="K13" s="9"/>
      <c r="L13" s="9"/>
      <c r="M13" s="4">
        <v>750</v>
      </c>
      <c r="N13" s="4">
        <v>750</v>
      </c>
      <c r="O13" s="9"/>
      <c r="P13" s="9"/>
      <c r="Q13" s="9"/>
      <c r="R13" s="9"/>
      <c r="S13" s="9"/>
      <c r="T13" s="4">
        <v>750</v>
      </c>
      <c r="U13" s="4">
        <v>750</v>
      </c>
      <c r="V13" s="4">
        <v>750</v>
      </c>
      <c r="W13" s="4">
        <v>750</v>
      </c>
      <c r="X13" s="4">
        <v>750</v>
      </c>
      <c r="Y13" s="9"/>
      <c r="Z13" s="9"/>
      <c r="AA13" s="9"/>
      <c r="AB13" s="9"/>
    </row>
    <row r="14" spans="2:28" x14ac:dyDescent="0.3">
      <c r="B14" s="5" t="s">
        <v>14</v>
      </c>
      <c r="C14" s="6" t="s">
        <v>15</v>
      </c>
      <c r="D14" s="6" t="s">
        <v>15</v>
      </c>
      <c r="E14" s="6" t="s">
        <v>15</v>
      </c>
      <c r="F14" s="6" t="s">
        <v>15</v>
      </c>
      <c r="G14" s="9"/>
      <c r="H14" s="6" t="s">
        <v>15</v>
      </c>
      <c r="I14" s="10"/>
      <c r="J14" s="10"/>
      <c r="K14" s="10"/>
      <c r="L14" s="10"/>
      <c r="M14" s="6" t="s">
        <v>15</v>
      </c>
      <c r="N14" s="6" t="s">
        <v>15</v>
      </c>
      <c r="O14" s="9"/>
      <c r="P14" s="9"/>
      <c r="Q14" s="9"/>
      <c r="R14" s="9"/>
      <c r="S14" s="9"/>
      <c r="T14" s="6" t="s">
        <v>15</v>
      </c>
      <c r="U14" s="6" t="s">
        <v>15</v>
      </c>
      <c r="V14" s="6" t="s">
        <v>15</v>
      </c>
      <c r="W14" s="6" t="s">
        <v>15</v>
      </c>
      <c r="X14" s="6" t="s">
        <v>15</v>
      </c>
      <c r="Y14" s="10"/>
      <c r="Z14" s="10"/>
      <c r="AA14" s="10"/>
      <c r="AB14" s="9"/>
    </row>
    <row r="15" spans="2:28" x14ac:dyDescent="0.3">
      <c r="B15" s="2" t="s">
        <v>2</v>
      </c>
      <c r="C15" s="4">
        <v>700</v>
      </c>
      <c r="D15" s="4">
        <v>700</v>
      </c>
      <c r="E15" s="4">
        <v>700</v>
      </c>
      <c r="F15" s="4">
        <v>700</v>
      </c>
      <c r="G15" s="9"/>
      <c r="H15" s="4">
        <v>700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4">
        <v>700</v>
      </c>
      <c r="U15" s="4">
        <v>700</v>
      </c>
      <c r="V15" s="4">
        <v>700</v>
      </c>
      <c r="W15" s="4">
        <v>700</v>
      </c>
      <c r="X15" s="4">
        <v>700</v>
      </c>
      <c r="Y15" s="9"/>
      <c r="Z15" s="9"/>
      <c r="AA15" s="9"/>
      <c r="AB15" s="9"/>
    </row>
    <row r="16" spans="2:28" x14ac:dyDescent="0.3">
      <c r="B16" s="5" t="s">
        <v>14</v>
      </c>
      <c r="C16" s="6" t="s">
        <v>15</v>
      </c>
      <c r="D16" s="6" t="s">
        <v>15</v>
      </c>
      <c r="E16" s="6" t="s">
        <v>15</v>
      </c>
      <c r="F16" s="6" t="s">
        <v>15</v>
      </c>
      <c r="G16" s="9"/>
      <c r="H16" s="6" t="s">
        <v>15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6" t="s">
        <v>15</v>
      </c>
      <c r="U16" s="6" t="s">
        <v>15</v>
      </c>
      <c r="V16" s="6" t="s">
        <v>15</v>
      </c>
      <c r="W16" s="6" t="s">
        <v>15</v>
      </c>
      <c r="X16" s="6" t="s">
        <v>15</v>
      </c>
      <c r="Y16" s="10"/>
      <c r="Z16" s="10"/>
      <c r="AA16" s="10"/>
      <c r="AB16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34" sqref="J34"/>
    </sheetView>
  </sheetViews>
  <sheetFormatPr defaultColWidth="14.6640625" defaultRowHeight="13.8" x14ac:dyDescent="0.25"/>
  <cols>
    <col min="1" max="1" width="12.77734375" style="1" bestFit="1" customWidth="1"/>
    <col min="2" max="2" width="17.33203125" style="1" bestFit="1" customWidth="1"/>
    <col min="3" max="28" width="8.6640625" style="1" customWidth="1"/>
    <col min="29" max="30" width="11.88671875" style="1" customWidth="1"/>
    <col min="31" max="16384" width="14.6640625" style="1"/>
  </cols>
  <sheetData>
    <row r="1" spans="1:28" ht="14.4" thickBot="1" x14ac:dyDescent="0.3">
      <c r="A1" s="28" t="s">
        <v>44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ht="27" thickBot="1" x14ac:dyDescent="0.3">
      <c r="A2" s="18" t="s">
        <v>3</v>
      </c>
      <c r="B2" s="19" t="s">
        <v>4</v>
      </c>
      <c r="C2" s="19" t="s">
        <v>9</v>
      </c>
      <c r="D2" s="19" t="s">
        <v>17</v>
      </c>
      <c r="E2" s="19" t="s">
        <v>18</v>
      </c>
      <c r="F2" s="19" t="s">
        <v>6</v>
      </c>
      <c r="G2" s="19" t="s">
        <v>39</v>
      </c>
      <c r="H2" s="19" t="s">
        <v>7</v>
      </c>
      <c r="I2" s="19" t="s">
        <v>5</v>
      </c>
      <c r="J2" s="19" t="s">
        <v>19</v>
      </c>
      <c r="K2" s="19" t="s">
        <v>20</v>
      </c>
      <c r="L2" s="19" t="s">
        <v>21</v>
      </c>
      <c r="M2" s="19" t="s">
        <v>22</v>
      </c>
      <c r="N2" s="19" t="s">
        <v>23</v>
      </c>
      <c r="O2" s="19" t="s">
        <v>31</v>
      </c>
      <c r="P2" s="19" t="s">
        <v>33</v>
      </c>
      <c r="Q2" s="19" t="s">
        <v>32</v>
      </c>
      <c r="R2" s="19" t="s">
        <v>34</v>
      </c>
      <c r="S2" s="19" t="s">
        <v>35</v>
      </c>
      <c r="T2" s="19" t="s">
        <v>24</v>
      </c>
      <c r="U2" s="19" t="s">
        <v>25</v>
      </c>
      <c r="V2" s="19" t="s">
        <v>26</v>
      </c>
      <c r="W2" s="19" t="s">
        <v>0</v>
      </c>
      <c r="X2" s="19" t="s">
        <v>27</v>
      </c>
      <c r="Y2" s="19" t="s">
        <v>8</v>
      </c>
      <c r="Z2" s="19" t="s">
        <v>28</v>
      </c>
      <c r="AA2" s="19" t="s">
        <v>29</v>
      </c>
      <c r="AB2" s="20" t="s">
        <v>16</v>
      </c>
    </row>
    <row r="3" spans="1:28" x14ac:dyDescent="0.25">
      <c r="A3" s="25" t="s">
        <v>38</v>
      </c>
      <c r="B3" s="21" t="s">
        <v>10</v>
      </c>
      <c r="C3" s="22">
        <v>48000</v>
      </c>
      <c r="D3" s="22">
        <v>48000</v>
      </c>
      <c r="E3" s="22">
        <v>48000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4"/>
    </row>
    <row r="4" spans="1:28" x14ac:dyDescent="0.25">
      <c r="A4" s="26"/>
      <c r="B4" s="2" t="s">
        <v>11</v>
      </c>
      <c r="C4" s="3"/>
      <c r="D4" s="4">
        <v>48000</v>
      </c>
      <c r="E4" s="4">
        <v>48000</v>
      </c>
      <c r="F4" s="4">
        <v>48000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11"/>
    </row>
    <row r="5" spans="1:28" x14ac:dyDescent="0.25">
      <c r="A5" s="26"/>
      <c r="B5" s="2" t="s">
        <v>37</v>
      </c>
      <c r="C5" s="3"/>
      <c r="D5" s="3"/>
      <c r="E5" s="3"/>
      <c r="F5" s="3"/>
      <c r="G5" s="4">
        <v>36000</v>
      </c>
      <c r="H5" s="4">
        <v>24000</v>
      </c>
      <c r="I5" s="4">
        <v>24000</v>
      </c>
      <c r="J5" s="4">
        <v>24000</v>
      </c>
      <c r="K5" s="4">
        <v>24000</v>
      </c>
      <c r="L5" s="4">
        <v>24000</v>
      </c>
      <c r="M5" s="9"/>
      <c r="N5" s="9"/>
      <c r="O5" s="9"/>
      <c r="P5" s="4">
        <v>24000</v>
      </c>
      <c r="Q5" s="4">
        <v>24000</v>
      </c>
      <c r="R5" s="4">
        <v>24000</v>
      </c>
      <c r="S5" s="4">
        <v>24000</v>
      </c>
      <c r="T5" s="4">
        <v>24000</v>
      </c>
      <c r="U5" s="4">
        <v>24000</v>
      </c>
      <c r="V5" s="4">
        <v>24000</v>
      </c>
      <c r="W5" s="4">
        <v>24000</v>
      </c>
      <c r="X5" s="4">
        <v>24000</v>
      </c>
      <c r="Y5" s="4">
        <v>24000</v>
      </c>
      <c r="Z5" s="4">
        <v>24000</v>
      </c>
      <c r="AA5" s="4">
        <v>24000</v>
      </c>
      <c r="AB5" s="12">
        <v>24000</v>
      </c>
    </row>
    <row r="6" spans="1:28" x14ac:dyDescent="0.25">
      <c r="A6" s="26"/>
      <c r="B6" s="2" t="s">
        <v>12</v>
      </c>
      <c r="C6" s="4">
        <v>19200</v>
      </c>
      <c r="D6" s="4">
        <v>19200</v>
      </c>
      <c r="E6" s="4">
        <v>19200</v>
      </c>
      <c r="F6" s="4">
        <v>19200</v>
      </c>
      <c r="G6" s="4">
        <v>28800</v>
      </c>
      <c r="H6" s="4">
        <v>19200</v>
      </c>
      <c r="I6" s="4">
        <v>19200</v>
      </c>
      <c r="J6" s="4">
        <v>19200</v>
      </c>
      <c r="K6" s="4">
        <v>19200</v>
      </c>
      <c r="L6" s="4">
        <v>19200</v>
      </c>
      <c r="M6" s="9"/>
      <c r="N6" s="9"/>
      <c r="O6" s="4">
        <v>19200</v>
      </c>
      <c r="P6" s="4">
        <v>19200</v>
      </c>
      <c r="Q6" s="9"/>
      <c r="R6" s="9"/>
      <c r="S6" s="4">
        <v>19200</v>
      </c>
      <c r="T6" s="4">
        <v>19200</v>
      </c>
      <c r="U6" s="4">
        <v>19200</v>
      </c>
      <c r="V6" s="4">
        <v>19200</v>
      </c>
      <c r="W6" s="4">
        <v>19200</v>
      </c>
      <c r="X6" s="4">
        <v>19200</v>
      </c>
      <c r="Y6" s="3"/>
      <c r="Z6" s="3"/>
      <c r="AA6" s="3"/>
      <c r="AB6" s="12">
        <v>19200</v>
      </c>
    </row>
    <row r="7" spans="1:28" x14ac:dyDescent="0.25">
      <c r="A7" s="26"/>
      <c r="B7" s="2" t="s">
        <v>13</v>
      </c>
      <c r="C7" s="4">
        <v>18000</v>
      </c>
      <c r="D7" s="4">
        <v>18000</v>
      </c>
      <c r="E7" s="4">
        <v>18000</v>
      </c>
      <c r="F7" s="4">
        <v>18000</v>
      </c>
      <c r="G7" s="9"/>
      <c r="H7" s="4">
        <v>18000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4">
        <v>18000</v>
      </c>
      <c r="U7" s="4">
        <v>18000</v>
      </c>
      <c r="V7" s="4">
        <v>18000</v>
      </c>
      <c r="W7" s="4">
        <v>18000</v>
      </c>
      <c r="X7" s="4">
        <v>18000</v>
      </c>
      <c r="Y7" s="9"/>
      <c r="Z7" s="9"/>
      <c r="AA7" s="9"/>
      <c r="AB7" s="13"/>
    </row>
    <row r="8" spans="1:28" x14ac:dyDescent="0.25">
      <c r="A8" s="26"/>
      <c r="B8" s="2" t="s">
        <v>1</v>
      </c>
      <c r="C8" s="4">
        <v>18000</v>
      </c>
      <c r="D8" s="4">
        <v>18000</v>
      </c>
      <c r="E8" s="4">
        <v>18000</v>
      </c>
      <c r="F8" s="4">
        <v>18000</v>
      </c>
      <c r="G8" s="9"/>
      <c r="H8" s="4">
        <v>18000</v>
      </c>
      <c r="I8" s="9"/>
      <c r="J8" s="9"/>
      <c r="K8" s="9"/>
      <c r="L8" s="9"/>
      <c r="M8" s="4">
        <v>18000</v>
      </c>
      <c r="N8" s="4">
        <v>18000</v>
      </c>
      <c r="O8" s="9"/>
      <c r="P8" s="9"/>
      <c r="Q8" s="9"/>
      <c r="R8" s="9"/>
      <c r="S8" s="9"/>
      <c r="T8" s="4">
        <v>18000</v>
      </c>
      <c r="U8" s="4">
        <v>18000</v>
      </c>
      <c r="V8" s="4">
        <v>18000</v>
      </c>
      <c r="W8" s="4">
        <v>18000</v>
      </c>
      <c r="X8" s="4">
        <v>18000</v>
      </c>
      <c r="Y8" s="9"/>
      <c r="Z8" s="9"/>
      <c r="AA8" s="9"/>
      <c r="AB8" s="13"/>
    </row>
    <row r="9" spans="1:28" ht="14.4" thickBot="1" x14ac:dyDescent="0.3">
      <c r="A9" s="27"/>
      <c r="B9" s="14" t="s">
        <v>2</v>
      </c>
      <c r="C9" s="15">
        <v>16800</v>
      </c>
      <c r="D9" s="15">
        <v>16800</v>
      </c>
      <c r="E9" s="15">
        <v>16800</v>
      </c>
      <c r="F9" s="15">
        <v>16800</v>
      </c>
      <c r="G9" s="16"/>
      <c r="H9" s="15">
        <v>16800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5">
        <v>16800</v>
      </c>
      <c r="U9" s="15">
        <v>16800</v>
      </c>
      <c r="V9" s="15">
        <v>16800</v>
      </c>
      <c r="W9" s="15">
        <v>16800</v>
      </c>
      <c r="X9" s="15">
        <v>16800</v>
      </c>
      <c r="Y9" s="16"/>
      <c r="Z9" s="16"/>
      <c r="AA9" s="16"/>
      <c r="AB9" s="17"/>
    </row>
    <row r="10" spans="1:28" x14ac:dyDescent="0.25">
      <c r="A10" s="25" t="s">
        <v>40</v>
      </c>
      <c r="B10" s="21" t="s">
        <v>10</v>
      </c>
      <c r="C10" s="22">
        <v>24000</v>
      </c>
      <c r="D10" s="22">
        <v>24000</v>
      </c>
      <c r="E10" s="22">
        <v>24000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4"/>
    </row>
    <row r="11" spans="1:28" x14ac:dyDescent="0.25">
      <c r="A11" s="26"/>
      <c r="B11" s="2" t="s">
        <v>11</v>
      </c>
      <c r="C11" s="3"/>
      <c r="D11" s="4">
        <v>24000</v>
      </c>
      <c r="E11" s="4">
        <v>24000</v>
      </c>
      <c r="F11" s="4">
        <v>24000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11"/>
    </row>
    <row r="12" spans="1:28" x14ac:dyDescent="0.25">
      <c r="A12" s="26"/>
      <c r="B12" s="2" t="s">
        <v>37</v>
      </c>
      <c r="C12" s="3"/>
      <c r="D12" s="3"/>
      <c r="E12" s="3"/>
      <c r="F12" s="3"/>
      <c r="G12" s="4">
        <v>18000</v>
      </c>
      <c r="H12" s="4">
        <v>12000</v>
      </c>
      <c r="I12" s="4">
        <v>12000</v>
      </c>
      <c r="J12" s="4">
        <v>12000</v>
      </c>
      <c r="K12" s="4">
        <v>12000</v>
      </c>
      <c r="L12" s="4">
        <v>12000</v>
      </c>
      <c r="M12" s="9"/>
      <c r="N12" s="9"/>
      <c r="O12" s="9"/>
      <c r="P12" s="4">
        <v>12000</v>
      </c>
      <c r="Q12" s="4">
        <v>12000</v>
      </c>
      <c r="R12" s="4">
        <v>12000</v>
      </c>
      <c r="S12" s="4">
        <v>12000</v>
      </c>
      <c r="T12" s="4">
        <v>12000</v>
      </c>
      <c r="U12" s="4">
        <v>12000</v>
      </c>
      <c r="V12" s="4">
        <v>12000</v>
      </c>
      <c r="W12" s="4">
        <v>12000</v>
      </c>
      <c r="X12" s="4">
        <v>12000</v>
      </c>
      <c r="Y12" s="4">
        <v>12000</v>
      </c>
      <c r="Z12" s="4">
        <v>12000</v>
      </c>
      <c r="AA12" s="4">
        <v>12000</v>
      </c>
      <c r="AB12" s="12">
        <v>12000</v>
      </c>
    </row>
    <row r="13" spans="1:28" x14ac:dyDescent="0.25">
      <c r="A13" s="26"/>
      <c r="B13" s="2" t="s">
        <v>12</v>
      </c>
      <c r="C13" s="4">
        <v>9600</v>
      </c>
      <c r="D13" s="4">
        <v>9600</v>
      </c>
      <c r="E13" s="4">
        <v>9600</v>
      </c>
      <c r="F13" s="4">
        <v>9600</v>
      </c>
      <c r="G13" s="4">
        <v>14400</v>
      </c>
      <c r="H13" s="4">
        <v>9600</v>
      </c>
      <c r="I13" s="4">
        <v>9600</v>
      </c>
      <c r="J13" s="4">
        <v>9600</v>
      </c>
      <c r="K13" s="4">
        <v>9600</v>
      </c>
      <c r="L13" s="4">
        <v>9600</v>
      </c>
      <c r="M13" s="9"/>
      <c r="N13" s="9"/>
      <c r="O13" s="4">
        <v>9600</v>
      </c>
      <c r="P13" s="4">
        <v>9600</v>
      </c>
      <c r="Q13" s="9"/>
      <c r="R13" s="9"/>
      <c r="S13" s="4">
        <v>9600</v>
      </c>
      <c r="T13" s="4">
        <v>9600</v>
      </c>
      <c r="U13" s="4">
        <v>9600</v>
      </c>
      <c r="V13" s="4">
        <v>9600</v>
      </c>
      <c r="W13" s="4">
        <v>9600</v>
      </c>
      <c r="X13" s="4">
        <v>9600</v>
      </c>
      <c r="Y13" s="3"/>
      <c r="Z13" s="3"/>
      <c r="AA13" s="3"/>
      <c r="AB13" s="12">
        <v>9600</v>
      </c>
    </row>
    <row r="14" spans="1:28" x14ac:dyDescent="0.25">
      <c r="A14" s="26"/>
      <c r="B14" s="2" t="s">
        <v>13</v>
      </c>
      <c r="C14" s="4">
        <v>9000</v>
      </c>
      <c r="D14" s="4">
        <v>9000</v>
      </c>
      <c r="E14" s="4">
        <v>9000</v>
      </c>
      <c r="F14" s="4">
        <v>9000</v>
      </c>
      <c r="G14" s="9"/>
      <c r="H14" s="4">
        <v>9000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4">
        <v>9000</v>
      </c>
      <c r="U14" s="4">
        <v>9000</v>
      </c>
      <c r="V14" s="4">
        <v>9000</v>
      </c>
      <c r="W14" s="4">
        <v>9000</v>
      </c>
      <c r="X14" s="4">
        <v>9000</v>
      </c>
      <c r="Y14" s="9"/>
      <c r="Z14" s="9"/>
      <c r="AA14" s="9"/>
      <c r="AB14" s="13"/>
    </row>
    <row r="15" spans="1:28" x14ac:dyDescent="0.25">
      <c r="A15" s="26"/>
      <c r="B15" s="2" t="s">
        <v>1</v>
      </c>
      <c r="C15" s="4">
        <v>9000</v>
      </c>
      <c r="D15" s="4">
        <v>9000</v>
      </c>
      <c r="E15" s="4">
        <v>9000</v>
      </c>
      <c r="F15" s="4">
        <v>9000</v>
      </c>
      <c r="G15" s="9"/>
      <c r="H15" s="4">
        <v>9000</v>
      </c>
      <c r="I15" s="9"/>
      <c r="J15" s="9"/>
      <c r="K15" s="9"/>
      <c r="L15" s="9"/>
      <c r="M15" s="4">
        <v>9000</v>
      </c>
      <c r="N15" s="4">
        <v>9000</v>
      </c>
      <c r="O15" s="9"/>
      <c r="P15" s="9"/>
      <c r="Q15" s="9"/>
      <c r="R15" s="9"/>
      <c r="S15" s="9"/>
      <c r="T15" s="4">
        <v>9000</v>
      </c>
      <c r="U15" s="4">
        <v>9000</v>
      </c>
      <c r="V15" s="4">
        <v>9000</v>
      </c>
      <c r="W15" s="4">
        <v>9000</v>
      </c>
      <c r="X15" s="4">
        <v>9000</v>
      </c>
      <c r="Y15" s="9"/>
      <c r="Z15" s="9"/>
      <c r="AA15" s="9"/>
      <c r="AB15" s="13"/>
    </row>
    <row r="16" spans="1:28" ht="14.4" thickBot="1" x14ac:dyDescent="0.3">
      <c r="A16" s="27"/>
      <c r="B16" s="14" t="s">
        <v>2</v>
      </c>
      <c r="C16" s="15">
        <v>8400</v>
      </c>
      <c r="D16" s="15">
        <v>8400</v>
      </c>
      <c r="E16" s="15">
        <v>8400</v>
      </c>
      <c r="F16" s="15">
        <v>8400</v>
      </c>
      <c r="G16" s="16"/>
      <c r="H16" s="15">
        <v>8400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5">
        <v>8400</v>
      </c>
      <c r="U16" s="15">
        <v>8400</v>
      </c>
      <c r="V16" s="15">
        <v>8400</v>
      </c>
      <c r="W16" s="15">
        <v>8400</v>
      </c>
      <c r="X16" s="15">
        <v>8400</v>
      </c>
      <c r="Y16" s="16"/>
      <c r="Z16" s="16"/>
      <c r="AA16" s="16"/>
      <c r="AB16" s="17"/>
    </row>
    <row r="17" spans="1:28" x14ac:dyDescent="0.25">
      <c r="A17" s="25" t="s">
        <v>41</v>
      </c>
      <c r="B17" s="21" t="s">
        <v>10</v>
      </c>
      <c r="C17" s="22">
        <v>12000</v>
      </c>
      <c r="D17" s="22">
        <v>12000</v>
      </c>
      <c r="E17" s="22">
        <v>12000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4"/>
    </row>
    <row r="18" spans="1:28" x14ac:dyDescent="0.25">
      <c r="A18" s="26"/>
      <c r="B18" s="2" t="s">
        <v>11</v>
      </c>
      <c r="C18" s="3"/>
      <c r="D18" s="4">
        <v>12000</v>
      </c>
      <c r="E18" s="4">
        <v>12000</v>
      </c>
      <c r="F18" s="4">
        <v>12000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11"/>
    </row>
    <row r="19" spans="1:28" x14ac:dyDescent="0.25">
      <c r="A19" s="26"/>
      <c r="B19" s="2" t="s">
        <v>37</v>
      </c>
      <c r="C19" s="3"/>
      <c r="D19" s="3"/>
      <c r="E19" s="3"/>
      <c r="F19" s="3"/>
      <c r="G19" s="4">
        <v>9000</v>
      </c>
      <c r="H19" s="4">
        <v>6000</v>
      </c>
      <c r="I19" s="4">
        <v>6000</v>
      </c>
      <c r="J19" s="4">
        <v>6000</v>
      </c>
      <c r="K19" s="4">
        <v>6000</v>
      </c>
      <c r="L19" s="4">
        <v>6000</v>
      </c>
      <c r="M19" s="9"/>
      <c r="N19" s="9"/>
      <c r="O19" s="9"/>
      <c r="P19" s="4">
        <v>6000</v>
      </c>
      <c r="Q19" s="4">
        <v>6000</v>
      </c>
      <c r="R19" s="4">
        <v>6000</v>
      </c>
      <c r="S19" s="4">
        <v>6000</v>
      </c>
      <c r="T19" s="4">
        <v>6000</v>
      </c>
      <c r="U19" s="4">
        <v>6000</v>
      </c>
      <c r="V19" s="4">
        <v>6000</v>
      </c>
      <c r="W19" s="4">
        <v>6000</v>
      </c>
      <c r="X19" s="4">
        <v>6000</v>
      </c>
      <c r="Y19" s="4">
        <v>6000</v>
      </c>
      <c r="Z19" s="4">
        <v>6000</v>
      </c>
      <c r="AA19" s="4">
        <v>6000</v>
      </c>
      <c r="AB19" s="12">
        <v>6000</v>
      </c>
    </row>
    <row r="20" spans="1:28" x14ac:dyDescent="0.25">
      <c r="A20" s="26"/>
      <c r="B20" s="2" t="s">
        <v>12</v>
      </c>
      <c r="C20" s="4">
        <v>4800</v>
      </c>
      <c r="D20" s="4">
        <v>4800</v>
      </c>
      <c r="E20" s="4">
        <v>4800</v>
      </c>
      <c r="F20" s="4">
        <v>4800</v>
      </c>
      <c r="G20" s="4">
        <v>7200</v>
      </c>
      <c r="H20" s="4">
        <v>4800</v>
      </c>
      <c r="I20" s="4">
        <v>4800</v>
      </c>
      <c r="J20" s="4">
        <v>4800</v>
      </c>
      <c r="K20" s="4">
        <v>4800</v>
      </c>
      <c r="L20" s="4">
        <v>4800</v>
      </c>
      <c r="M20" s="9"/>
      <c r="N20" s="9"/>
      <c r="O20" s="4">
        <v>4800</v>
      </c>
      <c r="P20" s="4">
        <v>4800</v>
      </c>
      <c r="Q20" s="9"/>
      <c r="R20" s="9"/>
      <c r="S20" s="4">
        <v>4800</v>
      </c>
      <c r="T20" s="4">
        <v>4800</v>
      </c>
      <c r="U20" s="4">
        <v>4800</v>
      </c>
      <c r="V20" s="4">
        <v>4800</v>
      </c>
      <c r="W20" s="4">
        <v>4800</v>
      </c>
      <c r="X20" s="4">
        <v>4800</v>
      </c>
      <c r="Y20" s="3"/>
      <c r="Z20" s="3"/>
      <c r="AA20" s="3"/>
      <c r="AB20" s="12">
        <v>4800</v>
      </c>
    </row>
    <row r="21" spans="1:28" x14ac:dyDescent="0.25">
      <c r="A21" s="26"/>
      <c r="B21" s="2" t="s">
        <v>13</v>
      </c>
      <c r="C21" s="4">
        <v>4500</v>
      </c>
      <c r="D21" s="4">
        <v>4500</v>
      </c>
      <c r="E21" s="4">
        <v>4500</v>
      </c>
      <c r="F21" s="4">
        <v>4500</v>
      </c>
      <c r="G21" s="9"/>
      <c r="H21" s="4">
        <v>4500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4">
        <v>4500</v>
      </c>
      <c r="U21" s="4">
        <v>4500</v>
      </c>
      <c r="V21" s="4">
        <v>4500</v>
      </c>
      <c r="W21" s="4">
        <v>4500</v>
      </c>
      <c r="X21" s="4">
        <v>4500</v>
      </c>
      <c r="Y21" s="9"/>
      <c r="Z21" s="9"/>
      <c r="AA21" s="9"/>
      <c r="AB21" s="13"/>
    </row>
    <row r="22" spans="1:28" x14ac:dyDescent="0.25">
      <c r="A22" s="26"/>
      <c r="B22" s="2" t="s">
        <v>1</v>
      </c>
      <c r="C22" s="4">
        <v>4500</v>
      </c>
      <c r="D22" s="4">
        <v>4500</v>
      </c>
      <c r="E22" s="4">
        <v>4500</v>
      </c>
      <c r="F22" s="4">
        <v>4500</v>
      </c>
      <c r="G22" s="9"/>
      <c r="H22" s="4">
        <v>4500</v>
      </c>
      <c r="I22" s="9"/>
      <c r="J22" s="9"/>
      <c r="K22" s="9"/>
      <c r="L22" s="9"/>
      <c r="M22" s="4">
        <v>4500</v>
      </c>
      <c r="N22" s="4">
        <v>4500</v>
      </c>
      <c r="O22" s="9"/>
      <c r="P22" s="9"/>
      <c r="Q22" s="9"/>
      <c r="R22" s="9"/>
      <c r="S22" s="9"/>
      <c r="T22" s="4">
        <v>4500</v>
      </c>
      <c r="U22" s="4">
        <v>4500</v>
      </c>
      <c r="V22" s="4">
        <v>4500</v>
      </c>
      <c r="W22" s="4">
        <v>4500</v>
      </c>
      <c r="X22" s="4">
        <v>4500</v>
      </c>
      <c r="Y22" s="9"/>
      <c r="Z22" s="9"/>
      <c r="AA22" s="9"/>
      <c r="AB22" s="13"/>
    </row>
    <row r="23" spans="1:28" ht="14.4" thickBot="1" x14ac:dyDescent="0.3">
      <c r="A23" s="27"/>
      <c r="B23" s="14" t="s">
        <v>2</v>
      </c>
      <c r="C23" s="15">
        <v>4200</v>
      </c>
      <c r="D23" s="15">
        <v>4200</v>
      </c>
      <c r="E23" s="15">
        <v>4200</v>
      </c>
      <c r="F23" s="15">
        <v>4200</v>
      </c>
      <c r="G23" s="16"/>
      <c r="H23" s="15">
        <v>4200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5">
        <v>4200</v>
      </c>
      <c r="U23" s="15">
        <v>4200</v>
      </c>
      <c r="V23" s="15">
        <v>4200</v>
      </c>
      <c r="W23" s="15">
        <v>4200</v>
      </c>
      <c r="X23" s="15">
        <v>4200</v>
      </c>
      <c r="Y23" s="16"/>
      <c r="Z23" s="16"/>
      <c r="AA23" s="16"/>
      <c r="AB23" s="17"/>
    </row>
    <row r="24" spans="1:28" x14ac:dyDescent="0.25">
      <c r="A24" s="25" t="s">
        <v>42</v>
      </c>
      <c r="B24" s="21" t="s">
        <v>10</v>
      </c>
      <c r="C24" s="22">
        <v>6000</v>
      </c>
      <c r="D24" s="22">
        <v>6000</v>
      </c>
      <c r="E24" s="22">
        <v>6000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4"/>
    </row>
    <row r="25" spans="1:28" x14ac:dyDescent="0.25">
      <c r="A25" s="26"/>
      <c r="B25" s="2" t="s">
        <v>11</v>
      </c>
      <c r="C25" s="3"/>
      <c r="D25" s="4">
        <v>6000</v>
      </c>
      <c r="E25" s="4">
        <v>6000</v>
      </c>
      <c r="F25" s="4">
        <v>6000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11"/>
    </row>
    <row r="26" spans="1:28" x14ac:dyDescent="0.25">
      <c r="A26" s="26"/>
      <c r="B26" s="2" t="s">
        <v>37</v>
      </c>
      <c r="C26" s="3"/>
      <c r="D26" s="3"/>
      <c r="E26" s="3"/>
      <c r="F26" s="3"/>
      <c r="G26" s="4">
        <v>4500</v>
      </c>
      <c r="H26" s="4">
        <v>3000</v>
      </c>
      <c r="I26" s="4">
        <v>3000</v>
      </c>
      <c r="J26" s="4">
        <v>3000</v>
      </c>
      <c r="K26" s="4">
        <v>3000</v>
      </c>
      <c r="L26" s="4">
        <v>3000</v>
      </c>
      <c r="M26" s="9"/>
      <c r="N26" s="9"/>
      <c r="O26" s="9"/>
      <c r="P26" s="4">
        <v>3000</v>
      </c>
      <c r="Q26" s="4">
        <v>3000</v>
      </c>
      <c r="R26" s="4">
        <v>3000</v>
      </c>
      <c r="S26" s="4">
        <v>3000</v>
      </c>
      <c r="T26" s="4">
        <v>3000</v>
      </c>
      <c r="U26" s="4">
        <v>3000</v>
      </c>
      <c r="V26" s="4">
        <v>3000</v>
      </c>
      <c r="W26" s="4">
        <v>3000</v>
      </c>
      <c r="X26" s="4">
        <v>3000</v>
      </c>
      <c r="Y26" s="4">
        <v>3000</v>
      </c>
      <c r="Z26" s="4">
        <v>3000</v>
      </c>
      <c r="AA26" s="4">
        <v>3000</v>
      </c>
      <c r="AB26" s="12">
        <v>3000</v>
      </c>
    </row>
    <row r="27" spans="1:28" x14ac:dyDescent="0.25">
      <c r="A27" s="26"/>
      <c r="B27" s="2" t="s">
        <v>12</v>
      </c>
      <c r="C27" s="4">
        <v>2400</v>
      </c>
      <c r="D27" s="4">
        <v>2400</v>
      </c>
      <c r="E27" s="4">
        <v>2400</v>
      </c>
      <c r="F27" s="4">
        <v>2400</v>
      </c>
      <c r="G27" s="4">
        <v>3600</v>
      </c>
      <c r="H27" s="4">
        <v>2400</v>
      </c>
      <c r="I27" s="4">
        <v>2400</v>
      </c>
      <c r="J27" s="4">
        <v>2400</v>
      </c>
      <c r="K27" s="4">
        <v>2400</v>
      </c>
      <c r="L27" s="4">
        <v>2400</v>
      </c>
      <c r="M27" s="9"/>
      <c r="N27" s="9"/>
      <c r="O27" s="4">
        <v>2400</v>
      </c>
      <c r="P27" s="4">
        <v>2400</v>
      </c>
      <c r="Q27" s="9"/>
      <c r="R27" s="9"/>
      <c r="S27" s="4">
        <v>2400</v>
      </c>
      <c r="T27" s="4">
        <v>2400</v>
      </c>
      <c r="U27" s="4">
        <v>2400</v>
      </c>
      <c r="V27" s="4">
        <v>2400</v>
      </c>
      <c r="W27" s="4">
        <v>2400</v>
      </c>
      <c r="X27" s="4">
        <v>2400</v>
      </c>
      <c r="Y27" s="3"/>
      <c r="Z27" s="3"/>
      <c r="AA27" s="3"/>
      <c r="AB27" s="12">
        <v>2400</v>
      </c>
    </row>
    <row r="28" spans="1:28" x14ac:dyDescent="0.25">
      <c r="A28" s="26"/>
      <c r="B28" s="2" t="s">
        <v>13</v>
      </c>
      <c r="C28" s="4">
        <v>2250</v>
      </c>
      <c r="D28" s="4">
        <v>2250</v>
      </c>
      <c r="E28" s="4">
        <v>2250</v>
      </c>
      <c r="F28" s="4">
        <v>2250</v>
      </c>
      <c r="G28" s="9"/>
      <c r="H28" s="4">
        <v>2250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4">
        <v>2250</v>
      </c>
      <c r="U28" s="4">
        <v>2250</v>
      </c>
      <c r="V28" s="4">
        <v>2250</v>
      </c>
      <c r="W28" s="4">
        <v>2250</v>
      </c>
      <c r="X28" s="4">
        <v>2250</v>
      </c>
      <c r="Y28" s="9"/>
      <c r="Z28" s="9"/>
      <c r="AA28" s="9"/>
      <c r="AB28" s="13"/>
    </row>
    <row r="29" spans="1:28" x14ac:dyDescent="0.25">
      <c r="A29" s="26"/>
      <c r="B29" s="2" t="s">
        <v>1</v>
      </c>
      <c r="C29" s="4">
        <v>2250</v>
      </c>
      <c r="D29" s="4">
        <v>2250</v>
      </c>
      <c r="E29" s="4">
        <v>2250</v>
      </c>
      <c r="F29" s="4">
        <v>2250</v>
      </c>
      <c r="G29" s="9"/>
      <c r="H29" s="4">
        <v>2250</v>
      </c>
      <c r="I29" s="9"/>
      <c r="J29" s="9"/>
      <c r="K29" s="9"/>
      <c r="L29" s="9"/>
      <c r="M29" s="4">
        <v>2250</v>
      </c>
      <c r="N29" s="4">
        <v>2250</v>
      </c>
      <c r="O29" s="9"/>
      <c r="P29" s="9"/>
      <c r="Q29" s="9"/>
      <c r="R29" s="9"/>
      <c r="S29" s="9"/>
      <c r="T29" s="4">
        <v>2250</v>
      </c>
      <c r="U29" s="4">
        <v>2250</v>
      </c>
      <c r="V29" s="4">
        <v>2250</v>
      </c>
      <c r="W29" s="4">
        <v>2250</v>
      </c>
      <c r="X29" s="4">
        <v>2250</v>
      </c>
      <c r="Y29" s="9"/>
      <c r="Z29" s="9"/>
      <c r="AA29" s="9"/>
      <c r="AB29" s="13"/>
    </row>
    <row r="30" spans="1:28" ht="14.4" thickBot="1" x14ac:dyDescent="0.3">
      <c r="A30" s="27"/>
      <c r="B30" s="14" t="s">
        <v>2</v>
      </c>
      <c r="C30" s="15">
        <v>2100</v>
      </c>
      <c r="D30" s="15">
        <v>2100</v>
      </c>
      <c r="E30" s="15">
        <v>2100</v>
      </c>
      <c r="F30" s="15">
        <v>2100</v>
      </c>
      <c r="G30" s="16"/>
      <c r="H30" s="15">
        <v>2100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5">
        <v>2100</v>
      </c>
      <c r="U30" s="15">
        <v>2100</v>
      </c>
      <c r="V30" s="15">
        <v>2100</v>
      </c>
      <c r="W30" s="15">
        <v>2100</v>
      </c>
      <c r="X30" s="15">
        <v>2100</v>
      </c>
      <c r="Y30" s="16"/>
      <c r="Z30" s="16"/>
      <c r="AA30" s="16"/>
      <c r="AB30" s="17"/>
    </row>
  </sheetData>
  <mergeCells count="5">
    <mergeCell ref="A1:AB1"/>
    <mergeCell ref="A3:A9"/>
    <mergeCell ref="A10:A16"/>
    <mergeCell ref="A17:A23"/>
    <mergeCell ref="A24:A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zoomScale="80" zoomScaleNormal="8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3" sqref="B3:B9"/>
    </sheetView>
  </sheetViews>
  <sheetFormatPr defaultColWidth="12" defaultRowHeight="13.8" x14ac:dyDescent="0.25"/>
  <cols>
    <col min="1" max="1" width="12.77734375" style="1" bestFit="1" customWidth="1"/>
    <col min="2" max="2" width="17.33203125" style="1" bestFit="1" customWidth="1"/>
    <col min="3" max="28" width="8.5546875" style="1" customWidth="1"/>
    <col min="29" max="16384" width="12" style="1"/>
  </cols>
  <sheetData>
    <row r="1" spans="1:28" customFormat="1" ht="15" thickBot="1" x14ac:dyDescent="0.35">
      <c r="A1" s="28" t="s">
        <v>43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customFormat="1" ht="27" thickBot="1" x14ac:dyDescent="0.35">
      <c r="A2" s="18" t="s">
        <v>3</v>
      </c>
      <c r="B2" s="19" t="s">
        <v>4</v>
      </c>
      <c r="C2" s="19" t="s">
        <v>9</v>
      </c>
      <c r="D2" s="19" t="s">
        <v>17</v>
      </c>
      <c r="E2" s="19" t="s">
        <v>18</v>
      </c>
      <c r="F2" s="19" t="s">
        <v>6</v>
      </c>
      <c r="G2" s="19" t="s">
        <v>39</v>
      </c>
      <c r="H2" s="19" t="s">
        <v>7</v>
      </c>
      <c r="I2" s="19" t="s">
        <v>5</v>
      </c>
      <c r="J2" s="19" t="s">
        <v>19</v>
      </c>
      <c r="K2" s="19" t="s">
        <v>20</v>
      </c>
      <c r="L2" s="19" t="s">
        <v>21</v>
      </c>
      <c r="M2" s="19" t="s">
        <v>22</v>
      </c>
      <c r="N2" s="19" t="s">
        <v>23</v>
      </c>
      <c r="O2" s="19" t="s">
        <v>31</v>
      </c>
      <c r="P2" s="19" t="s">
        <v>33</v>
      </c>
      <c r="Q2" s="19" t="s">
        <v>32</v>
      </c>
      <c r="R2" s="19" t="s">
        <v>34</v>
      </c>
      <c r="S2" s="19" t="s">
        <v>35</v>
      </c>
      <c r="T2" s="19" t="s">
        <v>24</v>
      </c>
      <c r="U2" s="19" t="s">
        <v>25</v>
      </c>
      <c r="V2" s="19" t="s">
        <v>26</v>
      </c>
      <c r="W2" s="19" t="s">
        <v>0</v>
      </c>
      <c r="X2" s="19" t="s">
        <v>27</v>
      </c>
      <c r="Y2" s="19" t="s">
        <v>8</v>
      </c>
      <c r="Z2" s="19" t="s">
        <v>28</v>
      </c>
      <c r="AA2" s="19" t="s">
        <v>29</v>
      </c>
      <c r="AB2" s="20" t="s">
        <v>16</v>
      </c>
    </row>
    <row r="3" spans="1:28" customFormat="1" ht="14.4" x14ac:dyDescent="0.3">
      <c r="A3" s="25" t="s">
        <v>38</v>
      </c>
      <c r="B3" s="21" t="s">
        <v>10</v>
      </c>
      <c r="C3" s="22">
        <v>52800.000000000007</v>
      </c>
      <c r="D3" s="22">
        <v>52800.000000000007</v>
      </c>
      <c r="E3" s="22">
        <v>52800.000000000007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4"/>
    </row>
    <row r="4" spans="1:28" customFormat="1" ht="14.4" x14ac:dyDescent="0.3">
      <c r="A4" s="26"/>
      <c r="B4" s="2" t="s">
        <v>11</v>
      </c>
      <c r="C4" s="3"/>
      <c r="D4" s="4">
        <v>52800.000000000007</v>
      </c>
      <c r="E4" s="4">
        <v>52800.000000000007</v>
      </c>
      <c r="F4" s="4">
        <v>52800.000000000007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11"/>
    </row>
    <row r="5" spans="1:28" customFormat="1" ht="14.4" x14ac:dyDescent="0.3">
      <c r="A5" s="26"/>
      <c r="B5" s="2" t="s">
        <v>37</v>
      </c>
      <c r="C5" s="3"/>
      <c r="D5" s="3"/>
      <c r="E5" s="3"/>
      <c r="F5" s="3"/>
      <c r="G5" s="4">
        <v>39600</v>
      </c>
      <c r="H5" s="4">
        <v>26400.000000000004</v>
      </c>
      <c r="I5" s="4">
        <v>26400.000000000004</v>
      </c>
      <c r="J5" s="4">
        <v>26400.000000000004</v>
      </c>
      <c r="K5" s="4">
        <v>26400.000000000004</v>
      </c>
      <c r="L5" s="4">
        <v>26400.000000000004</v>
      </c>
      <c r="M5" s="9"/>
      <c r="N5" s="9"/>
      <c r="O5" s="9"/>
      <c r="P5" s="4">
        <v>26400.000000000004</v>
      </c>
      <c r="Q5" s="4">
        <v>26400.000000000004</v>
      </c>
      <c r="R5" s="4">
        <v>26400.000000000004</v>
      </c>
      <c r="S5" s="4">
        <v>26400.000000000004</v>
      </c>
      <c r="T5" s="4">
        <v>26400.000000000004</v>
      </c>
      <c r="U5" s="4">
        <v>26400.000000000004</v>
      </c>
      <c r="V5" s="4">
        <v>26400.000000000004</v>
      </c>
      <c r="W5" s="4">
        <v>26400.000000000004</v>
      </c>
      <c r="X5" s="4">
        <v>26400.000000000004</v>
      </c>
      <c r="Y5" s="4">
        <v>26400.000000000004</v>
      </c>
      <c r="Z5" s="4">
        <v>26400.000000000004</v>
      </c>
      <c r="AA5" s="4">
        <v>26400.000000000004</v>
      </c>
      <c r="AB5" s="12">
        <v>26400.000000000004</v>
      </c>
    </row>
    <row r="6" spans="1:28" customFormat="1" ht="14.4" x14ac:dyDescent="0.3">
      <c r="A6" s="26"/>
      <c r="B6" s="2" t="s">
        <v>12</v>
      </c>
      <c r="C6" s="4">
        <v>21120</v>
      </c>
      <c r="D6" s="4">
        <v>21120</v>
      </c>
      <c r="E6" s="4">
        <v>21120</v>
      </c>
      <c r="F6" s="4">
        <v>21120</v>
      </c>
      <c r="G6" s="4">
        <v>31680.000000000004</v>
      </c>
      <c r="H6" s="4">
        <v>21120</v>
      </c>
      <c r="I6" s="4">
        <v>21120</v>
      </c>
      <c r="J6" s="4">
        <v>21120</v>
      </c>
      <c r="K6" s="4">
        <v>21120</v>
      </c>
      <c r="L6" s="4">
        <v>21120</v>
      </c>
      <c r="M6" s="9"/>
      <c r="N6" s="9"/>
      <c r="O6" s="4">
        <v>21120</v>
      </c>
      <c r="P6" s="4">
        <v>21120</v>
      </c>
      <c r="Q6" s="9"/>
      <c r="R6" s="9"/>
      <c r="S6" s="4">
        <v>21120</v>
      </c>
      <c r="T6" s="4">
        <v>21120</v>
      </c>
      <c r="U6" s="4">
        <v>21120</v>
      </c>
      <c r="V6" s="4">
        <v>21120</v>
      </c>
      <c r="W6" s="4">
        <v>21120</v>
      </c>
      <c r="X6" s="4">
        <v>21120</v>
      </c>
      <c r="Y6" s="3"/>
      <c r="Z6" s="3"/>
      <c r="AA6" s="3"/>
      <c r="AB6" s="12">
        <v>21120</v>
      </c>
    </row>
    <row r="7" spans="1:28" customFormat="1" ht="14.4" x14ac:dyDescent="0.3">
      <c r="A7" s="26"/>
      <c r="B7" s="2" t="s">
        <v>13</v>
      </c>
      <c r="C7" s="4">
        <v>19800</v>
      </c>
      <c r="D7" s="4">
        <v>19800</v>
      </c>
      <c r="E7" s="4">
        <v>19800</v>
      </c>
      <c r="F7" s="4">
        <v>19800</v>
      </c>
      <c r="G7" s="9"/>
      <c r="H7" s="4">
        <v>19800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4">
        <v>19800</v>
      </c>
      <c r="U7" s="4">
        <v>19800</v>
      </c>
      <c r="V7" s="4">
        <v>19800</v>
      </c>
      <c r="W7" s="4">
        <v>19800</v>
      </c>
      <c r="X7" s="4">
        <v>19800</v>
      </c>
      <c r="Y7" s="9"/>
      <c r="Z7" s="9"/>
      <c r="AA7" s="9"/>
      <c r="AB7" s="13"/>
    </row>
    <row r="8" spans="1:28" customFormat="1" ht="14.4" x14ac:dyDescent="0.3">
      <c r="A8" s="26"/>
      <c r="B8" s="2" t="s">
        <v>1</v>
      </c>
      <c r="C8" s="4">
        <v>19800</v>
      </c>
      <c r="D8" s="4">
        <v>19800</v>
      </c>
      <c r="E8" s="4">
        <v>19800</v>
      </c>
      <c r="F8" s="4">
        <v>19800</v>
      </c>
      <c r="G8" s="9"/>
      <c r="H8" s="4">
        <v>19800</v>
      </c>
      <c r="I8" s="9"/>
      <c r="J8" s="9"/>
      <c r="K8" s="9"/>
      <c r="L8" s="9"/>
      <c r="M8" s="4">
        <v>19800</v>
      </c>
      <c r="N8" s="4">
        <v>19800</v>
      </c>
      <c r="O8" s="9"/>
      <c r="P8" s="9"/>
      <c r="Q8" s="9"/>
      <c r="R8" s="9"/>
      <c r="S8" s="9"/>
      <c r="T8" s="4">
        <v>19800</v>
      </c>
      <c r="U8" s="4">
        <v>19800</v>
      </c>
      <c r="V8" s="4">
        <v>19800</v>
      </c>
      <c r="W8" s="4">
        <v>19800</v>
      </c>
      <c r="X8" s="4">
        <v>19800</v>
      </c>
      <c r="Y8" s="9"/>
      <c r="Z8" s="9"/>
      <c r="AA8" s="9"/>
      <c r="AB8" s="13"/>
    </row>
    <row r="9" spans="1:28" customFormat="1" ht="15" thickBot="1" x14ac:dyDescent="0.35">
      <c r="A9" s="27"/>
      <c r="B9" s="14" t="s">
        <v>2</v>
      </c>
      <c r="C9" s="15">
        <v>18480</v>
      </c>
      <c r="D9" s="15">
        <v>18480</v>
      </c>
      <c r="E9" s="15">
        <v>18480</v>
      </c>
      <c r="F9" s="15">
        <v>18480</v>
      </c>
      <c r="G9" s="16"/>
      <c r="H9" s="15">
        <v>18480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5">
        <v>18480</v>
      </c>
      <c r="U9" s="15">
        <v>18480</v>
      </c>
      <c r="V9" s="15">
        <v>18480</v>
      </c>
      <c r="W9" s="15">
        <v>18480</v>
      </c>
      <c r="X9" s="15">
        <v>18480</v>
      </c>
      <c r="Y9" s="16"/>
      <c r="Z9" s="16"/>
      <c r="AA9" s="16"/>
      <c r="AB9" s="17"/>
    </row>
    <row r="10" spans="1:28" customFormat="1" ht="14.4" x14ac:dyDescent="0.3">
      <c r="A10" s="25" t="s">
        <v>40</v>
      </c>
      <c r="B10" s="21" t="s">
        <v>10</v>
      </c>
      <c r="C10" s="22">
        <v>26400.000000000004</v>
      </c>
      <c r="D10" s="22">
        <v>26400.000000000004</v>
      </c>
      <c r="E10" s="22">
        <v>26400.000000000004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4"/>
    </row>
    <row r="11" spans="1:28" customFormat="1" ht="14.4" x14ac:dyDescent="0.3">
      <c r="A11" s="26"/>
      <c r="B11" s="2" t="s">
        <v>11</v>
      </c>
      <c r="C11" s="3"/>
      <c r="D11" s="4">
        <v>26400.000000000004</v>
      </c>
      <c r="E11" s="4">
        <v>26400.000000000004</v>
      </c>
      <c r="F11" s="4">
        <v>26400.000000000004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11"/>
    </row>
    <row r="12" spans="1:28" customFormat="1" ht="14.4" x14ac:dyDescent="0.3">
      <c r="A12" s="26"/>
      <c r="B12" s="2" t="s">
        <v>37</v>
      </c>
      <c r="C12" s="3"/>
      <c r="D12" s="3"/>
      <c r="E12" s="3"/>
      <c r="F12" s="3"/>
      <c r="G12" s="4">
        <v>19800</v>
      </c>
      <c r="H12" s="4">
        <v>13200.000000000002</v>
      </c>
      <c r="I12" s="4">
        <v>13200.000000000002</v>
      </c>
      <c r="J12" s="4">
        <v>13200.000000000002</v>
      </c>
      <c r="K12" s="4">
        <v>13200.000000000002</v>
      </c>
      <c r="L12" s="4">
        <v>13200.000000000002</v>
      </c>
      <c r="M12" s="9"/>
      <c r="N12" s="9"/>
      <c r="O12" s="9"/>
      <c r="P12" s="4">
        <v>13200.000000000002</v>
      </c>
      <c r="Q12" s="4">
        <v>13200.000000000002</v>
      </c>
      <c r="R12" s="4">
        <v>13200.000000000002</v>
      </c>
      <c r="S12" s="4">
        <v>13200.000000000002</v>
      </c>
      <c r="T12" s="4">
        <v>13200.000000000002</v>
      </c>
      <c r="U12" s="4">
        <v>13200.000000000002</v>
      </c>
      <c r="V12" s="4">
        <v>13200.000000000002</v>
      </c>
      <c r="W12" s="4">
        <v>13200.000000000002</v>
      </c>
      <c r="X12" s="4">
        <v>13200.000000000002</v>
      </c>
      <c r="Y12" s="4">
        <v>13200.000000000002</v>
      </c>
      <c r="Z12" s="4">
        <v>13200.000000000002</v>
      </c>
      <c r="AA12" s="4">
        <v>13200.000000000002</v>
      </c>
      <c r="AB12" s="12">
        <v>13200.000000000002</v>
      </c>
    </row>
    <row r="13" spans="1:28" customFormat="1" ht="14.4" x14ac:dyDescent="0.3">
      <c r="A13" s="26"/>
      <c r="B13" s="2" t="s">
        <v>12</v>
      </c>
      <c r="C13" s="4">
        <v>10560</v>
      </c>
      <c r="D13" s="4">
        <v>10560</v>
      </c>
      <c r="E13" s="4">
        <v>10560</v>
      </c>
      <c r="F13" s="4">
        <v>10560</v>
      </c>
      <c r="G13" s="4">
        <v>15840.000000000002</v>
      </c>
      <c r="H13" s="4">
        <v>10560</v>
      </c>
      <c r="I13" s="4">
        <v>10560</v>
      </c>
      <c r="J13" s="4">
        <v>10560</v>
      </c>
      <c r="K13" s="4">
        <v>10560</v>
      </c>
      <c r="L13" s="4">
        <v>10560</v>
      </c>
      <c r="M13" s="9"/>
      <c r="N13" s="9"/>
      <c r="O13" s="4">
        <v>10560</v>
      </c>
      <c r="P13" s="4">
        <v>10560</v>
      </c>
      <c r="Q13" s="9"/>
      <c r="R13" s="9"/>
      <c r="S13" s="4">
        <v>10560</v>
      </c>
      <c r="T13" s="4">
        <v>10560</v>
      </c>
      <c r="U13" s="4">
        <v>10560</v>
      </c>
      <c r="V13" s="4">
        <v>10560</v>
      </c>
      <c r="W13" s="4">
        <v>10560</v>
      </c>
      <c r="X13" s="4">
        <v>10560</v>
      </c>
      <c r="Y13" s="3"/>
      <c r="Z13" s="3"/>
      <c r="AA13" s="3"/>
      <c r="AB13" s="12">
        <v>10560</v>
      </c>
    </row>
    <row r="14" spans="1:28" customFormat="1" ht="14.4" x14ac:dyDescent="0.3">
      <c r="A14" s="26"/>
      <c r="B14" s="2" t="s">
        <v>13</v>
      </c>
      <c r="C14" s="4">
        <v>9900</v>
      </c>
      <c r="D14" s="4">
        <v>9900</v>
      </c>
      <c r="E14" s="4">
        <v>9900</v>
      </c>
      <c r="F14" s="4">
        <v>9900</v>
      </c>
      <c r="G14" s="9"/>
      <c r="H14" s="4">
        <v>9900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4">
        <v>9900</v>
      </c>
      <c r="U14" s="4">
        <v>9900</v>
      </c>
      <c r="V14" s="4">
        <v>9900</v>
      </c>
      <c r="W14" s="4">
        <v>9900</v>
      </c>
      <c r="X14" s="4">
        <v>9900</v>
      </c>
      <c r="Y14" s="9"/>
      <c r="Z14" s="9"/>
      <c r="AA14" s="9"/>
      <c r="AB14" s="13"/>
    </row>
    <row r="15" spans="1:28" customFormat="1" ht="14.4" x14ac:dyDescent="0.3">
      <c r="A15" s="26"/>
      <c r="B15" s="2" t="s">
        <v>1</v>
      </c>
      <c r="C15" s="4">
        <v>9900</v>
      </c>
      <c r="D15" s="4">
        <v>9900</v>
      </c>
      <c r="E15" s="4">
        <v>9900</v>
      </c>
      <c r="F15" s="4">
        <v>9900</v>
      </c>
      <c r="G15" s="9"/>
      <c r="H15" s="4">
        <v>9900</v>
      </c>
      <c r="I15" s="9"/>
      <c r="J15" s="9"/>
      <c r="K15" s="9"/>
      <c r="L15" s="9"/>
      <c r="M15" s="4">
        <v>9900</v>
      </c>
      <c r="N15" s="4">
        <v>9900</v>
      </c>
      <c r="O15" s="9"/>
      <c r="P15" s="9"/>
      <c r="Q15" s="9"/>
      <c r="R15" s="9"/>
      <c r="S15" s="9"/>
      <c r="T15" s="4">
        <v>9900</v>
      </c>
      <c r="U15" s="4">
        <v>9900</v>
      </c>
      <c r="V15" s="4">
        <v>9900</v>
      </c>
      <c r="W15" s="4">
        <v>9900</v>
      </c>
      <c r="X15" s="4">
        <v>9900</v>
      </c>
      <c r="Y15" s="9"/>
      <c r="Z15" s="9"/>
      <c r="AA15" s="9"/>
      <c r="AB15" s="13"/>
    </row>
    <row r="16" spans="1:28" customFormat="1" ht="15" thickBot="1" x14ac:dyDescent="0.35">
      <c r="A16" s="27"/>
      <c r="B16" s="14" t="s">
        <v>2</v>
      </c>
      <c r="C16" s="15">
        <v>9240</v>
      </c>
      <c r="D16" s="15">
        <v>9240</v>
      </c>
      <c r="E16" s="15">
        <v>9240</v>
      </c>
      <c r="F16" s="15">
        <v>9240</v>
      </c>
      <c r="G16" s="16"/>
      <c r="H16" s="15">
        <v>9240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5">
        <v>9240</v>
      </c>
      <c r="U16" s="15">
        <v>9240</v>
      </c>
      <c r="V16" s="15">
        <v>9240</v>
      </c>
      <c r="W16" s="15">
        <v>9240</v>
      </c>
      <c r="X16" s="15">
        <v>9240</v>
      </c>
      <c r="Y16" s="16"/>
      <c r="Z16" s="16"/>
      <c r="AA16" s="16"/>
      <c r="AB16" s="17"/>
    </row>
    <row r="17" spans="1:28" customFormat="1" ht="14.4" x14ac:dyDescent="0.3">
      <c r="A17" s="25" t="s">
        <v>41</v>
      </c>
      <c r="B17" s="21" t="s">
        <v>10</v>
      </c>
      <c r="C17" s="22">
        <v>13200.000000000002</v>
      </c>
      <c r="D17" s="22">
        <v>13200.000000000002</v>
      </c>
      <c r="E17" s="22">
        <v>13200.000000000002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4"/>
    </row>
    <row r="18" spans="1:28" customFormat="1" ht="14.4" x14ac:dyDescent="0.3">
      <c r="A18" s="26"/>
      <c r="B18" s="2" t="s">
        <v>11</v>
      </c>
      <c r="C18" s="3"/>
      <c r="D18" s="4">
        <v>13200.000000000002</v>
      </c>
      <c r="E18" s="4">
        <v>13200.000000000002</v>
      </c>
      <c r="F18" s="4">
        <v>13200.000000000002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11"/>
    </row>
    <row r="19" spans="1:28" customFormat="1" ht="14.4" x14ac:dyDescent="0.3">
      <c r="A19" s="26"/>
      <c r="B19" s="2" t="s">
        <v>37</v>
      </c>
      <c r="C19" s="3"/>
      <c r="D19" s="3"/>
      <c r="E19" s="3"/>
      <c r="F19" s="3"/>
      <c r="G19" s="4">
        <v>9900</v>
      </c>
      <c r="H19" s="4">
        <v>6600.0000000000009</v>
      </c>
      <c r="I19" s="4">
        <v>6600.0000000000009</v>
      </c>
      <c r="J19" s="4">
        <v>6600.0000000000009</v>
      </c>
      <c r="K19" s="4">
        <v>6600.0000000000009</v>
      </c>
      <c r="L19" s="4">
        <v>6600.0000000000009</v>
      </c>
      <c r="M19" s="9"/>
      <c r="N19" s="9"/>
      <c r="O19" s="9"/>
      <c r="P19" s="4">
        <v>6600.0000000000009</v>
      </c>
      <c r="Q19" s="4">
        <v>6600.0000000000009</v>
      </c>
      <c r="R19" s="4">
        <v>6600.0000000000009</v>
      </c>
      <c r="S19" s="4">
        <v>6600.0000000000009</v>
      </c>
      <c r="T19" s="4">
        <v>6600.0000000000009</v>
      </c>
      <c r="U19" s="4">
        <v>6600.0000000000009</v>
      </c>
      <c r="V19" s="4">
        <v>6600.0000000000009</v>
      </c>
      <c r="W19" s="4">
        <v>6600.0000000000009</v>
      </c>
      <c r="X19" s="4">
        <v>6600.0000000000009</v>
      </c>
      <c r="Y19" s="4">
        <v>6600.0000000000009</v>
      </c>
      <c r="Z19" s="4">
        <v>6600.0000000000009</v>
      </c>
      <c r="AA19" s="4">
        <v>6600.0000000000009</v>
      </c>
      <c r="AB19" s="12">
        <v>6600.0000000000009</v>
      </c>
    </row>
    <row r="20" spans="1:28" customFormat="1" ht="14.4" x14ac:dyDescent="0.3">
      <c r="A20" s="26"/>
      <c r="B20" s="2" t="s">
        <v>12</v>
      </c>
      <c r="C20" s="4">
        <v>5280</v>
      </c>
      <c r="D20" s="4">
        <v>5280</v>
      </c>
      <c r="E20" s="4">
        <v>5280</v>
      </c>
      <c r="F20" s="4">
        <v>5280</v>
      </c>
      <c r="G20" s="4">
        <v>7920.0000000000009</v>
      </c>
      <c r="H20" s="4">
        <v>5280</v>
      </c>
      <c r="I20" s="4">
        <v>5280</v>
      </c>
      <c r="J20" s="4">
        <v>5280</v>
      </c>
      <c r="K20" s="4">
        <v>5280</v>
      </c>
      <c r="L20" s="4">
        <v>5280</v>
      </c>
      <c r="M20" s="9"/>
      <c r="N20" s="9"/>
      <c r="O20" s="4">
        <v>5280</v>
      </c>
      <c r="P20" s="4">
        <v>5280</v>
      </c>
      <c r="Q20" s="9"/>
      <c r="R20" s="9"/>
      <c r="S20" s="4">
        <v>5280</v>
      </c>
      <c r="T20" s="4">
        <v>5280</v>
      </c>
      <c r="U20" s="4">
        <v>5280</v>
      </c>
      <c r="V20" s="4">
        <v>5280</v>
      </c>
      <c r="W20" s="4">
        <v>5280</v>
      </c>
      <c r="X20" s="4">
        <v>5280</v>
      </c>
      <c r="Y20" s="3"/>
      <c r="Z20" s="3"/>
      <c r="AA20" s="3"/>
      <c r="AB20" s="12">
        <v>5280</v>
      </c>
    </row>
    <row r="21" spans="1:28" customFormat="1" ht="14.4" x14ac:dyDescent="0.3">
      <c r="A21" s="26"/>
      <c r="B21" s="2" t="s">
        <v>13</v>
      </c>
      <c r="C21" s="4">
        <v>4950</v>
      </c>
      <c r="D21" s="4">
        <v>4950</v>
      </c>
      <c r="E21" s="4">
        <v>4950</v>
      </c>
      <c r="F21" s="4">
        <v>4950</v>
      </c>
      <c r="G21" s="9"/>
      <c r="H21" s="4">
        <v>4950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4">
        <v>4950</v>
      </c>
      <c r="U21" s="4">
        <v>4950</v>
      </c>
      <c r="V21" s="4">
        <v>4950</v>
      </c>
      <c r="W21" s="4">
        <v>4950</v>
      </c>
      <c r="X21" s="4">
        <v>4950</v>
      </c>
      <c r="Y21" s="9"/>
      <c r="Z21" s="9"/>
      <c r="AA21" s="9"/>
      <c r="AB21" s="13"/>
    </row>
    <row r="22" spans="1:28" customFormat="1" ht="14.4" x14ac:dyDescent="0.3">
      <c r="A22" s="26"/>
      <c r="B22" s="2" t="s">
        <v>1</v>
      </c>
      <c r="C22" s="4">
        <v>4950</v>
      </c>
      <c r="D22" s="4">
        <v>4950</v>
      </c>
      <c r="E22" s="4">
        <v>4950</v>
      </c>
      <c r="F22" s="4">
        <v>4950</v>
      </c>
      <c r="G22" s="9"/>
      <c r="H22" s="4">
        <v>4950</v>
      </c>
      <c r="I22" s="9"/>
      <c r="J22" s="9"/>
      <c r="K22" s="9"/>
      <c r="L22" s="9"/>
      <c r="M22" s="4">
        <v>4950</v>
      </c>
      <c r="N22" s="4">
        <v>4950</v>
      </c>
      <c r="O22" s="9"/>
      <c r="P22" s="9"/>
      <c r="Q22" s="9"/>
      <c r="R22" s="9"/>
      <c r="S22" s="9"/>
      <c r="T22" s="4">
        <v>4950</v>
      </c>
      <c r="U22" s="4">
        <v>4950</v>
      </c>
      <c r="V22" s="4">
        <v>4950</v>
      </c>
      <c r="W22" s="4">
        <v>4950</v>
      </c>
      <c r="X22" s="4">
        <v>4950</v>
      </c>
      <c r="Y22" s="9"/>
      <c r="Z22" s="9"/>
      <c r="AA22" s="9"/>
      <c r="AB22" s="13"/>
    </row>
    <row r="23" spans="1:28" customFormat="1" ht="15" thickBot="1" x14ac:dyDescent="0.35">
      <c r="A23" s="27"/>
      <c r="B23" s="14" t="s">
        <v>2</v>
      </c>
      <c r="C23" s="15">
        <v>4620</v>
      </c>
      <c r="D23" s="15">
        <v>4620</v>
      </c>
      <c r="E23" s="15">
        <v>4620</v>
      </c>
      <c r="F23" s="15">
        <v>4620</v>
      </c>
      <c r="G23" s="16"/>
      <c r="H23" s="15">
        <v>4620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5">
        <v>4620</v>
      </c>
      <c r="U23" s="15">
        <v>4620</v>
      </c>
      <c r="V23" s="15">
        <v>4620</v>
      </c>
      <c r="W23" s="15">
        <v>4620</v>
      </c>
      <c r="X23" s="15">
        <v>4620</v>
      </c>
      <c r="Y23" s="16"/>
      <c r="Z23" s="16"/>
      <c r="AA23" s="16"/>
      <c r="AB23" s="17"/>
    </row>
    <row r="24" spans="1:28" customFormat="1" ht="14.4" x14ac:dyDescent="0.3">
      <c r="A24" s="25" t="s">
        <v>42</v>
      </c>
      <c r="B24" s="21" t="s">
        <v>10</v>
      </c>
      <c r="C24" s="22">
        <v>6600.0000000000009</v>
      </c>
      <c r="D24" s="22">
        <v>6600.0000000000009</v>
      </c>
      <c r="E24" s="22">
        <v>6600.0000000000009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4"/>
    </row>
    <row r="25" spans="1:28" customFormat="1" ht="14.4" x14ac:dyDescent="0.3">
      <c r="A25" s="26"/>
      <c r="B25" s="2" t="s">
        <v>11</v>
      </c>
      <c r="C25" s="3"/>
      <c r="D25" s="4">
        <v>6600.0000000000009</v>
      </c>
      <c r="E25" s="4">
        <v>6600.0000000000009</v>
      </c>
      <c r="F25" s="4">
        <v>6600.0000000000009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11"/>
    </row>
    <row r="26" spans="1:28" customFormat="1" ht="14.4" x14ac:dyDescent="0.3">
      <c r="A26" s="26"/>
      <c r="B26" s="2" t="s">
        <v>37</v>
      </c>
      <c r="C26" s="3"/>
      <c r="D26" s="3"/>
      <c r="E26" s="3"/>
      <c r="F26" s="3"/>
      <c r="G26" s="4">
        <v>4950</v>
      </c>
      <c r="H26" s="4">
        <v>3300.0000000000005</v>
      </c>
      <c r="I26" s="4">
        <v>3300.0000000000005</v>
      </c>
      <c r="J26" s="4">
        <v>3300.0000000000005</v>
      </c>
      <c r="K26" s="4">
        <v>3300.0000000000005</v>
      </c>
      <c r="L26" s="4">
        <v>3300.0000000000005</v>
      </c>
      <c r="M26" s="9"/>
      <c r="N26" s="9"/>
      <c r="O26" s="9"/>
      <c r="P26" s="4">
        <v>3300.0000000000005</v>
      </c>
      <c r="Q26" s="4">
        <v>3300.0000000000005</v>
      </c>
      <c r="R26" s="4">
        <v>3300.0000000000005</v>
      </c>
      <c r="S26" s="4">
        <v>3300.0000000000005</v>
      </c>
      <c r="T26" s="4">
        <v>3300.0000000000005</v>
      </c>
      <c r="U26" s="4">
        <v>3300.0000000000005</v>
      </c>
      <c r="V26" s="4">
        <v>3300.0000000000005</v>
      </c>
      <c r="W26" s="4">
        <v>3300.0000000000005</v>
      </c>
      <c r="X26" s="4">
        <v>3300.0000000000005</v>
      </c>
      <c r="Y26" s="4">
        <v>3300.0000000000005</v>
      </c>
      <c r="Z26" s="4">
        <v>3300.0000000000005</v>
      </c>
      <c r="AA26" s="4">
        <v>3300.0000000000005</v>
      </c>
      <c r="AB26" s="12">
        <v>3300.0000000000005</v>
      </c>
    </row>
    <row r="27" spans="1:28" customFormat="1" ht="14.4" x14ac:dyDescent="0.3">
      <c r="A27" s="26"/>
      <c r="B27" s="2" t="s">
        <v>12</v>
      </c>
      <c r="C27" s="4">
        <v>2640</v>
      </c>
      <c r="D27" s="4">
        <v>2640</v>
      </c>
      <c r="E27" s="4">
        <v>2640</v>
      </c>
      <c r="F27" s="4">
        <v>2640</v>
      </c>
      <c r="G27" s="4">
        <v>3960.0000000000005</v>
      </c>
      <c r="H27" s="4">
        <v>2640</v>
      </c>
      <c r="I27" s="4">
        <v>2640</v>
      </c>
      <c r="J27" s="4">
        <v>2640</v>
      </c>
      <c r="K27" s="4">
        <v>2640</v>
      </c>
      <c r="L27" s="4">
        <v>2640</v>
      </c>
      <c r="M27" s="9"/>
      <c r="N27" s="9"/>
      <c r="O27" s="4">
        <v>2640</v>
      </c>
      <c r="P27" s="4">
        <v>2640</v>
      </c>
      <c r="Q27" s="9"/>
      <c r="R27" s="9"/>
      <c r="S27" s="4">
        <v>2640</v>
      </c>
      <c r="T27" s="4">
        <v>2640</v>
      </c>
      <c r="U27" s="4">
        <v>2640</v>
      </c>
      <c r="V27" s="4">
        <v>2640</v>
      </c>
      <c r="W27" s="4">
        <v>2640</v>
      </c>
      <c r="X27" s="4">
        <v>2640</v>
      </c>
      <c r="Y27" s="3"/>
      <c r="Z27" s="3"/>
      <c r="AA27" s="3"/>
      <c r="AB27" s="12">
        <v>2640</v>
      </c>
    </row>
    <row r="28" spans="1:28" customFormat="1" ht="14.4" x14ac:dyDescent="0.3">
      <c r="A28" s="26"/>
      <c r="B28" s="2" t="s">
        <v>13</v>
      </c>
      <c r="C28" s="4">
        <v>2475</v>
      </c>
      <c r="D28" s="4">
        <v>2475</v>
      </c>
      <c r="E28" s="4">
        <v>2475</v>
      </c>
      <c r="F28" s="4">
        <v>2475</v>
      </c>
      <c r="G28" s="9"/>
      <c r="H28" s="4">
        <v>2475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4">
        <v>2475</v>
      </c>
      <c r="U28" s="4">
        <v>2475</v>
      </c>
      <c r="V28" s="4">
        <v>2475</v>
      </c>
      <c r="W28" s="4">
        <v>2475</v>
      </c>
      <c r="X28" s="4">
        <v>2475</v>
      </c>
      <c r="Y28" s="9"/>
      <c r="Z28" s="9"/>
      <c r="AA28" s="9"/>
      <c r="AB28" s="13"/>
    </row>
    <row r="29" spans="1:28" customFormat="1" ht="14.4" x14ac:dyDescent="0.3">
      <c r="A29" s="26"/>
      <c r="B29" s="2" t="s">
        <v>1</v>
      </c>
      <c r="C29" s="4">
        <v>2475</v>
      </c>
      <c r="D29" s="4">
        <v>2475</v>
      </c>
      <c r="E29" s="4">
        <v>2475</v>
      </c>
      <c r="F29" s="4">
        <v>2475</v>
      </c>
      <c r="G29" s="9"/>
      <c r="H29" s="4">
        <v>2475</v>
      </c>
      <c r="I29" s="9"/>
      <c r="J29" s="9"/>
      <c r="K29" s="9"/>
      <c r="L29" s="9"/>
      <c r="M29" s="4">
        <v>2475</v>
      </c>
      <c r="N29" s="4">
        <v>2475</v>
      </c>
      <c r="O29" s="9"/>
      <c r="P29" s="9"/>
      <c r="Q29" s="9"/>
      <c r="R29" s="9"/>
      <c r="S29" s="9"/>
      <c r="T29" s="4">
        <v>2475</v>
      </c>
      <c r="U29" s="4">
        <v>2475</v>
      </c>
      <c r="V29" s="4">
        <v>2475</v>
      </c>
      <c r="W29" s="4">
        <v>2475</v>
      </c>
      <c r="X29" s="4">
        <v>2475</v>
      </c>
      <c r="Y29" s="9"/>
      <c r="Z29" s="9"/>
      <c r="AA29" s="9"/>
      <c r="AB29" s="13"/>
    </row>
    <row r="30" spans="1:28" customFormat="1" ht="15" thickBot="1" x14ac:dyDescent="0.35">
      <c r="A30" s="27"/>
      <c r="B30" s="14" t="s">
        <v>2</v>
      </c>
      <c r="C30" s="15">
        <v>2310</v>
      </c>
      <c r="D30" s="15">
        <v>2310</v>
      </c>
      <c r="E30" s="15">
        <v>2310</v>
      </c>
      <c r="F30" s="15">
        <v>2310</v>
      </c>
      <c r="G30" s="16"/>
      <c r="H30" s="15">
        <v>2310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5">
        <v>2310</v>
      </c>
      <c r="U30" s="15">
        <v>2310</v>
      </c>
      <c r="V30" s="15">
        <v>2310</v>
      </c>
      <c r="W30" s="15">
        <v>2310</v>
      </c>
      <c r="X30" s="15">
        <v>2310</v>
      </c>
      <c r="Y30" s="16"/>
      <c r="Z30" s="16"/>
      <c r="AA30" s="16"/>
      <c r="AB30" s="17"/>
    </row>
  </sheetData>
  <mergeCells count="5">
    <mergeCell ref="A17:A23"/>
    <mergeCell ref="A24:A30"/>
    <mergeCell ref="A1:AB1"/>
    <mergeCell ref="A3:A9"/>
    <mergeCell ref="A10:A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7"/>
  <sheetViews>
    <sheetView tabSelected="1" zoomScaleNormal="100" workbookViewId="0">
      <pane xSplit="1" ySplit="2" topLeftCell="I90" activePane="bottomRight" state="frozen"/>
      <selection pane="topRight" activeCell="B1" sqref="B1"/>
      <selection pane="bottomLeft" activeCell="A3" sqref="A3"/>
      <selection pane="bottomRight" activeCell="T104" sqref="T104:T105"/>
    </sheetView>
  </sheetViews>
  <sheetFormatPr defaultColWidth="10.77734375" defaultRowHeight="13.2" x14ac:dyDescent="0.3"/>
  <cols>
    <col min="1" max="1" width="15.44140625" style="31" bestFit="1" customWidth="1"/>
    <col min="2" max="2" width="18.33203125" style="31" bestFit="1" customWidth="1"/>
    <col min="3" max="3" width="12" style="31" customWidth="1"/>
    <col min="4" max="4" width="9" style="31" bestFit="1" customWidth="1"/>
    <col min="5" max="5" width="6.6640625" style="31" bestFit="1" customWidth="1"/>
    <col min="6" max="6" width="6.44140625" style="31" bestFit="1" customWidth="1"/>
    <col min="7" max="7" width="8.5546875" style="31" bestFit="1" customWidth="1"/>
    <col min="8" max="8" width="8.44140625" style="31" bestFit="1" customWidth="1"/>
    <col min="9" max="9" width="6.88671875" style="31" bestFit="1" customWidth="1"/>
    <col min="10" max="10" width="5.5546875" style="31" bestFit="1" customWidth="1"/>
    <col min="11" max="11" width="6.5546875" style="31" bestFit="1" customWidth="1"/>
    <col min="12" max="12" width="6.88671875" style="31" bestFit="1" customWidth="1"/>
    <col min="13" max="13" width="6.5546875" style="31" bestFit="1" customWidth="1"/>
    <col min="14" max="14" width="9" style="31" bestFit="1" customWidth="1"/>
    <col min="15" max="15" width="9.109375" style="31" bestFit="1" customWidth="1"/>
    <col min="16" max="16" width="9.44140625" style="31" bestFit="1" customWidth="1"/>
    <col min="17" max="17" width="12.6640625" style="31" customWidth="1"/>
    <col min="18" max="19" width="10.33203125" style="31" bestFit="1" customWidth="1"/>
    <col min="20" max="20" width="8.77734375" style="31" customWidth="1"/>
    <col min="21" max="21" width="10.44140625" style="31" customWidth="1"/>
    <col min="22" max="22" width="10.44140625" style="31" bestFit="1" customWidth="1"/>
    <col min="23" max="25" width="10.77734375" style="31"/>
    <col min="26" max="26" width="4.88671875" style="31" bestFit="1" customWidth="1"/>
    <col min="27" max="27" width="12.44140625" style="31" bestFit="1" customWidth="1"/>
    <col min="28" max="16384" width="10.77734375" style="31"/>
  </cols>
  <sheetData>
    <row r="1" spans="1:23" x14ac:dyDescent="0.3">
      <c r="H1" s="34" t="s">
        <v>96</v>
      </c>
      <c r="I1" s="34"/>
      <c r="J1" s="34" t="s">
        <v>97</v>
      </c>
      <c r="K1" s="34"/>
    </row>
    <row r="2" spans="1:23" ht="79.8" thickBot="1" x14ac:dyDescent="0.35">
      <c r="A2" s="30" t="s">
        <v>87</v>
      </c>
      <c r="B2" s="30" t="s">
        <v>45</v>
      </c>
      <c r="C2" s="30" t="s">
        <v>4</v>
      </c>
      <c r="D2" s="30" t="s">
        <v>88</v>
      </c>
      <c r="E2" s="30" t="s">
        <v>60</v>
      </c>
      <c r="F2" s="30" t="s">
        <v>46</v>
      </c>
      <c r="G2" s="30" t="s">
        <v>47</v>
      </c>
      <c r="H2" s="30" t="s">
        <v>99</v>
      </c>
      <c r="I2" s="30" t="s">
        <v>98</v>
      </c>
      <c r="J2" s="30" t="s">
        <v>100</v>
      </c>
      <c r="K2" s="30" t="s">
        <v>101</v>
      </c>
      <c r="L2" s="30" t="s">
        <v>89</v>
      </c>
      <c r="M2" s="30" t="s">
        <v>91</v>
      </c>
      <c r="N2" s="30" t="s">
        <v>90</v>
      </c>
      <c r="O2" s="30" t="s">
        <v>93</v>
      </c>
      <c r="P2" s="30" t="s">
        <v>94</v>
      </c>
      <c r="Q2" s="30" t="s">
        <v>95</v>
      </c>
      <c r="R2" s="30" t="s">
        <v>82</v>
      </c>
      <c r="S2" s="30" t="s">
        <v>83</v>
      </c>
      <c r="T2" s="30" t="s">
        <v>84</v>
      </c>
      <c r="U2" s="30" t="s">
        <v>85</v>
      </c>
      <c r="V2" s="30" t="s">
        <v>86</v>
      </c>
    </row>
    <row r="3" spans="1:23" ht="27" thickBot="1" x14ac:dyDescent="0.35">
      <c r="A3" s="32" t="s">
        <v>112</v>
      </c>
      <c r="B3" s="30" t="s">
        <v>102</v>
      </c>
      <c r="C3" s="30"/>
      <c r="D3" s="30"/>
      <c r="E3" s="30"/>
      <c r="F3" s="30" t="s">
        <v>116</v>
      </c>
      <c r="G3" s="35">
        <v>45139</v>
      </c>
      <c r="H3" s="30">
        <v>2</v>
      </c>
      <c r="I3" s="30">
        <v>2</v>
      </c>
      <c r="J3" s="30">
        <v>0</v>
      </c>
      <c r="K3" s="30">
        <v>0</v>
      </c>
      <c r="L3" s="30" t="s">
        <v>108</v>
      </c>
      <c r="M3" s="31">
        <v>4000</v>
      </c>
      <c r="N3" s="30" t="s">
        <v>106</v>
      </c>
      <c r="O3" s="31">
        <f>M3*50%</f>
        <v>2000</v>
      </c>
      <c r="P3" s="31">
        <f>O3*20%</f>
        <v>400</v>
      </c>
      <c r="Q3" s="33">
        <f>O3*46.666666666667%</f>
        <v>933.33333333333997</v>
      </c>
      <c r="R3" s="33">
        <f>T3*4</f>
        <v>37333.333599999998</v>
      </c>
      <c r="S3" s="33">
        <f>T3*2</f>
        <v>18666.666799999999</v>
      </c>
      <c r="T3" s="33">
        <v>9333.3333999999995</v>
      </c>
      <c r="U3" s="33">
        <f>T3/2</f>
        <v>4666.6666999999998</v>
      </c>
      <c r="V3" s="33">
        <f>(O3-(P3+T3/10))/(P3+T3/10)%</f>
        <v>49.999999250000016</v>
      </c>
    </row>
    <row r="4" spans="1:23" ht="27" thickBot="1" x14ac:dyDescent="0.35">
      <c r="A4" s="32" t="s">
        <v>112</v>
      </c>
      <c r="B4" s="30" t="s">
        <v>107</v>
      </c>
      <c r="C4" s="30"/>
      <c r="D4" s="30"/>
      <c r="E4" s="30"/>
      <c r="F4" s="30" t="s">
        <v>116</v>
      </c>
      <c r="G4" s="35">
        <v>45139</v>
      </c>
      <c r="H4" s="30">
        <v>2</v>
      </c>
      <c r="I4" s="30">
        <v>2</v>
      </c>
      <c r="J4" s="30">
        <v>0</v>
      </c>
      <c r="K4" s="30">
        <v>0</v>
      </c>
      <c r="L4" s="30" t="s">
        <v>108</v>
      </c>
      <c r="M4" s="31">
        <v>4000</v>
      </c>
      <c r="N4" s="30" t="s">
        <v>106</v>
      </c>
      <c r="O4" s="31">
        <f>M4*50%</f>
        <v>2000</v>
      </c>
      <c r="P4" s="31">
        <f>O4*20%</f>
        <v>400</v>
      </c>
      <c r="Q4" s="33">
        <f t="shared" ref="Q4:Q6" si="0">O4*46.666666666667%</f>
        <v>933.33333333333997</v>
      </c>
      <c r="R4" s="33">
        <f t="shared" ref="R4:R6" si="1">T4*4</f>
        <v>37333.32</v>
      </c>
      <c r="S4" s="33">
        <f>T4*2</f>
        <v>18666.66</v>
      </c>
      <c r="T4" s="33">
        <v>9333.33</v>
      </c>
      <c r="U4" s="33">
        <f>T4/2</f>
        <v>4666.665</v>
      </c>
      <c r="V4" s="33">
        <f t="shared" ref="V4:V6" si="2">(O4-(P4+T4/10))/(P4+T4/10)%</f>
        <v>50.00003750000937</v>
      </c>
    </row>
    <row r="5" spans="1:23" ht="13.8" thickBot="1" x14ac:dyDescent="0.35">
      <c r="A5" s="32" t="s">
        <v>114</v>
      </c>
      <c r="B5" s="30" t="s">
        <v>9</v>
      </c>
      <c r="C5" s="30"/>
      <c r="D5" s="30"/>
      <c r="E5" s="30"/>
      <c r="F5" s="30" t="s">
        <v>116</v>
      </c>
      <c r="G5" s="35">
        <v>45139</v>
      </c>
      <c r="H5" s="30">
        <v>2</v>
      </c>
      <c r="I5" s="30">
        <v>2</v>
      </c>
      <c r="J5" s="30">
        <v>0</v>
      </c>
      <c r="K5" s="30">
        <v>0</v>
      </c>
      <c r="L5" s="30" t="s">
        <v>108</v>
      </c>
      <c r="M5" s="31">
        <v>4000</v>
      </c>
      <c r="N5" s="30" t="s">
        <v>106</v>
      </c>
      <c r="O5" s="31">
        <f>M5*50%</f>
        <v>2000</v>
      </c>
      <c r="P5" s="31">
        <f>O5*20%</f>
        <v>400</v>
      </c>
      <c r="Q5" s="33">
        <f t="shared" si="0"/>
        <v>933.33333333333997</v>
      </c>
      <c r="R5" s="33">
        <f t="shared" si="1"/>
        <v>37333.32</v>
      </c>
      <c r="S5" s="33">
        <f>T5*2</f>
        <v>18666.66</v>
      </c>
      <c r="T5" s="33">
        <v>9333.33</v>
      </c>
      <c r="U5" s="33">
        <f>T5/2</f>
        <v>4666.665</v>
      </c>
      <c r="V5" s="33">
        <f t="shared" si="2"/>
        <v>50.00003750000937</v>
      </c>
    </row>
    <row r="6" spans="1:23" ht="27" thickBot="1" x14ac:dyDescent="0.35">
      <c r="A6" s="32" t="s">
        <v>113</v>
      </c>
      <c r="B6" s="30" t="s">
        <v>111</v>
      </c>
      <c r="D6" s="30"/>
      <c r="E6" s="30"/>
      <c r="F6" s="30" t="s">
        <v>116</v>
      </c>
      <c r="G6" s="35">
        <v>45139</v>
      </c>
      <c r="H6" s="30">
        <v>2</v>
      </c>
      <c r="I6" s="30">
        <v>2</v>
      </c>
      <c r="J6" s="30">
        <v>0</v>
      </c>
      <c r="K6" s="30">
        <v>0</v>
      </c>
      <c r="L6" s="30" t="s">
        <v>108</v>
      </c>
      <c r="M6" s="31">
        <v>4000</v>
      </c>
      <c r="N6" s="30" t="s">
        <v>106</v>
      </c>
      <c r="O6" s="31">
        <f>M6*50%</f>
        <v>2000</v>
      </c>
      <c r="P6" s="31">
        <f>O6*20%</f>
        <v>400</v>
      </c>
      <c r="Q6" s="33">
        <f t="shared" si="0"/>
        <v>933.33333333333997</v>
      </c>
      <c r="R6" s="33">
        <f t="shared" si="1"/>
        <v>37333.32</v>
      </c>
      <c r="S6" s="33">
        <f>T6*2</f>
        <v>18666.66</v>
      </c>
      <c r="T6" s="33">
        <v>9333.33</v>
      </c>
      <c r="U6" s="33">
        <f>T6/2</f>
        <v>4666.665</v>
      </c>
      <c r="V6" s="33">
        <f t="shared" si="2"/>
        <v>50.00003750000937</v>
      </c>
    </row>
    <row r="7" spans="1:23" ht="40.200000000000003" thickBot="1" x14ac:dyDescent="0.35">
      <c r="A7" s="32" t="s">
        <v>103</v>
      </c>
      <c r="B7" s="30" t="s">
        <v>102</v>
      </c>
      <c r="C7" s="30" t="s">
        <v>115</v>
      </c>
      <c r="D7" s="30" t="s">
        <v>105</v>
      </c>
      <c r="E7" s="30"/>
      <c r="F7" s="30" t="s">
        <v>92</v>
      </c>
      <c r="G7" s="35">
        <v>45139</v>
      </c>
      <c r="H7" s="30">
        <v>2</v>
      </c>
      <c r="I7" s="30">
        <v>2</v>
      </c>
      <c r="J7" s="30">
        <v>0</v>
      </c>
      <c r="K7" s="30">
        <v>0</v>
      </c>
      <c r="L7" s="30" t="s">
        <v>108</v>
      </c>
      <c r="M7" s="31">
        <v>3000</v>
      </c>
      <c r="N7" s="30" t="s">
        <v>106</v>
      </c>
      <c r="O7" s="31">
        <f>M7*50%</f>
        <v>1500</v>
      </c>
      <c r="P7" s="31">
        <f>O7*20%</f>
        <v>300</v>
      </c>
      <c r="Q7" s="33">
        <f>O7*46.666666666667%</f>
        <v>700.000000000005</v>
      </c>
      <c r="R7" s="31">
        <f>T7*4</f>
        <v>28000</v>
      </c>
      <c r="S7" s="31">
        <f>T7*2</f>
        <v>14000</v>
      </c>
      <c r="T7" s="31">
        <v>7000</v>
      </c>
      <c r="U7" s="31">
        <f>T7/2</f>
        <v>3500</v>
      </c>
      <c r="V7" s="31">
        <f>(O7-(P7+T7/10))/(P7+T7/10)%</f>
        <v>50</v>
      </c>
    </row>
    <row r="8" spans="1:23" ht="40.200000000000003" thickBot="1" x14ac:dyDescent="0.35">
      <c r="A8" s="32" t="s">
        <v>103</v>
      </c>
      <c r="B8" s="30" t="s">
        <v>107</v>
      </c>
      <c r="C8" s="30" t="s">
        <v>115</v>
      </c>
      <c r="D8" s="30" t="s">
        <v>105</v>
      </c>
      <c r="E8" s="30"/>
      <c r="F8" s="30" t="s">
        <v>92</v>
      </c>
      <c r="G8" s="35">
        <v>45139</v>
      </c>
      <c r="H8" s="30">
        <v>2</v>
      </c>
      <c r="I8" s="30">
        <v>2</v>
      </c>
      <c r="J8" s="30">
        <v>0</v>
      </c>
      <c r="K8" s="30">
        <v>0</v>
      </c>
      <c r="L8" s="30" t="s">
        <v>108</v>
      </c>
      <c r="M8" s="31">
        <v>3000</v>
      </c>
      <c r="N8" s="30" t="s">
        <v>106</v>
      </c>
      <c r="O8" s="31">
        <f t="shared" ref="O8:O10" si="3">M8*50%</f>
        <v>1500</v>
      </c>
      <c r="P8" s="31">
        <f t="shared" ref="P8:P71" si="4">O8*20%</f>
        <v>300</v>
      </c>
      <c r="Q8" s="33">
        <f t="shared" ref="Q8:Q10" si="5">O8*46.666666666667%</f>
        <v>700.000000000005</v>
      </c>
      <c r="R8" s="31">
        <f t="shared" ref="R8:R10" si="6">T8*4</f>
        <v>28000</v>
      </c>
      <c r="S8" s="31">
        <f t="shared" ref="S8:S71" si="7">T8*2</f>
        <v>14000</v>
      </c>
      <c r="T8" s="31">
        <v>7000</v>
      </c>
      <c r="U8" s="31">
        <f t="shared" ref="U8:U71" si="8">T8/2</f>
        <v>3500</v>
      </c>
      <c r="V8" s="31">
        <f t="shared" ref="V8:V10" si="9">(O8-(P8+T8/10))/(P8+T8/10)%</f>
        <v>50</v>
      </c>
    </row>
    <row r="9" spans="1:23" ht="40.200000000000003" thickBot="1" x14ac:dyDescent="0.35">
      <c r="A9" s="32" t="s">
        <v>109</v>
      </c>
      <c r="B9" s="30" t="s">
        <v>9</v>
      </c>
      <c r="C9" s="30" t="s">
        <v>115</v>
      </c>
      <c r="D9" s="30" t="s">
        <v>105</v>
      </c>
      <c r="E9" s="30"/>
      <c r="F9" s="30" t="s">
        <v>92</v>
      </c>
      <c r="G9" s="35">
        <v>45139</v>
      </c>
      <c r="H9" s="30">
        <v>2</v>
      </c>
      <c r="I9" s="30">
        <v>2</v>
      </c>
      <c r="J9" s="30">
        <v>0</v>
      </c>
      <c r="K9" s="30">
        <v>0</v>
      </c>
      <c r="L9" s="30" t="s">
        <v>108</v>
      </c>
      <c r="M9" s="31">
        <v>3000</v>
      </c>
      <c r="N9" s="30" t="s">
        <v>106</v>
      </c>
      <c r="O9" s="31">
        <f t="shared" si="3"/>
        <v>1500</v>
      </c>
      <c r="P9" s="31">
        <f t="shared" si="4"/>
        <v>300</v>
      </c>
      <c r="Q9" s="33">
        <f t="shared" si="5"/>
        <v>700.000000000005</v>
      </c>
      <c r="R9" s="31">
        <f t="shared" si="6"/>
        <v>28000</v>
      </c>
      <c r="S9" s="31">
        <f t="shared" si="7"/>
        <v>14000</v>
      </c>
      <c r="T9" s="31">
        <v>7000</v>
      </c>
      <c r="U9" s="31">
        <f t="shared" si="8"/>
        <v>3500</v>
      </c>
      <c r="V9" s="31">
        <f t="shared" si="9"/>
        <v>50</v>
      </c>
    </row>
    <row r="10" spans="1:23" ht="40.200000000000003" thickBot="1" x14ac:dyDescent="0.35">
      <c r="A10" s="32" t="s">
        <v>110</v>
      </c>
      <c r="B10" s="30" t="s">
        <v>111</v>
      </c>
      <c r="C10" s="30" t="s">
        <v>115</v>
      </c>
      <c r="D10" s="30" t="s">
        <v>105</v>
      </c>
      <c r="E10" s="30"/>
      <c r="F10" s="30" t="s">
        <v>92</v>
      </c>
      <c r="G10" s="35">
        <v>45139</v>
      </c>
      <c r="H10" s="30">
        <v>2</v>
      </c>
      <c r="I10" s="30">
        <v>2</v>
      </c>
      <c r="J10" s="30">
        <v>0</v>
      </c>
      <c r="K10" s="30">
        <v>0</v>
      </c>
      <c r="L10" s="30" t="s">
        <v>108</v>
      </c>
      <c r="M10" s="31">
        <v>3000</v>
      </c>
      <c r="N10" s="30" t="s">
        <v>106</v>
      </c>
      <c r="O10" s="31">
        <f t="shared" si="3"/>
        <v>1500</v>
      </c>
      <c r="P10" s="31">
        <f t="shared" si="4"/>
        <v>300</v>
      </c>
      <c r="Q10" s="33">
        <f t="shared" si="5"/>
        <v>700.000000000005</v>
      </c>
      <c r="R10" s="31">
        <f t="shared" si="6"/>
        <v>28000</v>
      </c>
      <c r="S10" s="31">
        <f t="shared" si="7"/>
        <v>14000</v>
      </c>
      <c r="T10" s="31">
        <v>7000</v>
      </c>
      <c r="U10" s="31">
        <f t="shared" si="8"/>
        <v>3500</v>
      </c>
      <c r="V10" s="31">
        <f t="shared" si="9"/>
        <v>50</v>
      </c>
    </row>
    <row r="11" spans="1:23" ht="40.200000000000003" thickBot="1" x14ac:dyDescent="0.35">
      <c r="A11" s="32" t="s">
        <v>126</v>
      </c>
      <c r="B11" s="31" t="s">
        <v>127</v>
      </c>
      <c r="C11" s="30" t="s">
        <v>115</v>
      </c>
      <c r="D11" s="30" t="s">
        <v>105</v>
      </c>
      <c r="E11" s="30"/>
      <c r="F11" s="30" t="s">
        <v>116</v>
      </c>
      <c r="G11" s="35">
        <v>45139</v>
      </c>
      <c r="H11" s="30">
        <v>1</v>
      </c>
      <c r="I11" s="30">
        <v>2</v>
      </c>
      <c r="J11" s="30">
        <v>1</v>
      </c>
      <c r="K11" s="30">
        <v>1</v>
      </c>
      <c r="L11" s="30" t="s">
        <v>108</v>
      </c>
      <c r="M11" s="31">
        <v>2600</v>
      </c>
      <c r="N11" s="30" t="s">
        <v>106</v>
      </c>
      <c r="O11" s="33">
        <f t="shared" ref="O11" si="10">M11*50%</f>
        <v>1300</v>
      </c>
      <c r="P11" s="33">
        <f t="shared" si="4"/>
        <v>260</v>
      </c>
      <c r="Q11" s="33">
        <f t="shared" ref="Q11" si="11">O11*46.666666666667%</f>
        <v>606.66666666667106</v>
      </c>
      <c r="R11" s="33">
        <f t="shared" ref="R11" si="12">T11*4</f>
        <v>24266.639999999999</v>
      </c>
      <c r="S11" s="33">
        <f t="shared" si="7"/>
        <v>12133.32</v>
      </c>
      <c r="T11" s="33">
        <v>6066.66</v>
      </c>
      <c r="U11" s="33">
        <f t="shared" si="8"/>
        <v>3033.33</v>
      </c>
      <c r="V11" s="33">
        <f t="shared" ref="V11" si="13">(O11-(P11+T11/10))/(P11+T11/10)%</f>
        <v>50.000115384704145</v>
      </c>
    </row>
    <row r="12" spans="1:23" ht="27" thickBot="1" x14ac:dyDescent="0.35">
      <c r="A12" s="32" t="s">
        <v>132</v>
      </c>
      <c r="B12" s="36" t="s">
        <v>128</v>
      </c>
      <c r="C12" s="30" t="s">
        <v>115</v>
      </c>
      <c r="D12" s="31" t="s">
        <v>136</v>
      </c>
      <c r="F12" s="30" t="s">
        <v>116</v>
      </c>
      <c r="G12" s="35">
        <v>45139</v>
      </c>
      <c r="H12" s="31">
        <v>1</v>
      </c>
      <c r="I12" s="31">
        <v>2</v>
      </c>
      <c r="J12" s="30">
        <v>0</v>
      </c>
      <c r="K12" s="30">
        <v>0</v>
      </c>
      <c r="L12" s="30" t="s">
        <v>108</v>
      </c>
      <c r="M12" s="31">
        <v>2000</v>
      </c>
      <c r="N12" s="30" t="s">
        <v>106</v>
      </c>
      <c r="O12" s="33">
        <f>M12*50%</f>
        <v>1000</v>
      </c>
      <c r="P12" s="33">
        <f t="shared" si="4"/>
        <v>200</v>
      </c>
      <c r="Q12" s="33">
        <f t="shared" ref="Q12:Q16" si="14">O12*46.666666666667%</f>
        <v>466.66666666666998</v>
      </c>
      <c r="R12" s="33">
        <f t="shared" ref="R12:R16" si="15">T12*4</f>
        <v>18666.64</v>
      </c>
      <c r="S12" s="33">
        <f t="shared" si="7"/>
        <v>9333.32</v>
      </c>
      <c r="T12" s="33">
        <v>4666.66</v>
      </c>
      <c r="U12" s="33">
        <f t="shared" si="8"/>
        <v>2333.33</v>
      </c>
      <c r="V12" s="33">
        <f t="shared" ref="V12:V16" si="16">(O12-(P12+T12/10))/(P12+T12/10)%</f>
        <v>50.000150000150015</v>
      </c>
      <c r="W12" s="33"/>
    </row>
    <row r="13" spans="1:23" ht="40.200000000000003" thickBot="1" x14ac:dyDescent="0.35">
      <c r="A13" s="32" t="s">
        <v>141</v>
      </c>
      <c r="B13" s="37" t="s">
        <v>129</v>
      </c>
      <c r="C13" s="30" t="s">
        <v>115</v>
      </c>
      <c r="D13" s="31" t="s">
        <v>136</v>
      </c>
      <c r="F13" s="30" t="s">
        <v>116</v>
      </c>
      <c r="G13" s="35">
        <v>45139</v>
      </c>
      <c r="H13" s="31">
        <v>1</v>
      </c>
      <c r="I13" s="31">
        <v>2</v>
      </c>
      <c r="J13" s="30">
        <v>0</v>
      </c>
      <c r="K13" s="30">
        <v>0</v>
      </c>
      <c r="L13" s="30" t="s">
        <v>108</v>
      </c>
      <c r="M13" s="31">
        <v>2000</v>
      </c>
      <c r="N13" s="30" t="s">
        <v>106</v>
      </c>
      <c r="O13" s="33">
        <f t="shared" ref="O13:O16" si="17">M13*50%</f>
        <v>1000</v>
      </c>
      <c r="P13" s="33">
        <f t="shared" si="4"/>
        <v>200</v>
      </c>
      <c r="Q13" s="33">
        <f t="shared" si="14"/>
        <v>466.66666666666998</v>
      </c>
      <c r="R13" s="33">
        <f t="shared" si="15"/>
        <v>18666.64</v>
      </c>
      <c r="S13" s="33">
        <f t="shared" si="7"/>
        <v>9333.32</v>
      </c>
      <c r="T13" s="33">
        <v>4666.66</v>
      </c>
      <c r="U13" s="33">
        <f t="shared" si="8"/>
        <v>2333.33</v>
      </c>
      <c r="V13" s="33">
        <f t="shared" si="16"/>
        <v>50.000150000150015</v>
      </c>
      <c r="W13" s="33"/>
    </row>
    <row r="14" spans="1:23" ht="15" thickBot="1" x14ac:dyDescent="0.35">
      <c r="A14" s="32" t="s">
        <v>133</v>
      </c>
      <c r="B14" s="37" t="s">
        <v>118</v>
      </c>
      <c r="C14" s="30" t="s">
        <v>115</v>
      </c>
      <c r="D14" s="31" t="s">
        <v>136</v>
      </c>
      <c r="F14" s="30" t="s">
        <v>116</v>
      </c>
      <c r="G14" s="35">
        <v>45139</v>
      </c>
      <c r="H14" s="31">
        <v>1</v>
      </c>
      <c r="I14" s="31">
        <v>2</v>
      </c>
      <c r="J14" s="30">
        <v>0</v>
      </c>
      <c r="K14" s="30">
        <v>0</v>
      </c>
      <c r="L14" s="30" t="s">
        <v>108</v>
      </c>
      <c r="M14" s="31">
        <v>2000</v>
      </c>
      <c r="N14" s="30" t="s">
        <v>106</v>
      </c>
      <c r="O14" s="33">
        <f t="shared" si="17"/>
        <v>1000</v>
      </c>
      <c r="P14" s="33">
        <f t="shared" si="4"/>
        <v>200</v>
      </c>
      <c r="Q14" s="33">
        <f t="shared" si="14"/>
        <v>466.66666666666998</v>
      </c>
      <c r="R14" s="33">
        <f t="shared" si="15"/>
        <v>18666.64</v>
      </c>
      <c r="S14" s="33">
        <f t="shared" si="7"/>
        <v>9333.32</v>
      </c>
      <c r="T14" s="33">
        <v>4666.66</v>
      </c>
      <c r="U14" s="33">
        <f t="shared" si="8"/>
        <v>2333.33</v>
      </c>
      <c r="V14" s="33">
        <f t="shared" si="16"/>
        <v>50.000150000150015</v>
      </c>
      <c r="W14" s="33"/>
    </row>
    <row r="15" spans="1:23" ht="27" thickBot="1" x14ac:dyDescent="0.35">
      <c r="A15" s="32" t="s">
        <v>134</v>
      </c>
      <c r="B15" s="37" t="s">
        <v>130</v>
      </c>
      <c r="C15" s="30" t="s">
        <v>115</v>
      </c>
      <c r="D15" s="31" t="s">
        <v>136</v>
      </c>
      <c r="F15" s="30" t="s">
        <v>116</v>
      </c>
      <c r="G15" s="35">
        <v>45139</v>
      </c>
      <c r="H15" s="31">
        <v>1</v>
      </c>
      <c r="I15" s="31">
        <v>2</v>
      </c>
      <c r="J15" s="30">
        <v>0</v>
      </c>
      <c r="K15" s="30">
        <v>0</v>
      </c>
      <c r="L15" s="30" t="s">
        <v>108</v>
      </c>
      <c r="M15" s="31">
        <v>2000</v>
      </c>
      <c r="N15" s="30" t="s">
        <v>106</v>
      </c>
      <c r="O15" s="33">
        <f t="shared" si="17"/>
        <v>1000</v>
      </c>
      <c r="P15" s="33">
        <f t="shared" si="4"/>
        <v>200</v>
      </c>
      <c r="Q15" s="33">
        <f t="shared" si="14"/>
        <v>466.66666666666998</v>
      </c>
      <c r="R15" s="33">
        <f t="shared" si="15"/>
        <v>18666.64</v>
      </c>
      <c r="S15" s="33">
        <f t="shared" si="7"/>
        <v>9333.32</v>
      </c>
      <c r="T15" s="33">
        <v>4666.66</v>
      </c>
      <c r="U15" s="33">
        <f t="shared" si="8"/>
        <v>2333.33</v>
      </c>
      <c r="V15" s="33">
        <f t="shared" si="16"/>
        <v>50.000150000150015</v>
      </c>
      <c r="W15" s="33"/>
    </row>
    <row r="16" spans="1:23" ht="27" thickBot="1" x14ac:dyDescent="0.35">
      <c r="A16" s="32" t="s">
        <v>135</v>
      </c>
      <c r="B16" s="37" t="s">
        <v>131</v>
      </c>
      <c r="C16" s="30" t="s">
        <v>115</v>
      </c>
      <c r="D16" s="31" t="s">
        <v>136</v>
      </c>
      <c r="F16" s="30" t="s">
        <v>116</v>
      </c>
      <c r="G16" s="35">
        <v>45139</v>
      </c>
      <c r="H16" s="31">
        <v>1</v>
      </c>
      <c r="I16" s="31">
        <v>2</v>
      </c>
      <c r="J16" s="30">
        <v>0</v>
      </c>
      <c r="K16" s="30">
        <v>0</v>
      </c>
      <c r="L16" s="30" t="s">
        <v>108</v>
      </c>
      <c r="M16" s="31">
        <v>2000</v>
      </c>
      <c r="N16" s="30" t="s">
        <v>106</v>
      </c>
      <c r="O16" s="33">
        <f t="shared" si="17"/>
        <v>1000</v>
      </c>
      <c r="P16" s="33">
        <f t="shared" si="4"/>
        <v>200</v>
      </c>
      <c r="Q16" s="33">
        <f t="shared" si="14"/>
        <v>466.66666666666998</v>
      </c>
      <c r="R16" s="33">
        <f t="shared" si="15"/>
        <v>18666.64</v>
      </c>
      <c r="S16" s="33">
        <f t="shared" si="7"/>
        <v>9333.32</v>
      </c>
      <c r="T16" s="33">
        <v>4666.66</v>
      </c>
      <c r="U16" s="33">
        <f t="shared" si="8"/>
        <v>2333.33</v>
      </c>
      <c r="V16" s="33">
        <f t="shared" si="16"/>
        <v>50.000150000150015</v>
      </c>
      <c r="W16" s="33"/>
    </row>
    <row r="17" spans="1:23" ht="27" thickBot="1" x14ac:dyDescent="0.35">
      <c r="A17" s="32" t="s">
        <v>137</v>
      </c>
      <c r="B17" s="38" t="s">
        <v>128</v>
      </c>
      <c r="C17" s="30" t="s">
        <v>115</v>
      </c>
      <c r="D17" s="31" t="s">
        <v>155</v>
      </c>
      <c r="F17" s="30" t="s">
        <v>116</v>
      </c>
      <c r="G17" s="35">
        <v>45139</v>
      </c>
      <c r="H17" s="31">
        <v>1</v>
      </c>
      <c r="I17" s="31">
        <v>2</v>
      </c>
      <c r="J17" s="30">
        <v>0</v>
      </c>
      <c r="K17" s="30">
        <v>0</v>
      </c>
      <c r="L17" s="30" t="s">
        <v>108</v>
      </c>
      <c r="M17" s="31">
        <v>2000</v>
      </c>
      <c r="N17" s="30" t="s">
        <v>106</v>
      </c>
      <c r="O17" s="33">
        <f>M17*50%</f>
        <v>1000</v>
      </c>
      <c r="P17" s="33">
        <f t="shared" si="4"/>
        <v>200</v>
      </c>
      <c r="Q17" s="33">
        <f t="shared" ref="Q17:Q21" si="18">O17*46.666666666667%</f>
        <v>466.66666666666998</v>
      </c>
      <c r="R17" s="33">
        <f t="shared" ref="R17:R21" si="19">T17*4</f>
        <v>18666.64</v>
      </c>
      <c r="S17" s="33">
        <f t="shared" si="7"/>
        <v>9333.32</v>
      </c>
      <c r="T17" s="33">
        <v>4666.66</v>
      </c>
      <c r="U17" s="33">
        <f t="shared" si="8"/>
        <v>2333.33</v>
      </c>
      <c r="V17" s="33">
        <f t="shared" ref="V17:V21" si="20">(O17-(P17+T17/10))/(P17+T17/10)%</f>
        <v>50.000150000150015</v>
      </c>
      <c r="W17" s="33"/>
    </row>
    <row r="18" spans="1:23" ht="15" thickBot="1" x14ac:dyDescent="0.35">
      <c r="A18" s="32" t="s">
        <v>138</v>
      </c>
      <c r="B18" s="39" t="s">
        <v>118</v>
      </c>
      <c r="C18" s="30" t="s">
        <v>115</v>
      </c>
      <c r="D18" s="31" t="s">
        <v>155</v>
      </c>
      <c r="F18" s="30" t="s">
        <v>116</v>
      </c>
      <c r="G18" s="35">
        <v>45139</v>
      </c>
      <c r="H18" s="31">
        <v>1</v>
      </c>
      <c r="I18" s="31">
        <v>2</v>
      </c>
      <c r="J18" s="30">
        <v>0</v>
      </c>
      <c r="K18" s="30">
        <v>0</v>
      </c>
      <c r="L18" s="30" t="s">
        <v>108</v>
      </c>
      <c r="M18" s="31">
        <v>2000</v>
      </c>
      <c r="N18" s="30" t="s">
        <v>106</v>
      </c>
      <c r="O18" s="33">
        <f t="shared" ref="O18:O21" si="21">M18*50%</f>
        <v>1000</v>
      </c>
      <c r="P18" s="33">
        <f t="shared" si="4"/>
        <v>200</v>
      </c>
      <c r="Q18" s="33">
        <f t="shared" si="18"/>
        <v>466.66666666666998</v>
      </c>
      <c r="R18" s="33">
        <f t="shared" si="19"/>
        <v>18666.64</v>
      </c>
      <c r="S18" s="33">
        <f t="shared" si="7"/>
        <v>9333.32</v>
      </c>
      <c r="T18" s="33">
        <v>4666.66</v>
      </c>
      <c r="U18" s="33">
        <f t="shared" si="8"/>
        <v>2333.33</v>
      </c>
      <c r="V18" s="33">
        <f t="shared" si="20"/>
        <v>50.000150000150015</v>
      </c>
      <c r="W18" s="33"/>
    </row>
    <row r="19" spans="1:23" ht="27" thickBot="1" x14ac:dyDescent="0.35">
      <c r="A19" s="32" t="s">
        <v>139</v>
      </c>
      <c r="B19" s="39" t="s">
        <v>130</v>
      </c>
      <c r="C19" s="30" t="s">
        <v>115</v>
      </c>
      <c r="D19" s="31" t="s">
        <v>155</v>
      </c>
      <c r="F19" s="30" t="s">
        <v>116</v>
      </c>
      <c r="G19" s="35">
        <v>45139</v>
      </c>
      <c r="H19" s="31">
        <v>1</v>
      </c>
      <c r="I19" s="31">
        <v>2</v>
      </c>
      <c r="J19" s="30">
        <v>0</v>
      </c>
      <c r="K19" s="30">
        <v>0</v>
      </c>
      <c r="L19" s="30" t="s">
        <v>108</v>
      </c>
      <c r="M19" s="31">
        <v>2000</v>
      </c>
      <c r="N19" s="30" t="s">
        <v>106</v>
      </c>
      <c r="O19" s="33">
        <f t="shared" si="21"/>
        <v>1000</v>
      </c>
      <c r="P19" s="33">
        <f t="shared" si="4"/>
        <v>200</v>
      </c>
      <c r="Q19" s="33">
        <f t="shared" si="18"/>
        <v>466.66666666666998</v>
      </c>
      <c r="R19" s="33">
        <f t="shared" si="19"/>
        <v>18666.64</v>
      </c>
      <c r="S19" s="33">
        <f t="shared" si="7"/>
        <v>9333.32</v>
      </c>
      <c r="T19" s="33">
        <v>4666.66</v>
      </c>
      <c r="U19" s="33">
        <f t="shared" si="8"/>
        <v>2333.33</v>
      </c>
      <c r="V19" s="33">
        <f t="shared" si="20"/>
        <v>50.000150000150015</v>
      </c>
      <c r="W19" s="33"/>
    </row>
    <row r="20" spans="1:23" ht="27" thickBot="1" x14ac:dyDescent="0.35">
      <c r="A20" s="32" t="s">
        <v>142</v>
      </c>
      <c r="B20" s="39" t="s">
        <v>144</v>
      </c>
      <c r="C20" s="30" t="s">
        <v>115</v>
      </c>
      <c r="D20" s="31" t="s">
        <v>155</v>
      </c>
      <c r="F20" s="30" t="s">
        <v>116</v>
      </c>
      <c r="G20" s="35">
        <v>45139</v>
      </c>
      <c r="H20" s="31">
        <v>1</v>
      </c>
      <c r="I20" s="31">
        <v>2</v>
      </c>
      <c r="J20" s="30">
        <v>0</v>
      </c>
      <c r="K20" s="30">
        <v>0</v>
      </c>
      <c r="L20" s="30" t="s">
        <v>108</v>
      </c>
      <c r="M20" s="31">
        <v>2000</v>
      </c>
      <c r="N20" s="30" t="s">
        <v>106</v>
      </c>
      <c r="O20" s="33">
        <f t="shared" si="21"/>
        <v>1000</v>
      </c>
      <c r="P20" s="33">
        <f t="shared" si="4"/>
        <v>200</v>
      </c>
      <c r="Q20" s="33">
        <f t="shared" si="18"/>
        <v>466.66666666666998</v>
      </c>
      <c r="R20" s="33">
        <f t="shared" si="19"/>
        <v>18666.64</v>
      </c>
      <c r="S20" s="33">
        <f t="shared" si="7"/>
        <v>9333.32</v>
      </c>
      <c r="T20" s="33">
        <v>4666.66</v>
      </c>
      <c r="U20" s="33">
        <f t="shared" si="8"/>
        <v>2333.33</v>
      </c>
      <c r="V20" s="33">
        <f t="shared" si="20"/>
        <v>50.000150000150015</v>
      </c>
      <c r="W20" s="33"/>
    </row>
    <row r="21" spans="1:23" ht="27" thickBot="1" x14ac:dyDescent="0.35">
      <c r="A21" s="32" t="s">
        <v>143</v>
      </c>
      <c r="B21" s="39" t="s">
        <v>145</v>
      </c>
      <c r="C21" s="30" t="s">
        <v>115</v>
      </c>
      <c r="D21" s="31" t="s">
        <v>155</v>
      </c>
      <c r="F21" s="30" t="s">
        <v>116</v>
      </c>
      <c r="G21" s="35">
        <v>45139</v>
      </c>
      <c r="H21" s="31">
        <v>1</v>
      </c>
      <c r="I21" s="31">
        <v>2</v>
      </c>
      <c r="J21" s="30">
        <v>0</v>
      </c>
      <c r="K21" s="30">
        <v>0</v>
      </c>
      <c r="L21" s="30" t="s">
        <v>108</v>
      </c>
      <c r="M21" s="31">
        <v>2000</v>
      </c>
      <c r="N21" s="30" t="s">
        <v>106</v>
      </c>
      <c r="O21" s="33">
        <f t="shared" si="21"/>
        <v>1000</v>
      </c>
      <c r="P21" s="33">
        <f t="shared" si="4"/>
        <v>200</v>
      </c>
      <c r="Q21" s="33">
        <f t="shared" si="18"/>
        <v>466.66666666666998</v>
      </c>
      <c r="R21" s="33">
        <f t="shared" si="19"/>
        <v>18666.64</v>
      </c>
      <c r="S21" s="33">
        <f t="shared" si="7"/>
        <v>9333.32</v>
      </c>
      <c r="T21" s="33">
        <v>4666.66</v>
      </c>
      <c r="U21" s="33">
        <f t="shared" si="8"/>
        <v>2333.33</v>
      </c>
      <c r="V21" s="33">
        <f t="shared" si="20"/>
        <v>50.000150000150015</v>
      </c>
      <c r="W21" s="33"/>
    </row>
    <row r="22" spans="1:23" ht="27" thickBot="1" x14ac:dyDescent="0.35">
      <c r="A22" s="32" t="s">
        <v>140</v>
      </c>
      <c r="B22" s="39" t="s">
        <v>131</v>
      </c>
      <c r="C22" s="30" t="s">
        <v>115</v>
      </c>
      <c r="D22" s="31" t="s">
        <v>155</v>
      </c>
      <c r="F22" s="30" t="s">
        <v>116</v>
      </c>
      <c r="G22" s="35">
        <v>45139</v>
      </c>
      <c r="H22" s="31">
        <v>1</v>
      </c>
      <c r="I22" s="31">
        <v>2</v>
      </c>
      <c r="J22" s="30">
        <v>0</v>
      </c>
      <c r="K22" s="30">
        <v>0</v>
      </c>
      <c r="L22" s="30" t="s">
        <v>108</v>
      </c>
      <c r="M22" s="31">
        <v>2000</v>
      </c>
      <c r="N22" s="30" t="s">
        <v>106</v>
      </c>
      <c r="O22" s="33">
        <f t="shared" ref="O22" si="22">M22*50%</f>
        <v>1000</v>
      </c>
      <c r="P22" s="33">
        <f t="shared" si="4"/>
        <v>200</v>
      </c>
      <c r="Q22" s="33">
        <f t="shared" ref="Q22" si="23">O22*46.666666666667%</f>
        <v>466.66666666666998</v>
      </c>
      <c r="R22" s="33">
        <f t="shared" ref="R22" si="24">T22*4</f>
        <v>18666.64</v>
      </c>
      <c r="S22" s="33">
        <f t="shared" si="7"/>
        <v>9333.32</v>
      </c>
      <c r="T22" s="33">
        <v>4666.66</v>
      </c>
      <c r="U22" s="33">
        <f t="shared" si="8"/>
        <v>2333.33</v>
      </c>
      <c r="V22" s="33">
        <f t="shared" ref="V22" si="25">(O22-(P22+T22/10))/(P22+T22/10)%</f>
        <v>50.000150000150015</v>
      </c>
      <c r="W22" s="33"/>
    </row>
    <row r="23" spans="1:23" ht="27" thickBot="1" x14ac:dyDescent="0.35">
      <c r="A23" s="32" t="s">
        <v>150</v>
      </c>
      <c r="B23" s="40" t="s">
        <v>147</v>
      </c>
      <c r="C23" s="30" t="s">
        <v>115</v>
      </c>
      <c r="D23" s="31" t="s">
        <v>156</v>
      </c>
      <c r="F23" s="30" t="s">
        <v>116</v>
      </c>
      <c r="G23" s="35">
        <v>45139</v>
      </c>
      <c r="H23" s="31">
        <v>1</v>
      </c>
      <c r="I23" s="31">
        <v>2</v>
      </c>
      <c r="J23" s="30">
        <v>0</v>
      </c>
      <c r="K23" s="30">
        <v>0</v>
      </c>
      <c r="L23" s="30" t="s">
        <v>108</v>
      </c>
      <c r="M23" s="31">
        <v>2000</v>
      </c>
      <c r="N23" s="30" t="s">
        <v>106</v>
      </c>
      <c r="O23" s="33">
        <f t="shared" ref="O23" si="26">M23*50%</f>
        <v>1000</v>
      </c>
      <c r="P23" s="33">
        <f t="shared" si="4"/>
        <v>200</v>
      </c>
      <c r="Q23" s="33">
        <f t="shared" ref="Q23" si="27">O23*46.666666666667%</f>
        <v>466.66666666666998</v>
      </c>
      <c r="R23" s="33">
        <f t="shared" ref="R23" si="28">T23*4</f>
        <v>18666.64</v>
      </c>
      <c r="S23" s="33">
        <f t="shared" si="7"/>
        <v>9333.32</v>
      </c>
      <c r="T23" s="33">
        <v>4666.66</v>
      </c>
      <c r="U23" s="33">
        <f t="shared" si="8"/>
        <v>2333.33</v>
      </c>
      <c r="V23" s="33">
        <f t="shared" ref="V23" si="29">(O23-(P23+T23/10))/(P23+T23/10)%</f>
        <v>50.000150000150015</v>
      </c>
    </row>
    <row r="24" spans="1:23" ht="15" thickBot="1" x14ac:dyDescent="0.35">
      <c r="A24" s="32" t="s">
        <v>151</v>
      </c>
      <c r="B24" s="41" t="s">
        <v>118</v>
      </c>
      <c r="C24" s="30" t="s">
        <v>115</v>
      </c>
      <c r="D24" s="31" t="s">
        <v>156</v>
      </c>
      <c r="F24" s="30" t="s">
        <v>116</v>
      </c>
      <c r="G24" s="35">
        <v>45139</v>
      </c>
      <c r="H24" s="31">
        <v>1</v>
      </c>
      <c r="I24" s="31">
        <v>2</v>
      </c>
      <c r="J24" s="30">
        <v>0</v>
      </c>
      <c r="K24" s="30">
        <v>0</v>
      </c>
      <c r="L24" s="30" t="s">
        <v>108</v>
      </c>
      <c r="M24" s="31">
        <v>2000</v>
      </c>
      <c r="N24" s="30" t="s">
        <v>106</v>
      </c>
      <c r="O24" s="33">
        <f t="shared" ref="O24:O27" si="30">M24*50%</f>
        <v>1000</v>
      </c>
      <c r="P24" s="33">
        <f t="shared" si="4"/>
        <v>200</v>
      </c>
      <c r="Q24" s="33">
        <f t="shared" ref="Q24:Q27" si="31">O24*46.666666666667%</f>
        <v>466.66666666666998</v>
      </c>
      <c r="R24" s="33">
        <f t="shared" ref="R24:R27" si="32">T24*4</f>
        <v>18666.64</v>
      </c>
      <c r="S24" s="33">
        <f t="shared" si="7"/>
        <v>9333.32</v>
      </c>
      <c r="T24" s="33">
        <v>4666.66</v>
      </c>
      <c r="U24" s="33">
        <f t="shared" si="8"/>
        <v>2333.33</v>
      </c>
      <c r="V24" s="33">
        <f t="shared" ref="V24:V27" si="33">(O24-(P24+T24/10))/(P24+T24/10)%</f>
        <v>50.000150000150015</v>
      </c>
    </row>
    <row r="25" spans="1:23" ht="27" thickBot="1" x14ac:dyDescent="0.35">
      <c r="A25" s="32" t="s">
        <v>152</v>
      </c>
      <c r="B25" s="41" t="s">
        <v>130</v>
      </c>
      <c r="C25" s="30" t="s">
        <v>115</v>
      </c>
      <c r="D25" s="31" t="s">
        <v>156</v>
      </c>
      <c r="F25" s="30" t="s">
        <v>116</v>
      </c>
      <c r="G25" s="35">
        <v>45139</v>
      </c>
      <c r="H25" s="31">
        <v>1</v>
      </c>
      <c r="I25" s="31">
        <v>2</v>
      </c>
      <c r="J25" s="30">
        <v>0</v>
      </c>
      <c r="K25" s="30">
        <v>0</v>
      </c>
      <c r="L25" s="30" t="s">
        <v>108</v>
      </c>
      <c r="M25" s="31">
        <v>2000</v>
      </c>
      <c r="N25" s="30" t="s">
        <v>106</v>
      </c>
      <c r="O25" s="33">
        <f t="shared" si="30"/>
        <v>1000</v>
      </c>
      <c r="P25" s="33">
        <f t="shared" si="4"/>
        <v>200</v>
      </c>
      <c r="Q25" s="33">
        <f t="shared" si="31"/>
        <v>466.66666666666998</v>
      </c>
      <c r="R25" s="33">
        <f t="shared" si="32"/>
        <v>18666.64</v>
      </c>
      <c r="S25" s="33">
        <f t="shared" si="7"/>
        <v>9333.32</v>
      </c>
      <c r="T25" s="33">
        <v>4666.66</v>
      </c>
      <c r="U25" s="33">
        <f t="shared" si="8"/>
        <v>2333.33</v>
      </c>
      <c r="V25" s="33">
        <f t="shared" si="33"/>
        <v>50.000150000150015</v>
      </c>
    </row>
    <row r="26" spans="1:23" ht="27" thickBot="1" x14ac:dyDescent="0.35">
      <c r="A26" s="32" t="s">
        <v>153</v>
      </c>
      <c r="B26" s="41" t="s">
        <v>148</v>
      </c>
      <c r="C26" s="30" t="s">
        <v>115</v>
      </c>
      <c r="D26" s="31" t="s">
        <v>156</v>
      </c>
      <c r="F26" s="30" t="s">
        <v>116</v>
      </c>
      <c r="G26" s="35">
        <v>45139</v>
      </c>
      <c r="H26" s="31">
        <v>1</v>
      </c>
      <c r="I26" s="31">
        <v>2</v>
      </c>
      <c r="J26" s="30">
        <v>0</v>
      </c>
      <c r="K26" s="30">
        <v>0</v>
      </c>
      <c r="L26" s="30" t="s">
        <v>108</v>
      </c>
      <c r="M26" s="31">
        <v>2000</v>
      </c>
      <c r="N26" s="30" t="s">
        <v>106</v>
      </c>
      <c r="O26" s="33">
        <f t="shared" si="30"/>
        <v>1000</v>
      </c>
      <c r="P26" s="33">
        <f t="shared" si="4"/>
        <v>200</v>
      </c>
      <c r="Q26" s="33">
        <f t="shared" si="31"/>
        <v>466.66666666666998</v>
      </c>
      <c r="R26" s="33">
        <f t="shared" si="32"/>
        <v>18666.64</v>
      </c>
      <c r="S26" s="33">
        <f t="shared" si="7"/>
        <v>9333.32</v>
      </c>
      <c r="T26" s="33">
        <v>4666.66</v>
      </c>
      <c r="U26" s="33">
        <f t="shared" si="8"/>
        <v>2333.33</v>
      </c>
      <c r="V26" s="33">
        <f t="shared" si="33"/>
        <v>50.000150000150015</v>
      </c>
    </row>
    <row r="27" spans="1:23" ht="15" thickBot="1" x14ac:dyDescent="0.35">
      <c r="A27" s="32" t="s">
        <v>154</v>
      </c>
      <c r="B27" s="41" t="s">
        <v>149</v>
      </c>
      <c r="C27" s="30" t="s">
        <v>115</v>
      </c>
      <c r="D27" s="31" t="s">
        <v>156</v>
      </c>
      <c r="F27" s="30" t="s">
        <v>116</v>
      </c>
      <c r="G27" s="35">
        <v>45139</v>
      </c>
      <c r="H27" s="31">
        <v>1</v>
      </c>
      <c r="I27" s="31">
        <v>2</v>
      </c>
      <c r="J27" s="30">
        <v>0</v>
      </c>
      <c r="K27" s="30">
        <v>0</v>
      </c>
      <c r="L27" s="30" t="s">
        <v>108</v>
      </c>
      <c r="M27" s="31">
        <v>2000</v>
      </c>
      <c r="N27" s="30" t="s">
        <v>106</v>
      </c>
      <c r="O27" s="33">
        <f t="shared" si="30"/>
        <v>1000</v>
      </c>
      <c r="P27" s="33">
        <f t="shared" si="4"/>
        <v>200</v>
      </c>
      <c r="Q27" s="33">
        <f t="shared" si="31"/>
        <v>466.66666666666998</v>
      </c>
      <c r="R27" s="33">
        <f t="shared" si="32"/>
        <v>18666.64</v>
      </c>
      <c r="S27" s="33">
        <f t="shared" si="7"/>
        <v>9333.32</v>
      </c>
      <c r="T27" s="33">
        <v>4666.66</v>
      </c>
      <c r="U27" s="33">
        <f t="shared" si="8"/>
        <v>2333.33</v>
      </c>
      <c r="V27" s="33">
        <f t="shared" si="33"/>
        <v>50.000150000150015</v>
      </c>
    </row>
    <row r="28" spans="1:23" ht="27" thickBot="1" x14ac:dyDescent="0.35">
      <c r="A28" s="32" t="s">
        <v>146</v>
      </c>
      <c r="B28" s="42" t="s">
        <v>157</v>
      </c>
      <c r="C28" s="30" t="s">
        <v>115</v>
      </c>
      <c r="D28" s="31" t="s">
        <v>156</v>
      </c>
      <c r="F28" s="30" t="s">
        <v>116</v>
      </c>
      <c r="G28" s="35">
        <v>45139</v>
      </c>
      <c r="H28" s="31">
        <v>1</v>
      </c>
      <c r="I28" s="31">
        <v>2</v>
      </c>
      <c r="J28" s="30">
        <v>0</v>
      </c>
      <c r="K28" s="30">
        <v>0</v>
      </c>
      <c r="L28" s="30" t="s">
        <v>108</v>
      </c>
      <c r="M28" s="31">
        <v>2000</v>
      </c>
      <c r="N28" s="30" t="s">
        <v>106</v>
      </c>
      <c r="O28" s="33">
        <f t="shared" ref="O28:O31" si="34">M28*50%</f>
        <v>1000</v>
      </c>
      <c r="P28" s="33">
        <f t="shared" si="4"/>
        <v>200</v>
      </c>
      <c r="Q28" s="33">
        <f t="shared" ref="Q28:Q31" si="35">O28*46.666666666667%</f>
        <v>466.66666666666998</v>
      </c>
      <c r="R28" s="33">
        <f t="shared" ref="R28:R31" si="36">T28*4</f>
        <v>18666.64</v>
      </c>
      <c r="S28" s="33">
        <f t="shared" si="7"/>
        <v>9333.32</v>
      </c>
      <c r="T28" s="33">
        <v>4666.66</v>
      </c>
      <c r="U28" s="33">
        <f t="shared" si="8"/>
        <v>2333.33</v>
      </c>
      <c r="V28" s="33">
        <f t="shared" ref="V28:V31" si="37">(O28-(P28+T28/10))/(P28+T28/10)%</f>
        <v>50.000150000150015</v>
      </c>
    </row>
    <row r="29" spans="1:23" ht="27" thickBot="1" x14ac:dyDescent="0.35">
      <c r="A29" s="32" t="s">
        <v>158</v>
      </c>
      <c r="B29" s="43" t="s">
        <v>117</v>
      </c>
      <c r="C29" s="30" t="s">
        <v>115</v>
      </c>
      <c r="D29" s="31" t="s">
        <v>156</v>
      </c>
      <c r="F29" s="30" t="s">
        <v>116</v>
      </c>
      <c r="G29" s="35">
        <v>45139</v>
      </c>
      <c r="H29" s="31">
        <v>1</v>
      </c>
      <c r="I29" s="31">
        <v>2</v>
      </c>
      <c r="J29" s="30">
        <v>0</v>
      </c>
      <c r="K29" s="30">
        <v>0</v>
      </c>
      <c r="L29" s="30" t="s">
        <v>108</v>
      </c>
      <c r="M29" s="31">
        <v>2000</v>
      </c>
      <c r="N29" s="30" t="s">
        <v>106</v>
      </c>
      <c r="O29" s="33">
        <f t="shared" si="34"/>
        <v>1000</v>
      </c>
      <c r="P29" s="33">
        <f t="shared" si="4"/>
        <v>200</v>
      </c>
      <c r="Q29" s="33">
        <f t="shared" si="35"/>
        <v>466.66666666666998</v>
      </c>
      <c r="R29" s="33">
        <f t="shared" si="36"/>
        <v>18666.64</v>
      </c>
      <c r="S29" s="33">
        <f t="shared" si="7"/>
        <v>9333.32</v>
      </c>
      <c r="T29" s="33">
        <v>4666.66</v>
      </c>
      <c r="U29" s="33">
        <f t="shared" si="8"/>
        <v>2333.33</v>
      </c>
      <c r="V29" s="33">
        <f t="shared" si="37"/>
        <v>50.000150000150015</v>
      </c>
    </row>
    <row r="30" spans="1:23" ht="27" thickBot="1" x14ac:dyDescent="0.35">
      <c r="A30" s="32" t="s">
        <v>159</v>
      </c>
      <c r="B30" s="43" t="s">
        <v>118</v>
      </c>
      <c r="C30" s="30" t="s">
        <v>115</v>
      </c>
      <c r="D30" s="31" t="s">
        <v>156</v>
      </c>
      <c r="F30" s="30" t="s">
        <v>116</v>
      </c>
      <c r="G30" s="35">
        <v>45139</v>
      </c>
      <c r="H30" s="31">
        <v>1</v>
      </c>
      <c r="I30" s="31">
        <v>2</v>
      </c>
      <c r="J30" s="30">
        <v>0</v>
      </c>
      <c r="K30" s="30">
        <v>0</v>
      </c>
      <c r="L30" s="30" t="s">
        <v>108</v>
      </c>
      <c r="M30" s="31">
        <v>2000</v>
      </c>
      <c r="N30" s="30" t="s">
        <v>106</v>
      </c>
      <c r="O30" s="33">
        <f t="shared" si="34"/>
        <v>1000</v>
      </c>
      <c r="P30" s="33">
        <f t="shared" si="4"/>
        <v>200</v>
      </c>
      <c r="Q30" s="33">
        <f t="shared" si="35"/>
        <v>466.66666666666998</v>
      </c>
      <c r="R30" s="33">
        <f t="shared" si="36"/>
        <v>18666.64</v>
      </c>
      <c r="S30" s="33">
        <f t="shared" si="7"/>
        <v>9333.32</v>
      </c>
      <c r="T30" s="33">
        <v>4666.66</v>
      </c>
      <c r="U30" s="33">
        <f t="shared" si="8"/>
        <v>2333.33</v>
      </c>
      <c r="V30" s="33">
        <f t="shared" si="37"/>
        <v>50.000150000150015</v>
      </c>
    </row>
    <row r="31" spans="1:23" ht="27" thickBot="1" x14ac:dyDescent="0.35">
      <c r="A31" s="32" t="s">
        <v>160</v>
      </c>
      <c r="B31" s="32" t="s">
        <v>119</v>
      </c>
      <c r="C31" s="30" t="s">
        <v>115</v>
      </c>
      <c r="D31" s="31" t="s">
        <v>156</v>
      </c>
      <c r="F31" s="30" t="s">
        <v>116</v>
      </c>
      <c r="G31" s="35">
        <v>45139</v>
      </c>
      <c r="H31" s="31">
        <v>1</v>
      </c>
      <c r="I31" s="31">
        <v>2</v>
      </c>
      <c r="J31" s="30">
        <v>0</v>
      </c>
      <c r="K31" s="30">
        <v>0</v>
      </c>
      <c r="L31" s="30" t="s">
        <v>108</v>
      </c>
      <c r="M31" s="31">
        <v>2000</v>
      </c>
      <c r="N31" s="30" t="s">
        <v>106</v>
      </c>
      <c r="O31" s="33">
        <f t="shared" si="34"/>
        <v>1000</v>
      </c>
      <c r="P31" s="33">
        <f t="shared" si="4"/>
        <v>200</v>
      </c>
      <c r="Q31" s="33">
        <f t="shared" si="35"/>
        <v>466.66666666666998</v>
      </c>
      <c r="R31" s="33">
        <f t="shared" si="36"/>
        <v>18666.64</v>
      </c>
      <c r="S31" s="33">
        <f t="shared" si="7"/>
        <v>9333.32</v>
      </c>
      <c r="T31" s="33">
        <v>4666.66</v>
      </c>
      <c r="U31" s="33">
        <f t="shared" si="8"/>
        <v>2333.33</v>
      </c>
      <c r="V31" s="33">
        <f t="shared" si="37"/>
        <v>50.000150000150015</v>
      </c>
    </row>
    <row r="32" spans="1:23" ht="27" thickBot="1" x14ac:dyDescent="0.35">
      <c r="A32" s="32" t="s">
        <v>161</v>
      </c>
      <c r="B32" s="32" t="s">
        <v>120</v>
      </c>
      <c r="C32" s="30" t="s">
        <v>115</v>
      </c>
      <c r="D32" s="31" t="s">
        <v>156</v>
      </c>
      <c r="F32" s="30" t="s">
        <v>116</v>
      </c>
      <c r="G32" s="35">
        <v>45139</v>
      </c>
      <c r="H32" s="31">
        <v>1</v>
      </c>
      <c r="I32" s="31">
        <v>2</v>
      </c>
      <c r="J32" s="30">
        <v>0</v>
      </c>
      <c r="K32" s="30">
        <v>0</v>
      </c>
      <c r="L32" s="30" t="s">
        <v>108</v>
      </c>
      <c r="M32" s="31">
        <v>2000</v>
      </c>
      <c r="N32" s="30" t="s">
        <v>106</v>
      </c>
      <c r="O32" s="33">
        <f t="shared" ref="O32:O47" si="38">M32*50%</f>
        <v>1000</v>
      </c>
      <c r="P32" s="33">
        <f t="shared" si="4"/>
        <v>200</v>
      </c>
      <c r="Q32" s="33">
        <f t="shared" ref="Q32:Q47" si="39">O32*46.666666666667%</f>
        <v>466.66666666666998</v>
      </c>
      <c r="R32" s="33">
        <f t="shared" ref="R32:R47" si="40">T32*4</f>
        <v>18666.64</v>
      </c>
      <c r="S32" s="33">
        <f t="shared" si="7"/>
        <v>9333.32</v>
      </c>
      <c r="T32" s="33">
        <v>4666.66</v>
      </c>
      <c r="U32" s="33">
        <f t="shared" si="8"/>
        <v>2333.33</v>
      </c>
      <c r="V32" s="33">
        <f t="shared" ref="V32:V47" si="41">(O32-(P32+T32/10))/(P32+T32/10)%</f>
        <v>50.000150000150015</v>
      </c>
    </row>
    <row r="33" spans="1:23" ht="27" thickBot="1" x14ac:dyDescent="0.35">
      <c r="A33" s="32" t="s">
        <v>162</v>
      </c>
      <c r="B33" s="32" t="s">
        <v>121</v>
      </c>
      <c r="C33" s="30" t="s">
        <v>115</v>
      </c>
      <c r="D33" s="31" t="s">
        <v>156</v>
      </c>
      <c r="F33" s="30" t="s">
        <v>116</v>
      </c>
      <c r="G33" s="35">
        <v>45139</v>
      </c>
      <c r="H33" s="31">
        <v>1</v>
      </c>
      <c r="I33" s="31">
        <v>2</v>
      </c>
      <c r="J33" s="30">
        <v>0</v>
      </c>
      <c r="K33" s="30">
        <v>0</v>
      </c>
      <c r="L33" s="30" t="s">
        <v>108</v>
      </c>
      <c r="M33" s="31">
        <v>2000</v>
      </c>
      <c r="N33" s="30" t="s">
        <v>106</v>
      </c>
      <c r="O33" s="33">
        <f t="shared" si="38"/>
        <v>1000</v>
      </c>
      <c r="P33" s="33">
        <f t="shared" si="4"/>
        <v>200</v>
      </c>
      <c r="Q33" s="33">
        <f t="shared" si="39"/>
        <v>466.66666666666998</v>
      </c>
      <c r="R33" s="33">
        <f t="shared" si="40"/>
        <v>18666.64</v>
      </c>
      <c r="S33" s="33">
        <f t="shared" si="7"/>
        <v>9333.32</v>
      </c>
      <c r="T33" s="33">
        <v>4666.66</v>
      </c>
      <c r="U33" s="33">
        <f t="shared" si="8"/>
        <v>2333.33</v>
      </c>
      <c r="V33" s="33">
        <f t="shared" si="41"/>
        <v>50.000150000150015</v>
      </c>
    </row>
    <row r="34" spans="1:23" ht="13.8" thickBot="1" x14ac:dyDescent="0.35">
      <c r="A34" s="32" t="s">
        <v>163</v>
      </c>
      <c r="B34" s="32" t="s">
        <v>0</v>
      </c>
      <c r="C34" s="30" t="s">
        <v>115</v>
      </c>
      <c r="D34" s="31" t="s">
        <v>156</v>
      </c>
      <c r="F34" s="30" t="s">
        <v>116</v>
      </c>
      <c r="G34" s="35">
        <v>45139</v>
      </c>
      <c r="H34" s="31">
        <v>1</v>
      </c>
      <c r="I34" s="31">
        <v>2</v>
      </c>
      <c r="J34" s="30">
        <v>0</v>
      </c>
      <c r="K34" s="30">
        <v>0</v>
      </c>
      <c r="L34" s="30" t="s">
        <v>108</v>
      </c>
      <c r="M34" s="31">
        <v>2000</v>
      </c>
      <c r="N34" s="30" t="s">
        <v>106</v>
      </c>
      <c r="O34" s="33">
        <f t="shared" si="38"/>
        <v>1000</v>
      </c>
      <c r="P34" s="33">
        <f t="shared" si="4"/>
        <v>200</v>
      </c>
      <c r="Q34" s="33">
        <f t="shared" si="39"/>
        <v>466.66666666666998</v>
      </c>
      <c r="R34" s="33">
        <f t="shared" si="40"/>
        <v>18666.64</v>
      </c>
      <c r="S34" s="33">
        <f t="shared" si="7"/>
        <v>9333.32</v>
      </c>
      <c r="T34" s="33">
        <v>4666.66</v>
      </c>
      <c r="U34" s="33">
        <f t="shared" si="8"/>
        <v>2333.33</v>
      </c>
      <c r="V34" s="33">
        <f t="shared" si="41"/>
        <v>50.000150000150015</v>
      </c>
    </row>
    <row r="35" spans="1:23" ht="13.8" thickBot="1" x14ac:dyDescent="0.35">
      <c r="A35" s="32" t="s">
        <v>164</v>
      </c>
      <c r="B35" s="32" t="s">
        <v>119</v>
      </c>
      <c r="C35" s="30" t="s">
        <v>115</v>
      </c>
      <c r="D35" s="31" t="s">
        <v>136</v>
      </c>
      <c r="F35" s="30" t="s">
        <v>116</v>
      </c>
      <c r="G35" s="35">
        <v>45139</v>
      </c>
      <c r="H35" s="31">
        <v>1</v>
      </c>
      <c r="I35" s="31">
        <v>2</v>
      </c>
      <c r="J35" s="30">
        <v>0</v>
      </c>
      <c r="K35" s="30">
        <v>0</v>
      </c>
      <c r="L35" s="30" t="s">
        <v>108</v>
      </c>
      <c r="M35" s="31">
        <v>2000</v>
      </c>
      <c r="N35" s="30" t="s">
        <v>106</v>
      </c>
      <c r="O35" s="33">
        <f t="shared" si="38"/>
        <v>1000</v>
      </c>
      <c r="P35" s="33">
        <f t="shared" si="4"/>
        <v>200</v>
      </c>
      <c r="Q35" s="33">
        <f t="shared" si="39"/>
        <v>466.66666666666998</v>
      </c>
      <c r="R35" s="33">
        <f t="shared" si="40"/>
        <v>18666.64</v>
      </c>
      <c r="S35" s="33">
        <f t="shared" si="7"/>
        <v>9333.32</v>
      </c>
      <c r="T35" s="33">
        <v>4666.66</v>
      </c>
      <c r="U35" s="33">
        <f t="shared" si="8"/>
        <v>2333.33</v>
      </c>
      <c r="V35" s="33">
        <f t="shared" si="41"/>
        <v>50.000150000150015</v>
      </c>
    </row>
    <row r="36" spans="1:23" ht="13.8" thickBot="1" x14ac:dyDescent="0.35">
      <c r="A36" s="32" t="s">
        <v>165</v>
      </c>
      <c r="B36" s="32" t="s">
        <v>120</v>
      </c>
      <c r="C36" s="30" t="s">
        <v>115</v>
      </c>
      <c r="D36" s="31" t="s">
        <v>136</v>
      </c>
      <c r="F36" s="30" t="s">
        <v>116</v>
      </c>
      <c r="G36" s="35">
        <v>45139</v>
      </c>
      <c r="H36" s="31">
        <v>1</v>
      </c>
      <c r="I36" s="31">
        <v>2</v>
      </c>
      <c r="J36" s="30">
        <v>0</v>
      </c>
      <c r="K36" s="30">
        <v>0</v>
      </c>
      <c r="L36" s="30" t="s">
        <v>108</v>
      </c>
      <c r="M36" s="31">
        <v>2000</v>
      </c>
      <c r="N36" s="30" t="s">
        <v>106</v>
      </c>
      <c r="O36" s="33">
        <f t="shared" si="38"/>
        <v>1000</v>
      </c>
      <c r="P36" s="33">
        <f t="shared" si="4"/>
        <v>200</v>
      </c>
      <c r="Q36" s="33">
        <f t="shared" si="39"/>
        <v>466.66666666666998</v>
      </c>
      <c r="R36" s="33">
        <f t="shared" si="40"/>
        <v>18666.64</v>
      </c>
      <c r="S36" s="33">
        <f t="shared" si="7"/>
        <v>9333.32</v>
      </c>
      <c r="T36" s="33">
        <v>4666.66</v>
      </c>
      <c r="U36" s="33">
        <f t="shared" si="8"/>
        <v>2333.33</v>
      </c>
      <c r="V36" s="33">
        <f t="shared" si="41"/>
        <v>50.000150000150015</v>
      </c>
    </row>
    <row r="37" spans="1:23" ht="13.8" thickBot="1" x14ac:dyDescent="0.35">
      <c r="A37" s="32" t="s">
        <v>166</v>
      </c>
      <c r="B37" s="32" t="s">
        <v>121</v>
      </c>
      <c r="C37" s="30" t="s">
        <v>115</v>
      </c>
      <c r="D37" s="31" t="s">
        <v>136</v>
      </c>
      <c r="F37" s="30" t="s">
        <v>116</v>
      </c>
      <c r="G37" s="35">
        <v>45139</v>
      </c>
      <c r="H37" s="31">
        <v>1</v>
      </c>
      <c r="I37" s="31">
        <v>2</v>
      </c>
      <c r="J37" s="30">
        <v>0</v>
      </c>
      <c r="K37" s="30">
        <v>0</v>
      </c>
      <c r="L37" s="30" t="s">
        <v>108</v>
      </c>
      <c r="M37" s="31">
        <v>2000</v>
      </c>
      <c r="N37" s="30" t="s">
        <v>106</v>
      </c>
      <c r="O37" s="33">
        <f t="shared" si="38"/>
        <v>1000</v>
      </c>
      <c r="P37" s="33">
        <f t="shared" si="4"/>
        <v>200</v>
      </c>
      <c r="Q37" s="33">
        <f t="shared" si="39"/>
        <v>466.66666666666998</v>
      </c>
      <c r="R37" s="33">
        <f t="shared" si="40"/>
        <v>18666.64</v>
      </c>
      <c r="S37" s="33">
        <f t="shared" si="7"/>
        <v>9333.32</v>
      </c>
      <c r="T37" s="33">
        <v>4666.66</v>
      </c>
      <c r="U37" s="33">
        <f t="shared" si="8"/>
        <v>2333.33</v>
      </c>
      <c r="V37" s="33">
        <f t="shared" si="41"/>
        <v>50.000150000150015</v>
      </c>
    </row>
    <row r="38" spans="1:23" ht="13.8" thickBot="1" x14ac:dyDescent="0.35">
      <c r="A38" s="32" t="s">
        <v>167</v>
      </c>
      <c r="B38" s="32" t="s">
        <v>0</v>
      </c>
      <c r="C38" s="30" t="s">
        <v>115</v>
      </c>
      <c r="D38" s="31" t="s">
        <v>136</v>
      </c>
      <c r="F38" s="30" t="s">
        <v>116</v>
      </c>
      <c r="G38" s="35">
        <v>45139</v>
      </c>
      <c r="H38" s="31">
        <v>1</v>
      </c>
      <c r="I38" s="31">
        <v>2</v>
      </c>
      <c r="J38" s="30">
        <v>0</v>
      </c>
      <c r="K38" s="30">
        <v>0</v>
      </c>
      <c r="L38" s="30" t="s">
        <v>108</v>
      </c>
      <c r="M38" s="31">
        <v>2000</v>
      </c>
      <c r="N38" s="30" t="s">
        <v>106</v>
      </c>
      <c r="O38" s="33">
        <f t="shared" si="38"/>
        <v>1000</v>
      </c>
      <c r="P38" s="33">
        <f t="shared" si="4"/>
        <v>200</v>
      </c>
      <c r="Q38" s="33">
        <f t="shared" si="39"/>
        <v>466.66666666666998</v>
      </c>
      <c r="R38" s="33">
        <f t="shared" si="40"/>
        <v>18666.64</v>
      </c>
      <c r="S38" s="33">
        <f t="shared" si="7"/>
        <v>9333.32</v>
      </c>
      <c r="T38" s="33">
        <v>4666.66</v>
      </c>
      <c r="U38" s="33">
        <f t="shared" si="8"/>
        <v>2333.33</v>
      </c>
      <c r="V38" s="33">
        <f t="shared" si="41"/>
        <v>50.000150000150015</v>
      </c>
    </row>
    <row r="39" spans="1:23" ht="27" thickBot="1" x14ac:dyDescent="0.35">
      <c r="A39" s="32" t="s">
        <v>168</v>
      </c>
      <c r="B39" s="32" t="s">
        <v>119</v>
      </c>
      <c r="C39" s="30" t="s">
        <v>115</v>
      </c>
      <c r="D39" s="31" t="s">
        <v>155</v>
      </c>
      <c r="F39" s="30" t="s">
        <v>116</v>
      </c>
      <c r="G39" s="35">
        <v>45139</v>
      </c>
      <c r="H39" s="31">
        <v>1</v>
      </c>
      <c r="I39" s="31">
        <v>2</v>
      </c>
      <c r="J39" s="30">
        <v>0</v>
      </c>
      <c r="K39" s="30">
        <v>0</v>
      </c>
      <c r="L39" s="30" t="s">
        <v>108</v>
      </c>
      <c r="M39" s="31">
        <v>2000</v>
      </c>
      <c r="N39" s="30" t="s">
        <v>106</v>
      </c>
      <c r="O39" s="33">
        <f t="shared" si="38"/>
        <v>1000</v>
      </c>
      <c r="P39" s="33">
        <f t="shared" si="4"/>
        <v>200</v>
      </c>
      <c r="Q39" s="33">
        <f t="shared" si="39"/>
        <v>466.66666666666998</v>
      </c>
      <c r="R39" s="33">
        <f t="shared" si="40"/>
        <v>18666.64</v>
      </c>
      <c r="S39" s="33">
        <f t="shared" si="7"/>
        <v>9333.32</v>
      </c>
      <c r="T39" s="33">
        <v>4666.66</v>
      </c>
      <c r="U39" s="33">
        <f t="shared" si="8"/>
        <v>2333.33</v>
      </c>
      <c r="V39" s="33">
        <f t="shared" si="41"/>
        <v>50.000150000150015</v>
      </c>
    </row>
    <row r="40" spans="1:23" ht="13.8" thickBot="1" x14ac:dyDescent="0.35">
      <c r="A40" s="32" t="s">
        <v>169</v>
      </c>
      <c r="B40" s="32" t="s">
        <v>120</v>
      </c>
      <c r="C40" s="30" t="s">
        <v>115</v>
      </c>
      <c r="D40" s="31" t="s">
        <v>155</v>
      </c>
      <c r="F40" s="30" t="s">
        <v>116</v>
      </c>
      <c r="G40" s="35">
        <v>45139</v>
      </c>
      <c r="H40" s="31">
        <v>1</v>
      </c>
      <c r="I40" s="31">
        <v>2</v>
      </c>
      <c r="J40" s="30">
        <v>0</v>
      </c>
      <c r="K40" s="30">
        <v>0</v>
      </c>
      <c r="L40" s="30" t="s">
        <v>108</v>
      </c>
      <c r="M40" s="31">
        <v>2000</v>
      </c>
      <c r="N40" s="30" t="s">
        <v>106</v>
      </c>
      <c r="O40" s="33">
        <f t="shared" si="38"/>
        <v>1000</v>
      </c>
      <c r="P40" s="33">
        <f t="shared" si="4"/>
        <v>200</v>
      </c>
      <c r="Q40" s="33">
        <f t="shared" si="39"/>
        <v>466.66666666666998</v>
      </c>
      <c r="R40" s="33">
        <f t="shared" si="40"/>
        <v>18666.64</v>
      </c>
      <c r="S40" s="33">
        <f t="shared" si="7"/>
        <v>9333.32</v>
      </c>
      <c r="T40" s="33">
        <v>4666.66</v>
      </c>
      <c r="U40" s="33">
        <f t="shared" si="8"/>
        <v>2333.33</v>
      </c>
      <c r="V40" s="33">
        <f t="shared" si="41"/>
        <v>50.000150000150015</v>
      </c>
    </row>
    <row r="41" spans="1:23" ht="13.8" thickBot="1" x14ac:dyDescent="0.35">
      <c r="A41" s="32" t="s">
        <v>170</v>
      </c>
      <c r="B41" s="32" t="s">
        <v>121</v>
      </c>
      <c r="C41" s="30" t="s">
        <v>115</v>
      </c>
      <c r="D41" s="31" t="s">
        <v>155</v>
      </c>
      <c r="F41" s="30" t="s">
        <v>116</v>
      </c>
      <c r="G41" s="35">
        <v>45139</v>
      </c>
      <c r="H41" s="31">
        <v>1</v>
      </c>
      <c r="I41" s="31">
        <v>2</v>
      </c>
      <c r="J41" s="30">
        <v>0</v>
      </c>
      <c r="K41" s="30">
        <v>0</v>
      </c>
      <c r="L41" s="30" t="s">
        <v>108</v>
      </c>
      <c r="M41" s="31">
        <v>2000</v>
      </c>
      <c r="N41" s="30" t="s">
        <v>106</v>
      </c>
      <c r="O41" s="33">
        <f t="shared" si="38"/>
        <v>1000</v>
      </c>
      <c r="P41" s="33">
        <f t="shared" si="4"/>
        <v>200</v>
      </c>
      <c r="Q41" s="33">
        <f t="shared" si="39"/>
        <v>466.66666666666998</v>
      </c>
      <c r="R41" s="33">
        <f t="shared" si="40"/>
        <v>18666.64</v>
      </c>
      <c r="S41" s="33">
        <f t="shared" si="7"/>
        <v>9333.32</v>
      </c>
      <c r="T41" s="33">
        <v>4666.66</v>
      </c>
      <c r="U41" s="33">
        <f t="shared" si="8"/>
        <v>2333.33</v>
      </c>
      <c r="V41" s="33">
        <f t="shared" si="41"/>
        <v>50.000150000150015</v>
      </c>
    </row>
    <row r="42" spans="1:23" ht="13.8" thickBot="1" x14ac:dyDescent="0.35">
      <c r="A42" s="32" t="s">
        <v>171</v>
      </c>
      <c r="B42" s="32" t="s">
        <v>0</v>
      </c>
      <c r="C42" s="30" t="s">
        <v>115</v>
      </c>
      <c r="D42" s="31" t="s">
        <v>155</v>
      </c>
      <c r="F42" s="30" t="s">
        <v>116</v>
      </c>
      <c r="G42" s="35">
        <v>45139</v>
      </c>
      <c r="H42" s="31">
        <v>1</v>
      </c>
      <c r="I42" s="31">
        <v>2</v>
      </c>
      <c r="J42" s="30">
        <v>0</v>
      </c>
      <c r="K42" s="30">
        <v>0</v>
      </c>
      <c r="L42" s="30" t="s">
        <v>108</v>
      </c>
      <c r="M42" s="31">
        <v>2000</v>
      </c>
      <c r="N42" s="30" t="s">
        <v>106</v>
      </c>
      <c r="O42" s="33">
        <f t="shared" si="38"/>
        <v>1000</v>
      </c>
      <c r="P42" s="33">
        <f t="shared" si="4"/>
        <v>200</v>
      </c>
      <c r="Q42" s="33">
        <f t="shared" si="39"/>
        <v>466.66666666666998</v>
      </c>
      <c r="R42" s="33">
        <f t="shared" si="40"/>
        <v>18666.64</v>
      </c>
      <c r="S42" s="33">
        <f t="shared" si="7"/>
        <v>9333.32</v>
      </c>
      <c r="T42" s="33">
        <v>4666.66</v>
      </c>
      <c r="U42" s="33">
        <f t="shared" si="8"/>
        <v>2333.33</v>
      </c>
      <c r="V42" s="33">
        <f t="shared" si="41"/>
        <v>50.000150000150015</v>
      </c>
    </row>
    <row r="43" spans="1:23" ht="40.200000000000003" thickBot="1" x14ac:dyDescent="0.35">
      <c r="A43" s="32" t="s">
        <v>172</v>
      </c>
      <c r="B43" s="32" t="s">
        <v>122</v>
      </c>
      <c r="C43" s="30" t="s">
        <v>115</v>
      </c>
      <c r="D43" s="30" t="s">
        <v>105</v>
      </c>
      <c r="F43" s="30" t="s">
        <v>116</v>
      </c>
      <c r="G43" s="35">
        <v>45139</v>
      </c>
      <c r="H43" s="31">
        <v>1</v>
      </c>
      <c r="I43" s="31">
        <v>2</v>
      </c>
      <c r="J43" s="30">
        <v>0</v>
      </c>
      <c r="K43" s="30">
        <v>0</v>
      </c>
      <c r="L43" s="30" t="s">
        <v>108</v>
      </c>
      <c r="M43" s="31">
        <v>2000</v>
      </c>
      <c r="N43" s="30" t="s">
        <v>106</v>
      </c>
      <c r="O43" s="33">
        <f t="shared" si="38"/>
        <v>1000</v>
      </c>
      <c r="P43" s="33">
        <f t="shared" si="4"/>
        <v>200</v>
      </c>
      <c r="Q43" s="33">
        <f t="shared" si="39"/>
        <v>466.66666666666998</v>
      </c>
      <c r="R43" s="33">
        <f t="shared" si="40"/>
        <v>18666.64</v>
      </c>
      <c r="S43" s="33">
        <f t="shared" si="7"/>
        <v>9333.32</v>
      </c>
      <c r="T43" s="33">
        <v>4666.66</v>
      </c>
      <c r="U43" s="33">
        <f t="shared" si="8"/>
        <v>2333.33</v>
      </c>
      <c r="V43" s="33">
        <f t="shared" si="41"/>
        <v>50.000150000150015</v>
      </c>
    </row>
    <row r="44" spans="1:23" ht="40.200000000000003" thickBot="1" x14ac:dyDescent="0.35">
      <c r="A44" s="32" t="s">
        <v>173</v>
      </c>
      <c r="B44" s="32" t="s">
        <v>123</v>
      </c>
      <c r="C44" s="30" t="s">
        <v>115</v>
      </c>
      <c r="D44" s="30" t="s">
        <v>105</v>
      </c>
      <c r="F44" s="30" t="s">
        <v>116</v>
      </c>
      <c r="G44" s="35">
        <v>45139</v>
      </c>
      <c r="H44" s="31">
        <v>1</v>
      </c>
      <c r="I44" s="31">
        <v>2</v>
      </c>
      <c r="J44" s="30">
        <v>0</v>
      </c>
      <c r="K44" s="30">
        <v>0</v>
      </c>
      <c r="L44" s="30" t="s">
        <v>108</v>
      </c>
      <c r="M44" s="31">
        <v>2000</v>
      </c>
      <c r="N44" s="30" t="s">
        <v>106</v>
      </c>
      <c r="O44" s="33">
        <f t="shared" si="38"/>
        <v>1000</v>
      </c>
      <c r="P44" s="33">
        <f t="shared" si="4"/>
        <v>200</v>
      </c>
      <c r="Q44" s="33">
        <f t="shared" si="39"/>
        <v>466.66666666666998</v>
      </c>
      <c r="R44" s="33">
        <f t="shared" si="40"/>
        <v>18666.64</v>
      </c>
      <c r="S44" s="33">
        <f t="shared" si="7"/>
        <v>9333.32</v>
      </c>
      <c r="T44" s="33">
        <v>4666.66</v>
      </c>
      <c r="U44" s="33">
        <f t="shared" si="8"/>
        <v>2333.33</v>
      </c>
      <c r="V44" s="33">
        <f t="shared" si="41"/>
        <v>50.000150000150015</v>
      </c>
    </row>
    <row r="45" spans="1:23" ht="40.200000000000003" thickBot="1" x14ac:dyDescent="0.35">
      <c r="A45" s="32" t="s">
        <v>174</v>
      </c>
      <c r="B45" s="32" t="s">
        <v>124</v>
      </c>
      <c r="C45" s="30" t="s">
        <v>115</v>
      </c>
      <c r="D45" s="30" t="s">
        <v>105</v>
      </c>
      <c r="F45" s="30" t="s">
        <v>116</v>
      </c>
      <c r="G45" s="35">
        <v>45139</v>
      </c>
      <c r="H45" s="31">
        <v>1</v>
      </c>
      <c r="I45" s="31">
        <v>2</v>
      </c>
      <c r="J45" s="30">
        <v>0</v>
      </c>
      <c r="K45" s="30">
        <v>0</v>
      </c>
      <c r="L45" s="30" t="s">
        <v>108</v>
      </c>
      <c r="M45" s="31">
        <v>2000</v>
      </c>
      <c r="N45" s="30" t="s">
        <v>106</v>
      </c>
      <c r="O45" s="33">
        <f t="shared" si="38"/>
        <v>1000</v>
      </c>
      <c r="P45" s="33">
        <f t="shared" si="4"/>
        <v>200</v>
      </c>
      <c r="Q45" s="33">
        <f t="shared" si="39"/>
        <v>466.66666666666998</v>
      </c>
      <c r="R45" s="33">
        <f t="shared" si="40"/>
        <v>18666.64</v>
      </c>
      <c r="S45" s="33">
        <f t="shared" si="7"/>
        <v>9333.32</v>
      </c>
      <c r="T45" s="33">
        <v>4666.66</v>
      </c>
      <c r="U45" s="33">
        <f t="shared" si="8"/>
        <v>2333.33</v>
      </c>
      <c r="V45" s="33">
        <f t="shared" si="41"/>
        <v>50.000150000150015</v>
      </c>
    </row>
    <row r="46" spans="1:23" ht="39.6" x14ac:dyDescent="0.3">
      <c r="A46" s="32" t="s">
        <v>175</v>
      </c>
      <c r="B46" s="32" t="s">
        <v>125</v>
      </c>
      <c r="C46" s="30" t="s">
        <v>115</v>
      </c>
      <c r="D46" s="30" t="s">
        <v>105</v>
      </c>
      <c r="F46" s="30" t="s">
        <v>116</v>
      </c>
      <c r="G46" s="35">
        <v>45139</v>
      </c>
      <c r="H46" s="31">
        <v>1</v>
      </c>
      <c r="I46" s="31">
        <v>2</v>
      </c>
      <c r="J46" s="30">
        <v>0</v>
      </c>
      <c r="K46" s="30">
        <v>0</v>
      </c>
      <c r="L46" s="30" t="s">
        <v>108</v>
      </c>
      <c r="M46" s="31">
        <v>2000</v>
      </c>
      <c r="N46" s="30" t="s">
        <v>106</v>
      </c>
      <c r="O46" s="33">
        <f t="shared" si="38"/>
        <v>1000</v>
      </c>
      <c r="P46" s="33">
        <f t="shared" si="4"/>
        <v>200</v>
      </c>
      <c r="Q46" s="33">
        <f t="shared" si="39"/>
        <v>466.66666666666998</v>
      </c>
      <c r="R46" s="33">
        <f t="shared" si="40"/>
        <v>18666.64</v>
      </c>
      <c r="S46" s="33">
        <f t="shared" si="7"/>
        <v>9333.32</v>
      </c>
      <c r="T46" s="33">
        <v>4666.66</v>
      </c>
      <c r="U46" s="33">
        <f t="shared" si="8"/>
        <v>2333.33</v>
      </c>
      <c r="V46" s="33">
        <f t="shared" si="41"/>
        <v>50.000150000150015</v>
      </c>
    </row>
    <row r="47" spans="1:23" x14ac:dyDescent="0.3">
      <c r="A47" s="31" t="s">
        <v>176</v>
      </c>
      <c r="B47" s="31" t="s">
        <v>120</v>
      </c>
      <c r="C47" s="31" t="s">
        <v>177</v>
      </c>
      <c r="D47" s="31" t="s">
        <v>178</v>
      </c>
      <c r="F47" s="30" t="s">
        <v>116</v>
      </c>
      <c r="G47" s="35">
        <v>45139</v>
      </c>
      <c r="H47" s="31">
        <v>1</v>
      </c>
      <c r="I47" s="31">
        <v>2</v>
      </c>
      <c r="J47" s="30">
        <v>0</v>
      </c>
      <c r="K47" s="30">
        <v>0</v>
      </c>
      <c r="L47" s="30" t="s">
        <v>108</v>
      </c>
      <c r="M47" s="31">
        <v>1600</v>
      </c>
      <c r="N47" s="30" t="s">
        <v>106</v>
      </c>
      <c r="O47" s="33">
        <f t="shared" si="38"/>
        <v>800</v>
      </c>
      <c r="P47" s="33">
        <f t="shared" si="4"/>
        <v>160</v>
      </c>
      <c r="Q47" s="33">
        <f t="shared" si="39"/>
        <v>373.33333333333599</v>
      </c>
      <c r="R47" s="33">
        <f t="shared" si="40"/>
        <v>14900</v>
      </c>
      <c r="S47" s="33">
        <f t="shared" si="7"/>
        <v>7450</v>
      </c>
      <c r="T47" s="33">
        <v>3725</v>
      </c>
      <c r="U47" s="33">
        <f t="shared" si="8"/>
        <v>1862.5</v>
      </c>
      <c r="V47" s="33">
        <f t="shared" si="41"/>
        <v>50.23474178403756</v>
      </c>
      <c r="W47" s="33"/>
    </row>
    <row r="48" spans="1:23" ht="26.4" x14ac:dyDescent="0.3">
      <c r="A48" s="31" t="str">
        <f>C48&amp;" "&amp;D48&amp;" "&amp;B48</f>
        <v>IX, X ICSE Bengali</v>
      </c>
      <c r="B48" s="31" t="s">
        <v>121</v>
      </c>
      <c r="C48" s="31" t="s">
        <v>177</v>
      </c>
      <c r="D48" s="31" t="s">
        <v>178</v>
      </c>
      <c r="F48" s="30" t="s">
        <v>116</v>
      </c>
      <c r="G48" s="35">
        <v>45139</v>
      </c>
      <c r="H48" s="31">
        <v>1</v>
      </c>
      <c r="I48" s="31">
        <v>2</v>
      </c>
      <c r="J48" s="30">
        <v>0</v>
      </c>
      <c r="K48" s="30">
        <v>0</v>
      </c>
      <c r="L48" s="30" t="s">
        <v>108</v>
      </c>
      <c r="M48" s="31">
        <v>1600</v>
      </c>
      <c r="N48" s="30" t="s">
        <v>106</v>
      </c>
      <c r="O48" s="33">
        <f t="shared" ref="O48:O59" si="42">M48*50%</f>
        <v>800</v>
      </c>
      <c r="P48" s="33">
        <f t="shared" si="4"/>
        <v>160</v>
      </c>
      <c r="Q48" s="33">
        <f t="shared" ref="Q48:Q59" si="43">O48*46.666666666667%</f>
        <v>373.33333333333599</v>
      </c>
      <c r="R48" s="33">
        <f t="shared" ref="R48:R59" si="44">T48*4</f>
        <v>14900</v>
      </c>
      <c r="S48" s="33">
        <f t="shared" si="7"/>
        <v>7450</v>
      </c>
      <c r="T48" s="33">
        <v>3725</v>
      </c>
      <c r="U48" s="33">
        <f t="shared" si="8"/>
        <v>1862.5</v>
      </c>
      <c r="V48" s="33">
        <f t="shared" ref="V48:V59" si="45">(O48-(P48+T48/10))/(P48+T48/10)%</f>
        <v>50.23474178403756</v>
      </c>
    </row>
    <row r="49" spans="1:22" x14ac:dyDescent="0.3">
      <c r="A49" s="31" t="str">
        <f t="shared" ref="A49:A59" si="46">C49&amp;" "&amp;D49&amp;" "&amp;B49</f>
        <v>IX, X ICSE Hindi</v>
      </c>
      <c r="B49" s="31" t="s">
        <v>0</v>
      </c>
      <c r="C49" s="31" t="s">
        <v>177</v>
      </c>
      <c r="D49" s="31" t="s">
        <v>178</v>
      </c>
      <c r="F49" s="30" t="s">
        <v>116</v>
      </c>
      <c r="G49" s="35">
        <v>45139</v>
      </c>
      <c r="H49" s="31">
        <v>1</v>
      </c>
      <c r="I49" s="31">
        <v>2</v>
      </c>
      <c r="J49" s="30">
        <v>0</v>
      </c>
      <c r="K49" s="30">
        <v>0</v>
      </c>
      <c r="L49" s="30" t="s">
        <v>108</v>
      </c>
      <c r="M49" s="31">
        <v>1600</v>
      </c>
      <c r="N49" s="30" t="s">
        <v>106</v>
      </c>
      <c r="O49" s="33">
        <f t="shared" si="42"/>
        <v>800</v>
      </c>
      <c r="P49" s="33">
        <f t="shared" si="4"/>
        <v>160</v>
      </c>
      <c r="Q49" s="33">
        <f t="shared" si="43"/>
        <v>373.33333333333599</v>
      </c>
      <c r="R49" s="33">
        <f t="shared" si="44"/>
        <v>14900</v>
      </c>
      <c r="S49" s="33">
        <f t="shared" si="7"/>
        <v>7450</v>
      </c>
      <c r="T49" s="33">
        <v>3725</v>
      </c>
      <c r="U49" s="33">
        <f t="shared" si="8"/>
        <v>1862.5</v>
      </c>
      <c r="V49" s="33">
        <f t="shared" si="45"/>
        <v>50.23474178403756</v>
      </c>
    </row>
    <row r="50" spans="1:22" x14ac:dyDescent="0.3">
      <c r="A50" s="31" t="str">
        <f t="shared" si="46"/>
        <v>IX, X ICSE Maths</v>
      </c>
      <c r="B50" s="31" t="s">
        <v>9</v>
      </c>
      <c r="C50" s="31" t="s">
        <v>177</v>
      </c>
      <c r="D50" s="31" t="s">
        <v>178</v>
      </c>
      <c r="F50" s="30" t="s">
        <v>116</v>
      </c>
      <c r="G50" s="35">
        <v>45139</v>
      </c>
      <c r="H50" s="31">
        <v>1</v>
      </c>
      <c r="I50" s="31">
        <v>2</v>
      </c>
      <c r="J50" s="30">
        <v>0</v>
      </c>
      <c r="K50" s="30">
        <v>0</v>
      </c>
      <c r="L50" s="30" t="s">
        <v>108</v>
      </c>
      <c r="M50" s="31">
        <v>1600</v>
      </c>
      <c r="N50" s="30" t="s">
        <v>106</v>
      </c>
      <c r="O50" s="33">
        <f t="shared" si="42"/>
        <v>800</v>
      </c>
      <c r="P50" s="33">
        <f t="shared" si="4"/>
        <v>160</v>
      </c>
      <c r="Q50" s="33">
        <f t="shared" si="43"/>
        <v>373.33333333333599</v>
      </c>
      <c r="R50" s="33">
        <f t="shared" si="44"/>
        <v>14900</v>
      </c>
      <c r="S50" s="33">
        <f t="shared" si="7"/>
        <v>7450</v>
      </c>
      <c r="T50" s="33">
        <v>3725</v>
      </c>
      <c r="U50" s="33">
        <f t="shared" si="8"/>
        <v>1862.5</v>
      </c>
      <c r="V50" s="33">
        <f t="shared" si="45"/>
        <v>50.23474178403756</v>
      </c>
    </row>
    <row r="51" spans="1:22" ht="26.4" x14ac:dyDescent="0.3">
      <c r="A51" s="31" t="str">
        <f t="shared" si="46"/>
        <v>IX, X ICSE Computers</v>
      </c>
      <c r="B51" s="31" t="s">
        <v>179</v>
      </c>
      <c r="C51" s="31" t="s">
        <v>177</v>
      </c>
      <c r="D51" s="31" t="s">
        <v>178</v>
      </c>
      <c r="F51" s="30" t="s">
        <v>116</v>
      </c>
      <c r="G51" s="35">
        <v>45139</v>
      </c>
      <c r="H51" s="31">
        <v>1</v>
      </c>
      <c r="I51" s="31">
        <v>2</v>
      </c>
      <c r="J51" s="30">
        <v>0</v>
      </c>
      <c r="K51" s="30">
        <v>0</v>
      </c>
      <c r="L51" s="30" t="s">
        <v>108</v>
      </c>
      <c r="M51" s="31">
        <v>1600</v>
      </c>
      <c r="N51" s="30" t="s">
        <v>106</v>
      </c>
      <c r="O51" s="33">
        <f t="shared" si="42"/>
        <v>800</v>
      </c>
      <c r="P51" s="33">
        <f t="shared" si="4"/>
        <v>160</v>
      </c>
      <c r="Q51" s="33">
        <f t="shared" si="43"/>
        <v>373.33333333333599</v>
      </c>
      <c r="R51" s="33">
        <f t="shared" si="44"/>
        <v>14900</v>
      </c>
      <c r="S51" s="33">
        <f t="shared" si="7"/>
        <v>7450</v>
      </c>
      <c r="T51" s="33">
        <v>3725</v>
      </c>
      <c r="U51" s="33">
        <f t="shared" si="8"/>
        <v>1862.5</v>
      </c>
      <c r="V51" s="33">
        <f t="shared" si="45"/>
        <v>50.23474178403756</v>
      </c>
    </row>
    <row r="52" spans="1:22" x14ac:dyDescent="0.3">
      <c r="A52" s="31" t="str">
        <f t="shared" si="46"/>
        <v>IX, X ICSE EVS</v>
      </c>
      <c r="B52" s="31" t="s">
        <v>16</v>
      </c>
      <c r="C52" s="31" t="s">
        <v>177</v>
      </c>
      <c r="D52" s="31" t="s">
        <v>178</v>
      </c>
      <c r="F52" s="30" t="s">
        <v>116</v>
      </c>
      <c r="G52" s="35">
        <v>45139</v>
      </c>
      <c r="H52" s="31">
        <v>1</v>
      </c>
      <c r="I52" s="31">
        <v>2</v>
      </c>
      <c r="J52" s="30">
        <v>0</v>
      </c>
      <c r="K52" s="30">
        <v>0</v>
      </c>
      <c r="L52" s="30" t="s">
        <v>108</v>
      </c>
      <c r="M52" s="31">
        <v>1600</v>
      </c>
      <c r="N52" s="30" t="s">
        <v>106</v>
      </c>
      <c r="O52" s="33">
        <f t="shared" si="42"/>
        <v>800</v>
      </c>
      <c r="P52" s="33">
        <f t="shared" si="4"/>
        <v>160</v>
      </c>
      <c r="Q52" s="33">
        <f t="shared" si="43"/>
        <v>373.33333333333599</v>
      </c>
      <c r="R52" s="33">
        <f t="shared" si="44"/>
        <v>14900</v>
      </c>
      <c r="S52" s="33">
        <f t="shared" si="7"/>
        <v>7450</v>
      </c>
      <c r="T52" s="33">
        <v>3725</v>
      </c>
      <c r="U52" s="33">
        <f t="shared" si="8"/>
        <v>1862.5</v>
      </c>
      <c r="V52" s="33">
        <f t="shared" si="45"/>
        <v>50.23474178403756</v>
      </c>
    </row>
    <row r="53" spans="1:22" x14ac:dyDescent="0.3">
      <c r="A53" s="31" t="str">
        <f t="shared" si="46"/>
        <v>IX, X ICSE Physics</v>
      </c>
      <c r="B53" s="31" t="s">
        <v>102</v>
      </c>
      <c r="C53" s="31" t="s">
        <v>177</v>
      </c>
      <c r="D53" s="31" t="s">
        <v>178</v>
      </c>
      <c r="F53" s="30" t="s">
        <v>116</v>
      </c>
      <c r="G53" s="35">
        <v>45139</v>
      </c>
      <c r="H53" s="31">
        <v>1</v>
      </c>
      <c r="I53" s="31">
        <v>2</v>
      </c>
      <c r="J53" s="30">
        <v>0</v>
      </c>
      <c r="K53" s="30">
        <v>0</v>
      </c>
      <c r="L53" s="30" t="s">
        <v>108</v>
      </c>
      <c r="M53" s="31">
        <v>1600</v>
      </c>
      <c r="N53" s="30" t="s">
        <v>106</v>
      </c>
      <c r="O53" s="33">
        <f t="shared" si="42"/>
        <v>800</v>
      </c>
      <c r="P53" s="33">
        <f t="shared" si="4"/>
        <v>160</v>
      </c>
      <c r="Q53" s="33">
        <f t="shared" si="43"/>
        <v>373.33333333333599</v>
      </c>
      <c r="R53" s="33">
        <f t="shared" si="44"/>
        <v>14900</v>
      </c>
      <c r="S53" s="33">
        <f t="shared" si="7"/>
        <v>7450</v>
      </c>
      <c r="T53" s="33">
        <v>3725</v>
      </c>
      <c r="U53" s="33">
        <f t="shared" si="8"/>
        <v>1862.5</v>
      </c>
      <c r="V53" s="33">
        <f t="shared" si="45"/>
        <v>50.23474178403756</v>
      </c>
    </row>
    <row r="54" spans="1:22" ht="26.4" x14ac:dyDescent="0.3">
      <c r="A54" s="31" t="str">
        <f t="shared" si="46"/>
        <v>IX, X ICSE Chemistry</v>
      </c>
      <c r="B54" s="31" t="s">
        <v>107</v>
      </c>
      <c r="C54" s="31" t="s">
        <v>177</v>
      </c>
      <c r="D54" s="31" t="s">
        <v>178</v>
      </c>
      <c r="F54" s="30" t="s">
        <v>116</v>
      </c>
      <c r="G54" s="35">
        <v>45139</v>
      </c>
      <c r="H54" s="31">
        <v>1</v>
      </c>
      <c r="I54" s="31">
        <v>2</v>
      </c>
      <c r="J54" s="30">
        <v>0</v>
      </c>
      <c r="K54" s="30">
        <v>0</v>
      </c>
      <c r="L54" s="30" t="s">
        <v>108</v>
      </c>
      <c r="M54" s="31">
        <v>1600</v>
      </c>
      <c r="N54" s="30" t="s">
        <v>106</v>
      </c>
      <c r="O54" s="33">
        <f t="shared" si="42"/>
        <v>800</v>
      </c>
      <c r="P54" s="33">
        <f t="shared" si="4"/>
        <v>160</v>
      </c>
      <c r="Q54" s="33">
        <f t="shared" si="43"/>
        <v>373.33333333333599</v>
      </c>
      <c r="R54" s="33">
        <f t="shared" si="44"/>
        <v>14900</v>
      </c>
      <c r="S54" s="33">
        <f t="shared" si="7"/>
        <v>7450</v>
      </c>
      <c r="T54" s="33">
        <v>3725</v>
      </c>
      <c r="U54" s="33">
        <f t="shared" si="8"/>
        <v>1862.5</v>
      </c>
      <c r="V54" s="33">
        <f t="shared" si="45"/>
        <v>50.23474178403756</v>
      </c>
    </row>
    <row r="55" spans="1:22" ht="26.4" x14ac:dyDescent="0.3">
      <c r="A55" s="31" t="str">
        <f t="shared" si="46"/>
        <v>IX, X ICSE Biology</v>
      </c>
      <c r="B55" s="31" t="s">
        <v>111</v>
      </c>
      <c r="C55" s="31" t="s">
        <v>177</v>
      </c>
      <c r="D55" s="31" t="s">
        <v>178</v>
      </c>
      <c r="F55" s="30" t="s">
        <v>116</v>
      </c>
      <c r="G55" s="35">
        <v>45139</v>
      </c>
      <c r="H55" s="31">
        <v>1</v>
      </c>
      <c r="I55" s="31">
        <v>2</v>
      </c>
      <c r="J55" s="30">
        <v>0</v>
      </c>
      <c r="K55" s="30">
        <v>0</v>
      </c>
      <c r="L55" s="30" t="s">
        <v>108</v>
      </c>
      <c r="M55" s="31">
        <v>1600</v>
      </c>
      <c r="N55" s="30" t="s">
        <v>106</v>
      </c>
      <c r="O55" s="33">
        <f t="shared" si="42"/>
        <v>800</v>
      </c>
      <c r="P55" s="33">
        <f t="shared" si="4"/>
        <v>160</v>
      </c>
      <c r="Q55" s="33">
        <f t="shared" si="43"/>
        <v>373.33333333333599</v>
      </c>
      <c r="R55" s="33">
        <f t="shared" si="44"/>
        <v>14900</v>
      </c>
      <c r="S55" s="33">
        <f t="shared" si="7"/>
        <v>7450</v>
      </c>
      <c r="T55" s="33">
        <v>3725</v>
      </c>
      <c r="U55" s="33">
        <f t="shared" si="8"/>
        <v>1862.5</v>
      </c>
      <c r="V55" s="33">
        <f t="shared" si="45"/>
        <v>50.23474178403756</v>
      </c>
    </row>
    <row r="56" spans="1:22" ht="26.4" x14ac:dyDescent="0.3">
      <c r="A56" s="31" t="str">
        <f t="shared" si="46"/>
        <v>IX, X ICSE History &amp; Civics</v>
      </c>
      <c r="B56" s="31" t="s">
        <v>180</v>
      </c>
      <c r="C56" s="31" t="s">
        <v>177</v>
      </c>
      <c r="D56" s="31" t="s">
        <v>178</v>
      </c>
      <c r="F56" s="30" t="s">
        <v>116</v>
      </c>
      <c r="G56" s="35">
        <v>45139</v>
      </c>
      <c r="H56" s="31">
        <v>1</v>
      </c>
      <c r="I56" s="31">
        <v>2</v>
      </c>
      <c r="J56" s="30">
        <v>0</v>
      </c>
      <c r="K56" s="30">
        <v>0</v>
      </c>
      <c r="L56" s="30" t="s">
        <v>108</v>
      </c>
      <c r="M56" s="31">
        <v>1600</v>
      </c>
      <c r="N56" s="30" t="s">
        <v>106</v>
      </c>
      <c r="O56" s="33">
        <f t="shared" si="42"/>
        <v>800</v>
      </c>
      <c r="P56" s="33">
        <f t="shared" si="4"/>
        <v>160</v>
      </c>
      <c r="Q56" s="33">
        <f t="shared" si="43"/>
        <v>373.33333333333599</v>
      </c>
      <c r="R56" s="33">
        <f t="shared" si="44"/>
        <v>14900</v>
      </c>
      <c r="S56" s="33">
        <f t="shared" si="7"/>
        <v>7450</v>
      </c>
      <c r="T56" s="33">
        <v>3725</v>
      </c>
      <c r="U56" s="33">
        <f t="shared" si="8"/>
        <v>1862.5</v>
      </c>
      <c r="V56" s="33">
        <f t="shared" si="45"/>
        <v>50.23474178403756</v>
      </c>
    </row>
    <row r="57" spans="1:22" ht="26.4" x14ac:dyDescent="0.3">
      <c r="A57" s="31" t="str">
        <f t="shared" si="46"/>
        <v>IX, X ICSE Geogeaphy</v>
      </c>
      <c r="B57" s="31" t="s">
        <v>181</v>
      </c>
      <c r="C57" s="31" t="s">
        <v>177</v>
      </c>
      <c r="D57" s="31" t="s">
        <v>178</v>
      </c>
      <c r="F57" s="30" t="s">
        <v>116</v>
      </c>
      <c r="G57" s="35">
        <v>45139</v>
      </c>
      <c r="H57" s="31">
        <v>1</v>
      </c>
      <c r="I57" s="31">
        <v>2</v>
      </c>
      <c r="J57" s="30">
        <v>0</v>
      </c>
      <c r="K57" s="30">
        <v>0</v>
      </c>
      <c r="L57" s="30" t="s">
        <v>108</v>
      </c>
      <c r="M57" s="31">
        <v>1600</v>
      </c>
      <c r="N57" s="30" t="s">
        <v>106</v>
      </c>
      <c r="O57" s="33">
        <f t="shared" si="42"/>
        <v>800</v>
      </c>
      <c r="P57" s="33">
        <f t="shared" si="4"/>
        <v>160</v>
      </c>
      <c r="Q57" s="33">
        <f t="shared" si="43"/>
        <v>373.33333333333599</v>
      </c>
      <c r="R57" s="33">
        <f t="shared" si="44"/>
        <v>14900</v>
      </c>
      <c r="S57" s="33">
        <f t="shared" si="7"/>
        <v>7450</v>
      </c>
      <c r="T57" s="33">
        <v>3725</v>
      </c>
      <c r="U57" s="33">
        <f t="shared" si="8"/>
        <v>1862.5</v>
      </c>
      <c r="V57" s="33">
        <f t="shared" si="45"/>
        <v>50.23474178403756</v>
      </c>
    </row>
    <row r="58" spans="1:22" ht="39.6" x14ac:dyDescent="0.3">
      <c r="A58" s="31" t="str">
        <f t="shared" si="46"/>
        <v>IX, X ICSE Commercial Studies</v>
      </c>
      <c r="B58" s="31" t="s">
        <v>182</v>
      </c>
      <c r="C58" s="31" t="s">
        <v>177</v>
      </c>
      <c r="D58" s="31" t="s">
        <v>178</v>
      </c>
      <c r="F58" s="30" t="s">
        <v>116</v>
      </c>
      <c r="G58" s="35">
        <v>45139</v>
      </c>
      <c r="H58" s="31">
        <v>1</v>
      </c>
      <c r="I58" s="31">
        <v>2</v>
      </c>
      <c r="J58" s="30">
        <v>0</v>
      </c>
      <c r="K58" s="30">
        <v>0</v>
      </c>
      <c r="L58" s="30" t="s">
        <v>108</v>
      </c>
      <c r="M58" s="31">
        <v>1600</v>
      </c>
      <c r="N58" s="30" t="s">
        <v>106</v>
      </c>
      <c r="O58" s="33">
        <f t="shared" si="42"/>
        <v>800</v>
      </c>
      <c r="P58" s="33">
        <f t="shared" si="4"/>
        <v>160</v>
      </c>
      <c r="Q58" s="33">
        <f t="shared" si="43"/>
        <v>373.33333333333599</v>
      </c>
      <c r="R58" s="33">
        <f t="shared" si="44"/>
        <v>14900</v>
      </c>
      <c r="S58" s="33">
        <f t="shared" si="7"/>
        <v>7450</v>
      </c>
      <c r="T58" s="33">
        <v>3725</v>
      </c>
      <c r="U58" s="33">
        <f t="shared" si="8"/>
        <v>1862.5</v>
      </c>
      <c r="V58" s="33">
        <f t="shared" si="45"/>
        <v>50.23474178403756</v>
      </c>
    </row>
    <row r="59" spans="1:22" ht="26.4" x14ac:dyDescent="0.3">
      <c r="A59" s="31" t="str">
        <f t="shared" si="46"/>
        <v>IX, X ICSE Economics</v>
      </c>
      <c r="B59" s="31" t="s">
        <v>118</v>
      </c>
      <c r="C59" s="31" t="s">
        <v>177</v>
      </c>
      <c r="D59" s="31" t="s">
        <v>178</v>
      </c>
      <c r="F59" s="30" t="s">
        <v>116</v>
      </c>
      <c r="G59" s="35">
        <v>45139</v>
      </c>
      <c r="H59" s="31">
        <v>1</v>
      </c>
      <c r="I59" s="31">
        <v>2</v>
      </c>
      <c r="J59" s="30">
        <v>0</v>
      </c>
      <c r="K59" s="30">
        <v>0</v>
      </c>
      <c r="L59" s="30" t="s">
        <v>108</v>
      </c>
      <c r="M59" s="31">
        <v>1600</v>
      </c>
      <c r="N59" s="30" t="s">
        <v>106</v>
      </c>
      <c r="O59" s="33">
        <f t="shared" si="42"/>
        <v>800</v>
      </c>
      <c r="P59" s="33">
        <f t="shared" si="4"/>
        <v>160</v>
      </c>
      <c r="Q59" s="33">
        <f t="shared" si="43"/>
        <v>373.33333333333599</v>
      </c>
      <c r="R59" s="33">
        <f t="shared" si="44"/>
        <v>14900</v>
      </c>
      <c r="S59" s="33">
        <f t="shared" si="7"/>
        <v>7450</v>
      </c>
      <c r="T59" s="33">
        <v>3725</v>
      </c>
      <c r="U59" s="33">
        <f t="shared" si="8"/>
        <v>1862.5</v>
      </c>
      <c r="V59" s="33">
        <f t="shared" si="45"/>
        <v>50.23474178403756</v>
      </c>
    </row>
    <row r="60" spans="1:22" ht="26.4" x14ac:dyDescent="0.3">
      <c r="A60" s="31" t="str">
        <f>C60&amp;" "&amp;D60&amp;" "&amp;B60</f>
        <v>IX, X CBSE English</v>
      </c>
      <c r="B60" s="31" t="s">
        <v>120</v>
      </c>
      <c r="C60" s="31" t="s">
        <v>177</v>
      </c>
      <c r="D60" s="31" t="s">
        <v>155</v>
      </c>
      <c r="F60" s="30" t="s">
        <v>116</v>
      </c>
      <c r="G60" s="35">
        <v>45139</v>
      </c>
      <c r="H60" s="31">
        <v>1</v>
      </c>
      <c r="I60" s="31">
        <v>2</v>
      </c>
      <c r="J60" s="30">
        <v>0</v>
      </c>
      <c r="K60" s="30">
        <v>0</v>
      </c>
      <c r="L60" s="30" t="s">
        <v>108</v>
      </c>
      <c r="M60" s="31">
        <v>1600</v>
      </c>
      <c r="N60" s="30" t="s">
        <v>106</v>
      </c>
      <c r="O60" s="33">
        <f t="shared" ref="O60:O65" si="47">M60*50%</f>
        <v>800</v>
      </c>
      <c r="P60" s="33">
        <f t="shared" si="4"/>
        <v>160</v>
      </c>
      <c r="Q60" s="33">
        <f t="shared" ref="Q60:Q65" si="48">O60*46.666666666667%</f>
        <v>373.33333333333599</v>
      </c>
      <c r="R60" s="33">
        <f t="shared" ref="R60:R65" si="49">T60*4</f>
        <v>14900</v>
      </c>
      <c r="S60" s="33">
        <f t="shared" si="7"/>
        <v>7450</v>
      </c>
      <c r="T60" s="33">
        <v>3725</v>
      </c>
      <c r="U60" s="33">
        <f t="shared" si="8"/>
        <v>1862.5</v>
      </c>
      <c r="V60" s="33">
        <f t="shared" ref="V60:V65" si="50">(O60-(P60+T60/10))/(P60+T60/10)%</f>
        <v>50.23474178403756</v>
      </c>
    </row>
    <row r="61" spans="1:22" ht="26.4" x14ac:dyDescent="0.3">
      <c r="A61" s="31" t="str">
        <f>C61&amp;" "&amp;D61&amp;" "&amp;B61</f>
        <v>IX, X CBSE Bengali</v>
      </c>
      <c r="B61" s="31" t="s">
        <v>121</v>
      </c>
      <c r="C61" s="31" t="s">
        <v>177</v>
      </c>
      <c r="D61" s="31" t="s">
        <v>155</v>
      </c>
      <c r="F61" s="30" t="s">
        <v>116</v>
      </c>
      <c r="G61" s="35">
        <v>45139</v>
      </c>
      <c r="H61" s="31">
        <v>1</v>
      </c>
      <c r="I61" s="31">
        <v>2</v>
      </c>
      <c r="J61" s="30">
        <v>0</v>
      </c>
      <c r="K61" s="30">
        <v>0</v>
      </c>
      <c r="L61" s="30" t="s">
        <v>108</v>
      </c>
      <c r="M61" s="31">
        <v>1600</v>
      </c>
      <c r="N61" s="30" t="s">
        <v>106</v>
      </c>
      <c r="O61" s="33">
        <f t="shared" si="47"/>
        <v>800</v>
      </c>
      <c r="P61" s="33">
        <f t="shared" si="4"/>
        <v>160</v>
      </c>
      <c r="Q61" s="33">
        <f t="shared" si="48"/>
        <v>373.33333333333599</v>
      </c>
      <c r="R61" s="33">
        <f t="shared" si="49"/>
        <v>14900</v>
      </c>
      <c r="S61" s="33">
        <f t="shared" si="7"/>
        <v>7450</v>
      </c>
      <c r="T61" s="33">
        <v>3725</v>
      </c>
      <c r="U61" s="33">
        <f t="shared" si="8"/>
        <v>1862.5</v>
      </c>
      <c r="V61" s="33">
        <f t="shared" si="50"/>
        <v>50.23474178403756</v>
      </c>
    </row>
    <row r="62" spans="1:22" x14ac:dyDescent="0.3">
      <c r="A62" s="31" t="str">
        <f>C62&amp;" "&amp;D62&amp;" "&amp;B62</f>
        <v>IX, X CBSE Hindi</v>
      </c>
      <c r="B62" s="31" t="s">
        <v>0</v>
      </c>
      <c r="C62" s="31" t="s">
        <v>177</v>
      </c>
      <c r="D62" s="31" t="s">
        <v>155</v>
      </c>
      <c r="F62" s="30" t="s">
        <v>116</v>
      </c>
      <c r="G62" s="35">
        <v>45139</v>
      </c>
      <c r="H62" s="31">
        <v>1</v>
      </c>
      <c r="I62" s="31">
        <v>2</v>
      </c>
      <c r="J62" s="30">
        <v>0</v>
      </c>
      <c r="K62" s="30">
        <v>0</v>
      </c>
      <c r="L62" s="30" t="s">
        <v>108</v>
      </c>
      <c r="M62" s="31">
        <v>1600</v>
      </c>
      <c r="N62" s="30" t="s">
        <v>106</v>
      </c>
      <c r="O62" s="33">
        <f t="shared" si="47"/>
        <v>800</v>
      </c>
      <c r="P62" s="33">
        <f t="shared" si="4"/>
        <v>160</v>
      </c>
      <c r="Q62" s="33">
        <f t="shared" si="48"/>
        <v>373.33333333333599</v>
      </c>
      <c r="R62" s="33">
        <f t="shared" si="49"/>
        <v>14900</v>
      </c>
      <c r="S62" s="33">
        <f t="shared" si="7"/>
        <v>7450</v>
      </c>
      <c r="T62" s="33">
        <v>3725</v>
      </c>
      <c r="U62" s="33">
        <f t="shared" si="8"/>
        <v>1862.5</v>
      </c>
      <c r="V62" s="33">
        <f t="shared" si="50"/>
        <v>50.23474178403756</v>
      </c>
    </row>
    <row r="63" spans="1:22" ht="26.4" x14ac:dyDescent="0.3">
      <c r="A63" s="31" t="str">
        <f t="shared" ref="A63:A107" si="51">C63&amp;" "&amp;D63&amp;" "&amp;B63</f>
        <v>IX, X CBSE Social Science</v>
      </c>
      <c r="B63" s="31" t="s">
        <v>184</v>
      </c>
      <c r="C63" s="31" t="s">
        <v>177</v>
      </c>
      <c r="D63" s="31" t="s">
        <v>155</v>
      </c>
      <c r="F63" s="30" t="s">
        <v>116</v>
      </c>
      <c r="G63" s="35">
        <v>45139</v>
      </c>
      <c r="H63" s="31">
        <v>1</v>
      </c>
      <c r="I63" s="31">
        <v>2</v>
      </c>
      <c r="J63" s="30">
        <v>0</v>
      </c>
      <c r="K63" s="30">
        <v>0</v>
      </c>
      <c r="L63" s="30" t="s">
        <v>108</v>
      </c>
      <c r="M63" s="31">
        <v>1600</v>
      </c>
      <c r="N63" s="30" t="s">
        <v>106</v>
      </c>
      <c r="O63" s="33">
        <f t="shared" si="47"/>
        <v>800</v>
      </c>
      <c r="P63" s="33">
        <f t="shared" si="4"/>
        <v>160</v>
      </c>
      <c r="Q63" s="33">
        <f t="shared" si="48"/>
        <v>373.33333333333599</v>
      </c>
      <c r="R63" s="33">
        <f t="shared" si="49"/>
        <v>14900</v>
      </c>
      <c r="S63" s="33">
        <f t="shared" si="7"/>
        <v>7450</v>
      </c>
      <c r="T63" s="33">
        <v>3725</v>
      </c>
      <c r="U63" s="33">
        <f t="shared" si="8"/>
        <v>1862.5</v>
      </c>
      <c r="V63" s="33">
        <f t="shared" si="50"/>
        <v>50.23474178403756</v>
      </c>
    </row>
    <row r="64" spans="1:22" ht="26.4" x14ac:dyDescent="0.3">
      <c r="A64" s="31" t="str">
        <f t="shared" si="51"/>
        <v>IX, X CBSE Science</v>
      </c>
      <c r="B64" s="31" t="s">
        <v>183</v>
      </c>
      <c r="C64" s="31" t="s">
        <v>177</v>
      </c>
      <c r="D64" s="31" t="s">
        <v>155</v>
      </c>
      <c r="F64" s="30" t="s">
        <v>116</v>
      </c>
      <c r="G64" s="35">
        <v>45139</v>
      </c>
      <c r="H64" s="31">
        <v>1</v>
      </c>
      <c r="I64" s="31">
        <v>2</v>
      </c>
      <c r="J64" s="30">
        <v>0</v>
      </c>
      <c r="K64" s="30">
        <v>0</v>
      </c>
      <c r="L64" s="30" t="s">
        <v>108</v>
      </c>
      <c r="M64" s="31">
        <v>1600</v>
      </c>
      <c r="N64" s="30" t="s">
        <v>106</v>
      </c>
      <c r="O64" s="33">
        <f t="shared" si="47"/>
        <v>800</v>
      </c>
      <c r="P64" s="33">
        <f t="shared" si="4"/>
        <v>160</v>
      </c>
      <c r="Q64" s="33">
        <f t="shared" si="48"/>
        <v>373.33333333333599</v>
      </c>
      <c r="R64" s="33">
        <f t="shared" si="49"/>
        <v>14900</v>
      </c>
      <c r="S64" s="33">
        <f t="shared" si="7"/>
        <v>7450</v>
      </c>
      <c r="T64" s="33">
        <v>3725</v>
      </c>
      <c r="U64" s="33">
        <f t="shared" si="8"/>
        <v>1862.5</v>
      </c>
      <c r="V64" s="33">
        <f t="shared" si="50"/>
        <v>50.23474178403756</v>
      </c>
    </row>
    <row r="65" spans="1:22" ht="26.4" x14ac:dyDescent="0.3">
      <c r="A65" s="31" t="str">
        <f t="shared" si="51"/>
        <v>IX, X CBSE Computers</v>
      </c>
      <c r="B65" s="31" t="s">
        <v>179</v>
      </c>
      <c r="C65" s="31" t="s">
        <v>177</v>
      </c>
      <c r="D65" s="31" t="s">
        <v>155</v>
      </c>
      <c r="F65" s="30" t="s">
        <v>116</v>
      </c>
      <c r="G65" s="35">
        <v>45139</v>
      </c>
      <c r="H65" s="31">
        <v>1</v>
      </c>
      <c r="I65" s="31">
        <v>2</v>
      </c>
      <c r="J65" s="30">
        <v>0</v>
      </c>
      <c r="K65" s="30">
        <v>0</v>
      </c>
      <c r="L65" s="30" t="s">
        <v>108</v>
      </c>
      <c r="M65" s="31">
        <v>1600</v>
      </c>
      <c r="N65" s="30" t="s">
        <v>106</v>
      </c>
      <c r="O65" s="33">
        <f t="shared" si="47"/>
        <v>800</v>
      </c>
      <c r="P65" s="33">
        <f t="shared" si="4"/>
        <v>160</v>
      </c>
      <c r="Q65" s="33">
        <f t="shared" si="48"/>
        <v>373.33333333333599</v>
      </c>
      <c r="R65" s="33">
        <f t="shared" si="49"/>
        <v>14900</v>
      </c>
      <c r="S65" s="33">
        <f t="shared" si="7"/>
        <v>7450</v>
      </c>
      <c r="T65" s="33">
        <v>3725</v>
      </c>
      <c r="U65" s="33">
        <f t="shared" si="8"/>
        <v>1862.5</v>
      </c>
      <c r="V65" s="33">
        <f t="shared" si="50"/>
        <v>50.23474178403756</v>
      </c>
    </row>
    <row r="66" spans="1:22" x14ac:dyDescent="0.3">
      <c r="A66" s="31" t="str">
        <f t="shared" si="51"/>
        <v>IX, X WB English</v>
      </c>
      <c r="B66" s="31" t="s">
        <v>120</v>
      </c>
      <c r="C66" s="31" t="s">
        <v>177</v>
      </c>
      <c r="D66" s="31" t="s">
        <v>156</v>
      </c>
      <c r="F66" s="30" t="s">
        <v>116</v>
      </c>
      <c r="G66" s="35">
        <v>45139</v>
      </c>
      <c r="H66" s="31">
        <v>1</v>
      </c>
      <c r="I66" s="31">
        <v>2</v>
      </c>
      <c r="J66" s="30">
        <v>0</v>
      </c>
      <c r="K66" s="30">
        <v>0</v>
      </c>
      <c r="L66" s="30" t="s">
        <v>108</v>
      </c>
      <c r="M66" s="31">
        <v>1500</v>
      </c>
      <c r="N66" s="30" t="s">
        <v>106</v>
      </c>
      <c r="O66" s="33">
        <f t="shared" ref="O66:O72" si="52">M66*50%</f>
        <v>750</v>
      </c>
      <c r="P66" s="33">
        <f t="shared" si="4"/>
        <v>150</v>
      </c>
      <c r="Q66" s="33">
        <f t="shared" ref="Q66:Q72" si="53">O66*46.666666666667%</f>
        <v>350.0000000000025</v>
      </c>
      <c r="R66" s="33">
        <f t="shared" ref="R66:R72" si="54">T66*4</f>
        <v>14000</v>
      </c>
      <c r="S66" s="33">
        <f t="shared" si="7"/>
        <v>7000</v>
      </c>
      <c r="T66" s="33">
        <v>3500</v>
      </c>
      <c r="U66" s="33">
        <f t="shared" si="8"/>
        <v>1750</v>
      </c>
      <c r="V66" s="33">
        <f t="shared" ref="V66:V72" si="55">(O66-(P66+T66/10))/(P66+T66/10)%</f>
        <v>50</v>
      </c>
    </row>
    <row r="67" spans="1:22" x14ac:dyDescent="0.3">
      <c r="A67" s="31" t="str">
        <f t="shared" si="51"/>
        <v>IX, X WB Bengali</v>
      </c>
      <c r="B67" s="31" t="s">
        <v>121</v>
      </c>
      <c r="C67" s="31" t="s">
        <v>177</v>
      </c>
      <c r="D67" s="31" t="s">
        <v>156</v>
      </c>
      <c r="F67" s="30" t="s">
        <v>116</v>
      </c>
      <c r="G67" s="35">
        <v>45139</v>
      </c>
      <c r="H67" s="31">
        <v>1</v>
      </c>
      <c r="I67" s="31">
        <v>2</v>
      </c>
      <c r="J67" s="30">
        <v>0</v>
      </c>
      <c r="K67" s="30">
        <v>0</v>
      </c>
      <c r="L67" s="30" t="s">
        <v>108</v>
      </c>
      <c r="M67" s="31">
        <v>1500</v>
      </c>
      <c r="N67" s="30" t="s">
        <v>106</v>
      </c>
      <c r="O67" s="33">
        <f t="shared" si="52"/>
        <v>750</v>
      </c>
      <c r="P67" s="33">
        <f t="shared" si="4"/>
        <v>150</v>
      </c>
      <c r="Q67" s="33">
        <f t="shared" si="53"/>
        <v>350.0000000000025</v>
      </c>
      <c r="R67" s="33">
        <f t="shared" si="54"/>
        <v>14000</v>
      </c>
      <c r="S67" s="33">
        <f t="shared" si="7"/>
        <v>7000</v>
      </c>
      <c r="T67" s="33">
        <v>3500</v>
      </c>
      <c r="U67" s="33">
        <f t="shared" si="8"/>
        <v>1750</v>
      </c>
      <c r="V67" s="33">
        <f t="shared" si="55"/>
        <v>50</v>
      </c>
    </row>
    <row r="68" spans="1:22" ht="26.4" x14ac:dyDescent="0.3">
      <c r="A68" s="31" t="str">
        <f t="shared" si="51"/>
        <v>IX, X WB Physical Science</v>
      </c>
      <c r="B68" s="31" t="s">
        <v>185</v>
      </c>
      <c r="C68" s="31" t="s">
        <v>177</v>
      </c>
      <c r="D68" s="31" t="s">
        <v>156</v>
      </c>
      <c r="F68" s="30" t="s">
        <v>116</v>
      </c>
      <c r="G68" s="35">
        <v>45139</v>
      </c>
      <c r="H68" s="31">
        <v>1</v>
      </c>
      <c r="I68" s="31">
        <v>2</v>
      </c>
      <c r="J68" s="30">
        <v>0</v>
      </c>
      <c r="K68" s="30">
        <v>0</v>
      </c>
      <c r="L68" s="30" t="s">
        <v>108</v>
      </c>
      <c r="M68" s="31">
        <v>1500</v>
      </c>
      <c r="N68" s="30" t="s">
        <v>106</v>
      </c>
      <c r="O68" s="33">
        <f t="shared" si="52"/>
        <v>750</v>
      </c>
      <c r="P68" s="33">
        <f t="shared" si="4"/>
        <v>150</v>
      </c>
      <c r="Q68" s="33">
        <f t="shared" si="53"/>
        <v>350.0000000000025</v>
      </c>
      <c r="R68" s="33">
        <f t="shared" si="54"/>
        <v>14000</v>
      </c>
      <c r="S68" s="33">
        <f t="shared" si="7"/>
        <v>7000</v>
      </c>
      <c r="T68" s="33">
        <v>3500</v>
      </c>
      <c r="U68" s="33">
        <f t="shared" si="8"/>
        <v>1750</v>
      </c>
      <c r="V68" s="33">
        <f t="shared" si="55"/>
        <v>50</v>
      </c>
    </row>
    <row r="69" spans="1:22" ht="26.4" x14ac:dyDescent="0.3">
      <c r="A69" s="31" t="str">
        <f t="shared" si="51"/>
        <v>IX, X WB Life Science</v>
      </c>
      <c r="B69" s="31" t="s">
        <v>186</v>
      </c>
      <c r="C69" s="31" t="s">
        <v>177</v>
      </c>
      <c r="D69" s="31" t="s">
        <v>156</v>
      </c>
      <c r="F69" s="30" t="s">
        <v>116</v>
      </c>
      <c r="G69" s="35">
        <v>45139</v>
      </c>
      <c r="H69" s="31">
        <v>1</v>
      </c>
      <c r="I69" s="31">
        <v>2</v>
      </c>
      <c r="J69" s="30">
        <v>0</v>
      </c>
      <c r="K69" s="30">
        <v>0</v>
      </c>
      <c r="L69" s="30" t="s">
        <v>108</v>
      </c>
      <c r="M69" s="31">
        <v>1500</v>
      </c>
      <c r="N69" s="30" t="s">
        <v>106</v>
      </c>
      <c r="O69" s="33">
        <f t="shared" si="52"/>
        <v>750</v>
      </c>
      <c r="P69" s="33">
        <f t="shared" si="4"/>
        <v>150</v>
      </c>
      <c r="Q69" s="33">
        <f t="shared" si="53"/>
        <v>350.0000000000025</v>
      </c>
      <c r="R69" s="33">
        <f t="shared" si="54"/>
        <v>14000</v>
      </c>
      <c r="S69" s="33">
        <f t="shared" si="7"/>
        <v>7000</v>
      </c>
      <c r="T69" s="33">
        <v>3500</v>
      </c>
      <c r="U69" s="33">
        <f t="shared" si="8"/>
        <v>1750</v>
      </c>
      <c r="V69" s="33">
        <f t="shared" si="55"/>
        <v>50</v>
      </c>
    </row>
    <row r="70" spans="1:22" ht="26.4" x14ac:dyDescent="0.3">
      <c r="A70" s="31" t="str">
        <f t="shared" si="51"/>
        <v>IX, X WB Mathematics</v>
      </c>
      <c r="B70" s="31" t="s">
        <v>131</v>
      </c>
      <c r="C70" s="31" t="s">
        <v>177</v>
      </c>
      <c r="D70" s="31" t="s">
        <v>156</v>
      </c>
      <c r="F70" s="30" t="s">
        <v>116</v>
      </c>
      <c r="G70" s="35">
        <v>45139</v>
      </c>
      <c r="H70" s="31">
        <v>1</v>
      </c>
      <c r="I70" s="31">
        <v>2</v>
      </c>
      <c r="J70" s="30">
        <v>0</v>
      </c>
      <c r="K70" s="30">
        <v>0</v>
      </c>
      <c r="L70" s="30" t="s">
        <v>108</v>
      </c>
      <c r="M70" s="31">
        <v>1500</v>
      </c>
      <c r="N70" s="30" t="s">
        <v>106</v>
      </c>
      <c r="O70" s="33">
        <f t="shared" si="52"/>
        <v>750</v>
      </c>
      <c r="P70" s="33">
        <f t="shared" si="4"/>
        <v>150</v>
      </c>
      <c r="Q70" s="33">
        <f t="shared" si="53"/>
        <v>350.0000000000025</v>
      </c>
      <c r="R70" s="33">
        <f t="shared" si="54"/>
        <v>14000</v>
      </c>
      <c r="S70" s="33">
        <f t="shared" si="7"/>
        <v>7000</v>
      </c>
      <c r="T70" s="33">
        <v>3500</v>
      </c>
      <c r="U70" s="33">
        <f t="shared" si="8"/>
        <v>1750</v>
      </c>
      <c r="V70" s="33">
        <f t="shared" si="55"/>
        <v>50</v>
      </c>
    </row>
    <row r="71" spans="1:22" x14ac:dyDescent="0.3">
      <c r="A71" s="31" t="str">
        <f t="shared" si="51"/>
        <v>IX, X WB History</v>
      </c>
      <c r="B71" s="31" t="s">
        <v>122</v>
      </c>
      <c r="C71" s="31" t="s">
        <v>177</v>
      </c>
      <c r="D71" s="31" t="s">
        <v>156</v>
      </c>
      <c r="F71" s="30" t="s">
        <v>116</v>
      </c>
      <c r="G71" s="35">
        <v>45139</v>
      </c>
      <c r="H71" s="31">
        <v>1</v>
      </c>
      <c r="I71" s="31">
        <v>2</v>
      </c>
      <c r="J71" s="30">
        <v>0</v>
      </c>
      <c r="K71" s="30">
        <v>0</v>
      </c>
      <c r="L71" s="30" t="s">
        <v>108</v>
      </c>
      <c r="M71" s="31">
        <v>1500</v>
      </c>
      <c r="N71" s="30" t="s">
        <v>106</v>
      </c>
      <c r="O71" s="33">
        <f t="shared" si="52"/>
        <v>750</v>
      </c>
      <c r="P71" s="33">
        <f t="shared" si="4"/>
        <v>150</v>
      </c>
      <c r="Q71" s="33">
        <f t="shared" si="53"/>
        <v>350.0000000000025</v>
      </c>
      <c r="R71" s="33">
        <f t="shared" si="54"/>
        <v>14000</v>
      </c>
      <c r="S71" s="33">
        <f t="shared" si="7"/>
        <v>7000</v>
      </c>
      <c r="T71" s="33">
        <v>3500</v>
      </c>
      <c r="U71" s="33">
        <f t="shared" si="8"/>
        <v>1750</v>
      </c>
      <c r="V71" s="33">
        <f t="shared" si="55"/>
        <v>50</v>
      </c>
    </row>
    <row r="72" spans="1:22" ht="26.4" x14ac:dyDescent="0.3">
      <c r="A72" s="31" t="str">
        <f t="shared" si="51"/>
        <v>IX, X WB Geography</v>
      </c>
      <c r="B72" s="31" t="s">
        <v>119</v>
      </c>
      <c r="C72" s="31" t="s">
        <v>177</v>
      </c>
      <c r="D72" s="31" t="s">
        <v>156</v>
      </c>
      <c r="F72" s="30" t="s">
        <v>116</v>
      </c>
      <c r="G72" s="35">
        <v>45139</v>
      </c>
      <c r="H72" s="31">
        <v>1</v>
      </c>
      <c r="I72" s="31">
        <v>2</v>
      </c>
      <c r="J72" s="30">
        <v>0</v>
      </c>
      <c r="K72" s="30">
        <v>0</v>
      </c>
      <c r="L72" s="30" t="s">
        <v>108</v>
      </c>
      <c r="M72" s="31">
        <v>1500</v>
      </c>
      <c r="N72" s="30" t="s">
        <v>106</v>
      </c>
      <c r="O72" s="33">
        <f t="shared" si="52"/>
        <v>750</v>
      </c>
      <c r="P72" s="33">
        <f t="shared" ref="P72:P107" si="56">O72*20%</f>
        <v>150</v>
      </c>
      <c r="Q72" s="33">
        <f t="shared" si="53"/>
        <v>350.0000000000025</v>
      </c>
      <c r="R72" s="33">
        <f t="shared" si="54"/>
        <v>14000</v>
      </c>
      <c r="S72" s="33">
        <f t="shared" ref="S72:S107" si="57">T72*2</f>
        <v>7000</v>
      </c>
      <c r="T72" s="33">
        <v>3500</v>
      </c>
      <c r="U72" s="33">
        <f t="shared" ref="U72:U107" si="58">T72/2</f>
        <v>1750</v>
      </c>
      <c r="V72" s="33">
        <f t="shared" si="55"/>
        <v>50</v>
      </c>
    </row>
    <row r="73" spans="1:22" x14ac:dyDescent="0.3">
      <c r="A73" s="31" t="str">
        <f t="shared" si="51"/>
        <v>VIII ICSE English</v>
      </c>
      <c r="B73" s="31" t="s">
        <v>120</v>
      </c>
      <c r="C73" s="31" t="s">
        <v>187</v>
      </c>
      <c r="D73" s="31" t="s">
        <v>178</v>
      </c>
      <c r="F73" s="30" t="s">
        <v>116</v>
      </c>
      <c r="G73" s="35">
        <v>45139</v>
      </c>
      <c r="H73" s="31">
        <v>1</v>
      </c>
      <c r="I73" s="31">
        <v>2</v>
      </c>
      <c r="J73" s="30">
        <v>0</v>
      </c>
      <c r="K73" s="30">
        <v>0</v>
      </c>
      <c r="L73" s="30" t="s">
        <v>108</v>
      </c>
      <c r="M73" s="31">
        <v>1500</v>
      </c>
      <c r="N73" s="30" t="s">
        <v>106</v>
      </c>
      <c r="O73" s="33">
        <f t="shared" ref="O73:O83" si="59">M73*50%</f>
        <v>750</v>
      </c>
      <c r="P73" s="33">
        <f t="shared" si="56"/>
        <v>150</v>
      </c>
      <c r="Q73" s="33">
        <f t="shared" ref="Q73:Q83" si="60">O73*46.666666666667%</f>
        <v>350.0000000000025</v>
      </c>
      <c r="R73" s="33">
        <f t="shared" ref="R73:R83" si="61">T73*4</f>
        <v>14000</v>
      </c>
      <c r="S73" s="33">
        <f t="shared" si="57"/>
        <v>7000</v>
      </c>
      <c r="T73" s="33">
        <v>3500</v>
      </c>
      <c r="U73" s="33">
        <f t="shared" si="58"/>
        <v>1750</v>
      </c>
      <c r="V73" s="33">
        <f t="shared" ref="V73:V83" si="62">(O73-(P73+T73/10))/(P73+T73/10)%</f>
        <v>50</v>
      </c>
    </row>
    <row r="74" spans="1:22" x14ac:dyDescent="0.3">
      <c r="A74" s="31" t="str">
        <f t="shared" si="51"/>
        <v>VIII ICSE Maths</v>
      </c>
      <c r="B74" s="31" t="s">
        <v>9</v>
      </c>
      <c r="C74" s="31" t="s">
        <v>187</v>
      </c>
      <c r="D74" s="31" t="s">
        <v>178</v>
      </c>
      <c r="F74" s="30" t="s">
        <v>116</v>
      </c>
      <c r="G74" s="35">
        <v>45139</v>
      </c>
      <c r="H74" s="31">
        <v>1</v>
      </c>
      <c r="I74" s="31">
        <v>2</v>
      </c>
      <c r="J74" s="30">
        <v>0</v>
      </c>
      <c r="K74" s="30">
        <v>0</v>
      </c>
      <c r="L74" s="30" t="s">
        <v>108</v>
      </c>
      <c r="M74" s="31">
        <v>1500</v>
      </c>
      <c r="N74" s="30" t="s">
        <v>106</v>
      </c>
      <c r="O74" s="33">
        <f t="shared" si="59"/>
        <v>750</v>
      </c>
      <c r="P74" s="33">
        <f t="shared" si="56"/>
        <v>150</v>
      </c>
      <c r="Q74" s="33">
        <f t="shared" si="60"/>
        <v>350.0000000000025</v>
      </c>
      <c r="R74" s="33">
        <f t="shared" si="61"/>
        <v>14000</v>
      </c>
      <c r="S74" s="33">
        <f t="shared" si="57"/>
        <v>7000</v>
      </c>
      <c r="T74" s="33">
        <v>3500</v>
      </c>
      <c r="U74" s="33">
        <f t="shared" si="58"/>
        <v>1750</v>
      </c>
      <c r="V74" s="33">
        <f t="shared" si="62"/>
        <v>50</v>
      </c>
    </row>
    <row r="75" spans="1:22" x14ac:dyDescent="0.3">
      <c r="A75" s="31" t="str">
        <f t="shared" si="51"/>
        <v>VIII ICSE Physics</v>
      </c>
      <c r="B75" s="31" t="s">
        <v>102</v>
      </c>
      <c r="C75" s="31" t="s">
        <v>187</v>
      </c>
      <c r="D75" s="31" t="s">
        <v>178</v>
      </c>
      <c r="F75" s="30" t="s">
        <v>116</v>
      </c>
      <c r="G75" s="35">
        <v>45139</v>
      </c>
      <c r="H75" s="31">
        <v>1</v>
      </c>
      <c r="I75" s="31">
        <v>2</v>
      </c>
      <c r="J75" s="30">
        <v>0</v>
      </c>
      <c r="K75" s="30">
        <v>0</v>
      </c>
      <c r="L75" s="30" t="s">
        <v>108</v>
      </c>
      <c r="M75" s="31">
        <v>1500</v>
      </c>
      <c r="N75" s="30" t="s">
        <v>106</v>
      </c>
      <c r="O75" s="33">
        <f t="shared" si="59"/>
        <v>750</v>
      </c>
      <c r="P75" s="33">
        <f t="shared" si="56"/>
        <v>150</v>
      </c>
      <c r="Q75" s="33">
        <f t="shared" si="60"/>
        <v>350.0000000000025</v>
      </c>
      <c r="R75" s="33">
        <f t="shared" si="61"/>
        <v>14000</v>
      </c>
      <c r="S75" s="33">
        <f t="shared" si="57"/>
        <v>7000</v>
      </c>
      <c r="T75" s="33">
        <v>3500</v>
      </c>
      <c r="U75" s="33">
        <f t="shared" si="58"/>
        <v>1750</v>
      </c>
      <c r="V75" s="33">
        <f t="shared" si="62"/>
        <v>50</v>
      </c>
    </row>
    <row r="76" spans="1:22" ht="26.4" x14ac:dyDescent="0.3">
      <c r="A76" s="31" t="str">
        <f t="shared" si="51"/>
        <v>VIII ICSE Chemestry</v>
      </c>
      <c r="B76" s="31" t="s">
        <v>188</v>
      </c>
      <c r="C76" s="31" t="s">
        <v>187</v>
      </c>
      <c r="D76" s="31" t="s">
        <v>178</v>
      </c>
      <c r="F76" s="30" t="s">
        <v>116</v>
      </c>
      <c r="G76" s="35">
        <v>45139</v>
      </c>
      <c r="H76" s="31">
        <v>1</v>
      </c>
      <c r="I76" s="31">
        <v>2</v>
      </c>
      <c r="J76" s="30">
        <v>0</v>
      </c>
      <c r="K76" s="30">
        <v>0</v>
      </c>
      <c r="L76" s="30" t="s">
        <v>108</v>
      </c>
      <c r="M76" s="31">
        <v>1500</v>
      </c>
      <c r="N76" s="30" t="s">
        <v>106</v>
      </c>
      <c r="O76" s="33">
        <f t="shared" si="59"/>
        <v>750</v>
      </c>
      <c r="P76" s="33">
        <f t="shared" si="56"/>
        <v>150</v>
      </c>
      <c r="Q76" s="33">
        <f t="shared" si="60"/>
        <v>350.0000000000025</v>
      </c>
      <c r="R76" s="33">
        <f t="shared" si="61"/>
        <v>14000</v>
      </c>
      <c r="S76" s="33">
        <f t="shared" si="57"/>
        <v>7000</v>
      </c>
      <c r="T76" s="33">
        <v>3500</v>
      </c>
      <c r="U76" s="33">
        <f t="shared" si="58"/>
        <v>1750</v>
      </c>
      <c r="V76" s="33">
        <f t="shared" si="62"/>
        <v>50</v>
      </c>
    </row>
    <row r="77" spans="1:22" x14ac:dyDescent="0.3">
      <c r="A77" s="31" t="str">
        <f t="shared" si="51"/>
        <v>VIII ICSE Biology</v>
      </c>
      <c r="B77" s="31" t="s">
        <v>111</v>
      </c>
      <c r="C77" s="31" t="s">
        <v>187</v>
      </c>
      <c r="D77" s="31" t="s">
        <v>178</v>
      </c>
      <c r="F77" s="30" t="s">
        <v>116</v>
      </c>
      <c r="G77" s="35">
        <v>45139</v>
      </c>
      <c r="H77" s="31">
        <v>1</v>
      </c>
      <c r="I77" s="31">
        <v>2</v>
      </c>
      <c r="J77" s="30">
        <v>0</v>
      </c>
      <c r="K77" s="30">
        <v>0</v>
      </c>
      <c r="L77" s="30" t="s">
        <v>108</v>
      </c>
      <c r="M77" s="31">
        <v>1500</v>
      </c>
      <c r="N77" s="30" t="s">
        <v>106</v>
      </c>
      <c r="O77" s="33">
        <f t="shared" si="59"/>
        <v>750</v>
      </c>
      <c r="P77" s="33">
        <f t="shared" si="56"/>
        <v>150</v>
      </c>
      <c r="Q77" s="33">
        <f t="shared" si="60"/>
        <v>350.0000000000025</v>
      </c>
      <c r="R77" s="33">
        <f t="shared" si="61"/>
        <v>14000</v>
      </c>
      <c r="S77" s="33">
        <f t="shared" si="57"/>
        <v>7000</v>
      </c>
      <c r="T77" s="33">
        <v>3500</v>
      </c>
      <c r="U77" s="33">
        <f t="shared" si="58"/>
        <v>1750</v>
      </c>
      <c r="V77" s="33">
        <f t="shared" si="62"/>
        <v>50</v>
      </c>
    </row>
    <row r="78" spans="1:22" ht="26.4" x14ac:dyDescent="0.3">
      <c r="A78" s="31" t="str">
        <f t="shared" si="51"/>
        <v>VIII ICSE History &amp; Civics</v>
      </c>
      <c r="B78" s="31" t="s">
        <v>180</v>
      </c>
      <c r="C78" s="31" t="s">
        <v>187</v>
      </c>
      <c r="D78" s="31" t="s">
        <v>178</v>
      </c>
      <c r="F78" s="30" t="s">
        <v>116</v>
      </c>
      <c r="G78" s="35">
        <v>45139</v>
      </c>
      <c r="H78" s="31">
        <v>1</v>
      </c>
      <c r="I78" s="31">
        <v>2</v>
      </c>
      <c r="J78" s="30">
        <v>0</v>
      </c>
      <c r="K78" s="30">
        <v>0</v>
      </c>
      <c r="L78" s="30" t="s">
        <v>108</v>
      </c>
      <c r="M78" s="31">
        <v>1500</v>
      </c>
      <c r="N78" s="30" t="s">
        <v>106</v>
      </c>
      <c r="O78" s="33">
        <f t="shared" si="59"/>
        <v>750</v>
      </c>
      <c r="P78" s="33">
        <f t="shared" si="56"/>
        <v>150</v>
      </c>
      <c r="Q78" s="33">
        <f t="shared" si="60"/>
        <v>350.0000000000025</v>
      </c>
      <c r="R78" s="33">
        <f t="shared" si="61"/>
        <v>14000</v>
      </c>
      <c r="S78" s="33">
        <f t="shared" si="57"/>
        <v>7000</v>
      </c>
      <c r="T78" s="33">
        <v>3500</v>
      </c>
      <c r="U78" s="33">
        <f t="shared" si="58"/>
        <v>1750</v>
      </c>
      <c r="V78" s="33">
        <f t="shared" si="62"/>
        <v>50</v>
      </c>
    </row>
    <row r="79" spans="1:22" ht="26.4" x14ac:dyDescent="0.3">
      <c r="A79" s="31" t="str">
        <f t="shared" si="51"/>
        <v>VIII ICSE Geography</v>
      </c>
      <c r="B79" s="31" t="s">
        <v>119</v>
      </c>
      <c r="C79" s="31" t="s">
        <v>187</v>
      </c>
      <c r="D79" s="31" t="s">
        <v>178</v>
      </c>
      <c r="F79" s="30" t="s">
        <v>116</v>
      </c>
      <c r="G79" s="35">
        <v>45139</v>
      </c>
      <c r="H79" s="31">
        <v>1</v>
      </c>
      <c r="I79" s="31">
        <v>2</v>
      </c>
      <c r="J79" s="30">
        <v>0</v>
      </c>
      <c r="K79" s="30">
        <v>0</v>
      </c>
      <c r="L79" s="30" t="s">
        <v>108</v>
      </c>
      <c r="M79" s="31">
        <v>1500</v>
      </c>
      <c r="N79" s="30" t="s">
        <v>106</v>
      </c>
      <c r="O79" s="33">
        <f t="shared" si="59"/>
        <v>750</v>
      </c>
      <c r="P79" s="33">
        <f t="shared" si="56"/>
        <v>150</v>
      </c>
      <c r="Q79" s="33">
        <f t="shared" si="60"/>
        <v>350.0000000000025</v>
      </c>
      <c r="R79" s="33">
        <f t="shared" si="61"/>
        <v>14000</v>
      </c>
      <c r="S79" s="33">
        <f t="shared" si="57"/>
        <v>7000</v>
      </c>
      <c r="T79" s="33">
        <v>3500</v>
      </c>
      <c r="U79" s="33">
        <f t="shared" si="58"/>
        <v>1750</v>
      </c>
      <c r="V79" s="33">
        <f t="shared" si="62"/>
        <v>50</v>
      </c>
    </row>
    <row r="80" spans="1:22" ht="26.4" x14ac:dyDescent="0.3">
      <c r="A80" s="31" t="str">
        <f t="shared" si="51"/>
        <v>VIII ICSE Computers</v>
      </c>
      <c r="B80" s="31" t="s">
        <v>179</v>
      </c>
      <c r="C80" s="31" t="s">
        <v>187</v>
      </c>
      <c r="D80" s="31" t="s">
        <v>178</v>
      </c>
      <c r="F80" s="30" t="s">
        <v>116</v>
      </c>
      <c r="G80" s="35">
        <v>45139</v>
      </c>
      <c r="H80" s="31">
        <v>1</v>
      </c>
      <c r="I80" s="31">
        <v>2</v>
      </c>
      <c r="J80" s="30">
        <v>0</v>
      </c>
      <c r="K80" s="30">
        <v>0</v>
      </c>
      <c r="L80" s="30" t="s">
        <v>108</v>
      </c>
      <c r="M80" s="31">
        <v>1500</v>
      </c>
      <c r="N80" s="30" t="s">
        <v>106</v>
      </c>
      <c r="O80" s="33">
        <f t="shared" si="59"/>
        <v>750</v>
      </c>
      <c r="P80" s="33">
        <f t="shared" si="56"/>
        <v>150</v>
      </c>
      <c r="Q80" s="33">
        <f t="shared" si="60"/>
        <v>350.0000000000025</v>
      </c>
      <c r="R80" s="33">
        <f t="shared" si="61"/>
        <v>14000</v>
      </c>
      <c r="S80" s="33">
        <f t="shared" si="57"/>
        <v>7000</v>
      </c>
      <c r="T80" s="33">
        <v>3500</v>
      </c>
      <c r="U80" s="33">
        <f t="shared" si="58"/>
        <v>1750</v>
      </c>
      <c r="V80" s="33">
        <f t="shared" si="62"/>
        <v>50</v>
      </c>
    </row>
    <row r="81" spans="1:22" x14ac:dyDescent="0.3">
      <c r="A81" s="31" t="str">
        <f t="shared" si="51"/>
        <v>VIII ICSE EVS</v>
      </c>
      <c r="B81" s="31" t="s">
        <v>16</v>
      </c>
      <c r="C81" s="31" t="s">
        <v>187</v>
      </c>
      <c r="D81" s="31" t="s">
        <v>178</v>
      </c>
      <c r="F81" s="30" t="s">
        <v>116</v>
      </c>
      <c r="G81" s="35">
        <v>45139</v>
      </c>
      <c r="H81" s="31">
        <v>1</v>
      </c>
      <c r="I81" s="31">
        <v>2</v>
      </c>
      <c r="J81" s="30">
        <v>0</v>
      </c>
      <c r="K81" s="30">
        <v>0</v>
      </c>
      <c r="L81" s="30" t="s">
        <v>108</v>
      </c>
      <c r="M81" s="31">
        <v>1500</v>
      </c>
      <c r="N81" s="30" t="s">
        <v>106</v>
      </c>
      <c r="O81" s="33">
        <f t="shared" si="59"/>
        <v>750</v>
      </c>
      <c r="P81" s="33">
        <f t="shared" si="56"/>
        <v>150</v>
      </c>
      <c r="Q81" s="33">
        <f t="shared" si="60"/>
        <v>350.0000000000025</v>
      </c>
      <c r="R81" s="33">
        <f t="shared" si="61"/>
        <v>14000</v>
      </c>
      <c r="S81" s="33">
        <f t="shared" si="57"/>
        <v>7000</v>
      </c>
      <c r="T81" s="33">
        <v>3500</v>
      </c>
      <c r="U81" s="33">
        <f t="shared" si="58"/>
        <v>1750</v>
      </c>
      <c r="V81" s="33">
        <f t="shared" si="62"/>
        <v>50</v>
      </c>
    </row>
    <row r="82" spans="1:22" x14ac:dyDescent="0.3">
      <c r="A82" s="31" t="str">
        <f t="shared" si="51"/>
        <v>VIII ICSE Bengali</v>
      </c>
      <c r="B82" s="31" t="s">
        <v>121</v>
      </c>
      <c r="C82" s="31" t="s">
        <v>187</v>
      </c>
      <c r="D82" s="31" t="s">
        <v>178</v>
      </c>
      <c r="F82" s="30" t="s">
        <v>116</v>
      </c>
      <c r="G82" s="35">
        <v>45139</v>
      </c>
      <c r="H82" s="31">
        <v>1</v>
      </c>
      <c r="I82" s="31">
        <v>2</v>
      </c>
      <c r="J82" s="30">
        <v>0</v>
      </c>
      <c r="K82" s="30">
        <v>0</v>
      </c>
      <c r="L82" s="30" t="s">
        <v>108</v>
      </c>
      <c r="M82" s="31">
        <v>1500</v>
      </c>
      <c r="N82" s="30" t="s">
        <v>106</v>
      </c>
      <c r="O82" s="33">
        <f t="shared" si="59"/>
        <v>750</v>
      </c>
      <c r="P82" s="33">
        <f t="shared" si="56"/>
        <v>150</v>
      </c>
      <c r="Q82" s="33">
        <f t="shared" si="60"/>
        <v>350.0000000000025</v>
      </c>
      <c r="R82" s="33">
        <f t="shared" si="61"/>
        <v>14000</v>
      </c>
      <c r="S82" s="33">
        <f t="shared" si="57"/>
        <v>7000</v>
      </c>
      <c r="T82" s="33">
        <v>3500</v>
      </c>
      <c r="U82" s="33">
        <f t="shared" si="58"/>
        <v>1750</v>
      </c>
      <c r="V82" s="33">
        <f t="shared" si="62"/>
        <v>50</v>
      </c>
    </row>
    <row r="83" spans="1:22" x14ac:dyDescent="0.3">
      <c r="A83" s="31" t="str">
        <f t="shared" si="51"/>
        <v>VIII ICSE Hindi</v>
      </c>
      <c r="B83" s="31" t="s">
        <v>0</v>
      </c>
      <c r="C83" s="31" t="s">
        <v>187</v>
      </c>
      <c r="D83" s="31" t="s">
        <v>178</v>
      </c>
      <c r="F83" s="30" t="s">
        <v>116</v>
      </c>
      <c r="G83" s="35">
        <v>45139</v>
      </c>
      <c r="H83" s="31">
        <v>1</v>
      </c>
      <c r="I83" s="31">
        <v>2</v>
      </c>
      <c r="J83" s="30">
        <v>0</v>
      </c>
      <c r="K83" s="30">
        <v>0</v>
      </c>
      <c r="L83" s="30" t="s">
        <v>108</v>
      </c>
      <c r="M83" s="31">
        <v>1500</v>
      </c>
      <c r="N83" s="30" t="s">
        <v>106</v>
      </c>
      <c r="O83" s="33">
        <f t="shared" si="59"/>
        <v>750</v>
      </c>
      <c r="P83" s="33">
        <f t="shared" si="56"/>
        <v>150</v>
      </c>
      <c r="Q83" s="33">
        <f t="shared" si="60"/>
        <v>350.0000000000025</v>
      </c>
      <c r="R83" s="33">
        <f t="shared" si="61"/>
        <v>14000</v>
      </c>
      <c r="S83" s="33">
        <f t="shared" si="57"/>
        <v>7000</v>
      </c>
      <c r="T83" s="33">
        <v>3500</v>
      </c>
      <c r="U83" s="33">
        <f t="shared" si="58"/>
        <v>1750</v>
      </c>
      <c r="V83" s="33">
        <f t="shared" si="62"/>
        <v>50</v>
      </c>
    </row>
    <row r="84" spans="1:22" x14ac:dyDescent="0.3">
      <c r="A84" s="31" t="str">
        <f t="shared" si="51"/>
        <v>VIII CBSE English</v>
      </c>
      <c r="B84" s="31" t="s">
        <v>120</v>
      </c>
      <c r="C84" s="31" t="s">
        <v>187</v>
      </c>
      <c r="D84" s="31" t="s">
        <v>155</v>
      </c>
      <c r="F84" s="30" t="s">
        <v>116</v>
      </c>
      <c r="G84" s="35">
        <v>45139</v>
      </c>
      <c r="H84" s="31">
        <v>1</v>
      </c>
      <c r="I84" s="31">
        <v>2</v>
      </c>
      <c r="J84" s="30">
        <v>0</v>
      </c>
      <c r="K84" s="30">
        <v>0</v>
      </c>
      <c r="L84" s="30" t="s">
        <v>108</v>
      </c>
      <c r="M84" s="31">
        <v>1500</v>
      </c>
      <c r="N84" s="30" t="s">
        <v>106</v>
      </c>
      <c r="O84" s="33">
        <f t="shared" ref="O84:O97" si="63">M84*50%</f>
        <v>750</v>
      </c>
      <c r="P84" s="33">
        <f t="shared" si="56"/>
        <v>150</v>
      </c>
      <c r="Q84" s="33">
        <f t="shared" ref="Q84:Q97" si="64">O84*46.666666666667%</f>
        <v>350.0000000000025</v>
      </c>
      <c r="R84" s="33">
        <f t="shared" ref="R84:R97" si="65">T84*4</f>
        <v>14000</v>
      </c>
      <c r="S84" s="33">
        <f t="shared" si="57"/>
        <v>7000</v>
      </c>
      <c r="T84" s="33">
        <v>3500</v>
      </c>
      <c r="U84" s="33">
        <f t="shared" si="58"/>
        <v>1750</v>
      </c>
      <c r="V84" s="33">
        <f t="shared" ref="V84:V97" si="66">(O84-(P84+T84/10))/(P84+T84/10)%</f>
        <v>50</v>
      </c>
    </row>
    <row r="85" spans="1:22" x14ac:dyDescent="0.3">
      <c r="A85" s="31" t="str">
        <f t="shared" si="51"/>
        <v>VIII CBSE Bengali</v>
      </c>
      <c r="B85" s="31" t="s">
        <v>121</v>
      </c>
      <c r="C85" s="31" t="s">
        <v>187</v>
      </c>
      <c r="D85" s="31" t="s">
        <v>155</v>
      </c>
      <c r="F85" s="30" t="s">
        <v>116</v>
      </c>
      <c r="G85" s="35">
        <v>45139</v>
      </c>
      <c r="H85" s="31">
        <v>1</v>
      </c>
      <c r="I85" s="31">
        <v>2</v>
      </c>
      <c r="J85" s="30">
        <v>0</v>
      </c>
      <c r="K85" s="30">
        <v>0</v>
      </c>
      <c r="L85" s="30" t="s">
        <v>108</v>
      </c>
      <c r="M85" s="31">
        <v>1500</v>
      </c>
      <c r="N85" s="30" t="s">
        <v>106</v>
      </c>
      <c r="O85" s="33">
        <f t="shared" si="63"/>
        <v>750</v>
      </c>
      <c r="P85" s="33">
        <f t="shared" si="56"/>
        <v>150</v>
      </c>
      <c r="Q85" s="33">
        <f t="shared" si="64"/>
        <v>350.0000000000025</v>
      </c>
      <c r="R85" s="33">
        <f t="shared" si="65"/>
        <v>14000</v>
      </c>
      <c r="S85" s="33">
        <f t="shared" si="57"/>
        <v>7000</v>
      </c>
      <c r="T85" s="33">
        <v>3500</v>
      </c>
      <c r="U85" s="33">
        <f t="shared" si="58"/>
        <v>1750</v>
      </c>
      <c r="V85" s="33">
        <f t="shared" si="66"/>
        <v>50</v>
      </c>
    </row>
    <row r="86" spans="1:22" x14ac:dyDescent="0.3">
      <c r="A86" s="31" t="str">
        <f t="shared" si="51"/>
        <v>VIII CBSE Hindi</v>
      </c>
      <c r="B86" s="31" t="s">
        <v>0</v>
      </c>
      <c r="C86" s="31" t="s">
        <v>187</v>
      </c>
      <c r="D86" s="31" t="s">
        <v>155</v>
      </c>
      <c r="F86" s="30" t="s">
        <v>116</v>
      </c>
      <c r="G86" s="35">
        <v>45139</v>
      </c>
      <c r="H86" s="31">
        <v>1</v>
      </c>
      <c r="I86" s="31">
        <v>2</v>
      </c>
      <c r="J86" s="30">
        <v>0</v>
      </c>
      <c r="K86" s="30">
        <v>0</v>
      </c>
      <c r="L86" s="30" t="s">
        <v>108</v>
      </c>
      <c r="M86" s="31">
        <v>1500</v>
      </c>
      <c r="N86" s="30" t="s">
        <v>106</v>
      </c>
      <c r="O86" s="33">
        <f t="shared" si="63"/>
        <v>750</v>
      </c>
      <c r="P86" s="33">
        <f t="shared" si="56"/>
        <v>150</v>
      </c>
      <c r="Q86" s="33">
        <f t="shared" si="64"/>
        <v>350.0000000000025</v>
      </c>
      <c r="R86" s="33">
        <f t="shared" si="65"/>
        <v>14000</v>
      </c>
      <c r="S86" s="33">
        <f t="shared" si="57"/>
        <v>7000</v>
      </c>
      <c r="T86" s="33">
        <v>3500</v>
      </c>
      <c r="U86" s="33">
        <f t="shared" si="58"/>
        <v>1750</v>
      </c>
      <c r="V86" s="33">
        <f t="shared" si="66"/>
        <v>50</v>
      </c>
    </row>
    <row r="87" spans="1:22" x14ac:dyDescent="0.3">
      <c r="A87" s="31" t="str">
        <f t="shared" si="51"/>
        <v>VIII CBSE Maths</v>
      </c>
      <c r="B87" s="31" t="s">
        <v>9</v>
      </c>
      <c r="C87" s="31" t="s">
        <v>187</v>
      </c>
      <c r="D87" s="31" t="s">
        <v>155</v>
      </c>
      <c r="F87" s="30" t="s">
        <v>116</v>
      </c>
      <c r="G87" s="35">
        <v>45139</v>
      </c>
      <c r="H87" s="31">
        <v>1</v>
      </c>
      <c r="I87" s="31">
        <v>2</v>
      </c>
      <c r="J87" s="30">
        <v>0</v>
      </c>
      <c r="K87" s="30">
        <v>0</v>
      </c>
      <c r="L87" s="30" t="s">
        <v>108</v>
      </c>
      <c r="M87" s="31">
        <v>1500</v>
      </c>
      <c r="N87" s="30" t="s">
        <v>106</v>
      </c>
      <c r="O87" s="33">
        <f t="shared" si="63"/>
        <v>750</v>
      </c>
      <c r="P87" s="33">
        <f t="shared" si="56"/>
        <v>150</v>
      </c>
      <c r="Q87" s="33">
        <f t="shared" si="64"/>
        <v>350.0000000000025</v>
      </c>
      <c r="R87" s="33">
        <f t="shared" si="65"/>
        <v>14000</v>
      </c>
      <c r="S87" s="33">
        <f t="shared" si="57"/>
        <v>7000</v>
      </c>
      <c r="T87" s="33">
        <v>3500</v>
      </c>
      <c r="U87" s="33">
        <f t="shared" si="58"/>
        <v>1750</v>
      </c>
      <c r="V87" s="33">
        <f t="shared" si="66"/>
        <v>50</v>
      </c>
    </row>
    <row r="88" spans="1:22" x14ac:dyDescent="0.3">
      <c r="A88" s="31" t="str">
        <f t="shared" si="51"/>
        <v>VIII CBSE Science</v>
      </c>
      <c r="B88" s="31" t="s">
        <v>183</v>
      </c>
      <c r="C88" s="31" t="s">
        <v>187</v>
      </c>
      <c r="D88" s="31" t="s">
        <v>155</v>
      </c>
      <c r="F88" s="30" t="s">
        <v>116</v>
      </c>
      <c r="G88" s="35">
        <v>45139</v>
      </c>
      <c r="H88" s="31">
        <v>1</v>
      </c>
      <c r="I88" s="31">
        <v>2</v>
      </c>
      <c r="J88" s="30">
        <v>0</v>
      </c>
      <c r="K88" s="30">
        <v>0</v>
      </c>
      <c r="L88" s="30" t="s">
        <v>108</v>
      </c>
      <c r="M88" s="31">
        <v>1500</v>
      </c>
      <c r="N88" s="30" t="s">
        <v>106</v>
      </c>
      <c r="O88" s="33">
        <f t="shared" si="63"/>
        <v>750</v>
      </c>
      <c r="P88" s="33">
        <f t="shared" si="56"/>
        <v>150</v>
      </c>
      <c r="Q88" s="33">
        <f t="shared" si="64"/>
        <v>350.0000000000025</v>
      </c>
      <c r="R88" s="33">
        <f t="shared" si="65"/>
        <v>14000</v>
      </c>
      <c r="S88" s="33">
        <f t="shared" si="57"/>
        <v>7000</v>
      </c>
      <c r="T88" s="33">
        <v>3500</v>
      </c>
      <c r="U88" s="33">
        <f t="shared" si="58"/>
        <v>1750</v>
      </c>
      <c r="V88" s="33">
        <f t="shared" si="66"/>
        <v>50</v>
      </c>
    </row>
    <row r="89" spans="1:22" ht="26.4" x14ac:dyDescent="0.3">
      <c r="A89" s="31" t="str">
        <f t="shared" si="51"/>
        <v>VIII CBSE Computers</v>
      </c>
      <c r="B89" s="31" t="s">
        <v>179</v>
      </c>
      <c r="C89" s="31" t="s">
        <v>187</v>
      </c>
      <c r="D89" s="31" t="s">
        <v>155</v>
      </c>
      <c r="F89" s="30" t="s">
        <v>116</v>
      </c>
      <c r="G89" s="35">
        <v>45139</v>
      </c>
      <c r="H89" s="31">
        <v>1</v>
      </c>
      <c r="I89" s="31">
        <v>2</v>
      </c>
      <c r="J89" s="30">
        <v>0</v>
      </c>
      <c r="K89" s="30">
        <v>0</v>
      </c>
      <c r="L89" s="30" t="s">
        <v>108</v>
      </c>
      <c r="M89" s="31">
        <v>1500</v>
      </c>
      <c r="N89" s="30" t="s">
        <v>106</v>
      </c>
      <c r="O89" s="33">
        <f t="shared" si="63"/>
        <v>750</v>
      </c>
      <c r="P89" s="33">
        <f t="shared" si="56"/>
        <v>150</v>
      </c>
      <c r="Q89" s="33">
        <f t="shared" si="64"/>
        <v>350.0000000000025</v>
      </c>
      <c r="R89" s="33">
        <f t="shared" si="65"/>
        <v>14000</v>
      </c>
      <c r="S89" s="33">
        <f t="shared" si="57"/>
        <v>7000</v>
      </c>
      <c r="T89" s="33">
        <v>3500</v>
      </c>
      <c r="U89" s="33">
        <f t="shared" si="58"/>
        <v>1750</v>
      </c>
      <c r="V89" s="33">
        <f t="shared" si="66"/>
        <v>50</v>
      </c>
    </row>
    <row r="90" spans="1:22" x14ac:dyDescent="0.3">
      <c r="A90" s="31" t="str">
        <f t="shared" si="51"/>
        <v>VIII CBSE Social Science</v>
      </c>
      <c r="B90" s="31" t="s">
        <v>184</v>
      </c>
      <c r="C90" s="31" t="s">
        <v>187</v>
      </c>
      <c r="D90" s="31" t="s">
        <v>155</v>
      </c>
      <c r="F90" s="30" t="s">
        <v>116</v>
      </c>
      <c r="G90" s="35">
        <v>45139</v>
      </c>
      <c r="H90" s="31">
        <v>1</v>
      </c>
      <c r="I90" s="31">
        <v>2</v>
      </c>
      <c r="J90" s="30">
        <v>0</v>
      </c>
      <c r="K90" s="30">
        <v>0</v>
      </c>
      <c r="L90" s="30" t="s">
        <v>108</v>
      </c>
      <c r="M90" s="31">
        <v>1500</v>
      </c>
      <c r="N90" s="30" t="s">
        <v>106</v>
      </c>
      <c r="O90" s="33">
        <f t="shared" si="63"/>
        <v>750</v>
      </c>
      <c r="P90" s="33">
        <f t="shared" si="56"/>
        <v>150</v>
      </c>
      <c r="Q90" s="33">
        <f t="shared" si="64"/>
        <v>350.0000000000025</v>
      </c>
      <c r="R90" s="33">
        <f t="shared" si="65"/>
        <v>14000</v>
      </c>
      <c r="S90" s="33">
        <f t="shared" si="57"/>
        <v>7000</v>
      </c>
      <c r="T90" s="33">
        <v>3500</v>
      </c>
      <c r="U90" s="33">
        <f t="shared" si="58"/>
        <v>1750</v>
      </c>
      <c r="V90" s="33">
        <f t="shared" si="66"/>
        <v>50</v>
      </c>
    </row>
    <row r="91" spans="1:22" x14ac:dyDescent="0.3">
      <c r="A91" s="31" t="str">
        <f t="shared" si="51"/>
        <v>VIII WB English</v>
      </c>
      <c r="B91" s="31" t="s">
        <v>120</v>
      </c>
      <c r="C91" s="31" t="s">
        <v>187</v>
      </c>
      <c r="D91" s="31" t="s">
        <v>156</v>
      </c>
      <c r="F91" s="30" t="s">
        <v>116</v>
      </c>
      <c r="G91" s="35">
        <v>45139</v>
      </c>
      <c r="H91" s="31">
        <v>1</v>
      </c>
      <c r="I91" s="31">
        <v>2</v>
      </c>
      <c r="J91" s="30">
        <v>0</v>
      </c>
      <c r="K91" s="30">
        <v>0</v>
      </c>
      <c r="L91" s="30" t="s">
        <v>108</v>
      </c>
      <c r="M91" s="31">
        <v>1400</v>
      </c>
      <c r="N91" s="30" t="s">
        <v>106</v>
      </c>
      <c r="O91" s="33">
        <f t="shared" si="63"/>
        <v>700</v>
      </c>
      <c r="P91" s="33">
        <f t="shared" si="56"/>
        <v>140</v>
      </c>
      <c r="Q91" s="33">
        <f t="shared" si="64"/>
        <v>326.66666666666902</v>
      </c>
      <c r="R91" s="33">
        <f t="shared" si="65"/>
        <v>13064</v>
      </c>
      <c r="S91" s="33">
        <f t="shared" si="57"/>
        <v>6532</v>
      </c>
      <c r="T91" s="33">
        <v>3266</v>
      </c>
      <c r="U91" s="33">
        <f t="shared" si="58"/>
        <v>1633</v>
      </c>
      <c r="V91" s="33">
        <f t="shared" si="66"/>
        <v>50.02143163309043</v>
      </c>
    </row>
    <row r="92" spans="1:22" x14ac:dyDescent="0.3">
      <c r="A92" s="31" t="str">
        <f t="shared" si="51"/>
        <v>VIII WB Bengali</v>
      </c>
      <c r="B92" s="31" t="s">
        <v>121</v>
      </c>
      <c r="C92" s="31" t="s">
        <v>187</v>
      </c>
      <c r="D92" s="31" t="s">
        <v>156</v>
      </c>
      <c r="F92" s="30" t="s">
        <v>116</v>
      </c>
      <c r="G92" s="35">
        <v>45139</v>
      </c>
      <c r="H92" s="31">
        <v>1</v>
      </c>
      <c r="I92" s="31">
        <v>2</v>
      </c>
      <c r="J92" s="30">
        <v>0</v>
      </c>
      <c r="K92" s="30">
        <v>0</v>
      </c>
      <c r="L92" s="30" t="s">
        <v>108</v>
      </c>
      <c r="M92" s="31">
        <v>1400</v>
      </c>
      <c r="N92" s="30" t="s">
        <v>106</v>
      </c>
      <c r="O92" s="33">
        <f t="shared" si="63"/>
        <v>700</v>
      </c>
      <c r="P92" s="33">
        <f t="shared" si="56"/>
        <v>140</v>
      </c>
      <c r="Q92" s="33">
        <f t="shared" si="64"/>
        <v>326.66666666666902</v>
      </c>
      <c r="R92" s="33">
        <f t="shared" si="65"/>
        <v>13064</v>
      </c>
      <c r="S92" s="33">
        <f t="shared" si="57"/>
        <v>6532</v>
      </c>
      <c r="T92" s="33">
        <v>3266</v>
      </c>
      <c r="U92" s="33">
        <f t="shared" si="58"/>
        <v>1633</v>
      </c>
      <c r="V92" s="33">
        <f t="shared" si="66"/>
        <v>50.02143163309043</v>
      </c>
    </row>
    <row r="93" spans="1:22" ht="26.4" x14ac:dyDescent="0.3">
      <c r="A93" s="31" t="str">
        <f t="shared" si="51"/>
        <v>VIII WB Physical Science</v>
      </c>
      <c r="B93" s="31" t="s">
        <v>185</v>
      </c>
      <c r="C93" s="31" t="s">
        <v>187</v>
      </c>
      <c r="D93" s="31" t="s">
        <v>156</v>
      </c>
      <c r="F93" s="30" t="s">
        <v>116</v>
      </c>
      <c r="G93" s="35">
        <v>45139</v>
      </c>
      <c r="H93" s="31">
        <v>1</v>
      </c>
      <c r="I93" s="31">
        <v>2</v>
      </c>
      <c r="J93" s="30">
        <v>0</v>
      </c>
      <c r="K93" s="30">
        <v>0</v>
      </c>
      <c r="L93" s="30" t="s">
        <v>108</v>
      </c>
      <c r="M93" s="31">
        <v>1400</v>
      </c>
      <c r="N93" s="30" t="s">
        <v>106</v>
      </c>
      <c r="O93" s="33">
        <f t="shared" si="63"/>
        <v>700</v>
      </c>
      <c r="P93" s="33">
        <f t="shared" si="56"/>
        <v>140</v>
      </c>
      <c r="Q93" s="33">
        <f t="shared" si="64"/>
        <v>326.66666666666902</v>
      </c>
      <c r="R93" s="33">
        <f t="shared" si="65"/>
        <v>13064</v>
      </c>
      <c r="S93" s="33">
        <f t="shared" si="57"/>
        <v>6532</v>
      </c>
      <c r="T93" s="33">
        <v>3266</v>
      </c>
      <c r="U93" s="33">
        <f t="shared" si="58"/>
        <v>1633</v>
      </c>
      <c r="V93" s="33">
        <f t="shared" si="66"/>
        <v>50.02143163309043</v>
      </c>
    </row>
    <row r="94" spans="1:22" x14ac:dyDescent="0.3">
      <c r="A94" s="31" t="str">
        <f t="shared" si="51"/>
        <v>VIII WB History</v>
      </c>
      <c r="B94" s="31" t="s">
        <v>122</v>
      </c>
      <c r="C94" s="31" t="s">
        <v>187</v>
      </c>
      <c r="D94" s="31" t="s">
        <v>156</v>
      </c>
      <c r="F94" s="30" t="s">
        <v>116</v>
      </c>
      <c r="G94" s="35">
        <v>45139</v>
      </c>
      <c r="H94" s="31">
        <v>1</v>
      </c>
      <c r="I94" s="31">
        <v>2</v>
      </c>
      <c r="J94" s="30">
        <v>0</v>
      </c>
      <c r="K94" s="30">
        <v>0</v>
      </c>
      <c r="L94" s="30" t="s">
        <v>108</v>
      </c>
      <c r="M94" s="31">
        <v>1400</v>
      </c>
      <c r="N94" s="30" t="s">
        <v>106</v>
      </c>
      <c r="O94" s="33">
        <f t="shared" si="63"/>
        <v>700</v>
      </c>
      <c r="P94" s="33">
        <f t="shared" si="56"/>
        <v>140</v>
      </c>
      <c r="Q94" s="33">
        <f t="shared" si="64"/>
        <v>326.66666666666902</v>
      </c>
      <c r="R94" s="33">
        <f t="shared" si="65"/>
        <v>13064</v>
      </c>
      <c r="S94" s="33">
        <f t="shared" si="57"/>
        <v>6532</v>
      </c>
      <c r="T94" s="33">
        <v>3266</v>
      </c>
      <c r="U94" s="33">
        <f t="shared" si="58"/>
        <v>1633</v>
      </c>
      <c r="V94" s="33">
        <f t="shared" si="66"/>
        <v>50.02143163309043</v>
      </c>
    </row>
    <row r="95" spans="1:22" ht="26.4" x14ac:dyDescent="0.3">
      <c r="A95" s="31" t="str">
        <f t="shared" si="51"/>
        <v>VIII WB Geography</v>
      </c>
      <c r="B95" s="31" t="s">
        <v>119</v>
      </c>
      <c r="C95" s="31" t="s">
        <v>187</v>
      </c>
      <c r="D95" s="31" t="s">
        <v>156</v>
      </c>
      <c r="F95" s="30" t="s">
        <v>116</v>
      </c>
      <c r="G95" s="35">
        <v>45139</v>
      </c>
      <c r="H95" s="31">
        <v>1</v>
      </c>
      <c r="I95" s="31">
        <v>2</v>
      </c>
      <c r="J95" s="30">
        <v>0</v>
      </c>
      <c r="K95" s="30">
        <v>0</v>
      </c>
      <c r="L95" s="30" t="s">
        <v>108</v>
      </c>
      <c r="M95" s="31">
        <v>1400</v>
      </c>
      <c r="N95" s="30" t="s">
        <v>106</v>
      </c>
      <c r="O95" s="33">
        <f t="shared" si="63"/>
        <v>700</v>
      </c>
      <c r="P95" s="33">
        <f t="shared" si="56"/>
        <v>140</v>
      </c>
      <c r="Q95" s="33">
        <f t="shared" si="64"/>
        <v>326.66666666666902</v>
      </c>
      <c r="R95" s="33">
        <f t="shared" si="65"/>
        <v>13064</v>
      </c>
      <c r="S95" s="33">
        <f t="shared" si="57"/>
        <v>6532</v>
      </c>
      <c r="T95" s="33">
        <v>3266</v>
      </c>
      <c r="U95" s="33">
        <f t="shared" si="58"/>
        <v>1633</v>
      </c>
      <c r="V95" s="33">
        <f t="shared" si="66"/>
        <v>50.02143163309043</v>
      </c>
    </row>
    <row r="96" spans="1:22" x14ac:dyDescent="0.3">
      <c r="A96" s="31" t="str">
        <f t="shared" si="51"/>
        <v>VIII WB Maths</v>
      </c>
      <c r="B96" s="31" t="s">
        <v>9</v>
      </c>
      <c r="C96" s="31" t="s">
        <v>187</v>
      </c>
      <c r="D96" s="31" t="s">
        <v>156</v>
      </c>
      <c r="F96" s="30" t="s">
        <v>116</v>
      </c>
      <c r="G96" s="35">
        <v>45139</v>
      </c>
      <c r="H96" s="31">
        <v>1</v>
      </c>
      <c r="I96" s="31">
        <v>2</v>
      </c>
      <c r="J96" s="30">
        <v>0</v>
      </c>
      <c r="K96" s="30">
        <v>0</v>
      </c>
      <c r="L96" s="30" t="s">
        <v>108</v>
      </c>
      <c r="M96" s="31">
        <v>1400</v>
      </c>
      <c r="N96" s="30" t="s">
        <v>106</v>
      </c>
      <c r="O96" s="33">
        <f t="shared" si="63"/>
        <v>700</v>
      </c>
      <c r="P96" s="33">
        <f t="shared" si="56"/>
        <v>140</v>
      </c>
      <c r="Q96" s="33">
        <f t="shared" si="64"/>
        <v>326.66666666666902</v>
      </c>
      <c r="R96" s="33">
        <f t="shared" si="65"/>
        <v>13064</v>
      </c>
      <c r="S96" s="33">
        <f t="shared" si="57"/>
        <v>6532</v>
      </c>
      <c r="T96" s="33">
        <v>3266</v>
      </c>
      <c r="U96" s="33">
        <f t="shared" si="58"/>
        <v>1633</v>
      </c>
      <c r="V96" s="33">
        <f t="shared" si="66"/>
        <v>50.02143163309043</v>
      </c>
    </row>
    <row r="97" spans="1:22" ht="13.8" thickBot="1" x14ac:dyDescent="0.35">
      <c r="A97" s="31" t="str">
        <f t="shared" si="51"/>
        <v>VIII WB Hindi</v>
      </c>
      <c r="B97" s="31" t="s">
        <v>0</v>
      </c>
      <c r="C97" s="31" t="s">
        <v>187</v>
      </c>
      <c r="D97" s="31" t="s">
        <v>156</v>
      </c>
      <c r="F97" s="30" t="s">
        <v>116</v>
      </c>
      <c r="G97" s="35">
        <v>45139</v>
      </c>
      <c r="H97" s="31">
        <v>1</v>
      </c>
      <c r="I97" s="31">
        <v>2</v>
      </c>
      <c r="J97" s="30">
        <v>0</v>
      </c>
      <c r="K97" s="30">
        <v>0</v>
      </c>
      <c r="L97" s="30" t="s">
        <v>108</v>
      </c>
      <c r="M97" s="31">
        <v>1400</v>
      </c>
      <c r="N97" s="30" t="s">
        <v>106</v>
      </c>
      <c r="O97" s="33">
        <f t="shared" si="63"/>
        <v>700</v>
      </c>
      <c r="P97" s="33">
        <f t="shared" si="56"/>
        <v>140</v>
      </c>
      <c r="Q97" s="33">
        <f t="shared" si="64"/>
        <v>326.66666666666902</v>
      </c>
      <c r="R97" s="33">
        <f t="shared" si="65"/>
        <v>13064</v>
      </c>
      <c r="S97" s="33">
        <f t="shared" si="57"/>
        <v>6532</v>
      </c>
      <c r="T97" s="33">
        <v>3266</v>
      </c>
      <c r="U97" s="33">
        <f t="shared" si="58"/>
        <v>1633</v>
      </c>
      <c r="V97" s="33">
        <f t="shared" si="66"/>
        <v>50.02143163309043</v>
      </c>
    </row>
    <row r="98" spans="1:22" ht="14.4" thickBot="1" x14ac:dyDescent="0.35">
      <c r="A98" s="31" t="str">
        <f t="shared" si="51"/>
        <v>XII ICSE AI</v>
      </c>
      <c r="B98" s="31" t="s">
        <v>39</v>
      </c>
      <c r="C98" s="31" t="s">
        <v>189</v>
      </c>
      <c r="D98" s="31" t="s">
        <v>178</v>
      </c>
      <c r="F98" s="30" t="s">
        <v>116</v>
      </c>
      <c r="G98" s="35">
        <v>45139</v>
      </c>
      <c r="H98" s="31">
        <v>1</v>
      </c>
      <c r="I98" s="31">
        <v>2</v>
      </c>
      <c r="J98" s="30">
        <v>1</v>
      </c>
      <c r="K98" s="30">
        <v>1</v>
      </c>
      <c r="L98" s="30" t="s">
        <v>108</v>
      </c>
      <c r="M98" s="44">
        <v>8000</v>
      </c>
      <c r="N98" s="30" t="s">
        <v>106</v>
      </c>
      <c r="O98" s="33">
        <f t="shared" ref="O98:O107" si="67">M98*50%</f>
        <v>4000</v>
      </c>
      <c r="P98" s="33">
        <f t="shared" si="56"/>
        <v>800</v>
      </c>
      <c r="Q98" s="33">
        <f t="shared" ref="Q98:Q107" si="68">O98*46.666666666667%</f>
        <v>1866.6666666666799</v>
      </c>
      <c r="R98" s="33">
        <f t="shared" ref="R98:R107" si="69">T98*4</f>
        <v>74668</v>
      </c>
      <c r="S98" s="33">
        <f t="shared" si="57"/>
        <v>37334</v>
      </c>
      <c r="T98" s="33">
        <v>18667</v>
      </c>
      <c r="U98" s="33">
        <f t="shared" si="58"/>
        <v>9333.5</v>
      </c>
      <c r="V98" s="33">
        <f t="shared" ref="V98:V107" si="70">(O98-(P98+T98/10))/(P98+T98/10)%</f>
        <v>49.998125023437218</v>
      </c>
    </row>
    <row r="99" spans="1:22" ht="13.8" x14ac:dyDescent="0.3">
      <c r="A99" s="31" t="str">
        <f t="shared" si="51"/>
        <v>XI ICSE AI</v>
      </c>
      <c r="B99" s="31" t="s">
        <v>39</v>
      </c>
      <c r="C99" s="31" t="s">
        <v>104</v>
      </c>
      <c r="D99" s="31" t="s">
        <v>178</v>
      </c>
      <c r="F99" s="30" t="s">
        <v>116</v>
      </c>
      <c r="G99" s="35">
        <v>45139</v>
      </c>
      <c r="H99" s="31">
        <v>1</v>
      </c>
      <c r="I99" s="31">
        <v>2</v>
      </c>
      <c r="J99" s="30">
        <v>1</v>
      </c>
      <c r="K99" s="30">
        <v>1</v>
      </c>
      <c r="L99" s="30" t="s">
        <v>108</v>
      </c>
      <c r="M99" s="44">
        <v>8000</v>
      </c>
      <c r="N99" s="30" t="s">
        <v>106</v>
      </c>
      <c r="O99" s="33">
        <f t="shared" si="67"/>
        <v>4000</v>
      </c>
      <c r="P99" s="33">
        <f t="shared" si="56"/>
        <v>800</v>
      </c>
      <c r="Q99" s="33">
        <f t="shared" si="68"/>
        <v>1866.6666666666799</v>
      </c>
      <c r="R99" s="33">
        <f t="shared" si="69"/>
        <v>74668</v>
      </c>
      <c r="S99" s="33">
        <f t="shared" si="57"/>
        <v>37334</v>
      </c>
      <c r="T99" s="33">
        <v>18667</v>
      </c>
      <c r="U99" s="33">
        <f t="shared" si="58"/>
        <v>9333.5</v>
      </c>
      <c r="V99" s="33">
        <f t="shared" si="70"/>
        <v>49.998125023437218</v>
      </c>
    </row>
    <row r="100" spans="1:22" ht="13.8" x14ac:dyDescent="0.3">
      <c r="A100" s="31" t="str">
        <f t="shared" si="51"/>
        <v>X ICSE AI</v>
      </c>
      <c r="B100" s="31" t="s">
        <v>39</v>
      </c>
      <c r="C100" s="31" t="s">
        <v>190</v>
      </c>
      <c r="D100" s="31" t="s">
        <v>178</v>
      </c>
      <c r="F100" s="30" t="s">
        <v>116</v>
      </c>
      <c r="G100" s="35">
        <v>45139</v>
      </c>
      <c r="H100" s="31">
        <v>1</v>
      </c>
      <c r="I100" s="31">
        <v>2</v>
      </c>
      <c r="J100" s="30">
        <v>1</v>
      </c>
      <c r="K100" s="30">
        <v>1</v>
      </c>
      <c r="L100" s="30" t="s">
        <v>108</v>
      </c>
      <c r="M100" s="45">
        <v>6000</v>
      </c>
      <c r="N100" s="30" t="s">
        <v>106</v>
      </c>
      <c r="O100" s="33">
        <f t="shared" si="67"/>
        <v>3000</v>
      </c>
      <c r="P100" s="33">
        <f t="shared" si="56"/>
        <v>600</v>
      </c>
      <c r="Q100" s="33">
        <f t="shared" si="68"/>
        <v>1400.00000000001</v>
      </c>
      <c r="R100" s="33">
        <f t="shared" si="69"/>
        <v>56000</v>
      </c>
      <c r="S100" s="33">
        <f t="shared" si="57"/>
        <v>28000</v>
      </c>
      <c r="T100" s="33">
        <v>14000</v>
      </c>
      <c r="U100" s="33">
        <f t="shared" si="58"/>
        <v>7000</v>
      </c>
      <c r="V100" s="33">
        <f t="shared" si="70"/>
        <v>50</v>
      </c>
    </row>
    <row r="101" spans="1:22" ht="14.4" thickBot="1" x14ac:dyDescent="0.35">
      <c r="A101" s="31" t="str">
        <f t="shared" si="51"/>
        <v>IX ICSE AI</v>
      </c>
      <c r="B101" s="31" t="s">
        <v>39</v>
      </c>
      <c r="C101" s="31" t="s">
        <v>191</v>
      </c>
      <c r="D101" s="31" t="s">
        <v>178</v>
      </c>
      <c r="F101" s="30" t="s">
        <v>116</v>
      </c>
      <c r="G101" s="35">
        <v>45139</v>
      </c>
      <c r="H101" s="31">
        <v>1</v>
      </c>
      <c r="I101" s="31">
        <v>2</v>
      </c>
      <c r="J101" s="30">
        <v>1</v>
      </c>
      <c r="K101" s="30">
        <v>1</v>
      </c>
      <c r="L101" s="30" t="s">
        <v>108</v>
      </c>
      <c r="M101" s="45">
        <v>6000</v>
      </c>
      <c r="N101" s="30" t="s">
        <v>106</v>
      </c>
      <c r="O101" s="33">
        <f t="shared" si="67"/>
        <v>3000</v>
      </c>
      <c r="P101" s="33">
        <f t="shared" si="56"/>
        <v>600</v>
      </c>
      <c r="Q101" s="33">
        <f t="shared" si="68"/>
        <v>1400.00000000001</v>
      </c>
      <c r="R101" s="33">
        <f t="shared" si="69"/>
        <v>56000</v>
      </c>
      <c r="S101" s="33">
        <f t="shared" si="57"/>
        <v>28000</v>
      </c>
      <c r="T101" s="33">
        <v>14000</v>
      </c>
      <c r="U101" s="33">
        <f t="shared" si="58"/>
        <v>7000</v>
      </c>
      <c r="V101" s="33">
        <f t="shared" si="70"/>
        <v>50</v>
      </c>
    </row>
    <row r="102" spans="1:22" ht="14.4" thickBot="1" x14ac:dyDescent="0.35">
      <c r="A102" s="31" t="str">
        <f t="shared" si="51"/>
        <v>XII CBSE AI</v>
      </c>
      <c r="B102" s="31" t="s">
        <v>39</v>
      </c>
      <c r="C102" s="31" t="s">
        <v>189</v>
      </c>
      <c r="D102" s="31" t="s">
        <v>155</v>
      </c>
      <c r="F102" s="30" t="s">
        <v>116</v>
      </c>
      <c r="G102" s="35">
        <v>45139</v>
      </c>
      <c r="H102" s="31">
        <v>1</v>
      </c>
      <c r="I102" s="31">
        <v>2</v>
      </c>
      <c r="J102" s="30">
        <v>1</v>
      </c>
      <c r="K102" s="30">
        <v>1</v>
      </c>
      <c r="L102" s="30" t="s">
        <v>108</v>
      </c>
      <c r="M102" s="44">
        <v>8000</v>
      </c>
      <c r="N102" s="30" t="s">
        <v>106</v>
      </c>
      <c r="O102" s="33">
        <f t="shared" si="67"/>
        <v>4000</v>
      </c>
      <c r="P102" s="33">
        <f t="shared" si="56"/>
        <v>800</v>
      </c>
      <c r="Q102" s="33">
        <f t="shared" si="68"/>
        <v>1866.6666666666799</v>
      </c>
      <c r="R102" s="33">
        <f t="shared" si="69"/>
        <v>74668</v>
      </c>
      <c r="S102" s="33">
        <f t="shared" si="57"/>
        <v>37334</v>
      </c>
      <c r="T102" s="33">
        <v>18667</v>
      </c>
      <c r="U102" s="33">
        <f t="shared" si="58"/>
        <v>9333.5</v>
      </c>
      <c r="V102" s="33">
        <f t="shared" si="70"/>
        <v>49.998125023437218</v>
      </c>
    </row>
    <row r="103" spans="1:22" ht="13.8" x14ac:dyDescent="0.3">
      <c r="A103" s="31" t="str">
        <f t="shared" si="51"/>
        <v>XI CBSE AI</v>
      </c>
      <c r="B103" s="31" t="s">
        <v>39</v>
      </c>
      <c r="C103" s="31" t="s">
        <v>104</v>
      </c>
      <c r="D103" s="31" t="s">
        <v>155</v>
      </c>
      <c r="F103" s="30" t="s">
        <v>116</v>
      </c>
      <c r="G103" s="35">
        <v>45139</v>
      </c>
      <c r="H103" s="31">
        <v>1</v>
      </c>
      <c r="I103" s="31">
        <v>2</v>
      </c>
      <c r="J103" s="30">
        <v>1</v>
      </c>
      <c r="K103" s="30">
        <v>1</v>
      </c>
      <c r="L103" s="30" t="s">
        <v>108</v>
      </c>
      <c r="M103" s="44">
        <v>8000</v>
      </c>
      <c r="N103" s="30" t="s">
        <v>106</v>
      </c>
      <c r="O103" s="33">
        <f t="shared" si="67"/>
        <v>4000</v>
      </c>
      <c r="P103" s="33">
        <f t="shared" si="56"/>
        <v>800</v>
      </c>
      <c r="Q103" s="33">
        <f t="shared" si="68"/>
        <v>1866.6666666666799</v>
      </c>
      <c r="R103" s="33">
        <f t="shared" si="69"/>
        <v>74668</v>
      </c>
      <c r="S103" s="33">
        <f t="shared" si="57"/>
        <v>37334</v>
      </c>
      <c r="T103" s="33">
        <v>18667</v>
      </c>
      <c r="U103" s="33">
        <f t="shared" si="58"/>
        <v>9333.5</v>
      </c>
      <c r="V103" s="33">
        <f t="shared" si="70"/>
        <v>49.998125023437218</v>
      </c>
    </row>
    <row r="104" spans="1:22" ht="13.8" x14ac:dyDescent="0.3">
      <c r="A104" s="31" t="str">
        <f t="shared" si="51"/>
        <v>X CBSE AI</v>
      </c>
      <c r="B104" s="31" t="s">
        <v>39</v>
      </c>
      <c r="C104" s="31" t="s">
        <v>190</v>
      </c>
      <c r="D104" s="31" t="s">
        <v>155</v>
      </c>
      <c r="F104" s="30" t="s">
        <v>116</v>
      </c>
      <c r="G104" s="35">
        <v>45139</v>
      </c>
      <c r="H104" s="31">
        <v>1</v>
      </c>
      <c r="I104" s="31">
        <v>2</v>
      </c>
      <c r="J104" s="30">
        <v>1</v>
      </c>
      <c r="K104" s="30">
        <v>1</v>
      </c>
      <c r="L104" s="30" t="s">
        <v>108</v>
      </c>
      <c r="M104" s="45">
        <v>6000</v>
      </c>
      <c r="N104" s="30" t="s">
        <v>106</v>
      </c>
      <c r="O104" s="33">
        <f t="shared" si="67"/>
        <v>3000</v>
      </c>
      <c r="P104" s="33">
        <f t="shared" si="56"/>
        <v>600</v>
      </c>
      <c r="Q104" s="33">
        <f t="shared" si="68"/>
        <v>1400.00000000001</v>
      </c>
      <c r="R104" s="33">
        <f t="shared" si="69"/>
        <v>56000</v>
      </c>
      <c r="S104" s="33">
        <f t="shared" si="57"/>
        <v>28000</v>
      </c>
      <c r="T104" s="33">
        <v>14000</v>
      </c>
      <c r="U104" s="33">
        <f t="shared" si="58"/>
        <v>7000</v>
      </c>
      <c r="V104" s="33">
        <f t="shared" si="70"/>
        <v>50</v>
      </c>
    </row>
    <row r="105" spans="1:22" ht="14.4" thickBot="1" x14ac:dyDescent="0.35">
      <c r="A105" s="31" t="str">
        <f t="shared" si="51"/>
        <v>IX CBSE AI</v>
      </c>
      <c r="B105" s="31" t="s">
        <v>39</v>
      </c>
      <c r="C105" s="31" t="s">
        <v>191</v>
      </c>
      <c r="D105" s="31" t="s">
        <v>155</v>
      </c>
      <c r="F105" s="30" t="s">
        <v>116</v>
      </c>
      <c r="G105" s="35">
        <v>45139</v>
      </c>
      <c r="H105" s="31">
        <v>1</v>
      </c>
      <c r="I105" s="31">
        <v>2</v>
      </c>
      <c r="J105" s="30">
        <v>1</v>
      </c>
      <c r="K105" s="30">
        <v>1</v>
      </c>
      <c r="L105" s="30" t="s">
        <v>108</v>
      </c>
      <c r="M105" s="45">
        <v>6000</v>
      </c>
      <c r="N105" s="30" t="s">
        <v>106</v>
      </c>
      <c r="O105" s="33">
        <f t="shared" si="67"/>
        <v>3000</v>
      </c>
      <c r="P105" s="33">
        <f t="shared" si="56"/>
        <v>600</v>
      </c>
      <c r="Q105" s="33">
        <f t="shared" si="68"/>
        <v>1400.00000000001</v>
      </c>
      <c r="R105" s="33">
        <f t="shared" si="69"/>
        <v>56000</v>
      </c>
      <c r="S105" s="33">
        <f t="shared" si="57"/>
        <v>28000</v>
      </c>
      <c r="T105" s="33">
        <v>14000</v>
      </c>
      <c r="U105" s="33">
        <f t="shared" si="58"/>
        <v>7000</v>
      </c>
      <c r="V105" s="33">
        <f t="shared" si="70"/>
        <v>50</v>
      </c>
    </row>
    <row r="106" spans="1:22" ht="14.4" thickBot="1" x14ac:dyDescent="0.35">
      <c r="A106" s="31" t="str">
        <f t="shared" si="51"/>
        <v>XII WB AI</v>
      </c>
      <c r="B106" s="31" t="s">
        <v>39</v>
      </c>
      <c r="C106" s="31" t="s">
        <v>189</v>
      </c>
      <c r="D106" s="31" t="s">
        <v>156</v>
      </c>
      <c r="F106" s="30" t="s">
        <v>116</v>
      </c>
      <c r="G106" s="35">
        <v>45139</v>
      </c>
      <c r="H106" s="31">
        <v>1</v>
      </c>
      <c r="I106" s="31">
        <v>2</v>
      </c>
      <c r="J106" s="30">
        <v>1</v>
      </c>
      <c r="K106" s="30">
        <v>1</v>
      </c>
      <c r="L106" s="30" t="s">
        <v>108</v>
      </c>
      <c r="M106" s="44">
        <v>8000</v>
      </c>
      <c r="N106" s="30" t="s">
        <v>106</v>
      </c>
      <c r="O106" s="33">
        <f t="shared" si="67"/>
        <v>4000</v>
      </c>
      <c r="P106" s="33">
        <f t="shared" si="56"/>
        <v>800</v>
      </c>
      <c r="Q106" s="33">
        <f t="shared" si="68"/>
        <v>1866.6666666666799</v>
      </c>
      <c r="R106" s="33">
        <f t="shared" si="69"/>
        <v>74668</v>
      </c>
      <c r="S106" s="33">
        <f t="shared" si="57"/>
        <v>37334</v>
      </c>
      <c r="T106" s="33">
        <v>18667</v>
      </c>
      <c r="U106" s="33">
        <f t="shared" si="58"/>
        <v>9333.5</v>
      </c>
      <c r="V106" s="33">
        <f t="shared" si="70"/>
        <v>49.998125023437218</v>
      </c>
    </row>
    <row r="107" spans="1:22" ht="13.8" x14ac:dyDescent="0.3">
      <c r="A107" s="31" t="str">
        <f t="shared" si="51"/>
        <v>XI WB AI</v>
      </c>
      <c r="B107" s="31" t="s">
        <v>39</v>
      </c>
      <c r="C107" s="31" t="s">
        <v>104</v>
      </c>
      <c r="D107" s="31" t="s">
        <v>156</v>
      </c>
      <c r="F107" s="30" t="s">
        <v>116</v>
      </c>
      <c r="G107" s="35">
        <v>45139</v>
      </c>
      <c r="H107" s="31">
        <v>1</v>
      </c>
      <c r="I107" s="31">
        <v>2</v>
      </c>
      <c r="J107" s="30">
        <v>1</v>
      </c>
      <c r="K107" s="30">
        <v>1</v>
      </c>
      <c r="L107" s="30" t="s">
        <v>108</v>
      </c>
      <c r="M107" s="44">
        <v>8000</v>
      </c>
      <c r="N107" s="30" t="s">
        <v>106</v>
      </c>
      <c r="O107" s="33">
        <f t="shared" si="67"/>
        <v>4000</v>
      </c>
      <c r="P107" s="33">
        <f t="shared" si="56"/>
        <v>800</v>
      </c>
      <c r="Q107" s="33">
        <f t="shared" si="68"/>
        <v>1866.6666666666799</v>
      </c>
      <c r="R107" s="33">
        <f t="shared" si="69"/>
        <v>74668</v>
      </c>
      <c r="S107" s="33">
        <f t="shared" si="57"/>
        <v>37334</v>
      </c>
      <c r="T107" s="33">
        <v>18667</v>
      </c>
      <c r="U107" s="33">
        <f t="shared" si="58"/>
        <v>9333.5</v>
      </c>
      <c r="V107" s="33">
        <f t="shared" si="70"/>
        <v>49.998125023437218</v>
      </c>
    </row>
  </sheetData>
  <mergeCells count="2">
    <mergeCell ref="H1:I1"/>
    <mergeCell ref="J1:K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1" sqref="E1"/>
    </sheetView>
  </sheetViews>
  <sheetFormatPr defaultRowHeight="14.4" x14ac:dyDescent="0.3"/>
  <cols>
    <col min="2" max="2" width="6.88671875" bestFit="1" customWidth="1"/>
    <col min="3" max="3" width="9.5546875" bestFit="1" customWidth="1"/>
    <col min="4" max="4" width="14.88671875" bestFit="1" customWidth="1"/>
    <col min="5" max="5" width="5.21875" bestFit="1" customWidth="1"/>
    <col min="6" max="6" width="12.5546875" bestFit="1" customWidth="1"/>
  </cols>
  <sheetData>
    <row r="1" spans="1:6" x14ac:dyDescent="0.3">
      <c r="A1" t="s">
        <v>74</v>
      </c>
      <c r="B1" t="s">
        <v>45</v>
      </c>
      <c r="C1" t="s">
        <v>52</v>
      </c>
      <c r="D1" t="s">
        <v>51</v>
      </c>
      <c r="E1" t="s">
        <v>53</v>
      </c>
      <c r="F1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selection activeCell="I12" sqref="I12"/>
    </sheetView>
  </sheetViews>
  <sheetFormatPr defaultRowHeight="14.4" x14ac:dyDescent="0.3"/>
  <cols>
    <col min="1" max="1" width="8.5546875" bestFit="1" customWidth="1"/>
    <col min="2" max="2" width="12.109375" bestFit="1" customWidth="1"/>
    <col min="3" max="3" width="11.44140625" bestFit="1" customWidth="1"/>
    <col min="4" max="4" width="4.21875" bestFit="1" customWidth="1"/>
    <col min="5" max="5" width="11.44140625" bestFit="1" customWidth="1"/>
    <col min="6" max="6" width="13.21875" bestFit="1" customWidth="1"/>
    <col min="7" max="7" width="16.33203125" bestFit="1" customWidth="1"/>
    <col min="8" max="8" width="7.44140625" bestFit="1" customWidth="1"/>
    <col min="9" max="9" width="18.88671875" bestFit="1" customWidth="1"/>
    <col min="10" max="14" width="10.88671875" bestFit="1" customWidth="1"/>
    <col min="15" max="15" width="12.77734375" bestFit="1" customWidth="1"/>
    <col min="16" max="16" width="17.21875" bestFit="1" customWidth="1"/>
    <col min="17" max="17" width="12.77734375" bestFit="1" customWidth="1"/>
    <col min="18" max="18" width="17.21875" bestFit="1" customWidth="1"/>
  </cols>
  <sheetData>
    <row r="1" spans="1:18" x14ac:dyDescent="0.3">
      <c r="A1" t="s">
        <v>78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81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79</v>
      </c>
      <c r="Q1" t="s">
        <v>73</v>
      </c>
      <c r="R1" t="s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C2" sqref="C2"/>
    </sheetView>
  </sheetViews>
  <sheetFormatPr defaultRowHeight="14.4" x14ac:dyDescent="0.3"/>
  <sheetData>
    <row r="1" spans="1:14" x14ac:dyDescent="0.3">
      <c r="A1" t="s">
        <v>75</v>
      </c>
      <c r="B1" t="s">
        <v>74</v>
      </c>
      <c r="C1" t="s">
        <v>78</v>
      </c>
      <c r="D1" t="s">
        <v>76</v>
      </c>
      <c r="E1" t="s">
        <v>77</v>
      </c>
      <c r="F1" t="s">
        <v>50</v>
      </c>
      <c r="G1" t="s">
        <v>48</v>
      </c>
      <c r="H1" t="s">
        <v>49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Tuition Fees</vt:lpstr>
      <vt:lpstr>Average Teacher</vt:lpstr>
      <vt:lpstr>Premium Teacher</vt:lpstr>
      <vt:lpstr>Sheet1</vt:lpstr>
      <vt:lpstr>CourseDetails</vt:lpstr>
      <vt:lpstr>FacultyDetail</vt:lpstr>
      <vt:lpstr>FacultyConstraint</vt:lpstr>
      <vt:lpstr>LogisticsDetail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2023-06-05T16:42:14Z</dcterms:created>
  <dcterms:modified xsi:type="dcterms:W3CDTF">2023-06-29T13:48:47Z</dcterms:modified>
</cp:coreProperties>
</file>