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6" i="5"/>
  <c r="A67" i="5"/>
  <c r="A68" i="5"/>
  <c r="A69" i="5"/>
  <c r="A65" i="5"/>
  <c r="A63" i="5"/>
  <c r="A72" i="5"/>
  <c r="A70" i="5"/>
  <c r="A71" i="5"/>
  <c r="A73" i="5"/>
  <c r="AI73" i="5"/>
  <c r="AG73" i="5"/>
  <c r="AF73" i="5"/>
  <c r="AC73" i="5"/>
  <c r="AD73" i="5" s="1"/>
  <c r="Y73" i="5"/>
  <c r="W73" i="5"/>
  <c r="V73" i="5"/>
  <c r="R73" i="5"/>
  <c r="T73" i="5" s="1"/>
  <c r="AI71" i="5"/>
  <c r="AG71" i="5"/>
  <c r="AF71" i="5"/>
  <c r="AC71" i="5"/>
  <c r="AD71" i="5" s="1"/>
  <c r="Y71" i="5"/>
  <c r="W71" i="5"/>
  <c r="V71" i="5"/>
  <c r="R71" i="5"/>
  <c r="AI70" i="5"/>
  <c r="AG70" i="5"/>
  <c r="AF70" i="5"/>
  <c r="AC70" i="5"/>
  <c r="AA70" i="5" s="1"/>
  <c r="Y70" i="5"/>
  <c r="W70" i="5"/>
  <c r="V70" i="5"/>
  <c r="R70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69" i="5"/>
  <c r="AG69" i="5"/>
  <c r="AF69" i="5"/>
  <c r="AC69" i="5"/>
  <c r="AB69" i="5" s="1"/>
  <c r="Y69" i="5"/>
  <c r="W69" i="5"/>
  <c r="V69" i="5"/>
  <c r="R69" i="5"/>
  <c r="U69" i="5" s="1"/>
  <c r="AI68" i="5"/>
  <c r="AG68" i="5"/>
  <c r="AF68" i="5"/>
  <c r="AC68" i="5"/>
  <c r="AB68" i="5" s="1"/>
  <c r="Y68" i="5"/>
  <c r="W68" i="5"/>
  <c r="V68" i="5"/>
  <c r="R68" i="5"/>
  <c r="T68" i="5" s="1"/>
  <c r="AI67" i="5"/>
  <c r="AG67" i="5"/>
  <c r="AF67" i="5"/>
  <c r="AC67" i="5"/>
  <c r="AA67" i="5" s="1"/>
  <c r="Y67" i="5"/>
  <c r="W67" i="5"/>
  <c r="V67" i="5"/>
  <c r="R67" i="5"/>
  <c r="AI66" i="5"/>
  <c r="AG66" i="5"/>
  <c r="AF66" i="5"/>
  <c r="AC66" i="5"/>
  <c r="AD66" i="5" s="1"/>
  <c r="Y66" i="5"/>
  <c r="W66" i="5"/>
  <c r="V66" i="5"/>
  <c r="R66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6" i="5"/>
  <c r="R57" i="5"/>
  <c r="R51" i="5"/>
  <c r="R49" i="5"/>
  <c r="R58" i="5"/>
  <c r="R50" i="5"/>
  <c r="R52" i="5"/>
  <c r="R53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68" i="5"/>
  <c r="AE73" i="5"/>
  <c r="AD60" i="5"/>
  <c r="AA66" i="5"/>
  <c r="U208" i="5"/>
  <c r="AB191" i="5"/>
  <c r="AD186" i="5"/>
  <c r="AB67" i="5"/>
  <c r="AA134" i="5"/>
  <c r="T137" i="5"/>
  <c r="AJ137" i="5" s="1"/>
  <c r="AA135" i="5"/>
  <c r="AA208" i="5"/>
  <c r="AE208" i="5"/>
  <c r="Z208" i="5"/>
  <c r="AD208" i="5"/>
  <c r="AA68" i="5"/>
  <c r="AD63" i="5"/>
  <c r="AA71" i="5"/>
  <c r="AD61" i="5"/>
  <c r="U63" i="5"/>
  <c r="U68" i="5"/>
  <c r="AD69" i="5"/>
  <c r="U132" i="5"/>
  <c r="AD67" i="5"/>
  <c r="AJ68" i="5"/>
  <c r="T64" i="5"/>
  <c r="AJ64" i="5" s="1"/>
  <c r="Z68" i="5"/>
  <c r="AD139" i="5"/>
  <c r="Z73" i="5"/>
  <c r="AD132" i="5"/>
  <c r="AD189" i="5"/>
  <c r="AD68" i="5"/>
  <c r="T130" i="5"/>
  <c r="Z130" i="5" s="1"/>
  <c r="T61" i="5"/>
  <c r="AJ61" i="5" s="1"/>
  <c r="AB66" i="5"/>
  <c r="T69" i="5"/>
  <c r="Z69" i="5" s="1"/>
  <c r="AJ63" i="5"/>
  <c r="AE63" i="5"/>
  <c r="AB71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70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6" i="5"/>
  <c r="T67" i="5"/>
  <c r="AJ67" i="5" s="1"/>
  <c r="AA69" i="5"/>
  <c r="U70" i="5"/>
  <c r="AD70" i="5"/>
  <c r="T71" i="5"/>
  <c r="AJ71" i="5" s="1"/>
  <c r="AB73" i="5"/>
  <c r="U62" i="5"/>
  <c r="T66" i="5"/>
  <c r="AJ66" i="5" s="1"/>
  <c r="AD64" i="5"/>
  <c r="T70" i="5"/>
  <c r="AE70" i="5" s="1"/>
  <c r="U67" i="5"/>
  <c r="AA65" i="5"/>
  <c r="Z63" i="5"/>
  <c r="U71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6" i="5"/>
  <c r="AE71" i="5"/>
  <c r="Z61" i="5"/>
  <c r="Z141" i="5"/>
  <c r="AE62" i="5"/>
  <c r="AJ141" i="5"/>
  <c r="Z70" i="5"/>
  <c r="AJ133" i="5"/>
  <c r="Z66" i="5"/>
  <c r="Z60" i="5"/>
  <c r="AE140" i="5"/>
  <c r="Z65" i="5"/>
  <c r="AJ140" i="5"/>
  <c r="AE133" i="5"/>
  <c r="AJ69" i="5"/>
  <c r="AJ62" i="5"/>
  <c r="AE69" i="5"/>
  <c r="AE65" i="5"/>
  <c r="AJ142" i="5"/>
  <c r="Z134" i="5"/>
  <c r="AJ139" i="5"/>
  <c r="AE134" i="5"/>
  <c r="AJ135" i="5"/>
  <c r="Z135" i="5"/>
  <c r="AE139" i="5"/>
  <c r="AE67" i="5"/>
  <c r="Z71" i="5"/>
  <c r="AJ70" i="5"/>
  <c r="Z67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R143" i="5"/>
  <c r="V143" i="5"/>
  <c r="W143" i="5"/>
  <c r="Y143" i="5"/>
  <c r="R144" i="5"/>
  <c r="V144" i="5"/>
  <c r="W144" i="5"/>
  <c r="Y144" i="5"/>
  <c r="R148" i="5"/>
  <c r="V148" i="5"/>
  <c r="W148" i="5"/>
  <c r="Y148" i="5"/>
  <c r="R146" i="5"/>
  <c r="V146" i="5"/>
  <c r="W146" i="5"/>
  <c r="Y146" i="5"/>
  <c r="R147" i="5"/>
  <c r="V147" i="5"/>
  <c r="W147" i="5"/>
  <c r="Y147" i="5"/>
  <c r="R149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<sst xmlns="http://schemas.openxmlformats.org/spreadsheetml/2006/main" count="3322" uniqueCount="302">
  <si>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</si>
  <si>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</si>
  <si>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</si>
  <si>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</si>
  <si>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</si>
  <si>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</si>
  <si>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</si>
  <si>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</si>
  <si>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</si>
  <si>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</si>
  <si>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</si>
  <si>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</si>
  <si>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</si>
  <si>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</si>
  <si>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</si>
  <si>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</si>
  <si>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</si>
  <si>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</si>
  <si>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</si>
  <si>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</si>
  <si>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</si>
  <si>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</si>
  <si>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</si>
  <si>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</si>
  <si>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</si>
  <si>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</si>
  <si>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</si>
  <si>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</si>
  <si>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</si>
  <si>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</si>
  <si>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</si>
  <si>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</si>
  <si>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</si>
  <si>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</si>
  <si>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</si>
  <si>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</si>
  <si>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</si>
  <si>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</si>
  <si>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</si>
  <si>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</si>
  <si>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</si>
  <si>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</si>
  <si>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</si>
  <si>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</si>
  <si>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</si>
  <si>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</si>
  <si>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</si>
  <si>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</si>
  <si>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</si>
  <si>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</si>
  <si>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</si>
  <si>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</si>
  <si>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</si>
  <si>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</si>
  <si>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</si>
  <si>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</si>
  <si>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</si>
  <si>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</si>
  <si>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</si>
  <si>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</si>
  <si>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</si>
  <si>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</si>
  <si>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</si>
  <si>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</si>
  <si>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</si>
  <si>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</si>
  <si>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</si>
  <si>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</si>
  <si>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</si>
  <si>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</si>
  <si>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</si>
  <si>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</si>
  <si>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</si>
  <si>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</si>
  <si>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</si>
  <si>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</si>
  <si>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</si>
  <si>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</si>
  <si>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</si>
  <si>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</si>
  <si>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</si>
  <si>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</si>
  <si>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</si>
  <si>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</si>
  <si>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</si>
  <si>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</si>
  <si>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</si>
  <si>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</si>
  <si>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</si>
  <si>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</si>
  <si>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</si>
  <si>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</si>
  <si>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</si>
  <si>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</si>
  <si>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</si>
  <si>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</si>
  <si>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</si>
  <si>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</si>
  <si>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</si>
  <si>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</si>
  <si>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</si>
  <si>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</si>
  <si>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</si>
  <si>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</si>
  <si>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</si>
  <si>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</si>
  <si>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</si>
  <si>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</si>
  <si>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</si>
  <si>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</si>
  <si>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</si>
  <si>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</si>
  <si>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</si>
  <si>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</si>
  <si>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</si>
  <si>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</si>
  <si>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</si>
  <si>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</si>
  <si>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</si>
  <si>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</si>
  <si>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</si>
  <si>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</si>
  <si>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</si>
  <si>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</si>
  <si>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</si>
  <si>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</si>
  <si>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</si>
  <si>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</si>
  <si>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</si>
  <si>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</si>
  <si>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</si>
  <si>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</si>
  <si>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</si>
  <si>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</si>
  <si>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</si>
  <si>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</si>
  <si>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</si>
  <si>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</si>
  <si>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</si>
  <si>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</si>
  <si>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</si>
  <si>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</si>
  <si>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</si>
  <si>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</si>
  <si>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</si>
  <si>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</si>
  <si>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</si>
  <si>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</si>
  <si>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</si>
  <si>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</si>
  <si>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</si>
  <si>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</si>
  <si>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</si>
  <si>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</si>
  <si>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</si>
  <si>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</si>
  <si>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</si>
  <si>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</si>
  <si>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</si>
  <si>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</si>
  <si>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</si>
  <si>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</si>
  <si>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</si>
  <si>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</si>
  <si>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</si>
  <si>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</si>
  <si>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</si>
  <si>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</si>
  <si>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</si>
  <si>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</si>
  <si>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</si>
  <si>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</si>
  <si>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</si>
  <si>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</si>
  <si>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</si>
  <si>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</si>
  <si>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</si>
  <si>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</si>
  <si>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</si>
  <si>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</si>
  <si>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</si>
  <si>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</si>
  <si>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</si>
  <si>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</si>
  <si>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</si>
  <si>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</si>
  <si>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</si>
  <si>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</si>
  <si>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Amrita Chatterjee</t>
  </si>
  <si>
    <t>Eco Geography</t>
  </si>
  <si>
    <t>Sutapa Sen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</si>
  <si>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</si>
  <si>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</si>
  <si>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</si>
  <si>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</si>
  <si>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</si>
  <si>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</si>
  <si>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</si>
  <si>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</si>
  <si>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</si>
  <si>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</si>
  <si>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</si>
  <si>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</si>
  <si>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</si>
  <si>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</si>
  <si>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</si>
  <si>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</si>
  <si>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</si>
  <si>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</si>
  <si>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</si>
  <si>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</si>
  <si>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Eco &amp; Comm Knowledge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</si>
  <si>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</si>
  <si>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</si>
  <si>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</si>
  <si>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</si>
  <si>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</si>
  <si>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</si>
  <si>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</si>
  <si>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</si>
  <si>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</si>
  <si>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</si>
  <si>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</si>
  <si>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</si>
  <si>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</si>
  <si>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</si>
  <si>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Strategic Fin Management</t>
  </si>
  <si>
    <t>Audit &amp; Ethics</t>
  </si>
  <si>
    <t>Corporate &amp; Eco Laws</t>
  </si>
  <si>
    <t>Indirect Tax laws</t>
  </si>
  <si>
    <t>Strategic Cost &amp; Perf Eval</t>
  </si>
  <si>
    <t>Direct Tax &amp; Intrtnl Tax</t>
  </si>
  <si>
    <t>Risk, Cptl Mkt, Glbl FinRpt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</si>
  <si>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</si>
  <si>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</si>
  <si>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</si>
  <si>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</si>
  <si>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</si>
  <si>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</si>
  <si>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</si>
  <si>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</si>
  <si>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</si>
  <si>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</si>
  <si>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</si>
  <si>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Fin Mgmt &amp; Data Anltcs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</si>
  <si>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</si>
  <si>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</si>
  <si>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</si>
  <si>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</si>
  <si>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</si>
  <si>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</si>
  <si>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Strtgc Perf Mgmt &amp; Eval</t>
  </si>
  <si>
    <t>S</t>
  </si>
  <si>
    <t>Biz Env &amp; Law</t>
  </si>
  <si>
    <t>General Law</t>
  </si>
  <si>
    <t>Tax Law</t>
  </si>
  <si>
    <t>Corporate &amp; Mgmt AC</t>
  </si>
  <si>
    <t>Financial &amp; Strategic Mgmt</t>
  </si>
  <si>
    <t>Adv Tax laws</t>
  </si>
  <si>
    <t>Set up of Biz &amp; Closure</t>
  </si>
  <si>
    <t>Biz Mgmt, Ethics, Entpnsp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</si>
  <si>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</si>
  <si>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</si>
  <si>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</si>
  <si>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</si>
  <si>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</si>
  <si>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</si>
  <si>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</si>
  <si>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</si>
  <si>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</si>
  <si>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</si>
  <si>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</si>
  <si>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</si>
  <si>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</si>
  <si>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</si>
  <si>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</si>
  <si>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</si>
  <si>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</si>
  <si>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</si>
  <si>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</si>
  <si>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</si>
  <si>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</si>
  <si>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</si>
  <si>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</si>
  <si>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</si>
  <si>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</si>
  <si>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</si>
  <si>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</si>
  <si>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</si>
  <si>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</si>
  <si>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</si>
  <si>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? 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</si>
  <si>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</si>
  <si>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</si>
  <si>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</si>
  <si>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</si>
  <si>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</si>
  <si>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</si>
  <si>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</si>
  <si>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</si>
  <si>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</si>
  <si>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Sujata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</si>
</sst>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3"/>
  <sheetViews>
    <sheetView tabSelected="1" zoomScale="120" zoomScaleNormal="12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410" sqref="I410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40" t="s">
        <v>288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7" t="s">
        <v>176</v>
      </c>
      <c r="W1" s="48"/>
      <c r="X1" s="48"/>
      <c r="Y1" s="48"/>
      <c r="Z1" s="49"/>
      <c r="AA1" s="50" t="s">
        <v>177</v>
      </c>
      <c r="AB1" s="51"/>
      <c r="AC1" s="51"/>
      <c r="AD1" s="51"/>
      <c r="AE1" s="52"/>
      <c r="AF1" s="42" t="s">
        <v>175</v>
      </c>
      <c r="AG1" s="43"/>
      <c r="AH1" s="43"/>
      <c r="AI1" s="43"/>
      <c r="AJ1" s="44"/>
    </row>
    <row r="2" spans="1:36" s="2" customFormat="1" x14ac:dyDescent="0.3">
      <c r="A2" s="37" t="s">
        <v>14</v>
      </c>
      <c r="B2" s="37" t="s">
        <v>6</v>
      </c>
      <c r="C2" s="37" t="s">
        <v>1</v>
      </c>
      <c r="D2" s="37" t="s">
        <v>15</v>
      </c>
      <c r="E2" s="37" t="s">
        <v>130</v>
      </c>
      <c r="F2" s="38" t="s">
        <v>73</v>
      </c>
      <c r="G2" s="38" t="s">
        <v>286</v>
      </c>
      <c r="H2" s="37" t="s">
        <v>7</v>
      </c>
      <c r="I2" s="37" t="s">
        <v>8</v>
      </c>
      <c r="J2" s="37" t="s">
        <v>18</v>
      </c>
      <c r="K2" s="37"/>
      <c r="L2" s="37" t="s">
        <v>19</v>
      </c>
      <c r="M2" s="37"/>
      <c r="N2" s="37" t="s">
        <v>16</v>
      </c>
      <c r="O2" s="37" t="s">
        <v>17</v>
      </c>
      <c r="P2" s="37" t="s">
        <v>66</v>
      </c>
      <c r="Q2" s="37" t="s">
        <v>71</v>
      </c>
      <c r="R2" s="37" t="s">
        <v>76</v>
      </c>
      <c r="S2" s="37" t="s">
        <v>66</v>
      </c>
      <c r="T2" s="37" t="s">
        <v>77</v>
      </c>
      <c r="U2" s="37" t="s">
        <v>174</v>
      </c>
      <c r="V2" s="39" t="s">
        <v>9</v>
      </c>
      <c r="W2" s="39" t="s">
        <v>10</v>
      </c>
      <c r="X2" s="55" t="s">
        <v>11</v>
      </c>
      <c r="Y2" s="39" t="s">
        <v>12</v>
      </c>
      <c r="Z2" s="39" t="s">
        <v>13</v>
      </c>
      <c r="AA2" s="53" t="s">
        <v>9</v>
      </c>
      <c r="AB2" s="53" t="s">
        <v>10</v>
      </c>
      <c r="AC2" s="54" t="s">
        <v>11</v>
      </c>
      <c r="AD2" s="53" t="s">
        <v>12</v>
      </c>
      <c r="AE2" s="53" t="s">
        <v>13</v>
      </c>
      <c r="AF2" s="45" t="s">
        <v>9</v>
      </c>
      <c r="AG2" s="45" t="s">
        <v>10</v>
      </c>
      <c r="AH2" s="46" t="s">
        <v>11</v>
      </c>
      <c r="AI2" s="45" t="s">
        <v>12</v>
      </c>
      <c r="AJ2" s="45" t="s">
        <v>13</v>
      </c>
    </row>
    <row r="3" spans="1:36" s="2" customFormat="1" ht="33" customHeight="1" x14ac:dyDescent="0.3">
      <c r="A3" s="37"/>
      <c r="B3" s="37"/>
      <c r="C3" s="37"/>
      <c r="D3" s="37"/>
      <c r="E3" s="37"/>
      <c r="F3" s="38"/>
      <c r="G3" s="38"/>
      <c r="H3" s="37"/>
      <c r="I3" s="37"/>
      <c r="J3" s="11" t="s">
        <v>21</v>
      </c>
      <c r="K3" s="11" t="s">
        <v>20</v>
      </c>
      <c r="L3" s="25" t="s">
        <v>22</v>
      </c>
      <c r="M3" s="25" t="s">
        <v>23</v>
      </c>
      <c r="N3" s="37"/>
      <c r="O3" s="37"/>
      <c r="P3" s="37"/>
      <c r="Q3" s="37"/>
      <c r="R3" s="37"/>
      <c r="S3" s="37"/>
      <c r="T3" s="37"/>
      <c r="U3" s="37"/>
      <c r="V3" s="39"/>
      <c r="W3" s="39"/>
      <c r="X3" s="55"/>
      <c r="Y3" s="39"/>
      <c r="Z3" s="39"/>
      <c r="AA3" s="53"/>
      <c r="AB3" s="53"/>
      <c r="AC3" s="54"/>
      <c r="AD3" s="53"/>
      <c r="AE3" s="53"/>
      <c r="AF3" s="45"/>
      <c r="AG3" s="45"/>
      <c r="AH3" s="46"/>
      <c r="AI3" s="45"/>
      <c r="AJ3" s="45"/>
    </row>
    <row r="4" spans="1:36" ht="13.2" customHeight="1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193</v>
      </c>
      <c r="G4" s="7" t="s">
        <v>191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2" customHeight="1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7" t="s">
        <v>194</v>
      </c>
      <c r="G5" s="7" t="s">
        <v>191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2" customHeight="1" x14ac:dyDescent="0.3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195</v>
      </c>
      <c r="G6" s="7" t="s">
        <v>191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2" customHeight="1" x14ac:dyDescent="0.3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287</v>
      </c>
      <c r="G7" s="7" t="s">
        <v>191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2" customHeight="1" x14ac:dyDescent="0.3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196</v>
      </c>
      <c r="G8" s="7" t="s">
        <v>191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2" customHeight="1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197</v>
      </c>
      <c r="G9" s="7" t="s">
        <v>191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2" customHeight="1" x14ac:dyDescent="0.3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7" t="s">
        <v>301</v>
      </c>
      <c r="G10" s="7" t="s">
        <v>191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2" customHeight="1" x14ac:dyDescent="0.3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7"/>
      <c r="G11" s="7"/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2" customHeight="1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196</v>
      </c>
      <c r="G12" s="7" t="s">
        <v>191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2" customHeight="1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197</v>
      </c>
      <c r="G13" s="7" t="s">
        <v>191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2" customHeight="1" x14ac:dyDescent="0.3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36" t="s">
        <v>198</v>
      </c>
      <c r="G14" s="36" t="s">
        <v>299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2" customHeight="1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7"/>
      <c r="G15" s="7"/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2" customHeight="1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7"/>
      <c r="G16" s="7"/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2" customHeight="1" x14ac:dyDescent="0.3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7"/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2" customHeight="1" x14ac:dyDescent="0.3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7" t="s">
        <v>298</v>
      </c>
      <c r="G18" s="7" t="s">
        <v>191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2" customHeight="1" x14ac:dyDescent="0.3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7" t="s">
        <v>200</v>
      </c>
      <c r="G19" s="7" t="s">
        <v>191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2" customHeight="1" x14ac:dyDescent="0.3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7"/>
      <c r="G20" s="7" t="s">
        <v>191</v>
      </c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2" customHeight="1" x14ac:dyDescent="0.3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7" t="s">
        <v>200</v>
      </c>
      <c r="G21" s="7" t="s">
        <v>191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2" customHeight="1" x14ac:dyDescent="0.3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36" t="s">
        <v>210</v>
      </c>
      <c r="G22" s="36" t="s">
        <v>299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2" customHeight="1" x14ac:dyDescent="0.3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7"/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2" customHeight="1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7" t="s">
        <v>185</v>
      </c>
      <c r="G24" s="7" t="s">
        <v>191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5" si="57">O24*50%</f>
        <v>1500</v>
      </c>
      <c r="S24" s="7">
        <v>0</v>
      </c>
      <c r="T24" s="20">
        <f t="shared" ref="T24:T69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69" si="61">X24*2</f>
        <v>14000</v>
      </c>
      <c r="X24" s="18">
        <v>7000</v>
      </c>
      <c r="Y24" s="18">
        <f t="shared" ref="Y24:Y69" si="62">X24/2</f>
        <v>3500</v>
      </c>
      <c r="Z24" s="18">
        <f t="shared" ref="Z24:Z43" si="63">(R24-(T24+X24/10))/(T24+X24/10)%</f>
        <v>50</v>
      </c>
      <c r="AA24" s="15">
        <f t="shared" ref="AA24:AA69" si="64">AC24*4</f>
        <v>19600</v>
      </c>
      <c r="AB24" s="15">
        <f t="shared" ref="AB24:AB69" si="65">AC24*2</f>
        <v>9800</v>
      </c>
      <c r="AC24" s="15">
        <f t="shared" ref="AC24:AC69" si="66">X24*70%</f>
        <v>4900</v>
      </c>
      <c r="AD24" s="15">
        <f t="shared" ref="AD24:AD69" si="67">AC24/2</f>
        <v>2450</v>
      </c>
      <c r="AE24" s="15">
        <f t="shared" ref="AE24:AE69" si="68">(R24-(T24+AC24/10))/(T24+AC24/10)%</f>
        <v>89.87341772151899</v>
      </c>
      <c r="AF24" s="16">
        <f t="shared" ref="AF24:AF69" si="69">AH24*4</f>
        <v>0</v>
      </c>
      <c r="AG24" s="16">
        <f t="shared" ref="AG24:AG69" si="70">AH24*2</f>
        <v>0</v>
      </c>
      <c r="AH24" s="16">
        <v>0</v>
      </c>
      <c r="AI24" s="16">
        <f t="shared" ref="AI24:AI69" si="71">AH24/2</f>
        <v>0</v>
      </c>
      <c r="AJ24" s="16">
        <f t="shared" ref="AJ24:AJ69" si="72">(R24-(T24+AH24/10))/(T24+AH24/10)%</f>
        <v>400</v>
      </c>
    </row>
    <row r="25" spans="1:36" ht="13.2" customHeight="1" x14ac:dyDescent="0.3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6" t="s">
        <v>183</v>
      </c>
      <c r="G25" s="36" t="s">
        <v>299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2" customHeight="1" x14ac:dyDescent="0.3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7" t="s">
        <v>184</v>
      </c>
      <c r="G26" s="7" t="s">
        <v>191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2" customHeight="1" x14ac:dyDescent="0.3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6" t="s">
        <v>183</v>
      </c>
      <c r="G27" s="36" t="s">
        <v>299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2" customHeight="1" x14ac:dyDescent="0.3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36" t="s">
        <v>198</v>
      </c>
      <c r="G28" s="36" t="s">
        <v>299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2" customHeight="1" x14ac:dyDescent="0.3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199</v>
      </c>
      <c r="G29" s="7" t="s">
        <v>191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2" customHeight="1" x14ac:dyDescent="0.3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7" t="s">
        <v>64</v>
      </c>
      <c r="G30" s="7" t="s">
        <v>191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2" customHeight="1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7"/>
      <c r="G31" s="7"/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2" customHeight="1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7" t="s">
        <v>191</v>
      </c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2" customHeight="1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7" t="s">
        <v>298</v>
      </c>
      <c r="G33" s="7" t="s">
        <v>191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2" customHeight="1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7" t="s">
        <v>200</v>
      </c>
      <c r="G34" s="7" t="s">
        <v>191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2" customHeight="1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7"/>
      <c r="G35" s="7" t="s">
        <v>191</v>
      </c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2" customHeight="1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7" t="s">
        <v>200</v>
      </c>
      <c r="G36" s="7" t="s">
        <v>191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2" customHeight="1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36" t="s">
        <v>210</v>
      </c>
      <c r="G37" s="36" t="s">
        <v>299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2" customHeight="1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7" t="s">
        <v>29</v>
      </c>
      <c r="G38" s="7" t="s">
        <v>191</v>
      </c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2" customHeight="1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7" t="s">
        <v>185</v>
      </c>
      <c r="G39" s="7" t="s">
        <v>191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2" customHeight="1" x14ac:dyDescent="0.3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6" t="s">
        <v>183</v>
      </c>
      <c r="G40" s="36" t="s">
        <v>299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2" customHeight="1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7" t="s">
        <v>184</v>
      </c>
      <c r="G41" s="7" t="s">
        <v>191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2" customHeight="1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6" t="s">
        <v>183</v>
      </c>
      <c r="G42" s="36" t="s">
        <v>299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2" customHeight="1" x14ac:dyDescent="0.3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36" t="s">
        <v>198</v>
      </c>
      <c r="G43" s="36" t="s">
        <v>299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2" customHeight="1" x14ac:dyDescent="0.3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199</v>
      </c>
      <c r="G44" s="7" t="s">
        <v>191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2" customHeight="1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7" t="s">
        <v>64</v>
      </c>
      <c r="G45" s="7" t="s">
        <v>191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2" customHeight="1" x14ac:dyDescent="0.3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7" t="s">
        <v>203</v>
      </c>
      <c r="G46" s="7" t="s">
        <v>191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36" t="s">
        <v>183</v>
      </c>
      <c r="G47" s="36" t="s">
        <v>299</v>
      </c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2" customHeight="1" x14ac:dyDescent="0.3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7" t="s">
        <v>298</v>
      </c>
      <c r="G48" s="7" t="s">
        <v>191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3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36" t="s">
        <v>183</v>
      </c>
      <c r="G49" s="36" t="s">
        <v>299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1200</v>
      </c>
      <c r="P49" s="7">
        <v>0</v>
      </c>
      <c r="Q49" s="7" t="s">
        <v>27</v>
      </c>
      <c r="R49" s="20">
        <f>O49*50%</f>
        <v>600</v>
      </c>
      <c r="S49" s="7">
        <v>0</v>
      </c>
      <c r="T49" s="20">
        <f>R49*20%</f>
        <v>120</v>
      </c>
      <c r="U49" s="20">
        <f>R49*46.666666666667%</f>
        <v>280.00000000000199</v>
      </c>
      <c r="V49" s="18">
        <f>X49*4</f>
        <v>11200</v>
      </c>
      <c r="W49" s="18">
        <f>X49*2</f>
        <v>5600</v>
      </c>
      <c r="X49" s="18">
        <v>2800</v>
      </c>
      <c r="Y49" s="18">
        <f>X49/2</f>
        <v>1400</v>
      </c>
      <c r="Z49" s="18">
        <f>(R49-(T49+X49/10))/(T49+X49/10)%</f>
        <v>50</v>
      </c>
      <c r="AA49" s="15">
        <f>AC49*4</f>
        <v>7839.9999999999991</v>
      </c>
      <c r="AB49" s="15">
        <f>AC49*2</f>
        <v>3919.9999999999995</v>
      </c>
      <c r="AC49" s="15">
        <f>X49*70%</f>
        <v>1959.9999999999998</v>
      </c>
      <c r="AD49" s="15">
        <f>AC49/2</f>
        <v>979.99999999999989</v>
      </c>
      <c r="AE49" s="15">
        <f>(R49-(T49+AC49/10))/(T49+AC49/10)%</f>
        <v>89.87341772151899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2" customHeight="1" x14ac:dyDescent="0.3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36" t="s">
        <v>210</v>
      </c>
      <c r="G50" s="36" t="s">
        <v>299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3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36" t="s">
        <v>200</v>
      </c>
      <c r="G51" s="36" t="s">
        <v>299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2" customHeight="1" x14ac:dyDescent="0.3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6" t="s">
        <v>183</v>
      </c>
      <c r="G52" s="36" t="s">
        <v>299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1300</v>
      </c>
      <c r="P52" s="7">
        <v>0</v>
      </c>
      <c r="Q52" s="7" t="s">
        <v>27</v>
      </c>
      <c r="R52" s="20">
        <f>O52*50%</f>
        <v>650</v>
      </c>
      <c r="S52" s="7">
        <v>0</v>
      </c>
      <c r="T52" s="20">
        <f>R52*20%</f>
        <v>130</v>
      </c>
      <c r="U52" s="20">
        <f>R52*46.666666666667%</f>
        <v>303.33333333333553</v>
      </c>
      <c r="V52" s="18">
        <f>X52*4</f>
        <v>12120</v>
      </c>
      <c r="W52" s="18">
        <f>X52*2</f>
        <v>6060</v>
      </c>
      <c r="X52" s="18">
        <v>3030</v>
      </c>
      <c r="Y52" s="18">
        <f>X52/2</f>
        <v>1515</v>
      </c>
      <c r="Z52" s="18">
        <f>(R52-(T52+X52/10))/(T52+X52/10)%</f>
        <v>50.115473441108541</v>
      </c>
      <c r="AA52" s="15">
        <f>AC52*4</f>
        <v>8484</v>
      </c>
      <c r="AB52" s="15">
        <f>AC52*2</f>
        <v>4242</v>
      </c>
      <c r="AC52" s="15">
        <f>X52*70%</f>
        <v>2121</v>
      </c>
      <c r="AD52" s="15">
        <f>AC52/2</f>
        <v>1060.5</v>
      </c>
      <c r="AE52" s="15">
        <f>(R52-(T52+AC52/10))/(T52+AC52/10)%</f>
        <v>90.00292312189417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2" customHeight="1" x14ac:dyDescent="0.3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7" t="s">
        <v>184</v>
      </c>
      <c r="G53" s="7" t="s">
        <v>191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1300</v>
      </c>
      <c r="P53" s="7">
        <v>0</v>
      </c>
      <c r="Q53" s="7" t="s">
        <v>27</v>
      </c>
      <c r="R53" s="20">
        <f>O53*50%</f>
        <v>650</v>
      </c>
      <c r="S53" s="7">
        <v>0</v>
      </c>
      <c r="T53" s="20">
        <f>R53*20%</f>
        <v>130</v>
      </c>
      <c r="U53" s="20">
        <f>R53*46.666666666667%</f>
        <v>303.33333333333553</v>
      </c>
      <c r="V53" s="18">
        <f>X53*4</f>
        <v>12120</v>
      </c>
      <c r="W53" s="18">
        <f>X53*2</f>
        <v>6060</v>
      </c>
      <c r="X53" s="18">
        <v>3030</v>
      </c>
      <c r="Y53" s="18">
        <f>X53/2</f>
        <v>1515</v>
      </c>
      <c r="Z53" s="18">
        <f>(R53-(T53+X53/10))/(T53+X53/10)%</f>
        <v>50.115473441108541</v>
      </c>
      <c r="AA53" s="15">
        <f>AC53*4</f>
        <v>8484</v>
      </c>
      <c r="AB53" s="15">
        <f>AC53*2</f>
        <v>4242</v>
      </c>
      <c r="AC53" s="15">
        <f>X53*70%</f>
        <v>2121</v>
      </c>
      <c r="AD53" s="15">
        <f>AC53/2</f>
        <v>1060.5</v>
      </c>
      <c r="AE53" s="15">
        <f>(R53-(T53+AC53/10))/(T53+AC53/10)%</f>
        <v>90.00292312189417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2" customHeight="1" x14ac:dyDescent="0.3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36" t="s">
        <v>198</v>
      </c>
      <c r="G54" s="36" t="s">
        <v>299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2" customHeight="1" x14ac:dyDescent="0.3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196</v>
      </c>
      <c r="G55" s="7" t="s">
        <v>191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2" customHeight="1" x14ac:dyDescent="0.3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197</v>
      </c>
      <c r="G56" s="7" t="s">
        <v>191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1300</v>
      </c>
      <c r="P56" s="7">
        <v>0</v>
      </c>
      <c r="Q56" s="7" t="s">
        <v>27</v>
      </c>
      <c r="R56" s="20">
        <f t="shared" ref="R56:R191" si="119">O56*50%</f>
        <v>650</v>
      </c>
      <c r="S56" s="7">
        <v>0</v>
      </c>
      <c r="T56" s="20">
        <f t="shared" si="58"/>
        <v>130</v>
      </c>
      <c r="U56" s="20">
        <f>R56*46.666666666667%</f>
        <v>303.33333333333553</v>
      </c>
      <c r="V56" s="18">
        <f>X56*4</f>
        <v>12120</v>
      </c>
      <c r="W56" s="18">
        <f t="shared" si="61"/>
        <v>6060</v>
      </c>
      <c r="X56" s="18">
        <v>3030</v>
      </c>
      <c r="Y56" s="18">
        <f t="shared" si="62"/>
        <v>1515</v>
      </c>
      <c r="Z56" s="18">
        <f>(R56-(T56+X56/10))/(T56+X56/10)%</f>
        <v>50.115473441108541</v>
      </c>
      <c r="AA56" s="15">
        <f t="shared" si="64"/>
        <v>8484</v>
      </c>
      <c r="AB56" s="15">
        <f t="shared" si="65"/>
        <v>4242</v>
      </c>
      <c r="AC56" s="15">
        <f t="shared" si="66"/>
        <v>2121</v>
      </c>
      <c r="AD56" s="15">
        <f t="shared" si="67"/>
        <v>1060.5</v>
      </c>
      <c r="AE56" s="15">
        <f t="shared" si="68"/>
        <v>90.00292312189417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2" customHeight="1" x14ac:dyDescent="0.3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7"/>
      <c r="G57" s="7"/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1300</v>
      </c>
      <c r="P57" s="7">
        <v>0</v>
      </c>
      <c r="Q57" s="7" t="s">
        <v>27</v>
      </c>
      <c r="R57" s="20">
        <f t="shared" si="119"/>
        <v>650</v>
      </c>
      <c r="S57" s="7">
        <v>0</v>
      </c>
      <c r="T57" s="20">
        <f t="shared" si="58"/>
        <v>130</v>
      </c>
      <c r="U57" s="20">
        <f>R57*46.666666666667%</f>
        <v>303.33333333333553</v>
      </c>
      <c r="V57" s="18">
        <f>X57*4</f>
        <v>12120</v>
      </c>
      <c r="W57" s="18">
        <f t="shared" si="61"/>
        <v>6060</v>
      </c>
      <c r="X57" s="18">
        <v>3030</v>
      </c>
      <c r="Y57" s="18">
        <f t="shared" si="62"/>
        <v>1515</v>
      </c>
      <c r="Z57" s="18">
        <f>(R57-(T57+X57/10))/(T57+X57/10)%</f>
        <v>50.115473441108541</v>
      </c>
      <c r="AA57" s="15">
        <f t="shared" si="64"/>
        <v>8484</v>
      </c>
      <c r="AB57" s="15">
        <f t="shared" si="65"/>
        <v>4242</v>
      </c>
      <c r="AC57" s="15">
        <f t="shared" si="66"/>
        <v>2121</v>
      </c>
      <c r="AD57" s="15">
        <f t="shared" si="67"/>
        <v>1060.5</v>
      </c>
      <c r="AE57" s="15">
        <f t="shared" si="68"/>
        <v>90.00292312189417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2" customHeight="1" x14ac:dyDescent="0.3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199</v>
      </c>
      <c r="G58" s="7" t="s">
        <v>191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si="119"/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2" customHeight="1" x14ac:dyDescent="0.3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7" t="s">
        <v>64</v>
      </c>
      <c r="G59" s="7" t="s">
        <v>191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2" customHeight="1" x14ac:dyDescent="0.3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7" t="s">
        <v>203</v>
      </c>
      <c r="G60" s="7" t="s">
        <v>191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7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3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36" t="s">
        <v>183</v>
      </c>
      <c r="G61" s="36" t="s">
        <v>299</v>
      </c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6" si="121">R61*46.666666666667%</f>
        <v>280.00000000000199</v>
      </c>
      <c r="V61" s="18">
        <f t="shared" ref="V61:V66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6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2" customHeight="1" x14ac:dyDescent="0.3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7" t="s">
        <v>298</v>
      </c>
      <c r="G62" s="7" t="s">
        <v>191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3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36" t="s">
        <v>183</v>
      </c>
      <c r="G63" s="36" t="s">
        <v>299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1200</v>
      </c>
      <c r="P63" s="7">
        <v>0</v>
      </c>
      <c r="Q63" s="7" t="s">
        <v>27</v>
      </c>
      <c r="R63" s="20">
        <f t="shared" si="120"/>
        <v>600</v>
      </c>
      <c r="S63" s="7">
        <v>0</v>
      </c>
      <c r="T63" s="20">
        <f>R63*20%</f>
        <v>120</v>
      </c>
      <c r="U63" s="20">
        <f>R63*46.666666666667%</f>
        <v>280.00000000000199</v>
      </c>
      <c r="V63" s="18">
        <f>X63*4</f>
        <v>11200</v>
      </c>
      <c r="W63" s="18">
        <f>X63*2</f>
        <v>5600</v>
      </c>
      <c r="X63" s="18">
        <v>2800</v>
      </c>
      <c r="Y63" s="18">
        <f>X63/2</f>
        <v>1400</v>
      </c>
      <c r="Z63" s="18">
        <f>(R63-(T63+X63/10))/(T63+X63/10)%</f>
        <v>50</v>
      </c>
      <c r="AA63" s="15">
        <f>AC63*4</f>
        <v>7839.9999999999991</v>
      </c>
      <c r="AB63" s="15">
        <f>AC63*2</f>
        <v>3919.9999999999995</v>
      </c>
      <c r="AC63" s="15">
        <f>X63*70%</f>
        <v>1959.9999999999998</v>
      </c>
      <c r="AD63" s="15">
        <f>AC63/2</f>
        <v>979.99999999999989</v>
      </c>
      <c r="AE63" s="15">
        <f>(R63-(T63+AC63/10))/(T63+AC63/10)%</f>
        <v>89.87341772151899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2" customHeight="1" x14ac:dyDescent="0.3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36" t="s">
        <v>210</v>
      </c>
      <c r="G64" s="36" t="s">
        <v>299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3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36" t="s">
        <v>200</v>
      </c>
      <c r="G65" s="36" t="s">
        <v>299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2" customHeight="1" x14ac:dyDescent="0.3">
      <c r="A66" s="26" t="str">
        <f t="shared" si="115"/>
        <v>ICSE - IX - Maths</v>
      </c>
      <c r="B66" s="28" t="s">
        <v>2</v>
      </c>
      <c r="C66" s="3" t="s">
        <v>55</v>
      </c>
      <c r="D66" s="3" t="s">
        <v>47</v>
      </c>
      <c r="E66" s="3" t="s">
        <v>132</v>
      </c>
      <c r="F66" s="36" t="s">
        <v>198</v>
      </c>
      <c r="G66" s="36" t="s">
        <v>299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 t="shared" si="120"/>
        <v>700</v>
      </c>
      <c r="S66" s="7">
        <v>0</v>
      </c>
      <c r="T66" s="20">
        <f t="shared" si="58"/>
        <v>140</v>
      </c>
      <c r="U66" s="20">
        <f t="shared" si="121"/>
        <v>326.66666666666902</v>
      </c>
      <c r="V66" s="18">
        <f t="shared" si="122"/>
        <v>13080</v>
      </c>
      <c r="W66" s="18">
        <f t="shared" si="61"/>
        <v>6540</v>
      </c>
      <c r="X66" s="18">
        <v>3270</v>
      </c>
      <c r="Y66" s="18">
        <f t="shared" si="62"/>
        <v>1635</v>
      </c>
      <c r="Z66" s="18">
        <f t="shared" si="123"/>
        <v>49.892933618843685</v>
      </c>
      <c r="AA66" s="15">
        <f t="shared" si="64"/>
        <v>9156</v>
      </c>
      <c r="AB66" s="15">
        <f t="shared" si="65"/>
        <v>4578</v>
      </c>
      <c r="AC66" s="15">
        <f t="shared" si="66"/>
        <v>2289</v>
      </c>
      <c r="AD66" s="15">
        <f t="shared" si="67"/>
        <v>1144.5</v>
      </c>
      <c r="AE66" s="15">
        <f t="shared" si="68"/>
        <v>89.753320683111966</v>
      </c>
      <c r="AF66" s="16">
        <f t="shared" si="69"/>
        <v>0</v>
      </c>
      <c r="AG66" s="16">
        <f t="shared" si="70"/>
        <v>0</v>
      </c>
      <c r="AH66" s="16">
        <v>0</v>
      </c>
      <c r="AI66" s="16">
        <f t="shared" si="71"/>
        <v>0</v>
      </c>
      <c r="AJ66" s="16">
        <f t="shared" si="72"/>
        <v>400</v>
      </c>
    </row>
    <row r="67" spans="1:36" ht="13.2" customHeight="1" x14ac:dyDescent="0.3">
      <c r="A67" s="26" t="str">
        <f t="shared" si="115"/>
        <v>ICSE - IX - Physics</v>
      </c>
      <c r="B67" s="32" t="s">
        <v>24</v>
      </c>
      <c r="C67" s="3" t="s">
        <v>55</v>
      </c>
      <c r="D67" s="3" t="s">
        <v>47</v>
      </c>
      <c r="E67" s="3" t="s">
        <v>132</v>
      </c>
      <c r="F67" s="7" t="s">
        <v>196</v>
      </c>
      <c r="G67" s="7" t="s">
        <v>191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 t="shared" si="120"/>
        <v>700</v>
      </c>
      <c r="S67" s="7">
        <v>0</v>
      </c>
      <c r="T67" s="20">
        <f t="shared" si="58"/>
        <v>140</v>
      </c>
      <c r="U67" s="20">
        <f>R67*46.666666666667%</f>
        <v>326.66666666666902</v>
      </c>
      <c r="V67" s="18">
        <f>X67*4</f>
        <v>13080</v>
      </c>
      <c r="W67" s="18">
        <f t="shared" si="61"/>
        <v>6540</v>
      </c>
      <c r="X67" s="18">
        <v>3270</v>
      </c>
      <c r="Y67" s="18">
        <f t="shared" si="62"/>
        <v>1635</v>
      </c>
      <c r="Z67" s="18">
        <f>(R67-(T67+X67/10))/(T67+X67/10)%</f>
        <v>49.892933618843685</v>
      </c>
      <c r="AA67" s="15">
        <f t="shared" si="64"/>
        <v>9156</v>
      </c>
      <c r="AB67" s="15">
        <f t="shared" si="65"/>
        <v>4578</v>
      </c>
      <c r="AC67" s="15">
        <f t="shared" si="66"/>
        <v>2289</v>
      </c>
      <c r="AD67" s="15">
        <f t="shared" si="67"/>
        <v>1144.5</v>
      </c>
      <c r="AE67" s="15">
        <f t="shared" si="68"/>
        <v>89.753320683111966</v>
      </c>
      <c r="AF67" s="16">
        <f t="shared" si="69"/>
        <v>0</v>
      </c>
      <c r="AG67" s="16">
        <f t="shared" si="70"/>
        <v>0</v>
      </c>
      <c r="AH67" s="16">
        <v>0</v>
      </c>
      <c r="AI67" s="16">
        <f t="shared" si="71"/>
        <v>0</v>
      </c>
      <c r="AJ67" s="16">
        <f t="shared" si="72"/>
        <v>400</v>
      </c>
    </row>
    <row r="68" spans="1:36" ht="13.2" customHeight="1" x14ac:dyDescent="0.3">
      <c r="A68" s="26" t="str">
        <f t="shared" si="115"/>
        <v>ICSE - IX - Chemistry</v>
      </c>
      <c r="B68" s="32" t="s">
        <v>28</v>
      </c>
      <c r="C68" s="3" t="s">
        <v>55</v>
      </c>
      <c r="D68" s="3" t="s">
        <v>47</v>
      </c>
      <c r="E68" s="3" t="s">
        <v>132</v>
      </c>
      <c r="F68" s="7" t="s">
        <v>197</v>
      </c>
      <c r="G68" s="7" t="s">
        <v>191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1300</v>
      </c>
      <c r="P68" s="7">
        <v>0</v>
      </c>
      <c r="Q68" s="7" t="s">
        <v>27</v>
      </c>
      <c r="R68" s="20">
        <f t="shared" ref="R68:R73" si="124">O68*50%</f>
        <v>650</v>
      </c>
      <c r="S68" s="7">
        <v>0</v>
      </c>
      <c r="T68" s="20">
        <f t="shared" si="58"/>
        <v>130</v>
      </c>
      <c r="U68" s="20">
        <f>R68*46.666666666667%</f>
        <v>303.33333333333553</v>
      </c>
      <c r="V68" s="18">
        <f>X68*4</f>
        <v>12120</v>
      </c>
      <c r="W68" s="18">
        <f t="shared" si="61"/>
        <v>6060</v>
      </c>
      <c r="X68" s="18">
        <v>3030</v>
      </c>
      <c r="Y68" s="18">
        <f t="shared" si="62"/>
        <v>1515</v>
      </c>
      <c r="Z68" s="18">
        <f>(R68-(T68+X68/10))/(T68+X68/10)%</f>
        <v>50.115473441108541</v>
      </c>
      <c r="AA68" s="15">
        <f t="shared" si="64"/>
        <v>8484</v>
      </c>
      <c r="AB68" s="15">
        <f t="shared" si="65"/>
        <v>4242</v>
      </c>
      <c r="AC68" s="15">
        <f t="shared" si="66"/>
        <v>2121</v>
      </c>
      <c r="AD68" s="15">
        <f t="shared" si="67"/>
        <v>1060.5</v>
      </c>
      <c r="AE68" s="15">
        <f t="shared" si="68"/>
        <v>90.00292312189417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2" customHeight="1" x14ac:dyDescent="0.3">
      <c r="A69" s="26" t="str">
        <f t="shared" si="115"/>
        <v>ICSE - IX - Biology</v>
      </c>
      <c r="B69" s="32" t="s">
        <v>30</v>
      </c>
      <c r="C69" s="3" t="s">
        <v>55</v>
      </c>
      <c r="D69" s="3" t="s">
        <v>47</v>
      </c>
      <c r="E69" s="3" t="s">
        <v>132</v>
      </c>
      <c r="F69" s="7"/>
      <c r="G69" s="7"/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1300</v>
      </c>
      <c r="P69" s="7">
        <v>0</v>
      </c>
      <c r="Q69" s="7" t="s">
        <v>27</v>
      </c>
      <c r="R69" s="20">
        <f t="shared" si="124"/>
        <v>650</v>
      </c>
      <c r="S69" s="7">
        <v>0</v>
      </c>
      <c r="T69" s="20">
        <f t="shared" si="58"/>
        <v>130</v>
      </c>
      <c r="U69" s="20">
        <f>R69*46.666666666667%</f>
        <v>303.33333333333553</v>
      </c>
      <c r="V69" s="18">
        <f>X69*4</f>
        <v>12120</v>
      </c>
      <c r="W69" s="18">
        <f t="shared" si="61"/>
        <v>6060</v>
      </c>
      <c r="X69" s="18">
        <v>3030</v>
      </c>
      <c r="Y69" s="18">
        <f t="shared" si="62"/>
        <v>1515</v>
      </c>
      <c r="Z69" s="18">
        <f>(R69-(T69+X69/10))/(T69+X69/10)%</f>
        <v>50.115473441108541</v>
      </c>
      <c r="AA69" s="15">
        <f t="shared" si="64"/>
        <v>8484</v>
      </c>
      <c r="AB69" s="15">
        <f t="shared" si="65"/>
        <v>4242</v>
      </c>
      <c r="AC69" s="15">
        <f t="shared" si="66"/>
        <v>2121</v>
      </c>
      <c r="AD69" s="15">
        <f t="shared" si="67"/>
        <v>1060.5</v>
      </c>
      <c r="AE69" s="15">
        <f t="shared" si="68"/>
        <v>90.00292312189417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2" customHeight="1" x14ac:dyDescent="0.3">
      <c r="A70" s="26" t="str">
        <f t="shared" si="115"/>
        <v>ICSE - IX - Commercial Study</v>
      </c>
      <c r="B70" s="9" t="s">
        <v>69</v>
      </c>
      <c r="C70" s="3" t="s">
        <v>55</v>
      </c>
      <c r="D70" s="3" t="s">
        <v>47</v>
      </c>
      <c r="E70" s="3" t="s">
        <v>4</v>
      </c>
      <c r="F70" s="36" t="s">
        <v>183</v>
      </c>
      <c r="G70" s="36" t="s">
        <v>299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1300</v>
      </c>
      <c r="P70" s="7">
        <v>0</v>
      </c>
      <c r="Q70" s="7" t="s">
        <v>27</v>
      </c>
      <c r="R70" s="20">
        <f t="shared" si="124"/>
        <v>650</v>
      </c>
      <c r="S70" s="7">
        <v>0</v>
      </c>
      <c r="T70" s="20">
        <f t="shared" ref="T70:T163" si="125">R70*20%</f>
        <v>130</v>
      </c>
      <c r="U70" s="20">
        <f t="shared" ref="U70:U71" si="126">R70*46.666666666667%</f>
        <v>303.33333333333553</v>
      </c>
      <c r="V70" s="18">
        <f t="shared" ref="V70:V71" si="127">X70*4</f>
        <v>12120</v>
      </c>
      <c r="W70" s="18">
        <f t="shared" ref="W70:W163" si="128">X70*2</f>
        <v>6060</v>
      </c>
      <c r="X70" s="18">
        <v>3030</v>
      </c>
      <c r="Y70" s="18">
        <f t="shared" ref="Y70:Y163" si="129">X70/2</f>
        <v>1515</v>
      </c>
      <c r="Z70" s="18">
        <f t="shared" ref="Z70:Z71" si="130">(R70-(T70+X70/10))/(T70+X70/10)%</f>
        <v>50.115473441108541</v>
      </c>
      <c r="AA70" s="15">
        <f t="shared" ref="AA70:AA84" si="131">AC70*4</f>
        <v>8484</v>
      </c>
      <c r="AB70" s="15">
        <f t="shared" ref="AB70:AB84" si="132">AC70*2</f>
        <v>4242</v>
      </c>
      <c r="AC70" s="15">
        <f t="shared" ref="AC70:AC84" si="133">X70*70%</f>
        <v>2121</v>
      </c>
      <c r="AD70" s="15">
        <f t="shared" ref="AD70:AD84" si="134">AC70/2</f>
        <v>1060.5</v>
      </c>
      <c r="AE70" s="15">
        <f t="shared" ref="AE70:AE84" si="135">(R70-(T70+AC70/10))/(T70+AC70/10)%</f>
        <v>90.00292312189417</v>
      </c>
      <c r="AF70" s="16">
        <f t="shared" ref="AF70:AF84" si="136">AH70*4</f>
        <v>0</v>
      </c>
      <c r="AG70" s="16">
        <f t="shared" ref="AG70:AG84" si="137">AH70*2</f>
        <v>0</v>
      </c>
      <c r="AH70" s="16">
        <v>0</v>
      </c>
      <c r="AI70" s="16">
        <f t="shared" ref="AI70:AI84" si="138">AH70/2</f>
        <v>0</v>
      </c>
      <c r="AJ70" s="16">
        <f t="shared" ref="AJ70:AJ84" si="139">(R70-(T70+AH70/10))/(T70+AH70/10)%</f>
        <v>400</v>
      </c>
    </row>
    <row r="71" spans="1:36" ht="13.2" customHeight="1" x14ac:dyDescent="0.3">
      <c r="A71" s="26" t="str">
        <f t="shared" si="115"/>
        <v>ICSE - IX - Economics</v>
      </c>
      <c r="B71" s="9" t="s">
        <v>31</v>
      </c>
      <c r="C71" s="3" t="s">
        <v>55</v>
      </c>
      <c r="D71" s="3" t="s">
        <v>47</v>
      </c>
      <c r="E71" s="3" t="s">
        <v>4</v>
      </c>
      <c r="F71" s="7" t="s">
        <v>184</v>
      </c>
      <c r="G71" s="7" t="s">
        <v>191</v>
      </c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1300</v>
      </c>
      <c r="P71" s="7">
        <v>0</v>
      </c>
      <c r="Q71" s="7" t="s">
        <v>27</v>
      </c>
      <c r="R71" s="20">
        <f t="shared" si="124"/>
        <v>650</v>
      </c>
      <c r="S71" s="7">
        <v>0</v>
      </c>
      <c r="T71" s="20">
        <f t="shared" si="125"/>
        <v>130</v>
      </c>
      <c r="U71" s="20">
        <f t="shared" si="126"/>
        <v>303.33333333333553</v>
      </c>
      <c r="V71" s="18">
        <f t="shared" si="127"/>
        <v>12120</v>
      </c>
      <c r="W71" s="18">
        <f t="shared" si="128"/>
        <v>6060</v>
      </c>
      <c r="X71" s="18">
        <v>3030</v>
      </c>
      <c r="Y71" s="18">
        <f t="shared" si="129"/>
        <v>1515</v>
      </c>
      <c r="Z71" s="18">
        <f t="shared" si="130"/>
        <v>50.115473441108541</v>
      </c>
      <c r="AA71" s="15">
        <f t="shared" si="131"/>
        <v>8484</v>
      </c>
      <c r="AB71" s="15">
        <f t="shared" si="132"/>
        <v>4242</v>
      </c>
      <c r="AC71" s="15">
        <f t="shared" si="133"/>
        <v>2121</v>
      </c>
      <c r="AD71" s="15">
        <f t="shared" si="134"/>
        <v>1060.5</v>
      </c>
      <c r="AE71" s="15">
        <f t="shared" si="135"/>
        <v>90.00292312189417</v>
      </c>
      <c r="AF71" s="16">
        <f t="shared" si="136"/>
        <v>0</v>
      </c>
      <c r="AG71" s="16">
        <f t="shared" si="137"/>
        <v>0</v>
      </c>
      <c r="AH71" s="16">
        <v>0</v>
      </c>
      <c r="AI71" s="16">
        <f t="shared" si="138"/>
        <v>0</v>
      </c>
      <c r="AJ71" s="16">
        <f t="shared" si="139"/>
        <v>400</v>
      </c>
    </row>
    <row r="72" spans="1:36" ht="13.2" customHeight="1" x14ac:dyDescent="0.3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199</v>
      </c>
      <c r="G72" s="7" t="s">
        <v>191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2" customHeight="1" x14ac:dyDescent="0.3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7" t="s">
        <v>64</v>
      </c>
      <c r="G73" s="7" t="s">
        <v>191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4"/>
        <v>2500</v>
      </c>
      <c r="S73" s="7">
        <v>0</v>
      </c>
      <c r="T73" s="20">
        <f t="shared" si="125"/>
        <v>500</v>
      </c>
      <c r="U73" s="20">
        <f>R73*46.666666666667%</f>
        <v>1166.6666666666749</v>
      </c>
      <c r="V73" s="18">
        <f>X73*4</f>
        <v>46668</v>
      </c>
      <c r="W73" s="18">
        <f t="shared" si="128"/>
        <v>23334</v>
      </c>
      <c r="X73" s="18">
        <v>11667</v>
      </c>
      <c r="Y73" s="18">
        <f t="shared" si="129"/>
        <v>5833.5</v>
      </c>
      <c r="Z73" s="18">
        <f>(R73-(T73+X73/10))/(T73+X73/10)%</f>
        <v>49.99700005999879</v>
      </c>
      <c r="AA73" s="15">
        <f t="shared" si="131"/>
        <v>32667.599999999999</v>
      </c>
      <c r="AB73" s="15">
        <f t="shared" si="132"/>
        <v>16333.8</v>
      </c>
      <c r="AC73" s="15">
        <f t="shared" si="133"/>
        <v>8166.9</v>
      </c>
      <c r="AD73" s="15">
        <f t="shared" si="134"/>
        <v>4083.45</v>
      </c>
      <c r="AE73" s="15">
        <f t="shared" si="135"/>
        <v>89.870052935770758</v>
      </c>
      <c r="AF73" s="16">
        <f t="shared" si="136"/>
        <v>0</v>
      </c>
      <c r="AG73" s="16">
        <f t="shared" si="137"/>
        <v>0</v>
      </c>
      <c r="AH73" s="16">
        <v>0</v>
      </c>
      <c r="AI73" s="16">
        <f t="shared" si="138"/>
        <v>0</v>
      </c>
      <c r="AJ73" s="16">
        <f t="shared" si="139"/>
        <v>400</v>
      </c>
    </row>
    <row r="74" spans="1:36" ht="13.2" customHeight="1" x14ac:dyDescent="0.3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7" t="s">
        <v>203</v>
      </c>
      <c r="G74" s="7" t="s">
        <v>191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5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8"/>
        <v>6060</v>
      </c>
      <c r="X74" s="18">
        <v>3030</v>
      </c>
      <c r="Y74" s="18">
        <f t="shared" si="129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3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36" t="s">
        <v>183</v>
      </c>
      <c r="G75" s="36" t="s">
        <v>299</v>
      </c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5"/>
        <v>110</v>
      </c>
      <c r="U75" s="20">
        <f>R75*46.666666666667%</f>
        <v>256.6666666666685</v>
      </c>
      <c r="V75" s="18">
        <f>X75*4</f>
        <v>10280</v>
      </c>
      <c r="W75" s="18">
        <f t="shared" si="128"/>
        <v>5140</v>
      </c>
      <c r="X75" s="18">
        <v>2570</v>
      </c>
      <c r="Y75" s="18">
        <f t="shared" si="129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2" customHeight="1" x14ac:dyDescent="0.3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7" t="s">
        <v>298</v>
      </c>
      <c r="G76" s="7" t="s">
        <v>191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5"/>
        <v>110</v>
      </c>
      <c r="U76" s="20">
        <f>R76*46.666666666667%</f>
        <v>256.6666666666685</v>
      </c>
      <c r="V76" s="18">
        <f>X76*4</f>
        <v>10280</v>
      </c>
      <c r="W76" s="18">
        <f t="shared" si="128"/>
        <v>5140</v>
      </c>
      <c r="X76" s="18">
        <v>2570</v>
      </c>
      <c r="Y76" s="18">
        <f t="shared" si="129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3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36" t="s">
        <v>183</v>
      </c>
      <c r="G77" s="36" t="s">
        <v>299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1100</v>
      </c>
      <c r="P77" s="7">
        <v>0</v>
      </c>
      <c r="Q77" s="7" t="s">
        <v>27</v>
      </c>
      <c r="R77" s="20">
        <f>O77*50%</f>
        <v>550</v>
      </c>
      <c r="S77" s="7">
        <v>0</v>
      </c>
      <c r="T77" s="20">
        <f>R77*20%</f>
        <v>110</v>
      </c>
      <c r="U77" s="20">
        <f>R77*46.666666666667%</f>
        <v>256.6666666666685</v>
      </c>
      <c r="V77" s="18">
        <f>X77*4</f>
        <v>10280</v>
      </c>
      <c r="W77" s="18">
        <f>X77*2</f>
        <v>5140</v>
      </c>
      <c r="X77" s="18">
        <v>2570</v>
      </c>
      <c r="Y77" s="18">
        <f>X77/2</f>
        <v>1285</v>
      </c>
      <c r="Z77" s="18">
        <f>(R77-(T77+X77/10))/(T77+X77/10)%</f>
        <v>49.863760217983653</v>
      </c>
      <c r="AA77" s="15">
        <f>AC77*4</f>
        <v>7195.9999999999991</v>
      </c>
      <c r="AB77" s="15">
        <f>AC77*2</f>
        <v>3597.9999999999995</v>
      </c>
      <c r="AC77" s="15">
        <f>X77*70%</f>
        <v>1798.9999999999998</v>
      </c>
      <c r="AD77" s="15">
        <f>AC77/2</f>
        <v>899.49999999999989</v>
      </c>
      <c r="AE77" s="15">
        <f>(R77-(T77+AC77/10))/(T77+AC77/10)%</f>
        <v>89.72059330803728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399.99999999999994</v>
      </c>
    </row>
    <row r="78" spans="1:36" ht="13.2" customHeight="1" x14ac:dyDescent="0.3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36" t="s">
        <v>210</v>
      </c>
      <c r="G78" s="36" t="s">
        <v>299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3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36" t="s">
        <v>200</v>
      </c>
      <c r="G79" s="36" t="s">
        <v>299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2" customHeight="1" x14ac:dyDescent="0.3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36" t="s">
        <v>198</v>
      </c>
      <c r="G80" s="36" t="s">
        <v>299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5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8"/>
        <v>6060</v>
      </c>
      <c r="X80" s="18">
        <v>3030</v>
      </c>
      <c r="Y80" s="18">
        <f t="shared" si="129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2" customHeight="1" x14ac:dyDescent="0.3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202</v>
      </c>
      <c r="G81" s="7" t="s">
        <v>191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5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8"/>
        <v>6060</v>
      </c>
      <c r="X81" s="18">
        <v>3030</v>
      </c>
      <c r="Y81" s="18">
        <f t="shared" si="129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2" customHeight="1" x14ac:dyDescent="0.3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197</v>
      </c>
      <c r="G82" s="7" t="s">
        <v>191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1200</v>
      </c>
      <c r="P82" s="7">
        <v>0</v>
      </c>
      <c r="Q82" s="7" t="s">
        <v>27</v>
      </c>
      <c r="R82" s="20">
        <f t="shared" si="140"/>
        <v>600</v>
      </c>
      <c r="S82" s="7">
        <v>0</v>
      </c>
      <c r="T82" s="20">
        <f t="shared" si="125"/>
        <v>120</v>
      </c>
      <c r="U82" s="20">
        <f t="shared" si="141"/>
        <v>280.00000000000199</v>
      </c>
      <c r="V82" s="18">
        <f t="shared" si="142"/>
        <v>11200</v>
      </c>
      <c r="W82" s="18">
        <f t="shared" si="128"/>
        <v>5600</v>
      </c>
      <c r="X82" s="18">
        <v>2800</v>
      </c>
      <c r="Y82" s="18">
        <f t="shared" si="129"/>
        <v>1400</v>
      </c>
      <c r="Z82" s="18">
        <f t="shared" si="143"/>
        <v>50</v>
      </c>
      <c r="AA82" s="15">
        <f t="shared" si="131"/>
        <v>7839.9999999999991</v>
      </c>
      <c r="AB82" s="15">
        <f t="shared" si="132"/>
        <v>3919.9999999999995</v>
      </c>
      <c r="AC82" s="15">
        <f t="shared" si="133"/>
        <v>1959.9999999999998</v>
      </c>
      <c r="AD82" s="15">
        <f t="shared" si="134"/>
        <v>979.99999999999989</v>
      </c>
      <c r="AE82" s="15">
        <f t="shared" si="135"/>
        <v>89.87341772151899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2" customHeight="1" x14ac:dyDescent="0.3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7"/>
      <c r="G83" s="7"/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1200</v>
      </c>
      <c r="P83" s="7">
        <v>0</v>
      </c>
      <c r="Q83" s="7" t="s">
        <v>27</v>
      </c>
      <c r="R83" s="20">
        <f t="shared" si="140"/>
        <v>600</v>
      </c>
      <c r="S83" s="7">
        <v>0</v>
      </c>
      <c r="T83" s="20">
        <f t="shared" si="125"/>
        <v>120</v>
      </c>
      <c r="U83" s="20">
        <f t="shared" si="141"/>
        <v>280.00000000000199</v>
      </c>
      <c r="V83" s="18">
        <f t="shared" si="142"/>
        <v>11200</v>
      </c>
      <c r="W83" s="18">
        <f t="shared" si="128"/>
        <v>5600</v>
      </c>
      <c r="X83" s="18">
        <v>2800</v>
      </c>
      <c r="Y83" s="18">
        <f t="shared" si="129"/>
        <v>1400</v>
      </c>
      <c r="Z83" s="18">
        <f t="shared" si="143"/>
        <v>50</v>
      </c>
      <c r="AA83" s="15">
        <f t="shared" si="131"/>
        <v>7839.9999999999991</v>
      </c>
      <c r="AB83" s="15">
        <f t="shared" si="132"/>
        <v>3919.9999999999995</v>
      </c>
      <c r="AC83" s="15">
        <f t="shared" si="133"/>
        <v>1959.9999999999998</v>
      </c>
      <c r="AD83" s="15">
        <f t="shared" si="134"/>
        <v>979.99999999999989</v>
      </c>
      <c r="AE83" s="15">
        <f t="shared" si="135"/>
        <v>89.87341772151899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2" customHeight="1" x14ac:dyDescent="0.3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201</v>
      </c>
      <c r="G84" s="7" t="s">
        <v>191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5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8"/>
        <v>6060</v>
      </c>
      <c r="X84" s="18">
        <v>3030</v>
      </c>
      <c r="Y84" s="18">
        <f t="shared" si="129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2" customHeight="1" x14ac:dyDescent="0.3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7"/>
      <c r="G85" s="7"/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2" customHeight="1" x14ac:dyDescent="0.3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7"/>
      <c r="G86" s="7"/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2" customHeight="1" x14ac:dyDescent="0.3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7" t="s">
        <v>298</v>
      </c>
      <c r="G87" s="7" t="s">
        <v>191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2" customHeight="1" x14ac:dyDescent="0.3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36" t="s">
        <v>200</v>
      </c>
      <c r="G88" s="36" t="s">
        <v>299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2" customHeight="1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7"/>
      <c r="G89" s="7"/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2" customHeight="1" x14ac:dyDescent="0.3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7" t="s">
        <v>200</v>
      </c>
      <c r="G90" s="7" t="s">
        <v>191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2" customHeight="1" x14ac:dyDescent="0.3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36" t="s">
        <v>210</v>
      </c>
      <c r="G91" s="36" t="s">
        <v>299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2" customHeight="1" x14ac:dyDescent="0.3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7"/>
      <c r="G92" s="7"/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2" customHeight="1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7" t="s">
        <v>185</v>
      </c>
      <c r="G93" s="7" t="s">
        <v>191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2" customHeight="1" x14ac:dyDescent="0.3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6" t="s">
        <v>183</v>
      </c>
      <c r="G94" s="36" t="s">
        <v>299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2" customHeight="1" x14ac:dyDescent="0.3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7" t="s">
        <v>187</v>
      </c>
      <c r="G95" s="7" t="s">
        <v>191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2" customHeight="1" x14ac:dyDescent="0.3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7" t="s">
        <v>188</v>
      </c>
      <c r="G96" s="7" t="s">
        <v>191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2" customHeight="1" x14ac:dyDescent="0.3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36" t="s">
        <v>198</v>
      </c>
      <c r="G97" s="36" t="s">
        <v>299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2" customHeight="1" x14ac:dyDescent="0.3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7" t="s">
        <v>190</v>
      </c>
      <c r="G98" s="7" t="s">
        <v>191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2" customHeight="1" x14ac:dyDescent="0.3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7" t="s">
        <v>184</v>
      </c>
      <c r="G99" s="7" t="s">
        <v>191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2" customHeight="1" x14ac:dyDescent="0.3">
      <c r="A100" s="23" t="str">
        <f t="shared" si="161"/>
        <v>WB - XII - Eco Geography</v>
      </c>
      <c r="B100" s="5" t="s">
        <v>189</v>
      </c>
      <c r="C100" s="3" t="s">
        <v>53</v>
      </c>
      <c r="D100" s="3" t="s">
        <v>46</v>
      </c>
      <c r="E100" s="3" t="s">
        <v>4</v>
      </c>
      <c r="F100" s="36" t="s">
        <v>183</v>
      </c>
      <c r="G100" s="36" t="s">
        <v>299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2" customHeight="1" x14ac:dyDescent="0.3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201</v>
      </c>
      <c r="G101" s="7" t="s">
        <v>191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2" customHeight="1" x14ac:dyDescent="0.3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7" t="s">
        <v>64</v>
      </c>
      <c r="G102" s="7" t="s">
        <v>191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2" customHeight="1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7"/>
      <c r="G103" s="7"/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2" customHeight="1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7"/>
      <c r="G104" s="7"/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2" customHeight="1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7" t="s">
        <v>298</v>
      </c>
      <c r="G105" s="7" t="s">
        <v>191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2" customHeight="1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36" t="s">
        <v>200</v>
      </c>
      <c r="G106" s="36" t="s">
        <v>299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2" customHeight="1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7"/>
      <c r="G107" s="7" t="s">
        <v>191</v>
      </c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2" customHeight="1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7" t="s">
        <v>200</v>
      </c>
      <c r="G108" s="7" t="s">
        <v>191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2" customHeight="1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36" t="s">
        <v>210</v>
      </c>
      <c r="G109" s="36" t="s">
        <v>299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2" customHeight="1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7"/>
      <c r="G110" s="7"/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2" customHeight="1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7" t="s">
        <v>185</v>
      </c>
      <c r="G111" s="7" t="s">
        <v>191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2" customHeight="1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6" t="s">
        <v>183</v>
      </c>
      <c r="G112" s="36" t="s">
        <v>299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2" customHeight="1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7" t="s">
        <v>187</v>
      </c>
      <c r="G113" s="7" t="s">
        <v>191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2" customHeight="1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7" t="s">
        <v>188</v>
      </c>
      <c r="G114" s="7" t="s">
        <v>191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2" customHeight="1" x14ac:dyDescent="0.3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7" t="s">
        <v>301</v>
      </c>
      <c r="G115" s="7" t="s">
        <v>191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2" customHeight="1" x14ac:dyDescent="0.3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7" t="s">
        <v>190</v>
      </c>
      <c r="G116" s="7" t="s">
        <v>191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2" customHeight="1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7" t="s">
        <v>184</v>
      </c>
      <c r="G117" s="7" t="s">
        <v>191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2" customHeight="1" x14ac:dyDescent="0.3">
      <c r="A118" s="23" t="str">
        <f t="shared" si="170"/>
        <v>WB - XI - Eco Geography</v>
      </c>
      <c r="B118" s="5" t="s">
        <v>189</v>
      </c>
      <c r="C118" s="3" t="s">
        <v>25</v>
      </c>
      <c r="D118" s="3" t="s">
        <v>46</v>
      </c>
      <c r="E118" s="3" t="s">
        <v>4</v>
      </c>
      <c r="F118" s="36" t="s">
        <v>183</v>
      </c>
      <c r="G118" s="36" t="s">
        <v>299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2" customHeight="1" x14ac:dyDescent="0.3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201</v>
      </c>
      <c r="G119" s="7" t="s">
        <v>191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2" customHeight="1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7" t="s">
        <v>64</v>
      </c>
      <c r="G120" s="7" t="s">
        <v>191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2" customHeight="1" x14ac:dyDescent="0.3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7" t="s">
        <v>203</v>
      </c>
      <c r="G121" s="7" t="s">
        <v>191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1400</v>
      </c>
      <c r="P121" s="7">
        <v>0</v>
      </c>
      <c r="Q121" s="7" t="s">
        <v>27</v>
      </c>
      <c r="R121" s="20">
        <f t="shared" ref="R121:R127" si="195">O121*50%</f>
        <v>700</v>
      </c>
      <c r="S121" s="7">
        <v>0</v>
      </c>
      <c r="T121" s="20">
        <f t="shared" si="145"/>
        <v>140</v>
      </c>
      <c r="U121" s="20">
        <f t="shared" ref="U121:U127" si="196">R121*46.666666666667%</f>
        <v>326.66666666666902</v>
      </c>
      <c r="V121" s="18">
        <f t="shared" ref="V121:V127" si="197">X121*4</f>
        <v>13080</v>
      </c>
      <c r="W121" s="18">
        <f t="shared" si="148"/>
        <v>6540</v>
      </c>
      <c r="X121" s="18">
        <v>3270</v>
      </c>
      <c r="Y121" s="18">
        <f t="shared" si="149"/>
        <v>1635</v>
      </c>
      <c r="Z121" s="18">
        <f t="shared" ref="Z121:Z127" si="198">(R121-(T121+X121/10))/(T121+X121/10)%</f>
        <v>49.892933618843685</v>
      </c>
      <c r="AA121" s="15">
        <f t="shared" si="178"/>
        <v>9156</v>
      </c>
      <c r="AB121" s="15">
        <f t="shared" si="179"/>
        <v>4578</v>
      </c>
      <c r="AC121" s="15">
        <f t="shared" si="180"/>
        <v>2289</v>
      </c>
      <c r="AD121" s="15">
        <f t="shared" si="181"/>
        <v>1144.5</v>
      </c>
      <c r="AE121" s="15">
        <f t="shared" si="182"/>
        <v>89.753320683111966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2" customHeight="1" x14ac:dyDescent="0.3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36" t="s">
        <v>183</v>
      </c>
      <c r="G122" s="36" t="s">
        <v>299</v>
      </c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1200</v>
      </c>
      <c r="P122" s="7">
        <v>0</v>
      </c>
      <c r="Q122" s="7" t="s">
        <v>27</v>
      </c>
      <c r="R122" s="20">
        <f t="shared" si="195"/>
        <v>600</v>
      </c>
      <c r="S122" s="7">
        <v>0</v>
      </c>
      <c r="T122" s="20">
        <f t="shared" si="145"/>
        <v>120</v>
      </c>
      <c r="U122" s="20">
        <f t="shared" si="196"/>
        <v>280.00000000000199</v>
      </c>
      <c r="V122" s="18">
        <f t="shared" si="197"/>
        <v>11200</v>
      </c>
      <c r="W122" s="18">
        <f t="shared" si="148"/>
        <v>5600</v>
      </c>
      <c r="X122" s="18">
        <v>2800</v>
      </c>
      <c r="Y122" s="18">
        <f t="shared" si="149"/>
        <v>1400</v>
      </c>
      <c r="Z122" s="18">
        <f t="shared" si="198"/>
        <v>50</v>
      </c>
      <c r="AA122" s="15">
        <f t="shared" si="178"/>
        <v>7839.9999999999991</v>
      </c>
      <c r="AB122" s="15">
        <f t="shared" si="179"/>
        <v>3919.9999999999995</v>
      </c>
      <c r="AC122" s="15">
        <f t="shared" si="180"/>
        <v>1959.9999999999998</v>
      </c>
      <c r="AD122" s="15">
        <f t="shared" si="181"/>
        <v>979.99999999999989</v>
      </c>
      <c r="AE122" s="15">
        <f t="shared" si="182"/>
        <v>89.87341772151899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400</v>
      </c>
    </row>
    <row r="123" spans="1:36" ht="13.2" customHeight="1" x14ac:dyDescent="0.3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36" t="s">
        <v>183</v>
      </c>
      <c r="G123" s="36" t="s">
        <v>299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1200</v>
      </c>
      <c r="P123" s="7">
        <v>0</v>
      </c>
      <c r="Q123" s="7" t="s">
        <v>27</v>
      </c>
      <c r="R123" s="20">
        <f>O123*50%</f>
        <v>600</v>
      </c>
      <c r="S123" s="7">
        <v>0</v>
      </c>
      <c r="T123" s="20">
        <f t="shared" si="145"/>
        <v>120</v>
      </c>
      <c r="U123" s="20">
        <f>R123*46.666666666667%</f>
        <v>280.00000000000199</v>
      </c>
      <c r="V123" s="18">
        <f>X123*4</f>
        <v>11200</v>
      </c>
      <c r="W123" s="18">
        <f t="shared" si="148"/>
        <v>5600</v>
      </c>
      <c r="X123" s="18">
        <v>2800</v>
      </c>
      <c r="Y123" s="18">
        <f t="shared" si="149"/>
        <v>1400</v>
      </c>
      <c r="Z123" s="18">
        <f>(R123-(T123+X123/10))/(T123+X123/10)%</f>
        <v>50</v>
      </c>
      <c r="AA123" s="15">
        <f>AC123*4</f>
        <v>7839.9999999999991</v>
      </c>
      <c r="AB123" s="15">
        <f>AC123*2</f>
        <v>3919.9999999999995</v>
      </c>
      <c r="AC123" s="15">
        <f>X123*70%</f>
        <v>1959.9999999999998</v>
      </c>
      <c r="AD123" s="15">
        <f>AC123/2</f>
        <v>979.99999999999989</v>
      </c>
      <c r="AE123" s="15">
        <f>(R123-(T123+AC123/10))/(T123+AC123/10)%</f>
        <v>89.87341772151899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400</v>
      </c>
    </row>
    <row r="124" spans="1:36" ht="13.2" customHeight="1" x14ac:dyDescent="0.3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36" t="s">
        <v>183</v>
      </c>
      <c r="G124" s="36" t="s">
        <v>299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1200</v>
      </c>
      <c r="P124" s="7">
        <v>0</v>
      </c>
      <c r="Q124" s="7" t="s">
        <v>27</v>
      </c>
      <c r="R124" s="20">
        <f>O124*50%</f>
        <v>600</v>
      </c>
      <c r="S124" s="7">
        <v>0</v>
      </c>
      <c r="T124" s="20">
        <f t="shared" si="145"/>
        <v>120</v>
      </c>
      <c r="U124" s="20">
        <f>R124*46.666666666667%</f>
        <v>280.00000000000199</v>
      </c>
      <c r="V124" s="18">
        <f>X124*4</f>
        <v>11200</v>
      </c>
      <c r="W124" s="18">
        <f t="shared" si="148"/>
        <v>5600</v>
      </c>
      <c r="X124" s="18">
        <v>2800</v>
      </c>
      <c r="Y124" s="18">
        <f t="shared" si="149"/>
        <v>1400</v>
      </c>
      <c r="Z124" s="18">
        <f>(R124-(T124+X124/10))/(T124+X124/10)%</f>
        <v>50</v>
      </c>
      <c r="AA124" s="15">
        <f>AC124*4</f>
        <v>7839.9999999999991</v>
      </c>
      <c r="AB124" s="15">
        <f>AC124*2</f>
        <v>3919.9999999999995</v>
      </c>
      <c r="AC124" s="15">
        <f>X124*70%</f>
        <v>1959.9999999999998</v>
      </c>
      <c r="AD124" s="15">
        <f>AC124/2</f>
        <v>979.99999999999989</v>
      </c>
      <c r="AE124" s="15">
        <f>(R124-(T124+AC124/10))/(T124+AC124/10)%</f>
        <v>89.87341772151899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2" customHeight="1" x14ac:dyDescent="0.3">
      <c r="A125" s="23" t="str">
        <f t="shared" si="170"/>
        <v>WB - X - Physical Science</v>
      </c>
      <c r="B125" s="4" t="s">
        <v>50</v>
      </c>
      <c r="C125" s="3" t="s">
        <v>54</v>
      </c>
      <c r="D125" s="3" t="s">
        <v>46</v>
      </c>
      <c r="E125" s="3" t="s">
        <v>132</v>
      </c>
      <c r="F125" s="7" t="s">
        <v>202</v>
      </c>
      <c r="G125" s="7" t="s">
        <v>191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2" customHeight="1" x14ac:dyDescent="0.3">
      <c r="A126" s="23" t="str">
        <f t="shared" si="170"/>
        <v>WB - X - Life Science</v>
      </c>
      <c r="B126" s="4" t="s">
        <v>51</v>
      </c>
      <c r="C126" s="3" t="s">
        <v>54</v>
      </c>
      <c r="D126" s="3" t="s">
        <v>46</v>
      </c>
      <c r="E126" s="3" t="s">
        <v>132</v>
      </c>
      <c r="F126" s="7"/>
      <c r="G126" s="7" t="s">
        <v>191</v>
      </c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2" customHeight="1" x14ac:dyDescent="0.3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7" t="s">
        <v>301</v>
      </c>
      <c r="G127" s="7" t="s">
        <v>191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1400</v>
      </c>
      <c r="P127" s="7">
        <v>0</v>
      </c>
      <c r="Q127" s="7" t="s">
        <v>27</v>
      </c>
      <c r="R127" s="20">
        <f t="shared" si="195"/>
        <v>700</v>
      </c>
      <c r="S127" s="7">
        <v>0</v>
      </c>
      <c r="T127" s="20">
        <f t="shared" si="145"/>
        <v>140</v>
      </c>
      <c r="U127" s="20">
        <f t="shared" si="196"/>
        <v>326.66666666666902</v>
      </c>
      <c r="V127" s="18">
        <f t="shared" si="197"/>
        <v>13080</v>
      </c>
      <c r="W127" s="18">
        <f t="shared" si="148"/>
        <v>6540</v>
      </c>
      <c r="X127" s="18">
        <v>3270</v>
      </c>
      <c r="Y127" s="18">
        <f t="shared" si="149"/>
        <v>1635</v>
      </c>
      <c r="Z127" s="18">
        <f t="shared" si="198"/>
        <v>49.892933618843685</v>
      </c>
      <c r="AA127" s="15">
        <f t="shared" si="178"/>
        <v>9156</v>
      </c>
      <c r="AB127" s="15">
        <f t="shared" si="179"/>
        <v>4578</v>
      </c>
      <c r="AC127" s="15">
        <f t="shared" si="180"/>
        <v>2289</v>
      </c>
      <c r="AD127" s="15">
        <f t="shared" si="181"/>
        <v>1144.5</v>
      </c>
      <c r="AE127" s="15">
        <f t="shared" si="182"/>
        <v>89.753320683111966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2" customHeight="1" x14ac:dyDescent="0.3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7" t="s">
        <v>185</v>
      </c>
      <c r="G128" s="7" t="s">
        <v>191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20">
        <f t="shared" ref="R128:R138" si="199">O128*50%</f>
        <v>650</v>
      </c>
      <c r="S128" s="7">
        <v>0</v>
      </c>
      <c r="T128" s="20">
        <f t="shared" ref="T128:T129" si="200">R128*20%</f>
        <v>130</v>
      </c>
      <c r="U128" s="20">
        <f t="shared" ref="U128:U129" si="201">R128*46.666666666667%</f>
        <v>303.33333333333553</v>
      </c>
      <c r="V128" s="18">
        <f t="shared" ref="V128:V129" si="202">X128*4</f>
        <v>12120</v>
      </c>
      <c r="W128" s="18">
        <f t="shared" ref="W128:W129" si="203">X128*2</f>
        <v>6060</v>
      </c>
      <c r="X128" s="18">
        <v>3030</v>
      </c>
      <c r="Y128" s="18">
        <f t="shared" ref="Y128:Y129" si="204">X128/2</f>
        <v>1515</v>
      </c>
      <c r="Z128" s="18">
        <f t="shared" ref="Z128:Z129" si="205">(R128-(T128+X128/10))/(T128+X128/10)%</f>
        <v>50.115473441108541</v>
      </c>
      <c r="AA128" s="15">
        <f t="shared" ref="AA128:AA129" si="206">AC128*4</f>
        <v>8484</v>
      </c>
      <c r="AB128" s="15">
        <f t="shared" ref="AB128:AB129" si="207">AC128*2</f>
        <v>4242</v>
      </c>
      <c r="AC128" s="15">
        <f t="shared" ref="AC128:AC129" si="208">X128*70%</f>
        <v>2121</v>
      </c>
      <c r="AD128" s="15">
        <f t="shared" ref="AD128:AD129" si="209">AC128/2</f>
        <v>1060.5</v>
      </c>
      <c r="AE128" s="15">
        <f t="shared" ref="AE128:AE129" si="210">(R128-(T128+AC128/10))/(T128+AC128/10)%</f>
        <v>90.00292312189417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400</v>
      </c>
    </row>
    <row r="129" spans="1:36" ht="13.2" customHeight="1" x14ac:dyDescent="0.3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6" t="s">
        <v>183</v>
      </c>
      <c r="G129" s="36" t="s">
        <v>299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1300</v>
      </c>
      <c r="P129" s="7">
        <v>0</v>
      </c>
      <c r="Q129" s="7" t="s">
        <v>27</v>
      </c>
      <c r="R129" s="20">
        <f t="shared" si="199"/>
        <v>650</v>
      </c>
      <c r="S129" s="7">
        <v>0</v>
      </c>
      <c r="T129" s="20">
        <f t="shared" si="200"/>
        <v>130</v>
      </c>
      <c r="U129" s="20">
        <f t="shared" si="201"/>
        <v>303.33333333333553</v>
      </c>
      <c r="V129" s="18">
        <f t="shared" si="202"/>
        <v>12120</v>
      </c>
      <c r="W129" s="18">
        <f t="shared" si="203"/>
        <v>6060</v>
      </c>
      <c r="X129" s="18">
        <v>3030</v>
      </c>
      <c r="Y129" s="18">
        <f t="shared" si="204"/>
        <v>1515</v>
      </c>
      <c r="Z129" s="18">
        <f t="shared" si="205"/>
        <v>50.115473441108541</v>
      </c>
      <c r="AA129" s="15">
        <f t="shared" si="206"/>
        <v>8484</v>
      </c>
      <c r="AB129" s="15">
        <f t="shared" si="207"/>
        <v>4242</v>
      </c>
      <c r="AC129" s="15">
        <f t="shared" si="208"/>
        <v>2121</v>
      </c>
      <c r="AD129" s="15">
        <f t="shared" si="209"/>
        <v>1060.5</v>
      </c>
      <c r="AE129" s="15">
        <f t="shared" si="210"/>
        <v>90.00292312189417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400</v>
      </c>
    </row>
    <row r="130" spans="1:36" ht="13.2" customHeight="1" x14ac:dyDescent="0.3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201</v>
      </c>
      <c r="G130" s="7" t="s">
        <v>191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2" customHeight="1" x14ac:dyDescent="0.3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7" t="s">
        <v>64</v>
      </c>
      <c r="G131" s="7" t="s">
        <v>191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2" customHeight="1" x14ac:dyDescent="0.3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7" t="s">
        <v>203</v>
      </c>
      <c r="G132" s="7" t="s">
        <v>191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1400</v>
      </c>
      <c r="P132" s="7">
        <v>0</v>
      </c>
      <c r="Q132" s="7" t="s">
        <v>27</v>
      </c>
      <c r="R132" s="20">
        <f t="shared" si="199"/>
        <v>700</v>
      </c>
      <c r="S132" s="7">
        <v>0</v>
      </c>
      <c r="T132" s="20">
        <f t="shared" ref="T132:T141" si="240">R132*20%</f>
        <v>140</v>
      </c>
      <c r="U132" s="20">
        <f t="shared" ref="U132:U141" si="241">R132*46.666666666667%</f>
        <v>326.66666666666902</v>
      </c>
      <c r="V132" s="18">
        <f t="shared" ref="V132:V141" si="242">X132*4</f>
        <v>13080</v>
      </c>
      <c r="W132" s="18">
        <f t="shared" ref="W132:W141" si="243">X132*2</f>
        <v>6540</v>
      </c>
      <c r="X132" s="18">
        <v>3270</v>
      </c>
      <c r="Y132" s="18">
        <f t="shared" ref="Y132:Y141" si="244">X132/2</f>
        <v>1635</v>
      </c>
      <c r="Z132" s="18">
        <f t="shared" ref="Z132:Z141" si="245">(R132-(T132+X132/10))/(T132+X132/10)%</f>
        <v>49.892933618843685</v>
      </c>
      <c r="AA132" s="15">
        <f t="shared" si="231"/>
        <v>9156</v>
      </c>
      <c r="AB132" s="15">
        <f t="shared" si="232"/>
        <v>4578</v>
      </c>
      <c r="AC132" s="15">
        <f t="shared" si="233"/>
        <v>2289</v>
      </c>
      <c r="AD132" s="15">
        <f t="shared" si="234"/>
        <v>1144.5</v>
      </c>
      <c r="AE132" s="15">
        <f t="shared" si="235"/>
        <v>89.753320683111966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2" customHeight="1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36" t="s">
        <v>183</v>
      </c>
      <c r="G133" s="36" t="s">
        <v>299</v>
      </c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1200</v>
      </c>
      <c r="P133" s="7">
        <v>0</v>
      </c>
      <c r="Q133" s="7" t="s">
        <v>27</v>
      </c>
      <c r="R133" s="20">
        <f t="shared" si="199"/>
        <v>600</v>
      </c>
      <c r="S133" s="7">
        <v>0</v>
      </c>
      <c r="T133" s="20">
        <f t="shared" si="240"/>
        <v>120</v>
      </c>
      <c r="U133" s="20">
        <f t="shared" si="241"/>
        <v>280.00000000000199</v>
      </c>
      <c r="V133" s="18">
        <f t="shared" si="242"/>
        <v>11200</v>
      </c>
      <c r="W133" s="18">
        <f t="shared" si="243"/>
        <v>5600</v>
      </c>
      <c r="X133" s="18">
        <v>2800</v>
      </c>
      <c r="Y133" s="18">
        <f t="shared" si="244"/>
        <v>1400</v>
      </c>
      <c r="Z133" s="18">
        <f t="shared" si="245"/>
        <v>50</v>
      </c>
      <c r="AA133" s="15">
        <f t="shared" si="231"/>
        <v>7839.9999999999991</v>
      </c>
      <c r="AB133" s="15">
        <f t="shared" si="232"/>
        <v>3919.9999999999995</v>
      </c>
      <c r="AC133" s="15">
        <f t="shared" si="233"/>
        <v>1959.9999999999998</v>
      </c>
      <c r="AD133" s="15">
        <f t="shared" si="234"/>
        <v>979.99999999999989</v>
      </c>
      <c r="AE133" s="15">
        <f t="shared" si="235"/>
        <v>89.87341772151899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400</v>
      </c>
    </row>
    <row r="134" spans="1:36" ht="13.2" customHeight="1" x14ac:dyDescent="0.3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36" t="s">
        <v>183</v>
      </c>
      <c r="G134" s="36" t="s">
        <v>299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1200</v>
      </c>
      <c r="P134" s="7">
        <v>0</v>
      </c>
      <c r="Q134" s="7" t="s">
        <v>27</v>
      </c>
      <c r="R134" s="20">
        <f>O134*50%</f>
        <v>600</v>
      </c>
      <c r="S134" s="7">
        <v>0</v>
      </c>
      <c r="T134" s="20">
        <f>R134*20%</f>
        <v>120</v>
      </c>
      <c r="U134" s="20">
        <f>R134*46.666666666667%</f>
        <v>280.00000000000199</v>
      </c>
      <c r="V134" s="18">
        <f>X134*4</f>
        <v>11200</v>
      </c>
      <c r="W134" s="18">
        <f>X134*2</f>
        <v>5600</v>
      </c>
      <c r="X134" s="18">
        <v>2800</v>
      </c>
      <c r="Y134" s="18">
        <f>X134/2</f>
        <v>1400</v>
      </c>
      <c r="Z134" s="18">
        <f>(R134-(T134+X134/10))/(T134+X134/10)%</f>
        <v>50</v>
      </c>
      <c r="AA134" s="15">
        <f>AC134*4</f>
        <v>7839.9999999999991</v>
      </c>
      <c r="AB134" s="15">
        <f>AC134*2</f>
        <v>3919.9999999999995</v>
      </c>
      <c r="AC134" s="15">
        <f>X134*70%</f>
        <v>1959.9999999999998</v>
      </c>
      <c r="AD134" s="15">
        <f>AC134/2</f>
        <v>979.99999999999989</v>
      </c>
      <c r="AE134" s="15">
        <f>(R134-(T134+AC134/10))/(T134+AC134/10)%</f>
        <v>89.87341772151899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400</v>
      </c>
    </row>
    <row r="135" spans="1:36" ht="13.2" customHeight="1" x14ac:dyDescent="0.3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36" t="s">
        <v>183</v>
      </c>
      <c r="G135" s="36" t="s">
        <v>299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1200</v>
      </c>
      <c r="P135" s="7">
        <v>0</v>
      </c>
      <c r="Q135" s="7" t="s">
        <v>27</v>
      </c>
      <c r="R135" s="20">
        <f>O135*50%</f>
        <v>600</v>
      </c>
      <c r="S135" s="7">
        <v>0</v>
      </c>
      <c r="T135" s="20">
        <f>R135*20%</f>
        <v>120</v>
      </c>
      <c r="U135" s="20">
        <f>R135*46.666666666667%</f>
        <v>280.00000000000199</v>
      </c>
      <c r="V135" s="18">
        <f>X135*4</f>
        <v>11200</v>
      </c>
      <c r="W135" s="18">
        <f>X135*2</f>
        <v>5600</v>
      </c>
      <c r="X135" s="18">
        <v>2800</v>
      </c>
      <c r="Y135" s="18">
        <f>X135/2</f>
        <v>1400</v>
      </c>
      <c r="Z135" s="18">
        <f>(R135-(T135+X135/10))/(T135+X135/10)%</f>
        <v>50</v>
      </c>
      <c r="AA135" s="15">
        <f>AC135*4</f>
        <v>7839.9999999999991</v>
      </c>
      <c r="AB135" s="15">
        <f>AC135*2</f>
        <v>3919.9999999999995</v>
      </c>
      <c r="AC135" s="15">
        <f>X135*70%</f>
        <v>1959.9999999999998</v>
      </c>
      <c r="AD135" s="15">
        <f>AC135/2</f>
        <v>979.99999999999989</v>
      </c>
      <c r="AE135" s="15">
        <f>(R135-(T135+AC135/10))/(T135+AC135/10)%</f>
        <v>89.87341772151899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2" customHeight="1" x14ac:dyDescent="0.3">
      <c r="A136" s="23" t="str">
        <f t="shared" si="246"/>
        <v>WB - IX - Physical Science</v>
      </c>
      <c r="B136" s="4" t="s">
        <v>50</v>
      </c>
      <c r="C136" s="3" t="s">
        <v>55</v>
      </c>
      <c r="D136" s="3" t="s">
        <v>46</v>
      </c>
      <c r="E136" s="3" t="s">
        <v>132</v>
      </c>
      <c r="F136" s="7" t="s">
        <v>202</v>
      </c>
      <c r="G136" s="7" t="s">
        <v>191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2" customHeight="1" x14ac:dyDescent="0.3">
      <c r="A137" s="23" t="str">
        <f t="shared" si="246"/>
        <v>WB - IX - Life Science</v>
      </c>
      <c r="B137" s="4" t="s">
        <v>51</v>
      </c>
      <c r="C137" s="3" t="s">
        <v>55</v>
      </c>
      <c r="D137" s="3" t="s">
        <v>46</v>
      </c>
      <c r="E137" s="3" t="s">
        <v>132</v>
      </c>
      <c r="F137" s="7"/>
      <c r="G137" s="7" t="s">
        <v>191</v>
      </c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2" customHeight="1" x14ac:dyDescent="0.3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36" t="s">
        <v>198</v>
      </c>
      <c r="G138" s="36" t="s">
        <v>299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1400</v>
      </c>
      <c r="P138" s="7">
        <v>0</v>
      </c>
      <c r="Q138" s="7" t="s">
        <v>27</v>
      </c>
      <c r="R138" s="20">
        <f t="shared" si="199"/>
        <v>700</v>
      </c>
      <c r="S138" s="7">
        <v>0</v>
      </c>
      <c r="T138" s="20">
        <f t="shared" si="240"/>
        <v>140</v>
      </c>
      <c r="U138" s="20">
        <f t="shared" si="241"/>
        <v>326.66666666666902</v>
      </c>
      <c r="V138" s="18">
        <f t="shared" si="242"/>
        <v>13080</v>
      </c>
      <c r="W138" s="18">
        <f t="shared" si="243"/>
        <v>6540</v>
      </c>
      <c r="X138" s="18">
        <v>3270</v>
      </c>
      <c r="Y138" s="18">
        <f t="shared" si="244"/>
        <v>1635</v>
      </c>
      <c r="Z138" s="18">
        <f t="shared" si="245"/>
        <v>49.892933618843685</v>
      </c>
      <c r="AA138" s="15">
        <f t="shared" si="231"/>
        <v>9156</v>
      </c>
      <c r="AB138" s="15">
        <f t="shared" si="232"/>
        <v>4578</v>
      </c>
      <c r="AC138" s="15">
        <f t="shared" si="233"/>
        <v>2289</v>
      </c>
      <c r="AD138" s="15">
        <f t="shared" si="234"/>
        <v>1144.5</v>
      </c>
      <c r="AE138" s="15">
        <f t="shared" si="235"/>
        <v>89.753320683111966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2" customHeight="1" x14ac:dyDescent="0.3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7" t="s">
        <v>185</v>
      </c>
      <c r="G139" s="7" t="s">
        <v>191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20">
        <f t="shared" ref="R139:R142" si="247">O139*50%</f>
        <v>650</v>
      </c>
      <c r="S139" s="7">
        <v>0</v>
      </c>
      <c r="T139" s="20">
        <f t="shared" si="240"/>
        <v>130</v>
      </c>
      <c r="U139" s="20">
        <f t="shared" si="241"/>
        <v>303.33333333333553</v>
      </c>
      <c r="V139" s="18">
        <f t="shared" si="242"/>
        <v>12120</v>
      </c>
      <c r="W139" s="18">
        <f t="shared" si="243"/>
        <v>6060</v>
      </c>
      <c r="X139" s="18">
        <v>3030</v>
      </c>
      <c r="Y139" s="18">
        <f t="shared" si="244"/>
        <v>1515</v>
      </c>
      <c r="Z139" s="18">
        <f t="shared" si="245"/>
        <v>50.115473441108541</v>
      </c>
      <c r="AA139" s="15">
        <f t="shared" ref="AA139:AA141" si="248">AC139*4</f>
        <v>8484</v>
      </c>
      <c r="AB139" s="15">
        <f t="shared" ref="AB139:AB141" si="249">AC139*2</f>
        <v>4242</v>
      </c>
      <c r="AC139" s="15">
        <f t="shared" ref="AC139:AC141" si="250">X139*70%</f>
        <v>2121</v>
      </c>
      <c r="AD139" s="15">
        <f t="shared" ref="AD139:AD141" si="251">AC139/2</f>
        <v>1060.5</v>
      </c>
      <c r="AE139" s="15">
        <f t="shared" ref="AE139:AE141" si="252">(R139-(T139+AC139/10))/(T139+AC139/10)%</f>
        <v>90.00292312189417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400</v>
      </c>
    </row>
    <row r="140" spans="1:36" ht="13.2" customHeight="1" x14ac:dyDescent="0.3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6" t="s">
        <v>183</v>
      </c>
      <c r="G140" s="36" t="s">
        <v>299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20">
        <f t="shared" si="247"/>
        <v>650</v>
      </c>
      <c r="S140" s="7">
        <v>0</v>
      </c>
      <c r="T140" s="20">
        <f t="shared" si="240"/>
        <v>130</v>
      </c>
      <c r="U140" s="20">
        <f t="shared" si="241"/>
        <v>303.33333333333553</v>
      </c>
      <c r="V140" s="18">
        <f t="shared" si="242"/>
        <v>12120</v>
      </c>
      <c r="W140" s="18">
        <f t="shared" si="243"/>
        <v>6060</v>
      </c>
      <c r="X140" s="18">
        <v>3030</v>
      </c>
      <c r="Y140" s="18">
        <f t="shared" si="244"/>
        <v>1515</v>
      </c>
      <c r="Z140" s="18">
        <f t="shared" si="245"/>
        <v>50.115473441108541</v>
      </c>
      <c r="AA140" s="15">
        <f t="shared" si="248"/>
        <v>8484</v>
      </c>
      <c r="AB140" s="15">
        <f t="shared" si="249"/>
        <v>4242</v>
      </c>
      <c r="AC140" s="15">
        <f t="shared" si="250"/>
        <v>2121</v>
      </c>
      <c r="AD140" s="15">
        <f t="shared" si="251"/>
        <v>1060.5</v>
      </c>
      <c r="AE140" s="15">
        <f t="shared" si="252"/>
        <v>90.00292312189417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400</v>
      </c>
    </row>
    <row r="141" spans="1:36" ht="13.2" customHeight="1" x14ac:dyDescent="0.3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201</v>
      </c>
      <c r="G141" s="7" t="s">
        <v>191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2" customHeight="1" x14ac:dyDescent="0.3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7" t="s">
        <v>64</v>
      </c>
      <c r="G142" s="7" t="s">
        <v>191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2" customHeight="1" x14ac:dyDescent="0.3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7" t="s">
        <v>203</v>
      </c>
      <c r="G143" s="7" t="s">
        <v>191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20">
        <f t="shared" ref="R143:R149" si="269">O143*50%</f>
        <v>650</v>
      </c>
      <c r="S143" s="7">
        <v>0</v>
      </c>
      <c r="T143" s="20">
        <f t="shared" si="257"/>
        <v>130</v>
      </c>
      <c r="U143" s="20">
        <f t="shared" ref="U143:U149" si="270">R143*46.666666666667%</f>
        <v>303.33333333333553</v>
      </c>
      <c r="V143" s="18">
        <f t="shared" ref="V143:V149" si="271">X143*4</f>
        <v>12120</v>
      </c>
      <c r="W143" s="18">
        <f t="shared" si="258"/>
        <v>6060</v>
      </c>
      <c r="X143" s="18">
        <v>3030</v>
      </c>
      <c r="Y143" s="18">
        <f t="shared" si="259"/>
        <v>1515</v>
      </c>
      <c r="Z143" s="18">
        <f t="shared" ref="Z143:Z149" si="272">(R143-(T143+X143/10))/(T143+X143/10)%</f>
        <v>50.115473441108541</v>
      </c>
      <c r="AA143" s="15">
        <f t="shared" si="260"/>
        <v>8484</v>
      </c>
      <c r="AB143" s="15">
        <f t="shared" si="261"/>
        <v>4242</v>
      </c>
      <c r="AC143" s="15">
        <f t="shared" si="262"/>
        <v>2121</v>
      </c>
      <c r="AD143" s="15">
        <f t="shared" si="263"/>
        <v>1060.5</v>
      </c>
      <c r="AE143" s="15">
        <f t="shared" si="264"/>
        <v>90.00292312189417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2" customHeight="1" x14ac:dyDescent="0.3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36" t="s">
        <v>183</v>
      </c>
      <c r="G144" s="36" t="s">
        <v>299</v>
      </c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1100</v>
      </c>
      <c r="P144" s="7">
        <v>0</v>
      </c>
      <c r="Q144" s="7" t="s">
        <v>27</v>
      </c>
      <c r="R144" s="20">
        <f t="shared" si="269"/>
        <v>550</v>
      </c>
      <c r="S144" s="7">
        <v>0</v>
      </c>
      <c r="T144" s="20">
        <f t="shared" si="257"/>
        <v>110</v>
      </c>
      <c r="U144" s="20">
        <f t="shared" si="270"/>
        <v>256.6666666666685</v>
      </c>
      <c r="V144" s="18">
        <f t="shared" si="271"/>
        <v>10280</v>
      </c>
      <c r="W144" s="18">
        <f t="shared" si="258"/>
        <v>5140</v>
      </c>
      <c r="X144" s="18">
        <v>2570</v>
      </c>
      <c r="Y144" s="18">
        <f t="shared" si="259"/>
        <v>1285</v>
      </c>
      <c r="Z144" s="18">
        <f t="shared" si="272"/>
        <v>49.863760217983653</v>
      </c>
      <c r="AA144" s="15">
        <f t="shared" si="260"/>
        <v>7195.9999999999991</v>
      </c>
      <c r="AB144" s="15">
        <f t="shared" si="261"/>
        <v>3597.9999999999995</v>
      </c>
      <c r="AC144" s="15">
        <f t="shared" si="262"/>
        <v>1798.9999999999998</v>
      </c>
      <c r="AD144" s="15">
        <f t="shared" si="263"/>
        <v>899.49999999999989</v>
      </c>
      <c r="AE144" s="15">
        <f t="shared" si="264"/>
        <v>89.72059330803728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399.99999999999994</v>
      </c>
    </row>
    <row r="145" spans="1:36" ht="13.2" customHeight="1" x14ac:dyDescent="0.3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7" t="s">
        <v>298</v>
      </c>
      <c r="G145" s="7" t="s">
        <v>191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1100</v>
      </c>
      <c r="P145" s="7">
        <v>0</v>
      </c>
      <c r="Q145" s="7" t="s">
        <v>27</v>
      </c>
      <c r="R145" s="20">
        <f>O145*50%</f>
        <v>550</v>
      </c>
      <c r="S145" s="7">
        <v>0</v>
      </c>
      <c r="T145" s="20">
        <f t="shared" si="257"/>
        <v>110</v>
      </c>
      <c r="U145" s="20">
        <f>R145*46.666666666667%</f>
        <v>256.6666666666685</v>
      </c>
      <c r="V145" s="18">
        <f>X145*4</f>
        <v>10280</v>
      </c>
      <c r="W145" s="18">
        <f t="shared" si="258"/>
        <v>5140</v>
      </c>
      <c r="X145" s="18">
        <v>2570</v>
      </c>
      <c r="Y145" s="18">
        <f t="shared" si="259"/>
        <v>1285</v>
      </c>
      <c r="Z145" s="18">
        <f>(R145-(T145+X145/10))/(T145+X145/10)%</f>
        <v>49.863760217983653</v>
      </c>
      <c r="AA145" s="15">
        <f>AC145*4</f>
        <v>7195.9999999999991</v>
      </c>
      <c r="AB145" s="15">
        <f>AC145*2</f>
        <v>3597.9999999999995</v>
      </c>
      <c r="AC145" s="15">
        <f>X145*70%</f>
        <v>1798.9999999999998</v>
      </c>
      <c r="AD145" s="15">
        <f>AC145/2</f>
        <v>899.49999999999989</v>
      </c>
      <c r="AE145" s="15">
        <f>(R145-(T145+AC145/10))/(T145+AC145/10)%</f>
        <v>89.72059330803728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399.99999999999994</v>
      </c>
    </row>
    <row r="146" spans="1:36" ht="13.2" customHeight="1" x14ac:dyDescent="0.3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36" t="s">
        <v>183</v>
      </c>
      <c r="G146" s="36" t="s">
        <v>299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1100</v>
      </c>
      <c r="P146" s="7">
        <v>0</v>
      </c>
      <c r="Q146" s="7" t="s">
        <v>27</v>
      </c>
      <c r="R146" s="20">
        <f>O146*50%</f>
        <v>550</v>
      </c>
      <c r="S146" s="7">
        <v>0</v>
      </c>
      <c r="T146" s="20">
        <f t="shared" si="257"/>
        <v>110</v>
      </c>
      <c r="U146" s="20">
        <f>R146*46.666666666667%</f>
        <v>256.6666666666685</v>
      </c>
      <c r="V146" s="18">
        <f>X146*4</f>
        <v>10280</v>
      </c>
      <c r="W146" s="18">
        <f t="shared" si="258"/>
        <v>5140</v>
      </c>
      <c r="X146" s="18">
        <v>2570</v>
      </c>
      <c r="Y146" s="18">
        <f t="shared" si="259"/>
        <v>1285</v>
      </c>
      <c r="Z146" s="18">
        <f>(R146-(T146+X146/10))/(T146+X146/10)%</f>
        <v>49.863760217983653</v>
      </c>
      <c r="AA146" s="15">
        <f>AC146*4</f>
        <v>7195.9999999999991</v>
      </c>
      <c r="AB146" s="15">
        <f>AC146*2</f>
        <v>3597.9999999999995</v>
      </c>
      <c r="AC146" s="15">
        <f>X146*70%</f>
        <v>1798.9999999999998</v>
      </c>
      <c r="AD146" s="15">
        <f>AC146/2</f>
        <v>899.49999999999989</v>
      </c>
      <c r="AE146" s="15">
        <f>(R146-(T146+AC146/10))/(T146+AC146/10)%</f>
        <v>89.72059330803728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399.99999999999994</v>
      </c>
    </row>
    <row r="147" spans="1:36" ht="13.2" customHeight="1" x14ac:dyDescent="0.3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36" t="s">
        <v>183</v>
      </c>
      <c r="G147" s="36" t="s">
        <v>299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1100</v>
      </c>
      <c r="P147" s="7">
        <v>0</v>
      </c>
      <c r="Q147" s="7" t="s">
        <v>27</v>
      </c>
      <c r="R147" s="20">
        <f>O147*50%</f>
        <v>550</v>
      </c>
      <c r="S147" s="7">
        <v>0</v>
      </c>
      <c r="T147" s="20">
        <f t="shared" si="257"/>
        <v>110</v>
      </c>
      <c r="U147" s="20">
        <f>R147*46.666666666667%</f>
        <v>256.6666666666685</v>
      </c>
      <c r="V147" s="18">
        <f>X147*4</f>
        <v>10280</v>
      </c>
      <c r="W147" s="18">
        <f t="shared" si="258"/>
        <v>5140</v>
      </c>
      <c r="X147" s="18">
        <v>2570</v>
      </c>
      <c r="Y147" s="18">
        <f t="shared" si="259"/>
        <v>1285</v>
      </c>
      <c r="Z147" s="18">
        <f>(R147-(T147+X147/10))/(T147+X147/10)%</f>
        <v>49.863760217983653</v>
      </c>
      <c r="AA147" s="15">
        <f>AC147*4</f>
        <v>7195.9999999999991</v>
      </c>
      <c r="AB147" s="15">
        <f>AC147*2</f>
        <v>3597.9999999999995</v>
      </c>
      <c r="AC147" s="15">
        <f>X147*70%</f>
        <v>1798.9999999999998</v>
      </c>
      <c r="AD147" s="15">
        <f>AC147/2</f>
        <v>899.49999999999989</v>
      </c>
      <c r="AE147" s="15">
        <f>(R147-(T147+AC147/10))/(T147+AC147/10)%</f>
        <v>89.72059330803728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399.99999999999994</v>
      </c>
    </row>
    <row r="148" spans="1:36" ht="13.2" customHeight="1" x14ac:dyDescent="0.3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202</v>
      </c>
      <c r="G148" s="7" t="s">
        <v>191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2" customHeight="1" x14ac:dyDescent="0.3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7" t="s">
        <v>301</v>
      </c>
      <c r="G149" s="7" t="s">
        <v>191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1300</v>
      </c>
      <c r="P149" s="7">
        <v>0</v>
      </c>
      <c r="Q149" s="7" t="s">
        <v>27</v>
      </c>
      <c r="R149" s="20">
        <f t="shared" si="269"/>
        <v>650</v>
      </c>
      <c r="S149" s="7">
        <v>0</v>
      </c>
      <c r="T149" s="20">
        <f t="shared" si="257"/>
        <v>130</v>
      </c>
      <c r="U149" s="20">
        <f t="shared" si="270"/>
        <v>303.33333333333553</v>
      </c>
      <c r="V149" s="18">
        <f t="shared" si="271"/>
        <v>12120</v>
      </c>
      <c r="W149" s="18">
        <f t="shared" ref="W149" si="273">X149*2</f>
        <v>6060</v>
      </c>
      <c r="X149" s="18">
        <v>3030</v>
      </c>
      <c r="Y149" s="18">
        <f t="shared" ref="Y149" si="274">X149/2</f>
        <v>1515</v>
      </c>
      <c r="Z149" s="18">
        <f t="shared" si="272"/>
        <v>50.115473441108541</v>
      </c>
      <c r="AA149" s="15">
        <f t="shared" si="260"/>
        <v>8484</v>
      </c>
      <c r="AB149" s="15">
        <f t="shared" si="261"/>
        <v>4242</v>
      </c>
      <c r="AC149" s="15">
        <f t="shared" si="262"/>
        <v>2121</v>
      </c>
      <c r="AD149" s="15">
        <f t="shared" si="263"/>
        <v>1060.5</v>
      </c>
      <c r="AE149" s="15">
        <f t="shared" si="264"/>
        <v>90.00292312189417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2" customHeight="1" x14ac:dyDescent="0.3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7"/>
      <c r="G150" s="7"/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5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8"/>
        <v>9333.32</v>
      </c>
      <c r="X150" s="18">
        <v>4666.66</v>
      </c>
      <c r="Y150" s="18">
        <f t="shared" si="129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2" customHeight="1" x14ac:dyDescent="0.3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7" t="s">
        <v>29</v>
      </c>
      <c r="G151" s="7" t="s">
        <v>191</v>
      </c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5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8"/>
        <v>9333.32</v>
      </c>
      <c r="X151" s="18">
        <v>4666.66</v>
      </c>
      <c r="Y151" s="18">
        <f t="shared" si="129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2" customHeight="1" x14ac:dyDescent="0.3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7" t="s">
        <v>298</v>
      </c>
      <c r="G152" s="7" t="s">
        <v>191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5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8"/>
        <v>9333.32</v>
      </c>
      <c r="X152" s="18">
        <v>4666.66</v>
      </c>
      <c r="Y152" s="18">
        <f t="shared" si="129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2" customHeight="1" x14ac:dyDescent="0.3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7" t="s">
        <v>200</v>
      </c>
      <c r="G153" s="7" t="s">
        <v>191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2" customHeight="1" x14ac:dyDescent="0.3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7"/>
      <c r="G154" s="7" t="s">
        <v>191</v>
      </c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2" customHeight="1" x14ac:dyDescent="0.3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7" t="s">
        <v>200</v>
      </c>
      <c r="G155" s="7" t="s">
        <v>191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2" customHeight="1" x14ac:dyDescent="0.3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36" t="s">
        <v>210</v>
      </c>
      <c r="G156" s="36" t="s">
        <v>299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2" customHeight="1" x14ac:dyDescent="0.3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7" t="s">
        <v>29</v>
      </c>
      <c r="G157" s="7" t="s">
        <v>191</v>
      </c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2" customHeight="1" x14ac:dyDescent="0.3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7" t="s">
        <v>185</v>
      </c>
      <c r="G158" s="7" t="s">
        <v>191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5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8"/>
        <v>14000</v>
      </c>
      <c r="X158" s="18">
        <v>7000</v>
      </c>
      <c r="Y158" s="18">
        <f t="shared" si="129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2" customHeight="1" x14ac:dyDescent="0.3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7" t="s">
        <v>184</v>
      </c>
      <c r="G159" s="7" t="s">
        <v>191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5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8"/>
        <v>14000</v>
      </c>
      <c r="X159" s="18">
        <v>7000</v>
      </c>
      <c r="Y159" s="18">
        <f t="shared" si="129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2" customHeight="1" x14ac:dyDescent="0.3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6" t="s">
        <v>183</v>
      </c>
      <c r="G160" s="36" t="s">
        <v>299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5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8"/>
        <v>9334</v>
      </c>
      <c r="X160" s="18">
        <v>4667</v>
      </c>
      <c r="Y160" s="18">
        <f t="shared" si="129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2" customHeight="1" x14ac:dyDescent="0.3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7" t="s">
        <v>290</v>
      </c>
      <c r="G161" s="7" t="s">
        <v>191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5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8"/>
        <v>14000</v>
      </c>
      <c r="X161" s="18">
        <v>7000</v>
      </c>
      <c r="Y161" s="18">
        <f t="shared" si="129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2" customHeight="1" x14ac:dyDescent="0.3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7" t="s">
        <v>188</v>
      </c>
      <c r="G162" s="7" t="s">
        <v>191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5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8"/>
        <v>14000</v>
      </c>
      <c r="X162" s="18">
        <v>7000</v>
      </c>
      <c r="Y162" s="18">
        <f t="shared" si="129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2" customHeight="1" x14ac:dyDescent="0.3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7" t="s">
        <v>301</v>
      </c>
      <c r="G163" s="7" t="s">
        <v>191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5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8"/>
        <v>14000</v>
      </c>
      <c r="X163" s="18">
        <v>7000</v>
      </c>
      <c r="Y163" s="18">
        <f t="shared" si="129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2" customHeight="1" x14ac:dyDescent="0.3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199</v>
      </c>
      <c r="G164" s="7" t="s">
        <v>191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2" customHeight="1" x14ac:dyDescent="0.3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7" t="s">
        <v>64</v>
      </c>
      <c r="G165" s="7" t="s">
        <v>191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2" customHeight="1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7"/>
      <c r="G166" s="7"/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2" customHeight="1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7" t="s">
        <v>29</v>
      </c>
      <c r="G167" s="7" t="s">
        <v>191</v>
      </c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2" customHeight="1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7" t="s">
        <v>298</v>
      </c>
      <c r="G168" s="7" t="s">
        <v>191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2" customHeight="1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7" t="s">
        <v>200</v>
      </c>
      <c r="G169" s="7" t="s">
        <v>191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2" customHeight="1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7"/>
      <c r="G170" s="7" t="s">
        <v>191</v>
      </c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2" customHeight="1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7" t="s">
        <v>200</v>
      </c>
      <c r="G171" s="7" t="s">
        <v>191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2" customHeight="1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36" t="s">
        <v>210</v>
      </c>
      <c r="G172" s="36" t="s">
        <v>299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2" customHeight="1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7" t="s">
        <v>29</v>
      </c>
      <c r="G173" s="7" t="s">
        <v>191</v>
      </c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2" customHeight="1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7" t="s">
        <v>185</v>
      </c>
      <c r="G174" s="7" t="s">
        <v>191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2" customHeight="1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7" t="s">
        <v>184</v>
      </c>
      <c r="G175" s="7" t="s">
        <v>191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2" customHeight="1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6" t="s">
        <v>183</v>
      </c>
      <c r="G176" s="36" t="s">
        <v>299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2" customHeight="1" x14ac:dyDescent="0.3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7" t="s">
        <v>290</v>
      </c>
      <c r="G177" s="7" t="s">
        <v>191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2" customHeight="1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7" t="s">
        <v>188</v>
      </c>
      <c r="G178" s="7" t="s">
        <v>191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2" customHeight="1" x14ac:dyDescent="0.3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7" t="s">
        <v>301</v>
      </c>
      <c r="G179" s="7" t="s">
        <v>191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2" customHeight="1" x14ac:dyDescent="0.3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199</v>
      </c>
      <c r="G180" s="7" t="s">
        <v>191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2" customHeight="1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7" t="s">
        <v>64</v>
      </c>
      <c r="G181" s="7" t="s">
        <v>191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2" customHeight="1" x14ac:dyDescent="0.3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7" t="s">
        <v>203</v>
      </c>
      <c r="G182" s="7" t="s">
        <v>191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2" customHeight="1" x14ac:dyDescent="0.3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36" t="s">
        <v>183</v>
      </c>
      <c r="G183" s="36" t="s">
        <v>299</v>
      </c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2" customHeight="1" x14ac:dyDescent="0.3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7" t="s">
        <v>298</v>
      </c>
      <c r="G184" s="7" t="s">
        <v>191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2" customHeight="1" x14ac:dyDescent="0.3">
      <c r="A185" s="27" t="str">
        <f>D185&amp;" - "&amp;C185&amp;" - "&amp;B185</f>
        <v>CBSE - X - SST, Hist, Geog, Eco, Civics</v>
      </c>
      <c r="B185" s="6" t="s">
        <v>300</v>
      </c>
      <c r="C185" s="3" t="s">
        <v>54</v>
      </c>
      <c r="D185" s="3" t="s">
        <v>45</v>
      </c>
      <c r="E185" s="3" t="s">
        <v>132</v>
      </c>
      <c r="F185" s="36" t="s">
        <v>183</v>
      </c>
      <c r="G185" s="36" t="s">
        <v>299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1000</v>
      </c>
      <c r="P185" s="7">
        <v>0</v>
      </c>
      <c r="Q185" s="7" t="s">
        <v>27</v>
      </c>
      <c r="R185" s="20">
        <f>O185*50%</f>
        <v>500</v>
      </c>
      <c r="S185" s="7">
        <v>0</v>
      </c>
      <c r="T185" s="20">
        <f>R185*20%</f>
        <v>100</v>
      </c>
      <c r="U185" s="20">
        <f>R185*46.666666666667%</f>
        <v>233.33333333333499</v>
      </c>
      <c r="V185" s="18">
        <f>X185*4</f>
        <v>9332</v>
      </c>
      <c r="W185" s="18">
        <f>X185*2</f>
        <v>4666</v>
      </c>
      <c r="X185" s="18">
        <v>2333</v>
      </c>
      <c r="Y185" s="18">
        <f>X185/2</f>
        <v>1166.5</v>
      </c>
      <c r="Z185" s="18">
        <f>(R185-(T185+X185/10))/(T185+X185/10)%</f>
        <v>50.015001500150007</v>
      </c>
      <c r="AA185" s="15">
        <f>AC185*4</f>
        <v>6532.4</v>
      </c>
      <c r="AB185" s="15">
        <f>AC185*2</f>
        <v>3266.2</v>
      </c>
      <c r="AC185" s="15">
        <f>X185*70%</f>
        <v>1633.1</v>
      </c>
      <c r="AD185" s="15">
        <f>AC185/2</f>
        <v>816.55</v>
      </c>
      <c r="AE185" s="15">
        <f>(R185-(T185+AC185/10))/(T185+AC185/10)%</f>
        <v>89.890243439292078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2" customHeight="1" x14ac:dyDescent="0.3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7" t="s">
        <v>301</v>
      </c>
      <c r="G186" s="7" t="s">
        <v>191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2" customHeight="1" x14ac:dyDescent="0.3">
      <c r="A187" s="27" t="str">
        <f t="shared" si="344"/>
        <v>CBSE - X - Science, Physics</v>
      </c>
      <c r="B187" s="32" t="s">
        <v>205</v>
      </c>
      <c r="C187" s="3" t="s">
        <v>54</v>
      </c>
      <c r="D187" s="3" t="s">
        <v>45</v>
      </c>
      <c r="E187" s="3" t="s">
        <v>132</v>
      </c>
      <c r="F187" s="7" t="s">
        <v>196</v>
      </c>
      <c r="G187" s="7" t="s">
        <v>191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1400</v>
      </c>
      <c r="P187" s="7">
        <v>0</v>
      </c>
      <c r="Q187" s="7" t="s">
        <v>27</v>
      </c>
      <c r="R187" s="20">
        <f t="shared" si="119"/>
        <v>700</v>
      </c>
      <c r="S187" s="7">
        <v>0</v>
      </c>
      <c r="T187" s="20">
        <f t="shared" ref="T187:T190" si="348">R187*20%</f>
        <v>140</v>
      </c>
      <c r="U187" s="20">
        <f t="shared" si="339"/>
        <v>326.66666666666902</v>
      </c>
      <c r="V187" s="18">
        <f t="shared" si="340"/>
        <v>13080</v>
      </c>
      <c r="W187" s="18">
        <f t="shared" ref="W187:W190" si="349">X187*2</f>
        <v>6540</v>
      </c>
      <c r="X187" s="18">
        <v>3270</v>
      </c>
      <c r="Y187" s="18">
        <f t="shared" ref="Y187:Y190" si="350">X187/2</f>
        <v>1635</v>
      </c>
      <c r="Z187" s="18">
        <f t="shared" si="343"/>
        <v>49.892933618843685</v>
      </c>
      <c r="AA187" s="15">
        <f t="shared" si="279"/>
        <v>9156</v>
      </c>
      <c r="AB187" s="15">
        <f t="shared" si="280"/>
        <v>4578</v>
      </c>
      <c r="AC187" s="15">
        <f t="shared" si="281"/>
        <v>2289</v>
      </c>
      <c r="AD187" s="15">
        <f t="shared" si="282"/>
        <v>1144.5</v>
      </c>
      <c r="AE187" s="15">
        <f t="shared" si="283"/>
        <v>89.753320683111966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2" customHeight="1" x14ac:dyDescent="0.3">
      <c r="A188" s="27" t="str">
        <f t="shared" si="344"/>
        <v>CBSE - X - Science, Chemistry</v>
      </c>
      <c r="B188" s="32" t="s">
        <v>206</v>
      </c>
      <c r="C188" s="3" t="s">
        <v>54</v>
      </c>
      <c r="D188" s="3" t="s">
        <v>45</v>
      </c>
      <c r="E188" s="3" t="s">
        <v>132</v>
      </c>
      <c r="F188" s="7" t="s">
        <v>197</v>
      </c>
      <c r="G188" s="7" t="s">
        <v>191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1300</v>
      </c>
      <c r="P188" s="7">
        <v>0</v>
      </c>
      <c r="Q188" s="7" t="s">
        <v>27</v>
      </c>
      <c r="R188" s="20">
        <f t="shared" si="119"/>
        <v>650</v>
      </c>
      <c r="S188" s="7">
        <v>0</v>
      </c>
      <c r="T188" s="20">
        <f t="shared" ref="T188:T189" si="351">R188*20%</f>
        <v>130</v>
      </c>
      <c r="U188" s="20">
        <f t="shared" ref="U188:U189" si="352">R188*46.666666666667%</f>
        <v>303.33333333333553</v>
      </c>
      <c r="V188" s="18">
        <f t="shared" ref="V188:V189" si="353">X188*4</f>
        <v>12120</v>
      </c>
      <c r="W188" s="18">
        <f t="shared" ref="W188:W189" si="354">X188*2</f>
        <v>6060</v>
      </c>
      <c r="X188" s="18">
        <v>3030</v>
      </c>
      <c r="Y188" s="18">
        <f t="shared" ref="Y188:Y189" si="355">X188/2</f>
        <v>1515</v>
      </c>
      <c r="Z188" s="18">
        <f t="shared" ref="Z188:Z189" si="356">(R188-(T188+X188/10))/(T188+X188/10)%</f>
        <v>50.115473441108541</v>
      </c>
      <c r="AA188" s="15">
        <f t="shared" ref="AA188:AA189" si="357">AC188*4</f>
        <v>8484</v>
      </c>
      <c r="AB188" s="15">
        <f t="shared" ref="AB188:AB189" si="358">AC188*2</f>
        <v>4242</v>
      </c>
      <c r="AC188" s="15">
        <f t="shared" ref="AC188:AC189" si="359">X188*70%</f>
        <v>2121</v>
      </c>
      <c r="AD188" s="15">
        <f t="shared" ref="AD188:AD189" si="360">AC188/2</f>
        <v>1060.5</v>
      </c>
      <c r="AE188" s="15">
        <f t="shared" ref="AE188:AE189" si="361">(R188-(T188+AC188/10))/(T188+AC188/10)%</f>
        <v>90.00292312189417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2" customHeight="1" x14ac:dyDescent="0.3">
      <c r="A189" s="27" t="str">
        <f t="shared" si="344"/>
        <v>CBSE - X - Science, Biology</v>
      </c>
      <c r="B189" s="32" t="s">
        <v>207</v>
      </c>
      <c r="C189" s="3" t="s">
        <v>54</v>
      </c>
      <c r="D189" s="3" t="s">
        <v>45</v>
      </c>
      <c r="E189" s="3" t="s">
        <v>132</v>
      </c>
      <c r="F189" s="7"/>
      <c r="G189" s="7" t="s">
        <v>191</v>
      </c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1300</v>
      </c>
      <c r="P189" s="7">
        <v>0</v>
      </c>
      <c r="Q189" s="7" t="s">
        <v>27</v>
      </c>
      <c r="R189" s="20">
        <f t="shared" si="119"/>
        <v>650</v>
      </c>
      <c r="S189" s="7">
        <v>0</v>
      </c>
      <c r="T189" s="20">
        <f t="shared" si="351"/>
        <v>130</v>
      </c>
      <c r="U189" s="20">
        <f t="shared" si="352"/>
        <v>303.33333333333553</v>
      </c>
      <c r="V189" s="18">
        <f t="shared" si="353"/>
        <v>12120</v>
      </c>
      <c r="W189" s="18">
        <f t="shared" si="354"/>
        <v>6060</v>
      </c>
      <c r="X189" s="18">
        <v>3030</v>
      </c>
      <c r="Y189" s="18">
        <f t="shared" si="355"/>
        <v>1515</v>
      </c>
      <c r="Z189" s="18">
        <f t="shared" si="356"/>
        <v>50.115473441108541</v>
      </c>
      <c r="AA189" s="15">
        <f t="shared" si="357"/>
        <v>8484</v>
      </c>
      <c r="AB189" s="15">
        <f t="shared" si="358"/>
        <v>4242</v>
      </c>
      <c r="AC189" s="15">
        <f t="shared" si="359"/>
        <v>2121</v>
      </c>
      <c r="AD189" s="15">
        <f t="shared" si="360"/>
        <v>1060.5</v>
      </c>
      <c r="AE189" s="15">
        <f t="shared" si="361"/>
        <v>90.00292312189417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2" customHeight="1" x14ac:dyDescent="0.3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199</v>
      </c>
      <c r="G190" s="7" t="s">
        <v>191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2" customHeight="1" x14ac:dyDescent="0.3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7" t="s">
        <v>64</v>
      </c>
      <c r="G191" s="7" t="s">
        <v>191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2" customHeight="1" x14ac:dyDescent="0.3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7" t="s">
        <v>203</v>
      </c>
      <c r="G192" s="7" t="s">
        <v>191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2" customHeight="1" x14ac:dyDescent="0.3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36" t="s">
        <v>183</v>
      </c>
      <c r="G193" s="36" t="s">
        <v>299</v>
      </c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2" customHeight="1" x14ac:dyDescent="0.3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7" t="s">
        <v>298</v>
      </c>
      <c r="G194" s="7" t="s">
        <v>191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2" customHeight="1" x14ac:dyDescent="0.3">
      <c r="A195" s="27" t="str">
        <f>D195&amp;" - "&amp;C195&amp;" - "&amp;B195</f>
        <v>CBSE - IX - SST, Hist, Geog, Eco, Civics</v>
      </c>
      <c r="B195" s="6" t="s">
        <v>300</v>
      </c>
      <c r="C195" s="3" t="s">
        <v>55</v>
      </c>
      <c r="D195" s="3" t="s">
        <v>45</v>
      </c>
      <c r="E195" s="3" t="s">
        <v>132</v>
      </c>
      <c r="F195" s="36" t="s">
        <v>183</v>
      </c>
      <c r="G195" s="36" t="s">
        <v>299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1000</v>
      </c>
      <c r="P195" s="7">
        <v>0</v>
      </c>
      <c r="Q195" s="7" t="s">
        <v>27</v>
      </c>
      <c r="R195" s="20">
        <f>O195*50%</f>
        <v>500</v>
      </c>
      <c r="S195" s="7">
        <v>0</v>
      </c>
      <c r="T195" s="20">
        <f>R195*20%</f>
        <v>100</v>
      </c>
      <c r="U195" s="20">
        <f>R195*46.666666666667%</f>
        <v>233.33333333333499</v>
      </c>
      <c r="V195" s="18">
        <f>X195*4</f>
        <v>9332</v>
      </c>
      <c r="W195" s="18">
        <f>X195*2</f>
        <v>4666</v>
      </c>
      <c r="X195" s="18">
        <v>2333</v>
      </c>
      <c r="Y195" s="18">
        <f>X195/2</f>
        <v>1166.5</v>
      </c>
      <c r="Z195" s="18">
        <f>(R195-(T195+X195/10))/(T195+X195/10)%</f>
        <v>50.015001500150007</v>
      </c>
      <c r="AA195" s="15">
        <f>AC195*4</f>
        <v>6532.4</v>
      </c>
      <c r="AB195" s="15">
        <f>AC195*2</f>
        <v>3266.2</v>
      </c>
      <c r="AC195" s="15">
        <f>X195*70%</f>
        <v>1633.1</v>
      </c>
      <c r="AD195" s="15">
        <f>AC195/2</f>
        <v>816.55</v>
      </c>
      <c r="AE195" s="15">
        <f>(R195-(T195+AC195/10))/(T195+AC195/10)%</f>
        <v>89.890243439292078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2" customHeight="1" x14ac:dyDescent="0.3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7" t="s">
        <v>301</v>
      </c>
      <c r="G196" s="7" t="s">
        <v>191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2" customHeight="1" x14ac:dyDescent="0.3">
      <c r="A197" s="27" t="str">
        <f t="shared" ref="A197:A201" si="386">D197&amp;" - "&amp;C197&amp;" - "&amp;B197</f>
        <v>CBSE - IX - Science, Physics</v>
      </c>
      <c r="B197" s="32" t="s">
        <v>205</v>
      </c>
      <c r="C197" s="3" t="s">
        <v>55</v>
      </c>
      <c r="D197" s="3" t="s">
        <v>45</v>
      </c>
      <c r="E197" s="3" t="s">
        <v>132</v>
      </c>
      <c r="F197" s="7" t="s">
        <v>196</v>
      </c>
      <c r="G197" s="7" t="s">
        <v>191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1400</v>
      </c>
      <c r="P197" s="7">
        <v>0</v>
      </c>
      <c r="Q197" s="7" t="s">
        <v>27</v>
      </c>
      <c r="R197" s="20">
        <f t="shared" ref="R197:R201" si="387">O197*50%</f>
        <v>700</v>
      </c>
      <c r="S197" s="7">
        <v>0</v>
      </c>
      <c r="T197" s="20">
        <f t="shared" ref="T197:T200" si="388">R197*20%</f>
        <v>140</v>
      </c>
      <c r="U197" s="20">
        <f t="shared" si="383"/>
        <v>326.66666666666902</v>
      </c>
      <c r="V197" s="18">
        <f t="shared" si="384"/>
        <v>13080</v>
      </c>
      <c r="W197" s="18">
        <f t="shared" ref="W197:W200" si="389">X197*2</f>
        <v>6540</v>
      </c>
      <c r="X197" s="18">
        <v>3270</v>
      </c>
      <c r="Y197" s="18">
        <f t="shared" ref="Y197:Y200" si="390">X197/2</f>
        <v>1635</v>
      </c>
      <c r="Z197" s="18">
        <f t="shared" si="385"/>
        <v>49.892933618843685</v>
      </c>
      <c r="AA197" s="15">
        <f t="shared" ref="AA197:AA201" si="391">AC197*4</f>
        <v>9156</v>
      </c>
      <c r="AB197" s="15">
        <f t="shared" ref="AB197:AB201" si="392">AC197*2</f>
        <v>4578</v>
      </c>
      <c r="AC197" s="15">
        <f t="shared" ref="AC197:AC201" si="393">X197*70%</f>
        <v>2289</v>
      </c>
      <c r="AD197" s="15">
        <f t="shared" ref="AD197:AD201" si="394">AC197/2</f>
        <v>1144.5</v>
      </c>
      <c r="AE197" s="15">
        <f t="shared" ref="AE197:AE201" si="395">(R197-(T197+AC197/10))/(T197+AC197/10)%</f>
        <v>89.753320683111966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2" customHeight="1" x14ac:dyDescent="0.3">
      <c r="A198" s="27" t="str">
        <f t="shared" si="386"/>
        <v>CBSE - IX - Science, Chemistry</v>
      </c>
      <c r="B198" s="32" t="s">
        <v>206</v>
      </c>
      <c r="C198" s="3" t="s">
        <v>55</v>
      </c>
      <c r="D198" s="3" t="s">
        <v>45</v>
      </c>
      <c r="E198" s="3" t="s">
        <v>132</v>
      </c>
      <c r="F198" s="7" t="s">
        <v>197</v>
      </c>
      <c r="G198" s="7" t="s">
        <v>191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1300</v>
      </c>
      <c r="P198" s="7">
        <v>0</v>
      </c>
      <c r="Q198" s="7" t="s">
        <v>27</v>
      </c>
      <c r="R198" s="20">
        <f t="shared" si="387"/>
        <v>650</v>
      </c>
      <c r="S198" s="7">
        <v>0</v>
      </c>
      <c r="T198" s="20">
        <f t="shared" si="388"/>
        <v>130</v>
      </c>
      <c r="U198" s="20">
        <f t="shared" si="383"/>
        <v>303.33333333333553</v>
      </c>
      <c r="V198" s="18">
        <f t="shared" si="384"/>
        <v>12120</v>
      </c>
      <c r="W198" s="18">
        <f t="shared" si="389"/>
        <v>6060</v>
      </c>
      <c r="X198" s="18">
        <v>3030</v>
      </c>
      <c r="Y198" s="18">
        <f t="shared" si="390"/>
        <v>1515</v>
      </c>
      <c r="Z198" s="18">
        <f t="shared" si="385"/>
        <v>50.115473441108541</v>
      </c>
      <c r="AA198" s="15">
        <f t="shared" si="391"/>
        <v>8484</v>
      </c>
      <c r="AB198" s="15">
        <f t="shared" si="392"/>
        <v>4242</v>
      </c>
      <c r="AC198" s="15">
        <f t="shared" si="393"/>
        <v>2121</v>
      </c>
      <c r="AD198" s="15">
        <f t="shared" si="394"/>
        <v>1060.5</v>
      </c>
      <c r="AE198" s="15">
        <f t="shared" si="395"/>
        <v>90.00292312189417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2" customHeight="1" x14ac:dyDescent="0.3">
      <c r="A199" s="27" t="str">
        <f t="shared" si="386"/>
        <v>CBSE - IX - Science, Biology</v>
      </c>
      <c r="B199" s="32" t="s">
        <v>207</v>
      </c>
      <c r="C199" s="3" t="s">
        <v>55</v>
      </c>
      <c r="D199" s="3" t="s">
        <v>45</v>
      </c>
      <c r="E199" s="3" t="s">
        <v>132</v>
      </c>
      <c r="F199" s="7"/>
      <c r="G199" s="7" t="s">
        <v>191</v>
      </c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1300</v>
      </c>
      <c r="P199" s="7">
        <v>0</v>
      </c>
      <c r="Q199" s="7" t="s">
        <v>27</v>
      </c>
      <c r="R199" s="20">
        <f t="shared" si="387"/>
        <v>650</v>
      </c>
      <c r="S199" s="7">
        <v>0</v>
      </c>
      <c r="T199" s="20">
        <f t="shared" si="388"/>
        <v>130</v>
      </c>
      <c r="U199" s="20">
        <f t="shared" si="383"/>
        <v>303.33333333333553</v>
      </c>
      <c r="V199" s="18">
        <f t="shared" si="384"/>
        <v>12120</v>
      </c>
      <c r="W199" s="18">
        <f t="shared" si="389"/>
        <v>6060</v>
      </c>
      <c r="X199" s="18">
        <v>3030</v>
      </c>
      <c r="Y199" s="18">
        <f t="shared" si="390"/>
        <v>1515</v>
      </c>
      <c r="Z199" s="18">
        <f t="shared" si="385"/>
        <v>50.115473441108541</v>
      </c>
      <c r="AA199" s="15">
        <f t="shared" si="391"/>
        <v>8484</v>
      </c>
      <c r="AB199" s="15">
        <f t="shared" si="392"/>
        <v>4242</v>
      </c>
      <c r="AC199" s="15">
        <f t="shared" si="393"/>
        <v>2121</v>
      </c>
      <c r="AD199" s="15">
        <f t="shared" si="394"/>
        <v>1060.5</v>
      </c>
      <c r="AE199" s="15">
        <f t="shared" si="395"/>
        <v>90.00292312189417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2" customHeight="1" x14ac:dyDescent="0.3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199</v>
      </c>
      <c r="G200" s="7" t="s">
        <v>191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2" customHeight="1" x14ac:dyDescent="0.3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7" t="s">
        <v>64</v>
      </c>
      <c r="G201" s="7" t="s">
        <v>191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2" customHeight="1" x14ac:dyDescent="0.3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7" t="s">
        <v>203</v>
      </c>
      <c r="G202" s="7" t="s">
        <v>191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2" customHeight="1" x14ac:dyDescent="0.3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36" t="s">
        <v>183</v>
      </c>
      <c r="G203" s="36" t="s">
        <v>299</v>
      </c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2" customHeight="1" x14ac:dyDescent="0.3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7" t="s">
        <v>298</v>
      </c>
      <c r="G204" s="7" t="s">
        <v>191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2" customHeight="1" x14ac:dyDescent="0.3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7"/>
      <c r="G205" s="7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1200</v>
      </c>
      <c r="P205" s="7">
        <v>0</v>
      </c>
      <c r="Q205" s="7" t="s">
        <v>27</v>
      </c>
      <c r="R205" s="20">
        <f>O205*50%</f>
        <v>600</v>
      </c>
      <c r="S205" s="7">
        <v>0</v>
      </c>
      <c r="T205" s="20">
        <f>R205*20%</f>
        <v>120</v>
      </c>
      <c r="U205" s="20">
        <f>R205*46.666666666667%</f>
        <v>280.00000000000199</v>
      </c>
      <c r="V205" s="18">
        <f>X205*4</f>
        <v>11200</v>
      </c>
      <c r="W205" s="18">
        <f>X205*2</f>
        <v>5600</v>
      </c>
      <c r="X205" s="18">
        <v>2800</v>
      </c>
      <c r="Y205" s="18">
        <f>X205/2</f>
        <v>1400</v>
      </c>
      <c r="Z205" s="18">
        <f>(R205-(T205+X205/10))/(T205+X205/10)%</f>
        <v>50</v>
      </c>
      <c r="AA205" s="15">
        <f>AC205*4</f>
        <v>7839.9999999999991</v>
      </c>
      <c r="AB205" s="15">
        <f>AC205*2</f>
        <v>3919.9999999999995</v>
      </c>
      <c r="AC205" s="15">
        <f>X205*70%</f>
        <v>1959.9999999999998</v>
      </c>
      <c r="AD205" s="15">
        <f>AC205/2</f>
        <v>979.99999999999989</v>
      </c>
      <c r="AE205" s="15">
        <f>(R205-(T205+AC205/10))/(T205+AC205/10)%</f>
        <v>89.87341772151899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400</v>
      </c>
    </row>
    <row r="206" spans="1:36" ht="13.2" customHeight="1" x14ac:dyDescent="0.3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7" t="s">
        <v>301</v>
      </c>
      <c r="G206" s="7" t="s">
        <v>191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2" customHeight="1" x14ac:dyDescent="0.3">
      <c r="A207" s="27" t="str">
        <f t="shared" si="344"/>
        <v>CBSE - VIII - Science - Physics, Chem</v>
      </c>
      <c r="B207" s="32" t="s">
        <v>208</v>
      </c>
      <c r="C207" s="3" t="s">
        <v>52</v>
      </c>
      <c r="D207" s="3" t="s">
        <v>45</v>
      </c>
      <c r="E207" s="3" t="s">
        <v>132</v>
      </c>
      <c r="F207" s="7" t="s">
        <v>202</v>
      </c>
      <c r="G207" s="7" t="s">
        <v>191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1400</v>
      </c>
      <c r="P207" s="7">
        <v>0</v>
      </c>
      <c r="Q207" s="7" t="s">
        <v>27</v>
      </c>
      <c r="R207" s="20">
        <f t="shared" si="400"/>
        <v>700</v>
      </c>
      <c r="S207" s="7">
        <v>0</v>
      </c>
      <c r="T207" s="20">
        <f t="shared" si="401"/>
        <v>140</v>
      </c>
      <c r="U207" s="20">
        <f t="shared" si="402"/>
        <v>326.66666666666902</v>
      </c>
      <c r="V207" s="18">
        <f t="shared" si="403"/>
        <v>13080</v>
      </c>
      <c r="W207" s="18">
        <f t="shared" si="404"/>
        <v>6540</v>
      </c>
      <c r="X207" s="18">
        <v>3270</v>
      </c>
      <c r="Y207" s="18">
        <f t="shared" si="405"/>
        <v>1635</v>
      </c>
      <c r="Z207" s="18">
        <f t="shared" si="406"/>
        <v>49.892933618843685</v>
      </c>
      <c r="AA207" s="15">
        <f t="shared" si="407"/>
        <v>9156</v>
      </c>
      <c r="AB207" s="15">
        <f t="shared" si="408"/>
        <v>4578</v>
      </c>
      <c r="AC207" s="15">
        <f t="shared" si="409"/>
        <v>2289</v>
      </c>
      <c r="AD207" s="15">
        <f t="shared" si="410"/>
        <v>1144.5</v>
      </c>
      <c r="AE207" s="15">
        <f t="shared" si="411"/>
        <v>89.753320683111966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2" customHeight="1" x14ac:dyDescent="0.3">
      <c r="A208" s="27" t="str">
        <f t="shared" ref="A208" si="416">D208&amp;" - "&amp;C208&amp;" - "&amp;B208</f>
        <v>CBSE - VIII - Science - Bio</v>
      </c>
      <c r="B208" s="32" t="s">
        <v>209</v>
      </c>
      <c r="C208" s="3" t="s">
        <v>52</v>
      </c>
      <c r="D208" s="3" t="s">
        <v>45</v>
      </c>
      <c r="E208" s="3" t="s">
        <v>132</v>
      </c>
      <c r="F208" s="7"/>
      <c r="G208" s="7" t="s">
        <v>191</v>
      </c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2" customHeight="1" x14ac:dyDescent="0.3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201</v>
      </c>
      <c r="G209" s="7" t="s">
        <v>191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2" customHeight="1" x14ac:dyDescent="0.3">
      <c r="A210" s="12" t="str">
        <f>C210&amp;" - "&amp;B210</f>
        <v>B.Com. (H) - Adv Accounting I</v>
      </c>
      <c r="B210" s="9" t="s">
        <v>79</v>
      </c>
      <c r="C210" s="3" t="s">
        <v>283</v>
      </c>
      <c r="D210" s="3" t="s">
        <v>4</v>
      </c>
      <c r="E210" s="3" t="s">
        <v>4</v>
      </c>
      <c r="F210" s="7" t="s">
        <v>185</v>
      </c>
      <c r="G210" s="7" t="s">
        <v>191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2" customHeight="1" x14ac:dyDescent="0.3">
      <c r="A211" s="12" t="str">
        <f t="shared" ref="A211:A219" si="426">C211&amp;" - "&amp;B211</f>
        <v>B.Com. (H) - Adv Accounting II</v>
      </c>
      <c r="B211" s="9" t="s">
        <v>80</v>
      </c>
      <c r="C211" s="3" t="s">
        <v>283</v>
      </c>
      <c r="D211" s="3" t="s">
        <v>4</v>
      </c>
      <c r="E211" s="3" t="s">
        <v>4</v>
      </c>
      <c r="F211" s="7" t="s">
        <v>185</v>
      </c>
      <c r="G211" s="7" t="s">
        <v>191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2" customHeight="1" x14ac:dyDescent="0.3">
      <c r="A212" s="12" t="str">
        <f t="shared" si="426"/>
        <v>B.Com. (H) - Adv Accounting III</v>
      </c>
      <c r="B212" s="9" t="s">
        <v>81</v>
      </c>
      <c r="C212" s="3" t="s">
        <v>283</v>
      </c>
      <c r="D212" s="3" t="s">
        <v>4</v>
      </c>
      <c r="E212" s="3" t="s">
        <v>4</v>
      </c>
      <c r="F212" s="7" t="s">
        <v>185</v>
      </c>
      <c r="G212" s="7" t="s">
        <v>191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2" customHeight="1" x14ac:dyDescent="0.3">
      <c r="A213" s="12" t="str">
        <f t="shared" si="426"/>
        <v>B.Com. (H) - Cost &amp; Mgmt Ac I</v>
      </c>
      <c r="B213" s="9" t="s">
        <v>94</v>
      </c>
      <c r="C213" s="3" t="s">
        <v>283</v>
      </c>
      <c r="D213" s="3" t="s">
        <v>4</v>
      </c>
      <c r="E213" s="3" t="s">
        <v>4</v>
      </c>
      <c r="F213" s="7" t="s">
        <v>185</v>
      </c>
      <c r="G213" s="7" t="s">
        <v>191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2" customHeight="1" x14ac:dyDescent="0.3">
      <c r="A214" s="12" t="str">
        <f t="shared" si="426"/>
        <v>B.Com. (H) - Cost &amp; Mgmt Ac II</v>
      </c>
      <c r="B214" s="9" t="s">
        <v>95</v>
      </c>
      <c r="C214" s="3" t="s">
        <v>283</v>
      </c>
      <c r="D214" s="3" t="s">
        <v>4</v>
      </c>
      <c r="E214" s="3" t="s">
        <v>4</v>
      </c>
      <c r="F214" s="7" t="s">
        <v>185</v>
      </c>
      <c r="G214" s="7" t="s">
        <v>191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2" customHeight="1" x14ac:dyDescent="0.3">
      <c r="A215" s="12" t="str">
        <f t="shared" si="426"/>
        <v>B.Com. (H) - In/Direct Tax I</v>
      </c>
      <c r="B215" s="9" t="s">
        <v>96</v>
      </c>
      <c r="C215" s="3" t="s">
        <v>283</v>
      </c>
      <c r="D215" s="3" t="s">
        <v>4</v>
      </c>
      <c r="E215" s="3" t="s">
        <v>4</v>
      </c>
      <c r="F215" s="7" t="s">
        <v>187</v>
      </c>
      <c r="G215" s="7" t="s">
        <v>191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2" customHeight="1" x14ac:dyDescent="0.3">
      <c r="A216" s="12" t="str">
        <f t="shared" si="426"/>
        <v>B.Com. (H) - In/Direct Tax II</v>
      </c>
      <c r="B216" s="9" t="s">
        <v>97</v>
      </c>
      <c r="C216" s="3" t="s">
        <v>283</v>
      </c>
      <c r="D216" s="3" t="s">
        <v>4</v>
      </c>
      <c r="E216" s="3" t="s">
        <v>4</v>
      </c>
      <c r="F216" s="7" t="s">
        <v>187</v>
      </c>
      <c r="G216" s="7" t="s">
        <v>191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2" customHeight="1" x14ac:dyDescent="0.3">
      <c r="A217" s="12" t="str">
        <f t="shared" si="426"/>
        <v>B.Com. (H) - Financial Mgmt</v>
      </c>
      <c r="B217" s="9" t="s">
        <v>98</v>
      </c>
      <c r="C217" s="3" t="s">
        <v>283</v>
      </c>
      <c r="D217" s="3" t="s">
        <v>4</v>
      </c>
      <c r="E217" s="3" t="s">
        <v>4</v>
      </c>
      <c r="F217" s="7" t="s">
        <v>185</v>
      </c>
      <c r="G217" s="7" t="s">
        <v>191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2" customHeight="1" x14ac:dyDescent="0.3">
      <c r="A218" s="12" t="str">
        <f t="shared" si="426"/>
        <v>B.Com. (H) - Fin Rpt &amp; Stmt Anlys</v>
      </c>
      <c r="B218" s="9" t="s">
        <v>284</v>
      </c>
      <c r="C218" s="3" t="s">
        <v>283</v>
      </c>
      <c r="D218" s="3" t="s">
        <v>4</v>
      </c>
      <c r="E218" s="3" t="s">
        <v>4</v>
      </c>
      <c r="F218" s="7" t="s">
        <v>185</v>
      </c>
      <c r="G218" s="7" t="s">
        <v>191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2" customHeight="1" x14ac:dyDescent="0.3">
      <c r="A219" s="12" t="str">
        <f t="shared" si="426"/>
        <v>B.Com. (H) - Audit &amp; Assurance</v>
      </c>
      <c r="B219" s="9" t="s">
        <v>83</v>
      </c>
      <c r="C219" s="3" t="s">
        <v>283</v>
      </c>
      <c r="D219" s="3" t="s">
        <v>4</v>
      </c>
      <c r="E219" s="3" t="s">
        <v>4</v>
      </c>
      <c r="F219" s="7" t="s">
        <v>185</v>
      </c>
      <c r="G219" s="7" t="s">
        <v>191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2" customHeight="1" x14ac:dyDescent="0.3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7" t="s">
        <v>184</v>
      </c>
      <c r="G220" s="7" t="s">
        <v>191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2" customHeight="1" x14ac:dyDescent="0.3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7" t="s">
        <v>184</v>
      </c>
      <c r="G221" s="7" t="s">
        <v>191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2" customHeight="1" x14ac:dyDescent="0.3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7" t="s">
        <v>184</v>
      </c>
      <c r="G222" s="7" t="s">
        <v>191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2" customHeight="1" x14ac:dyDescent="0.3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7" t="s">
        <v>187</v>
      </c>
      <c r="G223" s="7" t="s">
        <v>191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2" customHeight="1" x14ac:dyDescent="0.3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7" t="s">
        <v>187</v>
      </c>
      <c r="G224" s="7" t="s">
        <v>191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2" customHeight="1" x14ac:dyDescent="0.3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7" t="s">
        <v>187</v>
      </c>
      <c r="G225" s="7" t="s">
        <v>191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2" customHeight="1" x14ac:dyDescent="0.3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7" t="s">
        <v>190</v>
      </c>
      <c r="G226" s="7" t="s">
        <v>191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2" customHeight="1" x14ac:dyDescent="0.3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7" t="s">
        <v>190</v>
      </c>
      <c r="G227" s="7" t="s">
        <v>191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2" customHeight="1" x14ac:dyDescent="0.3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7" t="s">
        <v>188</v>
      </c>
      <c r="G228" s="7" t="s">
        <v>191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2" customHeight="1" x14ac:dyDescent="0.3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7" t="s">
        <v>188</v>
      </c>
      <c r="G229" s="7" t="s">
        <v>191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2" customHeight="1" x14ac:dyDescent="0.3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7" t="s">
        <v>185</v>
      </c>
      <c r="G230" s="7" t="s">
        <v>191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2" customHeight="1" x14ac:dyDescent="0.3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6" t="s">
        <v>210</v>
      </c>
      <c r="G231" s="36" t="s">
        <v>299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2" customHeight="1" x14ac:dyDescent="0.3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6" t="s">
        <v>210</v>
      </c>
      <c r="G232" s="36" t="s">
        <v>299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2" customHeight="1" x14ac:dyDescent="0.3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7" t="s">
        <v>290</v>
      </c>
      <c r="G233" s="7" t="s">
        <v>191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2" customHeight="1" x14ac:dyDescent="0.3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7" t="s">
        <v>290</v>
      </c>
      <c r="G234" s="7" t="s">
        <v>191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2" customHeight="1" x14ac:dyDescent="0.3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7" t="s">
        <v>185</v>
      </c>
      <c r="G235" s="7" t="s">
        <v>191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2" customHeight="1" x14ac:dyDescent="0.3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6" t="s">
        <v>210</v>
      </c>
      <c r="G236" s="36" t="s">
        <v>299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2" customHeight="1" x14ac:dyDescent="0.3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6" t="s">
        <v>210</v>
      </c>
      <c r="G237" s="36" t="s">
        <v>299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2" customHeight="1" x14ac:dyDescent="0.3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7" t="s">
        <v>190</v>
      </c>
      <c r="G238" s="7" t="s">
        <v>191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2" customHeight="1" x14ac:dyDescent="0.3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7" t="s">
        <v>190</v>
      </c>
      <c r="G239" s="7" t="s">
        <v>191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2" customHeight="1" x14ac:dyDescent="0.3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7" t="s">
        <v>190</v>
      </c>
      <c r="G240" s="7" t="s">
        <v>191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2" customHeight="1" x14ac:dyDescent="0.3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7" t="s">
        <v>290</v>
      </c>
      <c r="G241" s="7" t="s">
        <v>191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2" customHeight="1" x14ac:dyDescent="0.3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7" t="s">
        <v>184</v>
      </c>
      <c r="G242" s="7" t="s">
        <v>191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2" customHeight="1" x14ac:dyDescent="0.3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7" t="s">
        <v>184</v>
      </c>
      <c r="G243" s="7" t="s">
        <v>191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2" customHeight="1" x14ac:dyDescent="0.3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7" t="s">
        <v>187</v>
      </c>
      <c r="G244" s="7" t="s">
        <v>191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2" customHeight="1" x14ac:dyDescent="0.3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6" t="s">
        <v>210</v>
      </c>
      <c r="G245" s="36" t="s">
        <v>299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2" customHeight="1" x14ac:dyDescent="0.3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7" t="s">
        <v>187</v>
      </c>
      <c r="G246" s="7" t="s">
        <v>191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2" customHeight="1" x14ac:dyDescent="0.3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7" t="s">
        <v>184</v>
      </c>
      <c r="G247" s="7" t="s">
        <v>191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2" customHeight="1" x14ac:dyDescent="0.3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7" t="s">
        <v>188</v>
      </c>
      <c r="G248" s="7" t="s">
        <v>191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2" customHeight="1" x14ac:dyDescent="0.3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7" t="s">
        <v>185</v>
      </c>
      <c r="G249" s="7" t="s">
        <v>191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2" customHeight="1" x14ac:dyDescent="0.3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6" t="s">
        <v>210</v>
      </c>
      <c r="G250" s="36" t="s">
        <v>299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2" customHeight="1" x14ac:dyDescent="0.3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7" t="s">
        <v>187</v>
      </c>
      <c r="G251" s="7" t="s">
        <v>191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2" customHeight="1" x14ac:dyDescent="0.3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7" t="s">
        <v>290</v>
      </c>
      <c r="G252" s="7" t="s">
        <v>191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2" customHeight="1" x14ac:dyDescent="0.3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7" t="s">
        <v>185</v>
      </c>
      <c r="G253" s="7" t="s">
        <v>191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2" customHeight="1" x14ac:dyDescent="0.3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7" t="s">
        <v>187</v>
      </c>
      <c r="G254" s="7" t="s">
        <v>191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2" customHeight="1" x14ac:dyDescent="0.3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7" t="s">
        <v>187</v>
      </c>
      <c r="G255" s="7" t="s">
        <v>191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2" customHeight="1" x14ac:dyDescent="0.3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7" t="s">
        <v>185</v>
      </c>
      <c r="G256" s="7" t="s">
        <v>191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2" customHeight="1" x14ac:dyDescent="0.3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7" t="s">
        <v>187</v>
      </c>
      <c r="G257" s="7" t="s">
        <v>191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2" customHeight="1" x14ac:dyDescent="0.3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7" t="s">
        <v>187</v>
      </c>
      <c r="G258" s="7" t="s">
        <v>191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2" customHeight="1" x14ac:dyDescent="0.3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7" t="s">
        <v>185</v>
      </c>
      <c r="G259" s="7" t="s">
        <v>191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2" customHeight="1" x14ac:dyDescent="0.3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7" t="s">
        <v>185</v>
      </c>
      <c r="G260" s="7" t="s">
        <v>191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2" customHeight="1" x14ac:dyDescent="0.3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7" t="s">
        <v>185</v>
      </c>
      <c r="G261" s="7" t="s">
        <v>191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2" customHeight="1" x14ac:dyDescent="0.3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7" t="s">
        <v>187</v>
      </c>
      <c r="G262" s="7" t="s">
        <v>191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2" customHeight="1" x14ac:dyDescent="0.3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7" t="s">
        <v>187</v>
      </c>
      <c r="G263" s="7" t="s">
        <v>191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2" customHeight="1" x14ac:dyDescent="0.3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7" t="s">
        <v>187</v>
      </c>
      <c r="G264" s="7" t="s">
        <v>191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2" customHeight="1" x14ac:dyDescent="0.3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7" t="s">
        <v>185</v>
      </c>
      <c r="G265" s="7" t="s">
        <v>191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2" customHeight="1" x14ac:dyDescent="0.3">
      <c r="A266" s="22" t="str">
        <f>D266&amp;" - "&amp;C266&amp;" - "&amp;B266</f>
        <v>C.A. - Found - Accountancy</v>
      </c>
      <c r="B266" s="9" t="s">
        <v>213</v>
      </c>
      <c r="C266" s="3" t="s">
        <v>212</v>
      </c>
      <c r="D266" s="3" t="s">
        <v>170</v>
      </c>
      <c r="E266" s="3" t="s">
        <v>4</v>
      </c>
      <c r="F266" s="7" t="s">
        <v>204</v>
      </c>
      <c r="G266" s="7" t="s">
        <v>191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2" customHeight="1" x14ac:dyDescent="0.3">
      <c r="A267" s="22" t="str">
        <f t="shared" ref="A267:A330" si="472">D267&amp;" - "&amp;C267&amp;" - "&amp;B267</f>
        <v>C.A. - Found - Biz laws &amp; Corspndnce</v>
      </c>
      <c r="B267" s="9" t="s">
        <v>215</v>
      </c>
      <c r="C267" s="3" t="s">
        <v>212</v>
      </c>
      <c r="D267" s="3" t="s">
        <v>170</v>
      </c>
      <c r="E267" s="3" t="s">
        <v>4</v>
      </c>
      <c r="F267" s="7" t="s">
        <v>289</v>
      </c>
      <c r="G267" s="7" t="s">
        <v>191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2" customHeight="1" x14ac:dyDescent="0.3">
      <c r="A268" s="22" t="str">
        <f t="shared" si="472"/>
        <v>C.A. - Found - Biz Math &amp; Stat</v>
      </c>
      <c r="B268" s="9" t="s">
        <v>216</v>
      </c>
      <c r="C268" s="3" t="s">
        <v>212</v>
      </c>
      <c r="D268" s="3" t="s">
        <v>170</v>
      </c>
      <c r="E268" s="3" t="s">
        <v>4</v>
      </c>
      <c r="F268" s="7" t="s">
        <v>217</v>
      </c>
      <c r="G268" s="7" t="s">
        <v>191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ht="24" customHeight="1" x14ac:dyDescent="0.3">
      <c r="A269" s="22" t="str">
        <f t="shared" si="472"/>
        <v>C.A. - Found - Eco &amp; Comm Knowledge</v>
      </c>
      <c r="B269" s="9" t="s">
        <v>211</v>
      </c>
      <c r="C269" s="3" t="s">
        <v>212</v>
      </c>
      <c r="D269" s="3" t="s">
        <v>170</v>
      </c>
      <c r="E269" s="3" t="s">
        <v>4</v>
      </c>
      <c r="F269" s="7"/>
      <c r="G269" s="7"/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2" customHeight="1" x14ac:dyDescent="0.3">
      <c r="A270" s="22" t="str">
        <f t="shared" si="472"/>
        <v>C.A. - Inter - Accountancy</v>
      </c>
      <c r="B270" s="30" t="s">
        <v>213</v>
      </c>
      <c r="C270" s="3" t="s">
        <v>214</v>
      </c>
      <c r="D270" s="3" t="s">
        <v>170</v>
      </c>
      <c r="E270" s="3" t="s">
        <v>4</v>
      </c>
      <c r="F270" s="7" t="s">
        <v>204</v>
      </c>
      <c r="G270" s="7" t="s">
        <v>191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2" customHeight="1" x14ac:dyDescent="0.3">
      <c r="A271" s="22" t="str">
        <f t="shared" si="472"/>
        <v>C.A. - Inter - Corp &amp; other Laws</v>
      </c>
      <c r="B271" s="30" t="s">
        <v>218</v>
      </c>
      <c r="C271" s="3" t="s">
        <v>214</v>
      </c>
      <c r="D271" s="3" t="s">
        <v>170</v>
      </c>
      <c r="E271" s="3" t="s">
        <v>4</v>
      </c>
      <c r="F271" s="7" t="s">
        <v>289</v>
      </c>
      <c r="G271" s="7" t="s">
        <v>191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2" customHeight="1" x14ac:dyDescent="0.3">
      <c r="A272" s="22" t="str">
        <f t="shared" si="472"/>
        <v>C.A. - Inter - Cost &amp; Mgmt Ac</v>
      </c>
      <c r="B272" s="30" t="s">
        <v>219</v>
      </c>
      <c r="C272" s="3" t="s">
        <v>214</v>
      </c>
      <c r="D272" s="3" t="s">
        <v>170</v>
      </c>
      <c r="E272" s="3" t="s">
        <v>4</v>
      </c>
      <c r="F272" s="7" t="s">
        <v>204</v>
      </c>
      <c r="G272" s="7" t="s">
        <v>191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2" customHeight="1" x14ac:dyDescent="0.3">
      <c r="A273" s="22" t="str">
        <f t="shared" si="472"/>
        <v>C.A. - Inter - Tax</v>
      </c>
      <c r="B273" s="30" t="s">
        <v>220</v>
      </c>
      <c r="C273" s="3" t="s">
        <v>214</v>
      </c>
      <c r="D273" s="3" t="s">
        <v>170</v>
      </c>
      <c r="E273" s="3" t="s">
        <v>4</v>
      </c>
      <c r="F273" s="7"/>
      <c r="G273" s="7" t="s">
        <v>191</v>
      </c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2" customHeight="1" x14ac:dyDescent="0.3">
      <c r="A274" s="22" t="str">
        <f t="shared" si="472"/>
        <v>C.A. - Inter - Audit</v>
      </c>
      <c r="B274" s="30" t="s">
        <v>221</v>
      </c>
      <c r="C274" s="3" t="s">
        <v>214</v>
      </c>
      <c r="D274" s="3" t="s">
        <v>170</v>
      </c>
      <c r="E274" s="3" t="s">
        <v>4</v>
      </c>
      <c r="F274" s="7"/>
      <c r="G274" s="7" t="s">
        <v>191</v>
      </c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2" customHeight="1" x14ac:dyDescent="0.3">
      <c r="A275" s="22" t="str">
        <f t="shared" si="472"/>
        <v>C.A. - Inter - Adv Ac</v>
      </c>
      <c r="B275" s="30" t="s">
        <v>222</v>
      </c>
      <c r="C275" s="3" t="s">
        <v>214</v>
      </c>
      <c r="D275" s="3" t="s">
        <v>170</v>
      </c>
      <c r="E275" s="3" t="s">
        <v>4</v>
      </c>
      <c r="F275" s="7" t="s">
        <v>204</v>
      </c>
      <c r="G275" s="7" t="s">
        <v>191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2" customHeight="1" x14ac:dyDescent="0.3">
      <c r="A276" s="22" t="str">
        <f t="shared" si="472"/>
        <v>C.A. - Inter - EIS &amp; Strategic Mgmt</v>
      </c>
      <c r="B276" s="30" t="s">
        <v>223</v>
      </c>
      <c r="C276" s="3" t="s">
        <v>214</v>
      </c>
      <c r="D276" s="3" t="s">
        <v>170</v>
      </c>
      <c r="E276" s="3" t="s">
        <v>4</v>
      </c>
      <c r="F276" s="7" t="s">
        <v>291</v>
      </c>
      <c r="G276" s="7" t="s">
        <v>191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2" customHeight="1" x14ac:dyDescent="0.3">
      <c r="A277" s="22" t="str">
        <f t="shared" si="472"/>
        <v>C.A. - Inter - Fin Mgmt &amp; Eco</v>
      </c>
      <c r="B277" s="30" t="s">
        <v>224</v>
      </c>
      <c r="C277" s="3" t="s">
        <v>214</v>
      </c>
      <c r="D277" s="3" t="s">
        <v>170</v>
      </c>
      <c r="E277" s="3" t="s">
        <v>4</v>
      </c>
      <c r="F277" s="7"/>
      <c r="G277" s="7"/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2" customHeight="1" x14ac:dyDescent="0.3">
      <c r="A278" s="22" t="str">
        <f t="shared" si="472"/>
        <v>C.A. - Final - Fin Reporting</v>
      </c>
      <c r="B278" s="9" t="s">
        <v>225</v>
      </c>
      <c r="C278" s="3" t="s">
        <v>169</v>
      </c>
      <c r="D278" s="3" t="s">
        <v>170</v>
      </c>
      <c r="E278" s="3" t="s">
        <v>4</v>
      </c>
      <c r="F278" s="7" t="s">
        <v>204</v>
      </c>
      <c r="G278" s="7" t="s">
        <v>191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ht="24" customHeight="1" x14ac:dyDescent="0.3">
      <c r="A279" s="22" t="str">
        <f t="shared" si="472"/>
        <v>C.A. - Final - Strategic Fin Management</v>
      </c>
      <c r="B279" s="9" t="s">
        <v>226</v>
      </c>
      <c r="C279" s="3" t="s">
        <v>169</v>
      </c>
      <c r="D279" s="3" t="s">
        <v>170</v>
      </c>
      <c r="E279" s="3" t="s">
        <v>4</v>
      </c>
      <c r="F279" s="7" t="s">
        <v>204</v>
      </c>
      <c r="G279" s="7" t="s">
        <v>191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2" customHeight="1" x14ac:dyDescent="0.3">
      <c r="A280" s="22" t="str">
        <f t="shared" si="472"/>
        <v>C.A. - Final - Audit &amp; Ethics</v>
      </c>
      <c r="B280" s="9" t="s">
        <v>227</v>
      </c>
      <c r="C280" s="3" t="s">
        <v>169</v>
      </c>
      <c r="D280" s="3" t="s">
        <v>170</v>
      </c>
      <c r="E280" s="3" t="s">
        <v>4</v>
      </c>
      <c r="F280" s="7"/>
      <c r="G280" s="7" t="s">
        <v>191</v>
      </c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2" customHeight="1" x14ac:dyDescent="0.3">
      <c r="A281" s="22" t="str">
        <f t="shared" si="472"/>
        <v>C.A. - Final - Corporate &amp; Eco Laws</v>
      </c>
      <c r="B281" s="9" t="s">
        <v>228</v>
      </c>
      <c r="C281" s="3" t="s">
        <v>169</v>
      </c>
      <c r="D281" s="3" t="s">
        <v>170</v>
      </c>
      <c r="E281" s="3" t="s">
        <v>4</v>
      </c>
      <c r="F281" s="7" t="s">
        <v>289</v>
      </c>
      <c r="G281" s="7" t="s">
        <v>191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2" customHeight="1" x14ac:dyDescent="0.3">
      <c r="A282" s="22" t="str">
        <f t="shared" si="472"/>
        <v>C.A. - Final - Strategic Cost &amp; Perf Eval</v>
      </c>
      <c r="B282" s="9" t="s">
        <v>230</v>
      </c>
      <c r="C282" s="3" t="s">
        <v>169</v>
      </c>
      <c r="D282" s="3" t="s">
        <v>170</v>
      </c>
      <c r="E282" s="3" t="s">
        <v>4</v>
      </c>
      <c r="F282" s="7" t="s">
        <v>204</v>
      </c>
      <c r="G282" s="7" t="s">
        <v>191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24" customHeight="1" x14ac:dyDescent="0.3">
      <c r="A283" s="22" t="str">
        <f t="shared" si="472"/>
        <v>C.A. - Final - Risk, Cptl Mkt, Glbl FinRpt</v>
      </c>
      <c r="B283" s="9" t="s">
        <v>232</v>
      </c>
      <c r="C283" s="3" t="s">
        <v>169</v>
      </c>
      <c r="D283" s="3" t="s">
        <v>170</v>
      </c>
      <c r="E283" s="3" t="s">
        <v>4</v>
      </c>
      <c r="F283" s="7" t="s">
        <v>29</v>
      </c>
      <c r="G283" s="7" t="s">
        <v>191</v>
      </c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2" customHeight="1" x14ac:dyDescent="0.3">
      <c r="A284" s="22" t="str">
        <f t="shared" si="472"/>
        <v>C.A. - Final - Direct Tax &amp; Intrtnl Tax</v>
      </c>
      <c r="B284" s="9" t="s">
        <v>231</v>
      </c>
      <c r="C284" s="3" t="s">
        <v>169</v>
      </c>
      <c r="D284" s="3" t="s">
        <v>170</v>
      </c>
      <c r="E284" s="3" t="s">
        <v>4</v>
      </c>
      <c r="F284" s="7" t="s">
        <v>289</v>
      </c>
      <c r="G284" s="7" t="s">
        <v>191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2" customHeight="1" x14ac:dyDescent="0.3">
      <c r="A285" s="22" t="str">
        <f t="shared" si="472"/>
        <v>C.A. - Final - Indirect Tax laws</v>
      </c>
      <c r="B285" s="9" t="s">
        <v>229</v>
      </c>
      <c r="C285" s="3" t="s">
        <v>169</v>
      </c>
      <c r="D285" s="3" t="s">
        <v>170</v>
      </c>
      <c r="E285" s="3" t="s">
        <v>4</v>
      </c>
      <c r="F285" s="7" t="s">
        <v>289</v>
      </c>
      <c r="G285" s="7" t="s">
        <v>191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2" customHeight="1" x14ac:dyDescent="0.3">
      <c r="A286" s="35" t="str">
        <f t="shared" si="472"/>
        <v>C.M.A. - Found - Bizz laws &amp; comm</v>
      </c>
      <c r="B286" s="30" t="s">
        <v>233</v>
      </c>
      <c r="C286" s="3" t="s">
        <v>212</v>
      </c>
      <c r="D286" s="3" t="s">
        <v>171</v>
      </c>
      <c r="E286" s="3" t="s">
        <v>4</v>
      </c>
      <c r="F286" s="7" t="s">
        <v>29</v>
      </c>
      <c r="G286" s="7" t="s">
        <v>191</v>
      </c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2" customHeight="1" x14ac:dyDescent="0.3">
      <c r="A287" s="35" t="str">
        <f t="shared" si="472"/>
        <v>C.M.A. - Found - Fin &amp; Cost Ac</v>
      </c>
      <c r="B287" s="30" t="s">
        <v>234</v>
      </c>
      <c r="C287" s="3" t="s">
        <v>212</v>
      </c>
      <c r="D287" s="3" t="s">
        <v>171</v>
      </c>
      <c r="E287" s="3" t="s">
        <v>4</v>
      </c>
      <c r="F287" s="7" t="s">
        <v>29</v>
      </c>
      <c r="G287" s="7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2" customHeight="1" x14ac:dyDescent="0.3">
      <c r="A288" s="35" t="str">
        <f t="shared" si="472"/>
        <v>C.M.A. - Found - Bizz math &amp; Stat</v>
      </c>
      <c r="B288" s="30" t="s">
        <v>235</v>
      </c>
      <c r="C288" s="3" t="s">
        <v>212</v>
      </c>
      <c r="D288" s="3" t="s">
        <v>171</v>
      </c>
      <c r="E288" s="3" t="s">
        <v>4</v>
      </c>
      <c r="F288" s="7" t="s">
        <v>29</v>
      </c>
      <c r="G288" s="7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2" customHeight="1" x14ac:dyDescent="0.3">
      <c r="A289" s="35" t="str">
        <f t="shared" si="472"/>
        <v>C.M.A. - Found - Bizz Eco &amp; Math</v>
      </c>
      <c r="B289" s="30" t="s">
        <v>236</v>
      </c>
      <c r="C289" s="3" t="s">
        <v>212</v>
      </c>
      <c r="D289" s="3" t="s">
        <v>171</v>
      </c>
      <c r="E289" s="3" t="s">
        <v>4</v>
      </c>
      <c r="F289" s="7" t="s">
        <v>29</v>
      </c>
      <c r="G289" s="7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2" customHeight="1" x14ac:dyDescent="0.3">
      <c r="A290" s="35" t="str">
        <f t="shared" si="472"/>
        <v>C.M.A. - Inter - Biz Law &amp; Ethics</v>
      </c>
      <c r="B290" s="9" t="s">
        <v>237</v>
      </c>
      <c r="C290" s="3" t="s">
        <v>214</v>
      </c>
      <c r="D290" s="3" t="s">
        <v>171</v>
      </c>
      <c r="E290" s="3" t="s">
        <v>4</v>
      </c>
      <c r="F290" s="7" t="s">
        <v>29</v>
      </c>
      <c r="G290" s="7" t="s">
        <v>191</v>
      </c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2" customHeight="1" x14ac:dyDescent="0.3">
      <c r="A291" s="35" t="str">
        <f t="shared" si="472"/>
        <v>C.M.A. - Inter - Fin Ac</v>
      </c>
      <c r="B291" s="9" t="s">
        <v>238</v>
      </c>
      <c r="C291" s="3" t="s">
        <v>214</v>
      </c>
      <c r="D291" s="3" t="s">
        <v>171</v>
      </c>
      <c r="E291" s="3" t="s">
        <v>4</v>
      </c>
      <c r="F291" s="7" t="s">
        <v>29</v>
      </c>
      <c r="G291" s="7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2" customHeight="1" x14ac:dyDescent="0.3">
      <c r="A292" s="35" t="str">
        <f t="shared" si="472"/>
        <v>C.M.A. - Inter - Direct Indirect Tax</v>
      </c>
      <c r="B292" s="9" t="s">
        <v>239</v>
      </c>
      <c r="C292" s="3" t="s">
        <v>214</v>
      </c>
      <c r="D292" s="3" t="s">
        <v>171</v>
      </c>
      <c r="E292" s="3" t="s">
        <v>4</v>
      </c>
      <c r="F292" s="7" t="s">
        <v>29</v>
      </c>
      <c r="G292" s="7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2" customHeight="1" x14ac:dyDescent="0.3">
      <c r="A293" s="35" t="str">
        <f t="shared" si="472"/>
        <v>C.M.A. - Inter - Cost AC</v>
      </c>
      <c r="B293" s="9" t="s">
        <v>240</v>
      </c>
      <c r="C293" s="3" t="s">
        <v>214</v>
      </c>
      <c r="D293" s="3" t="s">
        <v>171</v>
      </c>
      <c r="E293" s="3" t="s">
        <v>4</v>
      </c>
      <c r="F293" s="7" t="s">
        <v>29</v>
      </c>
      <c r="G293" s="7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2" customHeight="1" x14ac:dyDescent="0.3">
      <c r="A294" s="35" t="str">
        <f t="shared" si="472"/>
        <v>C.M.A. - Inter - Ops &amp; Mgmt Strategic</v>
      </c>
      <c r="B294" s="9" t="s">
        <v>243</v>
      </c>
      <c r="C294" s="3" t="s">
        <v>214</v>
      </c>
      <c r="D294" s="3" t="s">
        <v>171</v>
      </c>
      <c r="E294" s="3" t="s">
        <v>4</v>
      </c>
      <c r="F294" s="7" t="s">
        <v>29</v>
      </c>
      <c r="G294" s="7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customHeight="1" x14ac:dyDescent="0.3">
      <c r="A295" s="35" t="str">
        <f t="shared" si="472"/>
        <v>C.M.A. - Inter - Corporate AC &amp; Auditing</v>
      </c>
      <c r="B295" s="9" t="s">
        <v>241</v>
      </c>
      <c r="C295" s="3" t="s">
        <v>214</v>
      </c>
      <c r="D295" s="3" t="s">
        <v>171</v>
      </c>
      <c r="E295" s="3" t="s">
        <v>4</v>
      </c>
      <c r="F295" s="7" t="s">
        <v>29</v>
      </c>
      <c r="G295" s="7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2" customHeight="1" x14ac:dyDescent="0.3">
      <c r="A296" s="35" t="str">
        <f t="shared" si="472"/>
        <v>C.M.A. - Inter - Fin Mgmt &amp; Data Anltcs</v>
      </c>
      <c r="B296" s="9" t="s">
        <v>244</v>
      </c>
      <c r="C296" s="3" t="s">
        <v>214</v>
      </c>
      <c r="D296" s="3" t="s">
        <v>171</v>
      </c>
      <c r="E296" s="3" t="s">
        <v>4</v>
      </c>
      <c r="F296" s="7" t="s">
        <v>29</v>
      </c>
      <c r="G296" s="7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2" customHeight="1" x14ac:dyDescent="0.3">
      <c r="A297" s="35" t="str">
        <f t="shared" si="472"/>
        <v>C.M.A. - Inter - Mgmt AC</v>
      </c>
      <c r="B297" s="9" t="s">
        <v>242</v>
      </c>
      <c r="C297" s="3" t="s">
        <v>214</v>
      </c>
      <c r="D297" s="3" t="s">
        <v>171</v>
      </c>
      <c r="E297" s="3" t="s">
        <v>4</v>
      </c>
      <c r="F297" s="7" t="s">
        <v>29</v>
      </c>
      <c r="G297" s="7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2" customHeight="1" x14ac:dyDescent="0.3">
      <c r="A298" s="35" t="str">
        <f t="shared" si="472"/>
        <v>C.M.A. - Final - Corporate &amp; Eco Laws</v>
      </c>
      <c r="B298" s="30" t="s">
        <v>228</v>
      </c>
      <c r="C298" s="3" t="s">
        <v>169</v>
      </c>
      <c r="D298" s="3" t="s">
        <v>171</v>
      </c>
      <c r="E298" s="3" t="s">
        <v>4</v>
      </c>
      <c r="F298" s="7" t="s">
        <v>29</v>
      </c>
      <c r="G298" s="7" t="s">
        <v>191</v>
      </c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2" customHeight="1" x14ac:dyDescent="0.3">
      <c r="A299" s="35" t="str">
        <f t="shared" si="472"/>
        <v>C.M.A. - Final - Strategic Fin Mgmt</v>
      </c>
      <c r="B299" s="30" t="s">
        <v>247</v>
      </c>
      <c r="C299" s="3" t="s">
        <v>169</v>
      </c>
      <c r="D299" s="3" t="s">
        <v>171</v>
      </c>
      <c r="E299" s="3" t="s">
        <v>4</v>
      </c>
      <c r="F299" s="7" t="s">
        <v>29</v>
      </c>
      <c r="G299" s="7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2" customHeight="1" x14ac:dyDescent="0.3">
      <c r="A300" s="35" t="str">
        <f t="shared" si="472"/>
        <v>C.M.A. - Final - Direct &amp; Intrntnl Tax</v>
      </c>
      <c r="B300" s="30" t="s">
        <v>248</v>
      </c>
      <c r="C300" s="3" t="s">
        <v>169</v>
      </c>
      <c r="D300" s="3" t="s">
        <v>171</v>
      </c>
      <c r="E300" s="3" t="s">
        <v>4</v>
      </c>
      <c r="F300" s="7" t="s">
        <v>29</v>
      </c>
      <c r="G300" s="7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2" customHeight="1" x14ac:dyDescent="0.3">
      <c r="A301" s="35" t="str">
        <f t="shared" si="472"/>
        <v>C.M.A. - Final - Strategic Cost Mgmt</v>
      </c>
      <c r="B301" s="30" t="s">
        <v>249</v>
      </c>
      <c r="C301" s="3" t="s">
        <v>169</v>
      </c>
      <c r="D301" s="3" t="s">
        <v>171</v>
      </c>
      <c r="E301" s="3" t="s">
        <v>4</v>
      </c>
      <c r="F301" s="7" t="s">
        <v>29</v>
      </c>
      <c r="G301" s="7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2" customHeight="1" x14ac:dyDescent="0.3">
      <c r="A302" s="35" t="str">
        <f t="shared" si="472"/>
        <v>C.M.A. - Final - Cost &amp; Mgmt Audit</v>
      </c>
      <c r="B302" s="30" t="s">
        <v>250</v>
      </c>
      <c r="C302" s="3" t="s">
        <v>169</v>
      </c>
      <c r="D302" s="3" t="s">
        <v>171</v>
      </c>
      <c r="E302" s="3" t="s">
        <v>4</v>
      </c>
      <c r="F302" s="7" t="s">
        <v>29</v>
      </c>
      <c r="G302" s="7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customHeight="1" x14ac:dyDescent="0.3">
      <c r="A303" s="35" t="str">
        <f t="shared" si="472"/>
        <v>C.M.A. - Final - Corporate Fin Reporting</v>
      </c>
      <c r="B303" s="30" t="s">
        <v>245</v>
      </c>
      <c r="C303" s="3" t="s">
        <v>169</v>
      </c>
      <c r="D303" s="3" t="s">
        <v>171</v>
      </c>
      <c r="E303" s="3" t="s">
        <v>4</v>
      </c>
      <c r="F303" s="7" t="s">
        <v>29</v>
      </c>
      <c r="G303" s="7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2" customHeight="1" x14ac:dyDescent="0.3">
      <c r="A304" s="35" t="str">
        <f t="shared" si="472"/>
        <v>C.M.A. - Final - Indirect Tax</v>
      </c>
      <c r="B304" s="30" t="s">
        <v>246</v>
      </c>
      <c r="C304" s="3" t="s">
        <v>169</v>
      </c>
      <c r="D304" s="3" t="s">
        <v>171</v>
      </c>
      <c r="E304" s="3" t="s">
        <v>4</v>
      </c>
      <c r="F304" s="7" t="s">
        <v>29</v>
      </c>
      <c r="G304" s="7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ht="24" customHeight="1" x14ac:dyDescent="0.3">
      <c r="A305" s="35" t="str">
        <f t="shared" si="472"/>
        <v>C.M.A. - Final - Strtgc Perf Mgmt &amp; Eval</v>
      </c>
      <c r="B305" s="30" t="s">
        <v>251</v>
      </c>
      <c r="C305" s="3" t="s">
        <v>169</v>
      </c>
      <c r="D305" s="3" t="s">
        <v>171</v>
      </c>
      <c r="E305" s="3" t="s">
        <v>4</v>
      </c>
      <c r="F305" s="7" t="s">
        <v>29</v>
      </c>
      <c r="G305" s="7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2" customHeight="1" x14ac:dyDescent="0.3">
      <c r="A306" s="22" t="str">
        <f t="shared" si="472"/>
        <v>C.S. - Found - Biz Env &amp; Law</v>
      </c>
      <c r="B306" s="9" t="s">
        <v>253</v>
      </c>
      <c r="C306" s="3" t="s">
        <v>212</v>
      </c>
      <c r="D306" s="3" t="s">
        <v>172</v>
      </c>
      <c r="E306" s="3" t="s">
        <v>4</v>
      </c>
      <c r="F306" s="7" t="s">
        <v>29</v>
      </c>
      <c r="G306" s="7" t="s">
        <v>191</v>
      </c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ht="24" customHeight="1" x14ac:dyDescent="0.3">
      <c r="A307" s="22" t="str">
        <f t="shared" si="472"/>
        <v>C.S. - Found - Biz Mgmt, Ethics, Entpnsp</v>
      </c>
      <c r="B307" s="9" t="s">
        <v>260</v>
      </c>
      <c r="C307" s="3" t="s">
        <v>212</v>
      </c>
      <c r="D307" s="3" t="s">
        <v>172</v>
      </c>
      <c r="E307" s="3" t="s">
        <v>4</v>
      </c>
      <c r="F307" s="7" t="s">
        <v>29</v>
      </c>
      <c r="G307" s="7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2" customHeight="1" x14ac:dyDescent="0.3">
      <c r="A308" s="22" t="str">
        <f t="shared" si="472"/>
        <v>C.S. - Found - Biz Eco</v>
      </c>
      <c r="B308" s="9" t="s">
        <v>261</v>
      </c>
      <c r="C308" s="3" t="s">
        <v>212</v>
      </c>
      <c r="D308" s="3" t="s">
        <v>172</v>
      </c>
      <c r="E308" s="3" t="s">
        <v>4</v>
      </c>
      <c r="F308" s="7" t="s">
        <v>29</v>
      </c>
      <c r="G308" s="7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2" customHeight="1" x14ac:dyDescent="0.3">
      <c r="A309" s="22" t="str">
        <f t="shared" si="472"/>
        <v>C.S. - Found - Ac &amp; Audit</v>
      </c>
      <c r="B309" s="9" t="s">
        <v>262</v>
      </c>
      <c r="C309" s="3" t="s">
        <v>212</v>
      </c>
      <c r="D309" s="3" t="s">
        <v>172</v>
      </c>
      <c r="E309" s="3" t="s">
        <v>4</v>
      </c>
      <c r="F309" s="7" t="s">
        <v>29</v>
      </c>
      <c r="G309" s="7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2" customHeight="1" x14ac:dyDescent="0.3">
      <c r="A310" s="22" t="str">
        <f t="shared" si="472"/>
        <v>C.S. - Inter - General Law</v>
      </c>
      <c r="B310" s="30" t="s">
        <v>254</v>
      </c>
      <c r="C310" s="3" t="s">
        <v>214</v>
      </c>
      <c r="D310" s="3" t="s">
        <v>172</v>
      </c>
      <c r="E310" s="3" t="s">
        <v>4</v>
      </c>
      <c r="F310" s="7" t="s">
        <v>29</v>
      </c>
      <c r="G310" s="7" t="s">
        <v>191</v>
      </c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2" customHeight="1" x14ac:dyDescent="0.3">
      <c r="A311" s="22" t="str">
        <f t="shared" si="472"/>
        <v>C.S. - Inter - Company Law</v>
      </c>
      <c r="B311" s="30" t="s">
        <v>90</v>
      </c>
      <c r="C311" s="3" t="s">
        <v>214</v>
      </c>
      <c r="D311" s="3" t="s">
        <v>172</v>
      </c>
      <c r="E311" s="3" t="s">
        <v>4</v>
      </c>
      <c r="F311" s="7" t="s">
        <v>29</v>
      </c>
      <c r="G311" s="7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2" customHeight="1" x14ac:dyDescent="0.3">
      <c r="A312" s="22" t="str">
        <f t="shared" si="472"/>
        <v>C.S. - Inter - Set up of Biz &amp; Closure</v>
      </c>
      <c r="B312" s="30" t="s">
        <v>259</v>
      </c>
      <c r="C312" s="3" t="s">
        <v>214</v>
      </c>
      <c r="D312" s="3" t="s">
        <v>172</v>
      </c>
      <c r="E312" s="3" t="s">
        <v>4</v>
      </c>
      <c r="F312" s="7" t="s">
        <v>29</v>
      </c>
      <c r="G312" s="7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2" customHeight="1" x14ac:dyDescent="0.3">
      <c r="A313" s="22" t="str">
        <f t="shared" si="472"/>
        <v>C.S. - Inter - Tax Law</v>
      </c>
      <c r="B313" s="30" t="s">
        <v>255</v>
      </c>
      <c r="C313" s="3" t="s">
        <v>214</v>
      </c>
      <c r="D313" s="3" t="s">
        <v>172</v>
      </c>
      <c r="E313" s="3" t="s">
        <v>4</v>
      </c>
      <c r="F313" s="7" t="s">
        <v>29</v>
      </c>
      <c r="G313" s="7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2" customHeight="1" x14ac:dyDescent="0.3">
      <c r="A314" s="22" t="str">
        <f t="shared" si="472"/>
        <v>C.S. - Inter - Corporate &amp; Mgmt AC</v>
      </c>
      <c r="B314" s="30" t="s">
        <v>256</v>
      </c>
      <c r="C314" s="3" t="s">
        <v>214</v>
      </c>
      <c r="D314" s="3" t="s">
        <v>172</v>
      </c>
      <c r="E314" s="3" t="s">
        <v>4</v>
      </c>
      <c r="F314" s="7" t="s">
        <v>29</v>
      </c>
      <c r="G314" s="7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2" customHeight="1" x14ac:dyDescent="0.3">
      <c r="A315" s="22" t="str">
        <f t="shared" si="472"/>
        <v>C.S. - Inter - Securities Law &amp; Cptl Mkt</v>
      </c>
      <c r="B315" s="30" t="s">
        <v>263</v>
      </c>
      <c r="C315" s="3" t="s">
        <v>214</v>
      </c>
      <c r="D315" s="3" t="s">
        <v>172</v>
      </c>
      <c r="E315" s="3" t="s">
        <v>4</v>
      </c>
      <c r="F315" s="7" t="s">
        <v>29</v>
      </c>
      <c r="G315" s="7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2" customHeight="1" x14ac:dyDescent="0.3">
      <c r="A316" s="22" t="str">
        <f t="shared" si="472"/>
        <v>C.S. - Inter - Eco, Biz &amp; Comm Law</v>
      </c>
      <c r="B316" s="30" t="s">
        <v>264</v>
      </c>
      <c r="C316" s="3" t="s">
        <v>214</v>
      </c>
      <c r="D316" s="3" t="s">
        <v>172</v>
      </c>
      <c r="E316" s="3" t="s">
        <v>4</v>
      </c>
      <c r="F316" s="7" t="s">
        <v>29</v>
      </c>
      <c r="G316" s="7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ht="24" customHeight="1" x14ac:dyDescent="0.3">
      <c r="A317" s="22" t="str">
        <f t="shared" si="472"/>
        <v>C.S. - Inter - Financial &amp; Strategic Mgmt</v>
      </c>
      <c r="B317" s="30" t="s">
        <v>257</v>
      </c>
      <c r="C317" s="3" t="s">
        <v>214</v>
      </c>
      <c r="D317" s="3" t="s">
        <v>172</v>
      </c>
      <c r="E317" s="3" t="s">
        <v>4</v>
      </c>
      <c r="F317" s="7" t="s">
        <v>29</v>
      </c>
      <c r="G317" s="7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2" customHeight="1" x14ac:dyDescent="0.3">
      <c r="A318" s="22" t="str">
        <f t="shared" si="472"/>
        <v>C.S. - Final - Govrnc, Risk Mgmt, Ethics</v>
      </c>
      <c r="B318" s="9" t="s">
        <v>265</v>
      </c>
      <c r="C318" s="3" t="s">
        <v>169</v>
      </c>
      <c r="D318" s="3" t="s">
        <v>172</v>
      </c>
      <c r="E318" s="3" t="s">
        <v>4</v>
      </c>
      <c r="F318" s="7" t="s">
        <v>29</v>
      </c>
      <c r="G318" s="7" t="s">
        <v>191</v>
      </c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2" customHeight="1" x14ac:dyDescent="0.3">
      <c r="A319" s="22" t="str">
        <f t="shared" si="472"/>
        <v>C.S. - Final - Adv Tax laws</v>
      </c>
      <c r="B319" s="9" t="s">
        <v>258</v>
      </c>
      <c r="C319" s="3" t="s">
        <v>169</v>
      </c>
      <c r="D319" s="3" t="s">
        <v>172</v>
      </c>
      <c r="E319" s="3" t="s">
        <v>4</v>
      </c>
      <c r="F319" s="7" t="s">
        <v>29</v>
      </c>
      <c r="G319" s="7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2" customHeight="1" x14ac:dyDescent="0.3">
      <c r="A320" s="22" t="str">
        <f t="shared" si="472"/>
        <v>C.S. - Final - Draft, Pleed &amp; Apprncs</v>
      </c>
      <c r="B320" s="9" t="s">
        <v>270</v>
      </c>
      <c r="C320" s="3" t="s">
        <v>169</v>
      </c>
      <c r="D320" s="3" t="s">
        <v>172</v>
      </c>
      <c r="E320" s="3" t="s">
        <v>4</v>
      </c>
      <c r="F320" s="7" t="s">
        <v>29</v>
      </c>
      <c r="G320" s="7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2" customHeight="1" x14ac:dyDescent="0.3">
      <c r="A321" s="22" t="str">
        <f t="shared" si="472"/>
        <v>C.S. - Final - Secretl Audit, Due Delgnc</v>
      </c>
      <c r="B321" s="9" t="s">
        <v>296</v>
      </c>
      <c r="C321" s="3" t="s">
        <v>169</v>
      </c>
      <c r="D321" s="3" t="s">
        <v>172</v>
      </c>
      <c r="E321" s="3" t="s">
        <v>4</v>
      </c>
      <c r="F321" s="7" t="s">
        <v>29</v>
      </c>
      <c r="G321" s="7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2" customHeight="1" x14ac:dyDescent="0.3">
      <c r="A322" s="22" t="str">
        <f t="shared" si="472"/>
        <v>C.S. - Final - Corp Restrct, Winding Up</v>
      </c>
      <c r="B322" s="9" t="s">
        <v>297</v>
      </c>
      <c r="C322" s="3" t="s">
        <v>169</v>
      </c>
      <c r="D322" s="3" t="s">
        <v>172</v>
      </c>
      <c r="E322" s="3" t="s">
        <v>4</v>
      </c>
      <c r="F322" s="7" t="s">
        <v>29</v>
      </c>
      <c r="G322" s="7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2" customHeight="1" x14ac:dyDescent="0.3">
      <c r="A323" s="22" t="str">
        <f t="shared" si="472"/>
        <v>C.S. - Final - Resln of Corp Disputes</v>
      </c>
      <c r="B323" s="9" t="s">
        <v>269</v>
      </c>
      <c r="C323" s="3" t="s">
        <v>169</v>
      </c>
      <c r="D323" s="3" t="s">
        <v>172</v>
      </c>
      <c r="E323" s="3" t="s">
        <v>4</v>
      </c>
      <c r="F323" s="7" t="s">
        <v>29</v>
      </c>
      <c r="G323" s="7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2" customHeight="1" x14ac:dyDescent="0.3">
      <c r="A324" s="22" t="str">
        <f t="shared" si="472"/>
        <v>C.S. - Final - Corp Fund &amp; Stock Listing</v>
      </c>
      <c r="B324" s="9" t="s">
        <v>268</v>
      </c>
      <c r="C324" s="3" t="s">
        <v>169</v>
      </c>
      <c r="D324" s="3" t="s">
        <v>172</v>
      </c>
      <c r="E324" s="3" t="s">
        <v>4</v>
      </c>
      <c r="F324" s="7" t="s">
        <v>29</v>
      </c>
      <c r="G324" s="7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2" customHeight="1" x14ac:dyDescent="0.3">
      <c r="A325" s="22" t="str">
        <f t="shared" si="472"/>
        <v>C.S. - Final - Multi Discp Case Studies</v>
      </c>
      <c r="B325" s="9" t="s">
        <v>267</v>
      </c>
      <c r="C325" s="3" t="s">
        <v>169</v>
      </c>
      <c r="D325" s="3" t="s">
        <v>172</v>
      </c>
      <c r="E325" s="3" t="s">
        <v>4</v>
      </c>
      <c r="F325" s="7" t="s">
        <v>29</v>
      </c>
      <c r="G325" s="7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2" customHeight="1" x14ac:dyDescent="0.3">
      <c r="A326" s="22" t="str">
        <f t="shared" si="472"/>
        <v>C.S. - Final - Intellectual Prpt Rights</v>
      </c>
      <c r="B326" s="9" t="s">
        <v>266</v>
      </c>
      <c r="C326" s="3" t="s">
        <v>169</v>
      </c>
      <c r="D326" s="3" t="s">
        <v>172</v>
      </c>
      <c r="E326" s="3" t="s">
        <v>4</v>
      </c>
      <c r="F326" s="7" t="s">
        <v>29</v>
      </c>
      <c r="G326" s="7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2" customHeight="1" x14ac:dyDescent="0.3">
      <c r="A327" s="35" t="str">
        <f t="shared" si="472"/>
        <v>C.F.A. - L-1 - Ethical &amp; Prof Standards</v>
      </c>
      <c r="B327" s="30" t="s">
        <v>280</v>
      </c>
      <c r="C327" s="3" t="s">
        <v>271</v>
      </c>
      <c r="D327" s="3" t="s">
        <v>173</v>
      </c>
      <c r="E327" s="3" t="s">
        <v>4</v>
      </c>
      <c r="F327" s="7" t="s">
        <v>29</v>
      </c>
      <c r="G327" s="7" t="s">
        <v>191</v>
      </c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2" customHeight="1" x14ac:dyDescent="0.3">
      <c r="A328" s="35" t="str">
        <f t="shared" si="472"/>
        <v>C.F.A. - L-1 - Quantitive Methods</v>
      </c>
      <c r="B328" s="30" t="s">
        <v>274</v>
      </c>
      <c r="C328" s="3" t="s">
        <v>271</v>
      </c>
      <c r="D328" s="3" t="s">
        <v>173</v>
      </c>
      <c r="E328" s="3" t="s">
        <v>4</v>
      </c>
      <c r="F328" s="7" t="s">
        <v>29</v>
      </c>
      <c r="G328" s="7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2" customHeight="1" x14ac:dyDescent="0.3">
      <c r="A329" s="35" t="str">
        <f t="shared" si="472"/>
        <v>C.F.A. - L-1 - Economics</v>
      </c>
      <c r="B329" s="30" t="s">
        <v>31</v>
      </c>
      <c r="C329" s="3" t="s">
        <v>271</v>
      </c>
      <c r="D329" s="3" t="s">
        <v>173</v>
      </c>
      <c r="E329" s="3" t="s">
        <v>4</v>
      </c>
      <c r="F329" s="7" t="s">
        <v>29</v>
      </c>
      <c r="G329" s="7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2" customHeight="1" x14ac:dyDescent="0.3">
      <c r="A330" s="35" t="str">
        <f t="shared" si="472"/>
        <v>C.F.A. - L-1 - Fin Statement Analysis</v>
      </c>
      <c r="B330" s="30" t="s">
        <v>281</v>
      </c>
      <c r="C330" s="3" t="s">
        <v>271</v>
      </c>
      <c r="D330" s="3" t="s">
        <v>173</v>
      </c>
      <c r="E330" s="3" t="s">
        <v>4</v>
      </c>
      <c r="F330" s="7" t="s">
        <v>29</v>
      </c>
      <c r="G330" s="7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2" customHeight="1" x14ac:dyDescent="0.3">
      <c r="A331" s="35" t="str">
        <f t="shared" ref="A331:A356" si="485">D331&amp;" - "&amp;C331&amp;" - "&amp;B331</f>
        <v>C.F.A. - L-1 - Corporate Issuers</v>
      </c>
      <c r="B331" s="30" t="s">
        <v>275</v>
      </c>
      <c r="C331" s="3" t="s">
        <v>271</v>
      </c>
      <c r="D331" s="3" t="s">
        <v>173</v>
      </c>
      <c r="E331" s="3" t="s">
        <v>4</v>
      </c>
      <c r="F331" s="7" t="s">
        <v>29</v>
      </c>
      <c r="G331" s="7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2" customHeight="1" x14ac:dyDescent="0.3">
      <c r="A332" s="35" t="str">
        <f t="shared" si="485"/>
        <v>C.F.A. - L-1 - Equity Investments</v>
      </c>
      <c r="B332" s="30" t="s">
        <v>276</v>
      </c>
      <c r="C332" s="3" t="s">
        <v>271</v>
      </c>
      <c r="D332" s="3" t="s">
        <v>173</v>
      </c>
      <c r="E332" s="3" t="s">
        <v>4</v>
      </c>
      <c r="F332" s="7" t="s">
        <v>29</v>
      </c>
      <c r="G332" s="7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2" customHeight="1" x14ac:dyDescent="0.3">
      <c r="A333" s="35" t="str">
        <f t="shared" si="485"/>
        <v>C.F.A. - L-1 - Fixed Income</v>
      </c>
      <c r="B333" s="30" t="s">
        <v>277</v>
      </c>
      <c r="C333" s="3" t="s">
        <v>271</v>
      </c>
      <c r="D333" s="3" t="s">
        <v>173</v>
      </c>
      <c r="E333" s="3" t="s">
        <v>4</v>
      </c>
      <c r="F333" s="7" t="s">
        <v>29</v>
      </c>
      <c r="G333" s="7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2" customHeight="1" x14ac:dyDescent="0.3">
      <c r="A334" s="35" t="str">
        <f t="shared" si="485"/>
        <v>C.F.A. - L-1 - Derivatives</v>
      </c>
      <c r="B334" s="30" t="s">
        <v>278</v>
      </c>
      <c r="C334" s="3" t="s">
        <v>271</v>
      </c>
      <c r="D334" s="3" t="s">
        <v>173</v>
      </c>
      <c r="E334" s="3" t="s">
        <v>4</v>
      </c>
      <c r="F334" s="7" t="s">
        <v>29</v>
      </c>
      <c r="G334" s="7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2" customHeight="1" x14ac:dyDescent="0.3">
      <c r="A335" s="35" t="str">
        <f t="shared" si="485"/>
        <v>C.F.A. - L-1 - Alternative Investments</v>
      </c>
      <c r="B335" s="30" t="s">
        <v>279</v>
      </c>
      <c r="C335" s="3" t="s">
        <v>271</v>
      </c>
      <c r="D335" s="3" t="s">
        <v>173</v>
      </c>
      <c r="E335" s="3" t="s">
        <v>4</v>
      </c>
      <c r="F335" s="7" t="s">
        <v>29</v>
      </c>
      <c r="G335" s="7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2" customHeight="1" x14ac:dyDescent="0.3">
      <c r="A336" s="35" t="str">
        <f t="shared" si="485"/>
        <v>C.F.A. - L-1 - Portrfolio Mgmt &amp; Wealth</v>
      </c>
      <c r="B336" s="30" t="s">
        <v>282</v>
      </c>
      <c r="C336" s="3" t="s">
        <v>271</v>
      </c>
      <c r="D336" s="3" t="s">
        <v>173</v>
      </c>
      <c r="E336" s="3" t="s">
        <v>4</v>
      </c>
      <c r="F336" s="7" t="s">
        <v>29</v>
      </c>
      <c r="G336" s="7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2" customHeight="1" x14ac:dyDescent="0.3">
      <c r="A337" s="35" t="str">
        <f t="shared" si="485"/>
        <v>C.F.A. - L-2 - Ethical &amp; Prof Standards</v>
      </c>
      <c r="B337" s="9" t="s">
        <v>280</v>
      </c>
      <c r="C337" s="3" t="s">
        <v>272</v>
      </c>
      <c r="D337" s="3" t="s">
        <v>173</v>
      </c>
      <c r="E337" s="3" t="s">
        <v>4</v>
      </c>
      <c r="F337" s="7" t="s">
        <v>29</v>
      </c>
      <c r="G337" s="7" t="s">
        <v>191</v>
      </c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2" customHeight="1" x14ac:dyDescent="0.3">
      <c r="A338" s="35" t="str">
        <f t="shared" si="485"/>
        <v>C.F.A. - L-2 - Quantitive Methods</v>
      </c>
      <c r="B338" s="9" t="s">
        <v>274</v>
      </c>
      <c r="C338" s="3" t="s">
        <v>272</v>
      </c>
      <c r="D338" s="3" t="s">
        <v>173</v>
      </c>
      <c r="E338" s="3" t="s">
        <v>4</v>
      </c>
      <c r="F338" s="7" t="s">
        <v>29</v>
      </c>
      <c r="G338" s="7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2" customHeight="1" x14ac:dyDescent="0.3">
      <c r="A339" s="35" t="str">
        <f t="shared" si="485"/>
        <v>C.F.A. - L-2 - Economics</v>
      </c>
      <c r="B339" s="9" t="s">
        <v>31</v>
      </c>
      <c r="C339" s="3" t="s">
        <v>272</v>
      </c>
      <c r="D339" s="3" t="s">
        <v>173</v>
      </c>
      <c r="E339" s="3" t="s">
        <v>4</v>
      </c>
      <c r="F339" s="7" t="s">
        <v>29</v>
      </c>
      <c r="G339" s="7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2" customHeight="1" x14ac:dyDescent="0.3">
      <c r="A340" s="35" t="str">
        <f t="shared" si="485"/>
        <v>C.F.A. - L-2 - Fin Statement Analysis</v>
      </c>
      <c r="B340" s="9" t="s">
        <v>281</v>
      </c>
      <c r="C340" s="3" t="s">
        <v>272</v>
      </c>
      <c r="D340" s="3" t="s">
        <v>173</v>
      </c>
      <c r="E340" s="3" t="s">
        <v>4</v>
      </c>
      <c r="F340" s="7" t="s">
        <v>29</v>
      </c>
      <c r="G340" s="7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2" customHeight="1" x14ac:dyDescent="0.3">
      <c r="A341" s="35" t="str">
        <f t="shared" si="485"/>
        <v>C.F.A. - L-2 - Corporate Issuers</v>
      </c>
      <c r="B341" s="9" t="s">
        <v>275</v>
      </c>
      <c r="C341" s="3" t="s">
        <v>272</v>
      </c>
      <c r="D341" s="3" t="s">
        <v>173</v>
      </c>
      <c r="E341" s="3" t="s">
        <v>4</v>
      </c>
      <c r="F341" s="7" t="s">
        <v>29</v>
      </c>
      <c r="G341" s="7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2" customHeight="1" x14ac:dyDescent="0.3">
      <c r="A342" s="35" t="str">
        <f t="shared" si="485"/>
        <v>C.F.A. - L-2 - Equity Investments</v>
      </c>
      <c r="B342" s="9" t="s">
        <v>276</v>
      </c>
      <c r="C342" s="3" t="s">
        <v>272</v>
      </c>
      <c r="D342" s="3" t="s">
        <v>173</v>
      </c>
      <c r="E342" s="3" t="s">
        <v>4</v>
      </c>
      <c r="F342" s="7" t="s">
        <v>29</v>
      </c>
      <c r="G342" s="7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2" customHeight="1" x14ac:dyDescent="0.3">
      <c r="A343" s="35" t="str">
        <f t="shared" si="485"/>
        <v>C.F.A. - L-2 - Fixed Income</v>
      </c>
      <c r="B343" s="9" t="s">
        <v>277</v>
      </c>
      <c r="C343" s="3" t="s">
        <v>272</v>
      </c>
      <c r="D343" s="3" t="s">
        <v>173</v>
      </c>
      <c r="E343" s="3" t="s">
        <v>4</v>
      </c>
      <c r="F343" s="7" t="s">
        <v>29</v>
      </c>
      <c r="G343" s="7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2" customHeight="1" x14ac:dyDescent="0.3">
      <c r="A344" s="35" t="str">
        <f t="shared" si="485"/>
        <v>C.F.A. - L-2 - Derivatives</v>
      </c>
      <c r="B344" s="9" t="s">
        <v>278</v>
      </c>
      <c r="C344" s="3" t="s">
        <v>272</v>
      </c>
      <c r="D344" s="3" t="s">
        <v>173</v>
      </c>
      <c r="E344" s="3" t="s">
        <v>4</v>
      </c>
      <c r="F344" s="7" t="s">
        <v>29</v>
      </c>
      <c r="G344" s="7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2" customHeight="1" x14ac:dyDescent="0.3">
      <c r="A345" s="35" t="str">
        <f t="shared" si="485"/>
        <v>C.F.A. - L-2 - Alternative Investments</v>
      </c>
      <c r="B345" s="9" t="s">
        <v>279</v>
      </c>
      <c r="C345" s="3" t="s">
        <v>272</v>
      </c>
      <c r="D345" s="3" t="s">
        <v>173</v>
      </c>
      <c r="E345" s="3" t="s">
        <v>4</v>
      </c>
      <c r="F345" s="7" t="s">
        <v>29</v>
      </c>
      <c r="G345" s="7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2" customHeight="1" x14ac:dyDescent="0.3">
      <c r="A346" s="35" t="str">
        <f t="shared" si="485"/>
        <v>C.F.A. - L-2 - Portrfolio Mgmt-Wealth</v>
      </c>
      <c r="B346" s="9" t="s">
        <v>295</v>
      </c>
      <c r="C346" s="3" t="s">
        <v>272</v>
      </c>
      <c r="D346" s="3" t="s">
        <v>173</v>
      </c>
      <c r="E346" s="3" t="s">
        <v>4</v>
      </c>
      <c r="F346" s="7" t="s">
        <v>29</v>
      </c>
      <c r="G346" s="7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2" customHeight="1" x14ac:dyDescent="0.3">
      <c r="A347" s="35" t="str">
        <f t="shared" si="485"/>
        <v>C.F.A. - L-3 - Ethical &amp; Prof Standards</v>
      </c>
      <c r="B347" s="30" t="s">
        <v>280</v>
      </c>
      <c r="C347" s="3" t="s">
        <v>273</v>
      </c>
      <c r="D347" s="3" t="s">
        <v>173</v>
      </c>
      <c r="E347" s="3" t="s">
        <v>4</v>
      </c>
      <c r="F347" s="7" t="s">
        <v>29</v>
      </c>
      <c r="G347" s="7" t="s">
        <v>191</v>
      </c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2" customHeight="1" x14ac:dyDescent="0.3">
      <c r="A348" s="35" t="str">
        <f t="shared" si="485"/>
        <v>C.F.A. - L-3 - Quantitive Methods</v>
      </c>
      <c r="B348" s="30" t="s">
        <v>274</v>
      </c>
      <c r="C348" s="3" t="s">
        <v>273</v>
      </c>
      <c r="D348" s="3" t="s">
        <v>173</v>
      </c>
      <c r="E348" s="3" t="s">
        <v>4</v>
      </c>
      <c r="F348" s="7" t="s">
        <v>29</v>
      </c>
      <c r="G348" s="7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2" customHeight="1" x14ac:dyDescent="0.3">
      <c r="A349" s="35" t="str">
        <f t="shared" si="485"/>
        <v>C.F.A. - L-3 - Economics</v>
      </c>
      <c r="B349" s="30" t="s">
        <v>31</v>
      </c>
      <c r="C349" s="3" t="s">
        <v>273</v>
      </c>
      <c r="D349" s="3" t="s">
        <v>173</v>
      </c>
      <c r="E349" s="3" t="s">
        <v>4</v>
      </c>
      <c r="F349" s="7" t="s">
        <v>29</v>
      </c>
      <c r="G349" s="7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2" customHeight="1" x14ac:dyDescent="0.3">
      <c r="A350" s="35" t="str">
        <f t="shared" si="485"/>
        <v>C.F.A. - L-3 - Fin Statement Analysis</v>
      </c>
      <c r="B350" s="30" t="s">
        <v>281</v>
      </c>
      <c r="C350" s="3" t="s">
        <v>273</v>
      </c>
      <c r="D350" s="3" t="s">
        <v>173</v>
      </c>
      <c r="E350" s="3" t="s">
        <v>4</v>
      </c>
      <c r="F350" s="7" t="s">
        <v>29</v>
      </c>
      <c r="G350" s="7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2" customHeight="1" x14ac:dyDescent="0.3">
      <c r="A351" s="35" t="str">
        <f t="shared" si="485"/>
        <v>C.F.A. - L-3 - Corporate Issuers</v>
      </c>
      <c r="B351" s="30" t="s">
        <v>275</v>
      </c>
      <c r="C351" s="3" t="s">
        <v>273</v>
      </c>
      <c r="D351" s="3" t="s">
        <v>173</v>
      </c>
      <c r="E351" s="3" t="s">
        <v>4</v>
      </c>
      <c r="F351" s="7" t="s">
        <v>29</v>
      </c>
      <c r="G351" s="7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2" customHeight="1" x14ac:dyDescent="0.3">
      <c r="A352" s="35" t="str">
        <f t="shared" si="485"/>
        <v>C.F.A. - L-3 - Equity Investments</v>
      </c>
      <c r="B352" s="30" t="s">
        <v>276</v>
      </c>
      <c r="C352" s="3" t="s">
        <v>273</v>
      </c>
      <c r="D352" s="3" t="s">
        <v>173</v>
      </c>
      <c r="E352" s="3" t="s">
        <v>4</v>
      </c>
      <c r="F352" s="7" t="s">
        <v>29</v>
      </c>
      <c r="G352" s="7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2" customHeight="1" x14ac:dyDescent="0.3">
      <c r="A353" s="35" t="str">
        <f t="shared" si="485"/>
        <v>C.F.A. - L-3 - Fixed Income</v>
      </c>
      <c r="B353" s="30" t="s">
        <v>277</v>
      </c>
      <c r="C353" s="3" t="s">
        <v>273</v>
      </c>
      <c r="D353" s="3" t="s">
        <v>173</v>
      </c>
      <c r="E353" s="3" t="s">
        <v>4</v>
      </c>
      <c r="F353" s="7" t="s">
        <v>29</v>
      </c>
      <c r="G353" s="7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2" customHeight="1" x14ac:dyDescent="0.3">
      <c r="A354" s="35" t="str">
        <f t="shared" si="485"/>
        <v>C.F.A. - L-3 - Derivatives</v>
      </c>
      <c r="B354" s="30" t="s">
        <v>278</v>
      </c>
      <c r="C354" s="3" t="s">
        <v>273</v>
      </c>
      <c r="D354" s="3" t="s">
        <v>173</v>
      </c>
      <c r="E354" s="3" t="s">
        <v>4</v>
      </c>
      <c r="F354" s="7" t="s">
        <v>29</v>
      </c>
      <c r="G354" s="7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2" customHeight="1" x14ac:dyDescent="0.3">
      <c r="A355" s="35" t="str">
        <f t="shared" si="485"/>
        <v>C.F.A. - L-3 - Alternative Investments</v>
      </c>
      <c r="B355" s="30" t="s">
        <v>279</v>
      </c>
      <c r="C355" s="3" t="s">
        <v>273</v>
      </c>
      <c r="D355" s="3" t="s">
        <v>173</v>
      </c>
      <c r="E355" s="3" t="s">
        <v>4</v>
      </c>
      <c r="F355" s="7" t="s">
        <v>29</v>
      </c>
      <c r="G355" s="7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2" customHeight="1" x14ac:dyDescent="0.3">
      <c r="A356" s="35" t="str">
        <f t="shared" si="485"/>
        <v>C.F.A. - L-3 - Portrfolio Mgmt-Wealth</v>
      </c>
      <c r="B356" s="30" t="s">
        <v>295</v>
      </c>
      <c r="C356" s="3" t="s">
        <v>273</v>
      </c>
      <c r="D356" s="3" t="s">
        <v>173</v>
      </c>
      <c r="E356" s="3" t="s">
        <v>4</v>
      </c>
      <c r="F356" s="7" t="s">
        <v>29</v>
      </c>
      <c r="G356" s="7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2" customHeight="1" x14ac:dyDescent="0.3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7" t="s">
        <v>203</v>
      </c>
      <c r="G357" s="7" t="s">
        <v>191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2" customHeight="1" x14ac:dyDescent="0.3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36" t="s">
        <v>210</v>
      </c>
      <c r="G358" s="36" t="s">
        <v>299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2" customHeight="1" x14ac:dyDescent="0.3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7"/>
      <c r="G359" s="7"/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2" customHeight="1" x14ac:dyDescent="0.3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7"/>
      <c r="G360" s="7"/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2" customHeight="1" x14ac:dyDescent="0.3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7"/>
      <c r="G361" s="7"/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2" customHeight="1" x14ac:dyDescent="0.3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7"/>
      <c r="G362" s="7"/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2" customHeight="1" x14ac:dyDescent="0.3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7"/>
      <c r="G363" s="7"/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2" customHeight="1" x14ac:dyDescent="0.3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7" t="s">
        <v>191</v>
      </c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2" customHeight="1" x14ac:dyDescent="0.3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7" t="s">
        <v>191</v>
      </c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2" customHeight="1" x14ac:dyDescent="0.3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24" t="s">
        <v>29</v>
      </c>
      <c r="G366" s="7" t="s">
        <v>191</v>
      </c>
      <c r="H366" s="7" t="s">
        <v>140</v>
      </c>
      <c r="I366" s="19">
        <v>45139</v>
      </c>
      <c r="J366" s="7">
        <v>1</v>
      </c>
      <c r="K366" s="7" t="s">
        <v>252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2" customHeight="1" x14ac:dyDescent="0.3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24" t="s">
        <v>29</v>
      </c>
      <c r="G367" s="7" t="s">
        <v>191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2" customHeight="1" x14ac:dyDescent="0.3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7" t="s">
        <v>285</v>
      </c>
      <c r="G368" s="7" t="s">
        <v>191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2" customHeight="1" x14ac:dyDescent="0.3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7" t="s">
        <v>285</v>
      </c>
      <c r="G369" s="7" t="s">
        <v>191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2" customHeight="1" x14ac:dyDescent="0.3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7" t="s">
        <v>285</v>
      </c>
      <c r="G370" s="7" t="s">
        <v>191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2" customHeight="1" x14ac:dyDescent="0.3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7" t="s">
        <v>285</v>
      </c>
      <c r="G371" s="7" t="s">
        <v>191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2" customHeight="1" x14ac:dyDescent="0.3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7" t="s">
        <v>285</v>
      </c>
      <c r="G372" s="7" t="s">
        <v>191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2" customHeight="1" x14ac:dyDescent="0.3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7" t="s">
        <v>285</v>
      </c>
      <c r="G373" s="7" t="s">
        <v>191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2" customHeight="1" x14ac:dyDescent="0.3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7" t="s">
        <v>285</v>
      </c>
      <c r="G374" s="7" t="s">
        <v>191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2" customHeight="1" x14ac:dyDescent="0.3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7" t="s">
        <v>191</v>
      </c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2" customHeight="1" x14ac:dyDescent="0.3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7" t="s">
        <v>285</v>
      </c>
      <c r="G376" s="7" t="s">
        <v>191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2" customHeight="1" x14ac:dyDescent="0.3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7" t="s">
        <v>285</v>
      </c>
      <c r="G377" s="7" t="s">
        <v>191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2" customHeight="1" x14ac:dyDescent="0.3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7" t="s">
        <v>290</v>
      </c>
      <c r="G378" s="7" t="s">
        <v>191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2" customHeight="1" x14ac:dyDescent="0.3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7" t="s">
        <v>285</v>
      </c>
      <c r="G379" s="7" t="s">
        <v>191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2" customHeight="1" x14ac:dyDescent="0.3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7" t="s">
        <v>191</v>
      </c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2" customHeight="1" x14ac:dyDescent="0.3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7" t="s">
        <v>192</v>
      </c>
      <c r="G381" s="7" t="s">
        <v>191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2" customHeight="1" x14ac:dyDescent="0.3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7" t="s">
        <v>191</v>
      </c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2" customHeight="1" x14ac:dyDescent="0.3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7" t="s">
        <v>191</v>
      </c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2" customHeight="1" x14ac:dyDescent="0.3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7" t="s">
        <v>191</v>
      </c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2" customHeight="1" x14ac:dyDescent="0.3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7" t="s">
        <v>191</v>
      </c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2" customHeight="1" x14ac:dyDescent="0.3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7" t="s">
        <v>191</v>
      </c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2" customHeight="1" x14ac:dyDescent="0.3">
      <c r="A387" s="13" t="str">
        <f t="shared" si="497"/>
        <v>Test Automtn Selenium</v>
      </c>
      <c r="B387" s="8" t="s">
        <v>292</v>
      </c>
      <c r="C387" s="3" t="s">
        <v>70</v>
      </c>
      <c r="D387" s="3" t="s">
        <v>70</v>
      </c>
      <c r="E387" s="3" t="s">
        <v>133</v>
      </c>
      <c r="F387" s="24" t="s">
        <v>29</v>
      </c>
      <c r="G387" s="7" t="s">
        <v>191</v>
      </c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2" customHeight="1" x14ac:dyDescent="0.3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7" t="s">
        <v>285</v>
      </c>
      <c r="G388" s="7" t="s">
        <v>191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2" customHeight="1" x14ac:dyDescent="0.3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7" t="s">
        <v>285</v>
      </c>
      <c r="G389" s="7" t="s">
        <v>191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2" customHeight="1" x14ac:dyDescent="0.3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7" t="s">
        <v>285</v>
      </c>
      <c r="G390" s="7" t="s">
        <v>191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2" customHeight="1" x14ac:dyDescent="0.3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7" t="s">
        <v>285</v>
      </c>
      <c r="G391" s="7" t="s">
        <v>191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2" customHeight="1" x14ac:dyDescent="0.3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7" t="s">
        <v>191</v>
      </c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2" customHeight="1" x14ac:dyDescent="0.3">
      <c r="A393" s="13" t="str">
        <f>B393</f>
        <v>Advanced Comme Pkg</v>
      </c>
      <c r="B393" s="8" t="s">
        <v>293</v>
      </c>
      <c r="C393" s="3" t="s">
        <v>70</v>
      </c>
      <c r="D393" s="3" t="s">
        <v>70</v>
      </c>
      <c r="E393" s="3" t="s">
        <v>133</v>
      </c>
      <c r="F393" s="24" t="s">
        <v>29</v>
      </c>
      <c r="G393" s="7" t="s">
        <v>191</v>
      </c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2" customHeight="1" x14ac:dyDescent="0.3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7" t="s">
        <v>290</v>
      </c>
      <c r="G394" s="7" t="s">
        <v>191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2" customHeight="1" x14ac:dyDescent="0.3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7" t="s">
        <v>64</v>
      </c>
      <c r="G395" s="7" t="s">
        <v>191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2" customHeight="1" x14ac:dyDescent="0.3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7" t="s">
        <v>64</v>
      </c>
      <c r="G396" s="7" t="s">
        <v>191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2" customHeight="1" x14ac:dyDescent="0.3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7" t="s">
        <v>64</v>
      </c>
      <c r="G397" s="7" t="s">
        <v>191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2" customHeight="1" x14ac:dyDescent="0.3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7" t="s">
        <v>64</v>
      </c>
      <c r="G398" s="7" t="s">
        <v>191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2" customHeight="1" x14ac:dyDescent="0.3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7" t="s">
        <v>64</v>
      </c>
      <c r="G399" s="7" t="s">
        <v>191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2" customHeight="1" x14ac:dyDescent="0.3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7" t="s">
        <v>64</v>
      </c>
      <c r="G400" s="7" t="s">
        <v>191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2" customHeight="1" x14ac:dyDescent="0.3">
      <c r="A401" s="13" t="str">
        <f t="shared" si="546"/>
        <v>AI - Comp Vision (CNN)</v>
      </c>
      <c r="B401" s="8" t="s">
        <v>294</v>
      </c>
      <c r="C401" s="3" t="s">
        <v>70</v>
      </c>
      <c r="D401" s="3" t="s">
        <v>70</v>
      </c>
      <c r="E401" s="3" t="s">
        <v>133</v>
      </c>
      <c r="F401" s="7" t="s">
        <v>64</v>
      </c>
      <c r="G401" s="7" t="s">
        <v>191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2" customHeight="1" x14ac:dyDescent="0.3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7" t="s">
        <v>65</v>
      </c>
      <c r="G402" s="7" t="s">
        <v>191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2" customHeight="1" x14ac:dyDescent="0.3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7" t="s">
        <v>65</v>
      </c>
      <c r="G403" s="7" t="s">
        <v>191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/>
  <mergeCells count="38"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L2:M2"/>
    <mergeCell ref="A2:A3"/>
    <mergeCell ref="B2:B3"/>
    <mergeCell ref="C2:C3"/>
    <mergeCell ref="D2:D3"/>
    <mergeCell ref="F2:F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6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6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6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6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6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2023-07-12T06:04:37Z</dcterms:modified>
</cp:coreProperties>
</file>