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nodiam\Offline\BusinessManagement\"/>
    </mc:Choice>
  </mc:AlternateContent>
  <xr:revisionPtr revIDLastSave="0" documentId="13_ncr:1_{07917E5C-90CF-4609-871F-7CFC656D6AE0}" xr6:coauthVersionLast="47" xr6:coauthVersionMax="47" xr10:uidLastSave="{00000000-0000-0000-0000-000000000000}"/>
  <bookViews>
    <workbookView xWindow="-98" yWindow="-98" windowWidth="19396" windowHeight="10395" tabRatio="703" xr2:uid="{00000000-000D-0000-FFFF-FFFF00000000}"/>
  </bookViews>
  <sheets>
    <sheet name="Profitability" sheetId="5" r:id="rId1"/>
    <sheet name="FacultyDetail" sheetId="8" r:id="rId2"/>
    <sheet name="LogisticsDetail" sheetId="7" r:id="rId3"/>
    <sheet name="CourseDetail-StudentView" sheetId="9" r:id="rId4"/>
  </sheets>
  <definedNames>
    <definedName name="_xlnm._FilterDatabase" localSheetId="0" hidden="1">Profitability!$A$3:$AE$403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67" i="5" l="1"/>
  <c r="AM267" i="5" s="1"/>
  <c r="AI268" i="5"/>
  <c r="AM268" i="5" s="1"/>
  <c r="AI269" i="5"/>
  <c r="AM269" i="5" s="1"/>
  <c r="AI271" i="5"/>
  <c r="AM271" i="5" s="1"/>
  <c r="AI272" i="5"/>
  <c r="AM272" i="5" s="1"/>
  <c r="AI273" i="5"/>
  <c r="AM273" i="5" s="1"/>
  <c r="AI274" i="5"/>
  <c r="AM274" i="5" s="1"/>
  <c r="AI275" i="5"/>
  <c r="AM275" i="5" s="1"/>
  <c r="AI276" i="5"/>
  <c r="AM276" i="5" s="1"/>
  <c r="AI277" i="5"/>
  <c r="AM277" i="5" s="1"/>
  <c r="AI279" i="5"/>
  <c r="AM279" i="5" s="1"/>
  <c r="AI280" i="5"/>
  <c r="AM280" i="5" s="1"/>
  <c r="AI281" i="5"/>
  <c r="AM281" i="5" s="1"/>
  <c r="AI282" i="5"/>
  <c r="AM282" i="5" s="1"/>
  <c r="AI283" i="5"/>
  <c r="AM283" i="5" s="1"/>
  <c r="AI284" i="5"/>
  <c r="AM284" i="5" s="1"/>
  <c r="AI285" i="5"/>
  <c r="AM285" i="5" s="1"/>
  <c r="AI287" i="5"/>
  <c r="AM287" i="5" s="1"/>
  <c r="AI288" i="5"/>
  <c r="AM288" i="5" s="1"/>
  <c r="AI289" i="5"/>
  <c r="AM289" i="5" s="1"/>
  <c r="AI291" i="5"/>
  <c r="AM291" i="5" s="1"/>
  <c r="AI292" i="5"/>
  <c r="AM292" i="5" s="1"/>
  <c r="AI293" i="5"/>
  <c r="AM293" i="5" s="1"/>
  <c r="AI294" i="5"/>
  <c r="AM294" i="5" s="1"/>
  <c r="AI295" i="5"/>
  <c r="AM295" i="5" s="1"/>
  <c r="AI296" i="5"/>
  <c r="AM296" i="5" s="1"/>
  <c r="AI297" i="5"/>
  <c r="AM297" i="5" s="1"/>
  <c r="AI299" i="5"/>
  <c r="AM299" i="5" s="1"/>
  <c r="AI300" i="5"/>
  <c r="AM300" i="5" s="1"/>
  <c r="AI301" i="5"/>
  <c r="AM301" i="5" s="1"/>
  <c r="AI302" i="5"/>
  <c r="AM302" i="5" s="1"/>
  <c r="AI303" i="5"/>
  <c r="AM303" i="5" s="1"/>
  <c r="AI304" i="5"/>
  <c r="AM304" i="5" s="1"/>
  <c r="AI305" i="5"/>
  <c r="AM305" i="5" s="1"/>
  <c r="AI307" i="5"/>
  <c r="AM307" i="5" s="1"/>
  <c r="AI308" i="5"/>
  <c r="AM308" i="5" s="1"/>
  <c r="AI309" i="5"/>
  <c r="AM309" i="5" s="1"/>
  <c r="AI311" i="5"/>
  <c r="AM311" i="5" s="1"/>
  <c r="AI312" i="5"/>
  <c r="AM312" i="5" s="1"/>
  <c r="AI313" i="5"/>
  <c r="AM313" i="5" s="1"/>
  <c r="AI314" i="5"/>
  <c r="AM314" i="5" s="1"/>
  <c r="AI315" i="5"/>
  <c r="AM315" i="5" s="1"/>
  <c r="AI316" i="5"/>
  <c r="AM316" i="5" s="1"/>
  <c r="AI317" i="5"/>
  <c r="AM317" i="5" s="1"/>
  <c r="AI319" i="5"/>
  <c r="AM319" i="5" s="1"/>
  <c r="AI320" i="5"/>
  <c r="AM320" i="5" s="1"/>
  <c r="AI321" i="5"/>
  <c r="AM321" i="5" s="1"/>
  <c r="AI322" i="5"/>
  <c r="AM322" i="5" s="1"/>
  <c r="AI323" i="5"/>
  <c r="AM323" i="5" s="1"/>
  <c r="AI324" i="5"/>
  <c r="AM324" i="5" s="1"/>
  <c r="AI325" i="5"/>
  <c r="AM325" i="5" s="1"/>
  <c r="AI326" i="5"/>
  <c r="AM326" i="5" s="1"/>
  <c r="AI328" i="5"/>
  <c r="AM328" i="5" s="1"/>
  <c r="AI329" i="5"/>
  <c r="AM329" i="5" s="1"/>
  <c r="AI330" i="5"/>
  <c r="AM330" i="5" s="1"/>
  <c r="AI331" i="5"/>
  <c r="AM331" i="5" s="1"/>
  <c r="AI332" i="5"/>
  <c r="AM332" i="5" s="1"/>
  <c r="AI333" i="5"/>
  <c r="AM333" i="5" s="1"/>
  <c r="AI334" i="5"/>
  <c r="AM334" i="5" s="1"/>
  <c r="AI335" i="5"/>
  <c r="AM335" i="5" s="1"/>
  <c r="AI336" i="5"/>
  <c r="AM336" i="5" s="1"/>
  <c r="AI338" i="5"/>
  <c r="AM338" i="5" s="1"/>
  <c r="AI339" i="5"/>
  <c r="AM339" i="5" s="1"/>
  <c r="AI340" i="5"/>
  <c r="AM340" i="5" s="1"/>
  <c r="AI341" i="5"/>
  <c r="AM341" i="5" s="1"/>
  <c r="AI342" i="5"/>
  <c r="AM342" i="5" s="1"/>
  <c r="AI343" i="5"/>
  <c r="AM343" i="5" s="1"/>
  <c r="AI344" i="5"/>
  <c r="AM344" i="5" s="1"/>
  <c r="AI345" i="5"/>
  <c r="AM345" i="5" s="1"/>
  <c r="AI346" i="5"/>
  <c r="AM346" i="5" s="1"/>
  <c r="AI348" i="5"/>
  <c r="AM348" i="5" s="1"/>
  <c r="AI349" i="5"/>
  <c r="AM349" i="5" s="1"/>
  <c r="AI350" i="5"/>
  <c r="AM350" i="5" s="1"/>
  <c r="AI351" i="5"/>
  <c r="AM351" i="5" s="1"/>
  <c r="AI352" i="5"/>
  <c r="AM352" i="5" s="1"/>
  <c r="AI353" i="5"/>
  <c r="AM353" i="5" s="1"/>
  <c r="AI354" i="5"/>
  <c r="AM354" i="5" s="1"/>
  <c r="AI355" i="5"/>
  <c r="AM355" i="5" s="1"/>
  <c r="AI356" i="5"/>
  <c r="AM356" i="5" s="1"/>
  <c r="AJ267" i="5"/>
  <c r="AN267" i="5" s="1"/>
  <c r="AJ268" i="5"/>
  <c r="AN268" i="5" s="1"/>
  <c r="AJ269" i="5"/>
  <c r="AN269" i="5" s="1"/>
  <c r="AJ271" i="5"/>
  <c r="AN271" i="5" s="1"/>
  <c r="AJ272" i="5"/>
  <c r="AN272" i="5" s="1"/>
  <c r="AJ273" i="5"/>
  <c r="AN273" i="5" s="1"/>
  <c r="AJ274" i="5"/>
  <c r="AN274" i="5" s="1"/>
  <c r="AJ275" i="5"/>
  <c r="AN275" i="5" s="1"/>
  <c r="AJ276" i="5"/>
  <c r="AN276" i="5" s="1"/>
  <c r="AJ277" i="5"/>
  <c r="AN277" i="5" s="1"/>
  <c r="AJ279" i="5"/>
  <c r="AN279" i="5" s="1"/>
  <c r="AJ280" i="5"/>
  <c r="AN280" i="5" s="1"/>
  <c r="AJ281" i="5"/>
  <c r="AN281" i="5" s="1"/>
  <c r="AJ282" i="5"/>
  <c r="AN282" i="5" s="1"/>
  <c r="AJ283" i="5"/>
  <c r="AN283" i="5" s="1"/>
  <c r="AJ284" i="5"/>
  <c r="AN284" i="5" s="1"/>
  <c r="AJ285" i="5"/>
  <c r="AN285" i="5" s="1"/>
  <c r="AJ287" i="5"/>
  <c r="AN287" i="5" s="1"/>
  <c r="AJ288" i="5"/>
  <c r="AN288" i="5" s="1"/>
  <c r="AJ289" i="5"/>
  <c r="AN289" i="5" s="1"/>
  <c r="AJ291" i="5"/>
  <c r="AN291" i="5" s="1"/>
  <c r="AJ292" i="5"/>
  <c r="AN292" i="5" s="1"/>
  <c r="AJ293" i="5"/>
  <c r="AN293" i="5" s="1"/>
  <c r="AJ294" i="5"/>
  <c r="AN294" i="5" s="1"/>
  <c r="AJ295" i="5"/>
  <c r="AN295" i="5" s="1"/>
  <c r="AJ296" i="5"/>
  <c r="AN296" i="5" s="1"/>
  <c r="AJ297" i="5"/>
  <c r="AN297" i="5" s="1"/>
  <c r="AJ299" i="5"/>
  <c r="AN299" i="5" s="1"/>
  <c r="AJ300" i="5"/>
  <c r="AN300" i="5" s="1"/>
  <c r="AJ301" i="5"/>
  <c r="AN301" i="5" s="1"/>
  <c r="AJ302" i="5"/>
  <c r="AN302" i="5" s="1"/>
  <c r="AJ303" i="5"/>
  <c r="AN303" i="5" s="1"/>
  <c r="AJ304" i="5"/>
  <c r="AN304" i="5" s="1"/>
  <c r="AJ305" i="5"/>
  <c r="AN305" i="5" s="1"/>
  <c r="AJ307" i="5"/>
  <c r="AN307" i="5" s="1"/>
  <c r="AJ308" i="5"/>
  <c r="AN308" i="5" s="1"/>
  <c r="AJ309" i="5"/>
  <c r="AN309" i="5" s="1"/>
  <c r="AJ311" i="5"/>
  <c r="AN311" i="5" s="1"/>
  <c r="AJ312" i="5"/>
  <c r="AN312" i="5" s="1"/>
  <c r="AJ313" i="5"/>
  <c r="AN313" i="5" s="1"/>
  <c r="AJ314" i="5"/>
  <c r="AN314" i="5" s="1"/>
  <c r="AJ315" i="5"/>
  <c r="AN315" i="5" s="1"/>
  <c r="AJ316" i="5"/>
  <c r="AN316" i="5" s="1"/>
  <c r="AJ317" i="5"/>
  <c r="AN317" i="5" s="1"/>
  <c r="AJ319" i="5"/>
  <c r="AN319" i="5" s="1"/>
  <c r="AJ320" i="5"/>
  <c r="AN320" i="5" s="1"/>
  <c r="AJ321" i="5"/>
  <c r="AN321" i="5" s="1"/>
  <c r="AJ322" i="5"/>
  <c r="AN322" i="5" s="1"/>
  <c r="AJ323" i="5"/>
  <c r="AN323" i="5" s="1"/>
  <c r="AJ324" i="5"/>
  <c r="AN324" i="5" s="1"/>
  <c r="AJ325" i="5"/>
  <c r="AN325" i="5" s="1"/>
  <c r="AJ326" i="5"/>
  <c r="AN326" i="5" s="1"/>
  <c r="AJ328" i="5"/>
  <c r="AN328" i="5" s="1"/>
  <c r="AJ329" i="5"/>
  <c r="AN329" i="5" s="1"/>
  <c r="AJ330" i="5"/>
  <c r="AN330" i="5" s="1"/>
  <c r="AJ331" i="5"/>
  <c r="AN331" i="5" s="1"/>
  <c r="AJ332" i="5"/>
  <c r="AN332" i="5" s="1"/>
  <c r="AJ333" i="5"/>
  <c r="AN333" i="5" s="1"/>
  <c r="AJ334" i="5"/>
  <c r="AN334" i="5" s="1"/>
  <c r="AJ335" i="5"/>
  <c r="AN335" i="5" s="1"/>
  <c r="AJ336" i="5"/>
  <c r="AN336" i="5" s="1"/>
  <c r="AJ338" i="5"/>
  <c r="AN338" i="5" s="1"/>
  <c r="AJ339" i="5"/>
  <c r="AN339" i="5" s="1"/>
  <c r="AJ340" i="5"/>
  <c r="AN340" i="5" s="1"/>
  <c r="AJ341" i="5"/>
  <c r="AN341" i="5" s="1"/>
  <c r="AJ342" i="5"/>
  <c r="AN342" i="5" s="1"/>
  <c r="AJ343" i="5"/>
  <c r="AN343" i="5" s="1"/>
  <c r="AJ344" i="5"/>
  <c r="AN344" i="5" s="1"/>
  <c r="AJ345" i="5"/>
  <c r="AN345" i="5" s="1"/>
  <c r="AJ346" i="5"/>
  <c r="AN346" i="5" s="1"/>
  <c r="AJ348" i="5"/>
  <c r="AN348" i="5" s="1"/>
  <c r="AJ349" i="5"/>
  <c r="AN349" i="5" s="1"/>
  <c r="AJ350" i="5"/>
  <c r="AN350" i="5" s="1"/>
  <c r="AJ351" i="5"/>
  <c r="AN351" i="5" s="1"/>
  <c r="AJ352" i="5"/>
  <c r="AN352" i="5" s="1"/>
  <c r="AJ353" i="5"/>
  <c r="AN353" i="5" s="1"/>
  <c r="AJ354" i="5"/>
  <c r="AN354" i="5" s="1"/>
  <c r="AJ355" i="5"/>
  <c r="AN355" i="5" s="1"/>
  <c r="AJ356" i="5"/>
  <c r="AN356" i="5" s="1"/>
  <c r="AG267" i="5"/>
  <c r="AK267" i="5" s="1"/>
  <c r="AH267" i="5"/>
  <c r="AL267" i="5" s="1"/>
  <c r="AG268" i="5"/>
  <c r="AK268" i="5" s="1"/>
  <c r="AH268" i="5"/>
  <c r="AL268" i="5" s="1"/>
  <c r="AG269" i="5"/>
  <c r="AK269" i="5" s="1"/>
  <c r="AH269" i="5"/>
  <c r="AL269" i="5" s="1"/>
  <c r="AG271" i="5"/>
  <c r="AK271" i="5" s="1"/>
  <c r="AH271" i="5"/>
  <c r="AL271" i="5" s="1"/>
  <c r="AG272" i="5"/>
  <c r="AK272" i="5" s="1"/>
  <c r="AH272" i="5"/>
  <c r="AL272" i="5" s="1"/>
  <c r="AG273" i="5"/>
  <c r="AK273" i="5" s="1"/>
  <c r="AH273" i="5"/>
  <c r="AL273" i="5" s="1"/>
  <c r="AG274" i="5"/>
  <c r="AK274" i="5" s="1"/>
  <c r="AH274" i="5"/>
  <c r="AL274" i="5" s="1"/>
  <c r="AG275" i="5"/>
  <c r="AK275" i="5" s="1"/>
  <c r="AH275" i="5"/>
  <c r="AL275" i="5" s="1"/>
  <c r="AG276" i="5"/>
  <c r="AK276" i="5" s="1"/>
  <c r="AH276" i="5"/>
  <c r="AL276" i="5" s="1"/>
  <c r="AG277" i="5"/>
  <c r="AK277" i="5" s="1"/>
  <c r="AH277" i="5"/>
  <c r="AL277" i="5" s="1"/>
  <c r="AG279" i="5"/>
  <c r="AK279" i="5" s="1"/>
  <c r="AH279" i="5"/>
  <c r="AL279" i="5" s="1"/>
  <c r="AG280" i="5"/>
  <c r="AK280" i="5" s="1"/>
  <c r="AH280" i="5"/>
  <c r="AL280" i="5" s="1"/>
  <c r="AG281" i="5"/>
  <c r="AK281" i="5" s="1"/>
  <c r="AH281" i="5"/>
  <c r="AL281" i="5" s="1"/>
  <c r="AG282" i="5"/>
  <c r="AK282" i="5" s="1"/>
  <c r="AH282" i="5"/>
  <c r="AL282" i="5" s="1"/>
  <c r="AG283" i="5"/>
  <c r="AK283" i="5" s="1"/>
  <c r="AH283" i="5"/>
  <c r="AL283" i="5" s="1"/>
  <c r="AG284" i="5"/>
  <c r="AK284" i="5" s="1"/>
  <c r="AH284" i="5"/>
  <c r="AL284" i="5" s="1"/>
  <c r="AG285" i="5"/>
  <c r="AK285" i="5" s="1"/>
  <c r="AH285" i="5"/>
  <c r="AL285" i="5" s="1"/>
  <c r="AG287" i="5"/>
  <c r="AK287" i="5" s="1"/>
  <c r="AH287" i="5"/>
  <c r="AL287" i="5" s="1"/>
  <c r="AG288" i="5"/>
  <c r="AK288" i="5" s="1"/>
  <c r="AH288" i="5"/>
  <c r="AL288" i="5" s="1"/>
  <c r="AG289" i="5"/>
  <c r="AK289" i="5" s="1"/>
  <c r="AH289" i="5"/>
  <c r="AL289" i="5" s="1"/>
  <c r="AG291" i="5"/>
  <c r="AK291" i="5" s="1"/>
  <c r="AH291" i="5"/>
  <c r="AL291" i="5" s="1"/>
  <c r="AG292" i="5"/>
  <c r="AK292" i="5" s="1"/>
  <c r="AH292" i="5"/>
  <c r="AL292" i="5" s="1"/>
  <c r="AG293" i="5"/>
  <c r="AK293" i="5" s="1"/>
  <c r="AH293" i="5"/>
  <c r="AL293" i="5" s="1"/>
  <c r="AG294" i="5"/>
  <c r="AK294" i="5" s="1"/>
  <c r="AH294" i="5"/>
  <c r="AL294" i="5" s="1"/>
  <c r="AG295" i="5"/>
  <c r="AK295" i="5" s="1"/>
  <c r="AH295" i="5"/>
  <c r="AL295" i="5" s="1"/>
  <c r="AG296" i="5"/>
  <c r="AK296" i="5" s="1"/>
  <c r="AH296" i="5"/>
  <c r="AL296" i="5" s="1"/>
  <c r="AG297" i="5"/>
  <c r="AK297" i="5" s="1"/>
  <c r="AH297" i="5"/>
  <c r="AL297" i="5" s="1"/>
  <c r="AG299" i="5"/>
  <c r="AK299" i="5" s="1"/>
  <c r="AH299" i="5"/>
  <c r="AL299" i="5" s="1"/>
  <c r="AG300" i="5"/>
  <c r="AK300" i="5" s="1"/>
  <c r="AH300" i="5"/>
  <c r="AL300" i="5" s="1"/>
  <c r="AG301" i="5"/>
  <c r="AK301" i="5" s="1"/>
  <c r="AH301" i="5"/>
  <c r="AL301" i="5" s="1"/>
  <c r="AG302" i="5"/>
  <c r="AK302" i="5" s="1"/>
  <c r="AH302" i="5"/>
  <c r="AL302" i="5" s="1"/>
  <c r="AG303" i="5"/>
  <c r="AK303" i="5" s="1"/>
  <c r="AH303" i="5"/>
  <c r="AL303" i="5" s="1"/>
  <c r="AG304" i="5"/>
  <c r="AK304" i="5" s="1"/>
  <c r="AH304" i="5"/>
  <c r="AL304" i="5" s="1"/>
  <c r="AG305" i="5"/>
  <c r="AK305" i="5" s="1"/>
  <c r="AH305" i="5"/>
  <c r="AL305" i="5" s="1"/>
  <c r="AG307" i="5"/>
  <c r="AK307" i="5" s="1"/>
  <c r="AH307" i="5"/>
  <c r="AL307" i="5" s="1"/>
  <c r="AG308" i="5"/>
  <c r="AK308" i="5" s="1"/>
  <c r="AH308" i="5"/>
  <c r="AL308" i="5" s="1"/>
  <c r="AG309" i="5"/>
  <c r="AK309" i="5" s="1"/>
  <c r="AH309" i="5"/>
  <c r="AL309" i="5" s="1"/>
  <c r="AG311" i="5"/>
  <c r="AK311" i="5" s="1"/>
  <c r="AH311" i="5"/>
  <c r="AL311" i="5" s="1"/>
  <c r="AG312" i="5"/>
  <c r="AK312" i="5" s="1"/>
  <c r="AH312" i="5"/>
  <c r="AL312" i="5" s="1"/>
  <c r="AG313" i="5"/>
  <c r="AK313" i="5" s="1"/>
  <c r="AH313" i="5"/>
  <c r="AL313" i="5" s="1"/>
  <c r="AG314" i="5"/>
  <c r="AK314" i="5" s="1"/>
  <c r="AH314" i="5"/>
  <c r="AL314" i="5" s="1"/>
  <c r="AG315" i="5"/>
  <c r="AK315" i="5" s="1"/>
  <c r="AH315" i="5"/>
  <c r="AL315" i="5" s="1"/>
  <c r="AG316" i="5"/>
  <c r="AK316" i="5" s="1"/>
  <c r="AH316" i="5"/>
  <c r="AL316" i="5" s="1"/>
  <c r="AG317" i="5"/>
  <c r="AK317" i="5" s="1"/>
  <c r="AH317" i="5"/>
  <c r="AL317" i="5" s="1"/>
  <c r="AG319" i="5"/>
  <c r="AK319" i="5" s="1"/>
  <c r="AH319" i="5"/>
  <c r="AL319" i="5" s="1"/>
  <c r="AG320" i="5"/>
  <c r="AK320" i="5" s="1"/>
  <c r="AH320" i="5"/>
  <c r="AL320" i="5" s="1"/>
  <c r="AG321" i="5"/>
  <c r="AK321" i="5" s="1"/>
  <c r="AH321" i="5"/>
  <c r="AL321" i="5" s="1"/>
  <c r="AG322" i="5"/>
  <c r="AK322" i="5" s="1"/>
  <c r="AH322" i="5"/>
  <c r="AL322" i="5" s="1"/>
  <c r="AG323" i="5"/>
  <c r="AK323" i="5" s="1"/>
  <c r="AH323" i="5"/>
  <c r="AL323" i="5" s="1"/>
  <c r="AG324" i="5"/>
  <c r="AK324" i="5" s="1"/>
  <c r="AH324" i="5"/>
  <c r="AL324" i="5" s="1"/>
  <c r="AG325" i="5"/>
  <c r="AK325" i="5" s="1"/>
  <c r="AH325" i="5"/>
  <c r="AL325" i="5" s="1"/>
  <c r="AG326" i="5"/>
  <c r="AK326" i="5" s="1"/>
  <c r="AH326" i="5"/>
  <c r="AL326" i="5" s="1"/>
  <c r="AG328" i="5"/>
  <c r="AK328" i="5" s="1"/>
  <c r="AH328" i="5"/>
  <c r="AL328" i="5" s="1"/>
  <c r="AG329" i="5"/>
  <c r="AK329" i="5" s="1"/>
  <c r="AH329" i="5"/>
  <c r="AL329" i="5" s="1"/>
  <c r="AG330" i="5"/>
  <c r="AK330" i="5" s="1"/>
  <c r="AH330" i="5"/>
  <c r="AL330" i="5" s="1"/>
  <c r="AG331" i="5"/>
  <c r="AK331" i="5" s="1"/>
  <c r="AH331" i="5"/>
  <c r="AL331" i="5" s="1"/>
  <c r="AG332" i="5"/>
  <c r="AK332" i="5" s="1"/>
  <c r="AH332" i="5"/>
  <c r="AL332" i="5" s="1"/>
  <c r="AG333" i="5"/>
  <c r="AK333" i="5" s="1"/>
  <c r="AH333" i="5"/>
  <c r="AL333" i="5" s="1"/>
  <c r="AG334" i="5"/>
  <c r="AK334" i="5" s="1"/>
  <c r="AH334" i="5"/>
  <c r="AL334" i="5" s="1"/>
  <c r="AG335" i="5"/>
  <c r="AK335" i="5" s="1"/>
  <c r="AH335" i="5"/>
  <c r="AL335" i="5" s="1"/>
  <c r="AG336" i="5"/>
  <c r="AK336" i="5" s="1"/>
  <c r="AH336" i="5"/>
  <c r="AL336" i="5" s="1"/>
  <c r="AG338" i="5"/>
  <c r="AK338" i="5" s="1"/>
  <c r="AH338" i="5"/>
  <c r="AL338" i="5" s="1"/>
  <c r="AG339" i="5"/>
  <c r="AK339" i="5" s="1"/>
  <c r="AH339" i="5"/>
  <c r="AL339" i="5" s="1"/>
  <c r="AG340" i="5"/>
  <c r="AK340" i="5" s="1"/>
  <c r="AH340" i="5"/>
  <c r="AL340" i="5" s="1"/>
  <c r="AG341" i="5"/>
  <c r="AK341" i="5" s="1"/>
  <c r="AH341" i="5"/>
  <c r="AL341" i="5" s="1"/>
  <c r="AG342" i="5"/>
  <c r="AK342" i="5" s="1"/>
  <c r="AH342" i="5"/>
  <c r="AL342" i="5" s="1"/>
  <c r="AG343" i="5"/>
  <c r="AK343" i="5" s="1"/>
  <c r="AH343" i="5"/>
  <c r="AL343" i="5" s="1"/>
  <c r="AG344" i="5"/>
  <c r="AK344" i="5" s="1"/>
  <c r="AH344" i="5"/>
  <c r="AL344" i="5" s="1"/>
  <c r="AG345" i="5"/>
  <c r="AK345" i="5" s="1"/>
  <c r="AH345" i="5"/>
  <c r="AL345" i="5" s="1"/>
  <c r="AG346" i="5"/>
  <c r="AK346" i="5" s="1"/>
  <c r="AH346" i="5"/>
  <c r="AL346" i="5" s="1"/>
  <c r="AG348" i="5"/>
  <c r="AK348" i="5" s="1"/>
  <c r="AH348" i="5"/>
  <c r="AL348" i="5" s="1"/>
  <c r="AG349" i="5"/>
  <c r="AK349" i="5" s="1"/>
  <c r="AH349" i="5"/>
  <c r="AL349" i="5" s="1"/>
  <c r="AG350" i="5"/>
  <c r="AK350" i="5" s="1"/>
  <c r="AH350" i="5"/>
  <c r="AL350" i="5" s="1"/>
  <c r="AG351" i="5"/>
  <c r="AK351" i="5" s="1"/>
  <c r="AH351" i="5"/>
  <c r="AL351" i="5" s="1"/>
  <c r="AG352" i="5"/>
  <c r="AK352" i="5" s="1"/>
  <c r="AH352" i="5"/>
  <c r="AL352" i="5" s="1"/>
  <c r="AG353" i="5"/>
  <c r="AK353" i="5" s="1"/>
  <c r="AH353" i="5"/>
  <c r="AL353" i="5" s="1"/>
  <c r="AG354" i="5"/>
  <c r="AK354" i="5" s="1"/>
  <c r="AH354" i="5"/>
  <c r="AL354" i="5" s="1"/>
  <c r="AG355" i="5"/>
  <c r="AK355" i="5" s="1"/>
  <c r="AH355" i="5"/>
  <c r="AL355" i="5" s="1"/>
  <c r="AG356" i="5"/>
  <c r="AK356" i="5" s="1"/>
  <c r="AH356" i="5"/>
  <c r="AL356" i="5" s="1"/>
  <c r="R57" i="5" l="1"/>
  <c r="R56" i="5"/>
  <c r="R53" i="5"/>
  <c r="R52" i="5"/>
  <c r="R148" i="5"/>
  <c r="R149" i="5"/>
  <c r="R143" i="5"/>
  <c r="A6" i="5" l="1"/>
  <c r="A22" i="5" l="1"/>
  <c r="A37" i="5"/>
  <c r="A50" i="5"/>
  <c r="A64" i="5"/>
  <c r="A78" i="5"/>
  <c r="A91" i="5"/>
  <c r="A109" i="5"/>
  <c r="A156" i="5"/>
  <c r="A172" i="5"/>
  <c r="A393" i="5" l="1"/>
  <c r="A221" i="5" l="1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20" i="5"/>
  <c r="A211" i="5"/>
  <c r="A212" i="5"/>
  <c r="A213" i="5"/>
  <c r="A214" i="5"/>
  <c r="A215" i="5"/>
  <c r="A216" i="5"/>
  <c r="A217" i="5"/>
  <c r="A218" i="5"/>
  <c r="A219" i="5"/>
  <c r="A210" i="5"/>
  <c r="A328" i="5" l="1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27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06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66" i="5"/>
  <c r="AC201" i="5"/>
  <c r="AI201" i="5" s="1"/>
  <c r="AM201" i="5" s="1"/>
  <c r="Y201" i="5"/>
  <c r="W201" i="5"/>
  <c r="V201" i="5"/>
  <c r="R201" i="5"/>
  <c r="A201" i="5"/>
  <c r="AC200" i="5"/>
  <c r="AI200" i="5" s="1"/>
  <c r="AM200" i="5" s="1"/>
  <c r="Y200" i="5"/>
  <c r="W200" i="5"/>
  <c r="V200" i="5"/>
  <c r="R200" i="5"/>
  <c r="A200" i="5"/>
  <c r="AC199" i="5"/>
  <c r="AI199" i="5" s="1"/>
  <c r="AM199" i="5" s="1"/>
  <c r="Y199" i="5"/>
  <c r="W199" i="5"/>
  <c r="V199" i="5"/>
  <c r="R199" i="5"/>
  <c r="T199" i="5" s="1"/>
  <c r="A199" i="5"/>
  <c r="AC198" i="5"/>
  <c r="AI198" i="5" s="1"/>
  <c r="AM198" i="5" s="1"/>
  <c r="Y198" i="5"/>
  <c r="W198" i="5"/>
  <c r="V198" i="5"/>
  <c r="R198" i="5"/>
  <c r="A198" i="5"/>
  <c r="AC197" i="5"/>
  <c r="AI197" i="5" s="1"/>
  <c r="AM197" i="5" s="1"/>
  <c r="Y197" i="5"/>
  <c r="W197" i="5"/>
  <c r="V197" i="5"/>
  <c r="R197" i="5"/>
  <c r="A197" i="5"/>
  <c r="AC196" i="5"/>
  <c r="AI196" i="5" s="1"/>
  <c r="AM196" i="5" s="1"/>
  <c r="Y196" i="5"/>
  <c r="W196" i="5"/>
  <c r="V196" i="5"/>
  <c r="R196" i="5"/>
  <c r="U196" i="5" s="1"/>
  <c r="A196" i="5"/>
  <c r="AC195" i="5"/>
  <c r="AI195" i="5" s="1"/>
  <c r="AM195" i="5" s="1"/>
  <c r="Y195" i="5"/>
  <c r="W195" i="5"/>
  <c r="V195" i="5"/>
  <c r="R195" i="5"/>
  <c r="U195" i="5" s="1"/>
  <c r="A195" i="5"/>
  <c r="AC194" i="5"/>
  <c r="AI194" i="5" s="1"/>
  <c r="AM194" i="5" s="1"/>
  <c r="Y194" i="5"/>
  <c r="W194" i="5"/>
  <c r="V194" i="5"/>
  <c r="R194" i="5"/>
  <c r="T194" i="5" s="1"/>
  <c r="A194" i="5"/>
  <c r="AC193" i="5"/>
  <c r="AI193" i="5" s="1"/>
  <c r="AM193" i="5" s="1"/>
  <c r="Y193" i="5"/>
  <c r="W193" i="5"/>
  <c r="V193" i="5"/>
  <c r="R193" i="5"/>
  <c r="A193" i="5"/>
  <c r="AC192" i="5"/>
  <c r="AI192" i="5" s="1"/>
  <c r="AM192" i="5" s="1"/>
  <c r="Y192" i="5"/>
  <c r="W192" i="5"/>
  <c r="V192" i="5"/>
  <c r="R192" i="5"/>
  <c r="A192" i="5"/>
  <c r="AC181" i="5"/>
  <c r="AI181" i="5" s="1"/>
  <c r="AM181" i="5" s="1"/>
  <c r="Y181" i="5"/>
  <c r="W181" i="5"/>
  <c r="V181" i="5"/>
  <c r="R181" i="5"/>
  <c r="A181" i="5"/>
  <c r="AC180" i="5"/>
  <c r="AI180" i="5" s="1"/>
  <c r="AM180" i="5" s="1"/>
  <c r="Y180" i="5"/>
  <c r="W180" i="5"/>
  <c r="V180" i="5"/>
  <c r="R180" i="5"/>
  <c r="U180" i="5" s="1"/>
  <c r="A180" i="5"/>
  <c r="AC179" i="5"/>
  <c r="AI179" i="5" s="1"/>
  <c r="AM179" i="5" s="1"/>
  <c r="Y179" i="5"/>
  <c r="W179" i="5"/>
  <c r="V179" i="5"/>
  <c r="R179" i="5"/>
  <c r="U179" i="5" s="1"/>
  <c r="A179" i="5"/>
  <c r="AC178" i="5"/>
  <c r="AI178" i="5" s="1"/>
  <c r="AM178" i="5" s="1"/>
  <c r="Y178" i="5"/>
  <c r="W178" i="5"/>
  <c r="V178" i="5"/>
  <c r="R178" i="5"/>
  <c r="T178" i="5" s="1"/>
  <c r="A178" i="5"/>
  <c r="AC177" i="5"/>
  <c r="AI177" i="5" s="1"/>
  <c r="AM177" i="5" s="1"/>
  <c r="Y177" i="5"/>
  <c r="W177" i="5"/>
  <c r="V177" i="5"/>
  <c r="R177" i="5"/>
  <c r="A177" i="5"/>
  <c r="AC176" i="5"/>
  <c r="AI176" i="5" s="1"/>
  <c r="AM176" i="5" s="1"/>
  <c r="Y176" i="5"/>
  <c r="W176" i="5"/>
  <c r="V176" i="5"/>
  <c r="R176" i="5"/>
  <c r="A176" i="5"/>
  <c r="AC175" i="5"/>
  <c r="AI175" i="5" s="1"/>
  <c r="AM175" i="5" s="1"/>
  <c r="Y175" i="5"/>
  <c r="W175" i="5"/>
  <c r="V175" i="5"/>
  <c r="R175" i="5"/>
  <c r="A175" i="5"/>
  <c r="AC174" i="5"/>
  <c r="AI174" i="5" s="1"/>
  <c r="AM174" i="5" s="1"/>
  <c r="Y174" i="5"/>
  <c r="W174" i="5"/>
  <c r="V174" i="5"/>
  <c r="R174" i="5"/>
  <c r="A174" i="5"/>
  <c r="AC173" i="5"/>
  <c r="AI173" i="5" s="1"/>
  <c r="AM173" i="5" s="1"/>
  <c r="Y173" i="5"/>
  <c r="W173" i="5"/>
  <c r="V173" i="5"/>
  <c r="R173" i="5"/>
  <c r="A173" i="5"/>
  <c r="AC172" i="5"/>
  <c r="AI172" i="5" s="1"/>
  <c r="AM172" i="5" s="1"/>
  <c r="Y172" i="5"/>
  <c r="W172" i="5"/>
  <c r="V172" i="5"/>
  <c r="R172" i="5"/>
  <c r="U172" i="5" s="1"/>
  <c r="AC171" i="5"/>
  <c r="AI171" i="5" s="1"/>
  <c r="AM171" i="5" s="1"/>
  <c r="Y171" i="5"/>
  <c r="W171" i="5"/>
  <c r="V171" i="5"/>
  <c r="R171" i="5"/>
  <c r="U171" i="5" s="1"/>
  <c r="A171" i="5"/>
  <c r="AC170" i="5"/>
  <c r="AI170" i="5" s="1"/>
  <c r="AM170" i="5" s="1"/>
  <c r="Y170" i="5"/>
  <c r="W170" i="5"/>
  <c r="V170" i="5"/>
  <c r="R170" i="5"/>
  <c r="T170" i="5" s="1"/>
  <c r="A170" i="5"/>
  <c r="AC169" i="5"/>
  <c r="AI169" i="5" s="1"/>
  <c r="AM169" i="5" s="1"/>
  <c r="Y169" i="5"/>
  <c r="W169" i="5"/>
  <c r="V169" i="5"/>
  <c r="R169" i="5"/>
  <c r="A169" i="5"/>
  <c r="AC168" i="5"/>
  <c r="AI168" i="5" s="1"/>
  <c r="AM168" i="5" s="1"/>
  <c r="Y168" i="5"/>
  <c r="W168" i="5"/>
  <c r="V168" i="5"/>
  <c r="R168" i="5"/>
  <c r="A168" i="5"/>
  <c r="AC167" i="5"/>
  <c r="AI167" i="5" s="1"/>
  <c r="AM167" i="5" s="1"/>
  <c r="Y167" i="5"/>
  <c r="W167" i="5"/>
  <c r="V167" i="5"/>
  <c r="R167" i="5"/>
  <c r="A167" i="5"/>
  <c r="AC166" i="5"/>
  <c r="AI166" i="5" s="1"/>
  <c r="AM166" i="5" s="1"/>
  <c r="Y166" i="5"/>
  <c r="W166" i="5"/>
  <c r="V166" i="5"/>
  <c r="R166" i="5"/>
  <c r="A166" i="5"/>
  <c r="A151" i="5"/>
  <c r="A152" i="5"/>
  <c r="A153" i="5"/>
  <c r="A154" i="5"/>
  <c r="A155" i="5"/>
  <c r="A157" i="5"/>
  <c r="AC157" i="5"/>
  <c r="AI157" i="5" s="1"/>
  <c r="AM157" i="5" s="1"/>
  <c r="Y157" i="5"/>
  <c r="W157" i="5"/>
  <c r="V157" i="5"/>
  <c r="R157" i="5"/>
  <c r="AC156" i="5"/>
  <c r="AI156" i="5" s="1"/>
  <c r="AM156" i="5" s="1"/>
  <c r="Y156" i="5"/>
  <c r="W156" i="5"/>
  <c r="V156" i="5"/>
  <c r="R156" i="5"/>
  <c r="AC155" i="5"/>
  <c r="AI155" i="5" s="1"/>
  <c r="AM155" i="5" s="1"/>
  <c r="Y155" i="5"/>
  <c r="W155" i="5"/>
  <c r="V155" i="5"/>
  <c r="R155" i="5"/>
  <c r="T155" i="5" s="1"/>
  <c r="AC153" i="5"/>
  <c r="AI153" i="5" s="1"/>
  <c r="AM153" i="5" s="1"/>
  <c r="Y153" i="5"/>
  <c r="W153" i="5"/>
  <c r="V153" i="5"/>
  <c r="R153" i="5"/>
  <c r="U153" i="5" s="1"/>
  <c r="A165" i="5"/>
  <c r="A145" i="5"/>
  <c r="R145" i="5"/>
  <c r="T145" i="5" s="1"/>
  <c r="V145" i="5"/>
  <c r="W145" i="5"/>
  <c r="Y145" i="5"/>
  <c r="AC145" i="5"/>
  <c r="AI145" i="5" s="1"/>
  <c r="AM145" i="5" s="1"/>
  <c r="A34" i="5"/>
  <c r="A35" i="5"/>
  <c r="A36" i="5"/>
  <c r="A38" i="5"/>
  <c r="A46" i="5"/>
  <c r="A19" i="5"/>
  <c r="A20" i="5"/>
  <c r="A21" i="5"/>
  <c r="A23" i="5"/>
  <c r="AC20" i="5"/>
  <c r="AI20" i="5" s="1"/>
  <c r="AM20" i="5" s="1"/>
  <c r="Y20" i="5"/>
  <c r="W20" i="5"/>
  <c r="V20" i="5"/>
  <c r="R20" i="5"/>
  <c r="A16" i="5"/>
  <c r="A17" i="5"/>
  <c r="A18" i="5"/>
  <c r="A29" i="5"/>
  <c r="A30" i="5"/>
  <c r="A31" i="5"/>
  <c r="A32" i="5"/>
  <c r="A33" i="5"/>
  <c r="A44" i="5"/>
  <c r="A45" i="5"/>
  <c r="AC44" i="5"/>
  <c r="AI44" i="5" s="1"/>
  <c r="AM44" i="5" s="1"/>
  <c r="Y44" i="5"/>
  <c r="W44" i="5"/>
  <c r="V44" i="5"/>
  <c r="R44" i="5"/>
  <c r="AC33" i="5"/>
  <c r="AI33" i="5" s="1"/>
  <c r="AM33" i="5" s="1"/>
  <c r="Y33" i="5"/>
  <c r="W33" i="5"/>
  <c r="V33" i="5"/>
  <c r="R33" i="5"/>
  <c r="T33" i="5" s="1"/>
  <c r="AC32" i="5"/>
  <c r="AI32" i="5" s="1"/>
  <c r="AM32" i="5" s="1"/>
  <c r="Y32" i="5"/>
  <c r="W32" i="5"/>
  <c r="V32" i="5"/>
  <c r="R32" i="5"/>
  <c r="T32" i="5" s="1"/>
  <c r="AC31" i="5"/>
  <c r="AI31" i="5" s="1"/>
  <c r="AM31" i="5" s="1"/>
  <c r="Y31" i="5"/>
  <c r="W31" i="5"/>
  <c r="V31" i="5"/>
  <c r="R31" i="5"/>
  <c r="U31" i="5" s="1"/>
  <c r="AD169" i="5" l="1"/>
  <c r="AJ169" i="5" s="1"/>
  <c r="AN169" i="5" s="1"/>
  <c r="AA178" i="5"/>
  <c r="AG178" i="5" s="1"/>
  <c r="AK178" i="5" s="1"/>
  <c r="AB200" i="5"/>
  <c r="AH200" i="5" s="1"/>
  <c r="AL200" i="5" s="1"/>
  <c r="AD31" i="5"/>
  <c r="AJ31" i="5" s="1"/>
  <c r="AN31" i="5" s="1"/>
  <c r="AD32" i="5"/>
  <c r="AJ32" i="5" s="1"/>
  <c r="AN32" i="5" s="1"/>
  <c r="AB33" i="5"/>
  <c r="AH33" i="5" s="1"/>
  <c r="AL33" i="5" s="1"/>
  <c r="AA44" i="5"/>
  <c r="AG44" i="5" s="1"/>
  <c r="AK44" i="5" s="1"/>
  <c r="AD166" i="5"/>
  <c r="AJ166" i="5" s="1"/>
  <c r="AN166" i="5" s="1"/>
  <c r="AD170" i="5"/>
  <c r="AJ170" i="5" s="1"/>
  <c r="AN170" i="5" s="1"/>
  <c r="AD175" i="5"/>
  <c r="AJ175" i="5" s="1"/>
  <c r="AN175" i="5" s="1"/>
  <c r="AB179" i="5"/>
  <c r="AH179" i="5" s="1"/>
  <c r="AL179" i="5" s="1"/>
  <c r="AB193" i="5"/>
  <c r="AH193" i="5" s="1"/>
  <c r="AL193" i="5" s="1"/>
  <c r="AA197" i="5"/>
  <c r="AG197" i="5" s="1"/>
  <c r="AK197" i="5" s="1"/>
  <c r="AA201" i="5"/>
  <c r="AG201" i="5" s="1"/>
  <c r="AK201" i="5" s="1"/>
  <c r="AB192" i="5"/>
  <c r="AH192" i="5" s="1"/>
  <c r="AL192" i="5" s="1"/>
  <c r="AB153" i="5"/>
  <c r="AH153" i="5" s="1"/>
  <c r="AL153" i="5" s="1"/>
  <c r="AA155" i="5"/>
  <c r="AG155" i="5" s="1"/>
  <c r="AK155" i="5" s="1"/>
  <c r="AB156" i="5"/>
  <c r="AH156" i="5" s="1"/>
  <c r="AL156" i="5" s="1"/>
  <c r="AA157" i="5"/>
  <c r="AG157" i="5" s="1"/>
  <c r="AK157" i="5" s="1"/>
  <c r="AD167" i="5"/>
  <c r="AJ167" i="5" s="1"/>
  <c r="AN167" i="5" s="1"/>
  <c r="AB171" i="5"/>
  <c r="AH171" i="5" s="1"/>
  <c r="AL171" i="5" s="1"/>
  <c r="AB172" i="5"/>
  <c r="AH172" i="5" s="1"/>
  <c r="AL172" i="5" s="1"/>
  <c r="AD176" i="5"/>
  <c r="AJ176" i="5" s="1"/>
  <c r="AN176" i="5" s="1"/>
  <c r="AB180" i="5"/>
  <c r="AH180" i="5" s="1"/>
  <c r="AL180" i="5" s="1"/>
  <c r="AB194" i="5"/>
  <c r="AH194" i="5" s="1"/>
  <c r="AL194" i="5" s="1"/>
  <c r="AB198" i="5"/>
  <c r="AH198" i="5" s="1"/>
  <c r="AL198" i="5" s="1"/>
  <c r="AD174" i="5"/>
  <c r="AJ174" i="5" s="1"/>
  <c r="AN174" i="5" s="1"/>
  <c r="AD196" i="5"/>
  <c r="AJ196" i="5" s="1"/>
  <c r="AN196" i="5" s="1"/>
  <c r="AA20" i="5"/>
  <c r="AG20" i="5" s="1"/>
  <c r="AK20" i="5" s="1"/>
  <c r="AA145" i="5"/>
  <c r="AG145" i="5" s="1"/>
  <c r="AK145" i="5" s="1"/>
  <c r="AD168" i="5"/>
  <c r="AJ168" i="5" s="1"/>
  <c r="AN168" i="5" s="1"/>
  <c r="AA173" i="5"/>
  <c r="AG173" i="5" s="1"/>
  <c r="AK173" i="5" s="1"/>
  <c r="AD177" i="5"/>
  <c r="AJ177" i="5" s="1"/>
  <c r="AN177" i="5" s="1"/>
  <c r="AA181" i="5"/>
  <c r="AG181" i="5" s="1"/>
  <c r="AK181" i="5" s="1"/>
  <c r="AA195" i="5"/>
  <c r="AG195" i="5" s="1"/>
  <c r="AK195" i="5" s="1"/>
  <c r="AB199" i="5"/>
  <c r="AH199" i="5" s="1"/>
  <c r="AL199" i="5" s="1"/>
  <c r="AD201" i="5"/>
  <c r="AJ201" i="5" s="1"/>
  <c r="AN201" i="5" s="1"/>
  <c r="AA196" i="5"/>
  <c r="AG196" i="5" s="1"/>
  <c r="AK196" i="5" s="1"/>
  <c r="AB174" i="5"/>
  <c r="AH174" i="5" s="1"/>
  <c r="AL174" i="5" s="1"/>
  <c r="AD193" i="5"/>
  <c r="AJ193" i="5" s="1"/>
  <c r="AN193" i="5" s="1"/>
  <c r="AB175" i="5"/>
  <c r="AH175" i="5" s="1"/>
  <c r="AL175" i="5" s="1"/>
  <c r="AE194" i="5"/>
  <c r="T192" i="5"/>
  <c r="AE192" i="5" s="1"/>
  <c r="U192" i="5"/>
  <c r="U178" i="5"/>
  <c r="AB173" i="5"/>
  <c r="AH173" i="5" s="1"/>
  <c r="AL173" i="5" s="1"/>
  <c r="T196" i="5"/>
  <c r="AD197" i="5"/>
  <c r="AJ197" i="5" s="1"/>
  <c r="AN197" i="5" s="1"/>
  <c r="Z199" i="5"/>
  <c r="AB167" i="5"/>
  <c r="AH167" i="5" s="1"/>
  <c r="AL167" i="5" s="1"/>
  <c r="AB178" i="5"/>
  <c r="AH178" i="5" s="1"/>
  <c r="AL178" i="5" s="1"/>
  <c r="AA198" i="5"/>
  <c r="AG198" i="5" s="1"/>
  <c r="AK198" i="5" s="1"/>
  <c r="AD198" i="5"/>
  <c r="AJ198" i="5" s="1"/>
  <c r="AN198" i="5" s="1"/>
  <c r="AD192" i="5"/>
  <c r="AJ192" i="5" s="1"/>
  <c r="AN192" i="5" s="1"/>
  <c r="T193" i="5"/>
  <c r="Z193" i="5" s="1"/>
  <c r="AB197" i="5"/>
  <c r="AH197" i="5" s="1"/>
  <c r="AL197" i="5" s="1"/>
  <c r="T198" i="5"/>
  <c r="Z198" i="5" s="1"/>
  <c r="U199" i="5"/>
  <c r="AA176" i="5"/>
  <c r="AG176" i="5" s="1"/>
  <c r="AK176" i="5" s="1"/>
  <c r="U193" i="5"/>
  <c r="U198" i="5"/>
  <c r="AB201" i="5"/>
  <c r="AH201" i="5" s="1"/>
  <c r="AL201" i="5" s="1"/>
  <c r="AB181" i="5"/>
  <c r="AH181" i="5" s="1"/>
  <c r="AL181" i="5" s="1"/>
  <c r="AB195" i="5"/>
  <c r="AH195" i="5" s="1"/>
  <c r="AL195" i="5" s="1"/>
  <c r="T200" i="5"/>
  <c r="AE200" i="5" s="1"/>
  <c r="AA169" i="5"/>
  <c r="AG169" i="5" s="1"/>
  <c r="AK169" i="5" s="1"/>
  <c r="AA192" i="5"/>
  <c r="AG192" i="5" s="1"/>
  <c r="AK192" i="5" s="1"/>
  <c r="AD195" i="5"/>
  <c r="AJ195" i="5" s="1"/>
  <c r="AN195" i="5" s="1"/>
  <c r="AD199" i="5"/>
  <c r="AJ199" i="5" s="1"/>
  <c r="AN199" i="5" s="1"/>
  <c r="U194" i="5"/>
  <c r="AD194" i="5"/>
  <c r="AJ194" i="5" s="1"/>
  <c r="AN194" i="5" s="1"/>
  <c r="T195" i="5"/>
  <c r="AE199" i="5"/>
  <c r="U200" i="5"/>
  <c r="AD200" i="5"/>
  <c r="AJ200" i="5" s="1"/>
  <c r="AN200" i="5" s="1"/>
  <c r="T201" i="5"/>
  <c r="AE201" i="5" s="1"/>
  <c r="U201" i="5"/>
  <c r="AB196" i="5"/>
  <c r="AH196" i="5" s="1"/>
  <c r="AL196" i="5" s="1"/>
  <c r="AA193" i="5"/>
  <c r="AG193" i="5" s="1"/>
  <c r="AK193" i="5" s="1"/>
  <c r="Z194" i="5"/>
  <c r="T197" i="5"/>
  <c r="Z197" i="5" s="1"/>
  <c r="AA199" i="5"/>
  <c r="AG199" i="5" s="1"/>
  <c r="AK199" i="5" s="1"/>
  <c r="AA194" i="5"/>
  <c r="AG194" i="5" s="1"/>
  <c r="AK194" i="5" s="1"/>
  <c r="U197" i="5"/>
  <c r="AA200" i="5"/>
  <c r="AG200" i="5" s="1"/>
  <c r="AK200" i="5" s="1"/>
  <c r="T179" i="5"/>
  <c r="Z179" i="5" s="1"/>
  <c r="AB168" i="5"/>
  <c r="AH168" i="5" s="1"/>
  <c r="AL168" i="5" s="1"/>
  <c r="AA177" i="5"/>
  <c r="AG177" i="5" s="1"/>
  <c r="AK177" i="5" s="1"/>
  <c r="AA174" i="5"/>
  <c r="AG174" i="5" s="1"/>
  <c r="AK174" i="5" s="1"/>
  <c r="AB177" i="5"/>
  <c r="AH177" i="5" s="1"/>
  <c r="AL177" i="5" s="1"/>
  <c r="AB166" i="5"/>
  <c r="AH166" i="5" s="1"/>
  <c r="AL166" i="5" s="1"/>
  <c r="AD179" i="5"/>
  <c r="AJ179" i="5" s="1"/>
  <c r="AN179" i="5" s="1"/>
  <c r="AA168" i="5"/>
  <c r="AG168" i="5" s="1"/>
  <c r="AK168" i="5" s="1"/>
  <c r="AD171" i="5"/>
  <c r="AJ171" i="5" s="1"/>
  <c r="AN171" i="5" s="1"/>
  <c r="AD153" i="5"/>
  <c r="AJ153" i="5" s="1"/>
  <c r="AN153" i="5" s="1"/>
  <c r="U170" i="5"/>
  <c r="AB169" i="5"/>
  <c r="AH169" i="5" s="1"/>
  <c r="AL169" i="5" s="1"/>
  <c r="AB176" i="5"/>
  <c r="AH176" i="5" s="1"/>
  <c r="AL176" i="5" s="1"/>
  <c r="AA167" i="5"/>
  <c r="AG167" i="5" s="1"/>
  <c r="AK167" i="5" s="1"/>
  <c r="T172" i="5"/>
  <c r="AE172" i="5" s="1"/>
  <c r="AD178" i="5"/>
  <c r="AJ178" i="5" s="1"/>
  <c r="AN178" i="5" s="1"/>
  <c r="AA170" i="5"/>
  <c r="AG170" i="5" s="1"/>
  <c r="AK170" i="5" s="1"/>
  <c r="AB170" i="5"/>
  <c r="AH170" i="5" s="1"/>
  <c r="AL170" i="5" s="1"/>
  <c r="T171" i="5"/>
  <c r="Z171" i="5" s="1"/>
  <c r="AA175" i="5"/>
  <c r="AG175" i="5" s="1"/>
  <c r="AK175" i="5" s="1"/>
  <c r="T180" i="5"/>
  <c r="AE180" i="5" s="1"/>
  <c r="AD155" i="5"/>
  <c r="AJ155" i="5" s="1"/>
  <c r="AN155" i="5" s="1"/>
  <c r="AA166" i="5"/>
  <c r="AG166" i="5" s="1"/>
  <c r="AK166" i="5" s="1"/>
  <c r="AE178" i="5"/>
  <c r="Z178" i="5"/>
  <c r="AE170" i="5"/>
  <c r="Z170" i="5"/>
  <c r="AD173" i="5"/>
  <c r="AJ173" i="5" s="1"/>
  <c r="AN173" i="5" s="1"/>
  <c r="T174" i="5"/>
  <c r="U166" i="5"/>
  <c r="T167" i="5"/>
  <c r="AE167" i="5" s="1"/>
  <c r="U174" i="5"/>
  <c r="T175" i="5"/>
  <c r="T173" i="5"/>
  <c r="Z173" i="5" s="1"/>
  <c r="U167" i="5"/>
  <c r="T168" i="5"/>
  <c r="U175" i="5"/>
  <c r="T176" i="5"/>
  <c r="AD172" i="5"/>
  <c r="AJ172" i="5" s="1"/>
  <c r="AN172" i="5" s="1"/>
  <c r="AD180" i="5"/>
  <c r="AJ180" i="5" s="1"/>
  <c r="AN180" i="5" s="1"/>
  <c r="U173" i="5"/>
  <c r="U181" i="5"/>
  <c r="U168" i="5"/>
  <c r="T169" i="5"/>
  <c r="Z169" i="5" s="1"/>
  <c r="AA171" i="5"/>
  <c r="AG171" i="5" s="1"/>
  <c r="AK171" i="5" s="1"/>
  <c r="U176" i="5"/>
  <c r="T177" i="5"/>
  <c r="Z177" i="5" s="1"/>
  <c r="AA179" i="5"/>
  <c r="AG179" i="5" s="1"/>
  <c r="AK179" i="5" s="1"/>
  <c r="T181" i="5"/>
  <c r="AE181" i="5" s="1"/>
  <c r="T166" i="5"/>
  <c r="AD181" i="5"/>
  <c r="AJ181" i="5" s="1"/>
  <c r="AN181" i="5" s="1"/>
  <c r="U169" i="5"/>
  <c r="AA172" i="5"/>
  <c r="AG172" i="5" s="1"/>
  <c r="AK172" i="5" s="1"/>
  <c r="U177" i="5"/>
  <c r="AA180" i="5"/>
  <c r="AG180" i="5" s="1"/>
  <c r="AK180" i="5" s="1"/>
  <c r="AE155" i="5"/>
  <c r="AA153" i="5"/>
  <c r="AG153" i="5" s="1"/>
  <c r="AK153" i="5" s="1"/>
  <c r="U155" i="5"/>
  <c r="AB157" i="5"/>
  <c r="AH157" i="5" s="1"/>
  <c r="AL157" i="5" s="1"/>
  <c r="AB155" i="5"/>
  <c r="AH155" i="5" s="1"/>
  <c r="AL155" i="5" s="1"/>
  <c r="T156" i="5"/>
  <c r="U156" i="5"/>
  <c r="AD156" i="5"/>
  <c r="AJ156" i="5" s="1"/>
  <c r="AN156" i="5" s="1"/>
  <c r="T157" i="5"/>
  <c r="AE157" i="5" s="1"/>
  <c r="U157" i="5"/>
  <c r="AD157" i="5"/>
  <c r="AJ157" i="5" s="1"/>
  <c r="AN157" i="5" s="1"/>
  <c r="Z155" i="5"/>
  <c r="T153" i="5"/>
  <c r="AA156" i="5"/>
  <c r="AG156" i="5" s="1"/>
  <c r="AK156" i="5" s="1"/>
  <c r="Z145" i="5"/>
  <c r="U145" i="5"/>
  <c r="AE145" i="5"/>
  <c r="AD145" i="5"/>
  <c r="AJ145" i="5" s="1"/>
  <c r="AN145" i="5" s="1"/>
  <c r="AB145" i="5"/>
  <c r="AH145" i="5" s="1"/>
  <c r="AL145" i="5" s="1"/>
  <c r="AB44" i="5"/>
  <c r="AH44" i="5" s="1"/>
  <c r="AL44" i="5" s="1"/>
  <c r="AB31" i="5"/>
  <c r="AH31" i="5" s="1"/>
  <c r="AL31" i="5" s="1"/>
  <c r="AA33" i="5"/>
  <c r="AG33" i="5" s="1"/>
  <c r="AK33" i="5" s="1"/>
  <c r="AB20" i="5"/>
  <c r="AH20" i="5" s="1"/>
  <c r="AL20" i="5" s="1"/>
  <c r="U20" i="5"/>
  <c r="T20" i="5"/>
  <c r="AD20" i="5"/>
  <c r="AJ20" i="5" s="1"/>
  <c r="AN20" i="5" s="1"/>
  <c r="AB32" i="5"/>
  <c r="AH32" i="5" s="1"/>
  <c r="AL32" i="5" s="1"/>
  <c r="AA32" i="5"/>
  <c r="AG32" i="5" s="1"/>
  <c r="AK32" i="5" s="1"/>
  <c r="AE33" i="5"/>
  <c r="Z33" i="5"/>
  <c r="U32" i="5"/>
  <c r="U33" i="5"/>
  <c r="T44" i="5"/>
  <c r="Z44" i="5" s="1"/>
  <c r="U44" i="5"/>
  <c r="AD44" i="5"/>
  <c r="AJ44" i="5" s="1"/>
  <c r="AN44" i="5" s="1"/>
  <c r="AE32" i="5"/>
  <c r="AD33" i="5"/>
  <c r="AJ33" i="5" s="1"/>
  <c r="AN33" i="5" s="1"/>
  <c r="AA31" i="5"/>
  <c r="AG31" i="5" s="1"/>
  <c r="AK31" i="5" s="1"/>
  <c r="Z32" i="5"/>
  <c r="T31" i="5"/>
  <c r="Z31" i="5" s="1"/>
  <c r="AC107" i="5"/>
  <c r="AI107" i="5" s="1"/>
  <c r="AM107" i="5" s="1"/>
  <c r="Y107" i="5"/>
  <c r="W107" i="5"/>
  <c r="V107" i="5"/>
  <c r="R107" i="5"/>
  <c r="A107" i="5"/>
  <c r="A89" i="5"/>
  <c r="R89" i="5"/>
  <c r="U89" i="5" s="1"/>
  <c r="V89" i="5"/>
  <c r="W89" i="5"/>
  <c r="Y89" i="5"/>
  <c r="AC89" i="5"/>
  <c r="AI89" i="5" s="1"/>
  <c r="AM89" i="5" s="1"/>
  <c r="A88" i="5"/>
  <c r="A90" i="5"/>
  <c r="A92" i="5"/>
  <c r="A106" i="5"/>
  <c r="A108" i="5"/>
  <c r="A110" i="5"/>
  <c r="AC92" i="5"/>
  <c r="AI92" i="5" s="1"/>
  <c r="AM92" i="5" s="1"/>
  <c r="Y92" i="5"/>
  <c r="W92" i="5"/>
  <c r="V92" i="5"/>
  <c r="R92" i="5"/>
  <c r="AC91" i="5"/>
  <c r="AI91" i="5" s="1"/>
  <c r="AM91" i="5" s="1"/>
  <c r="Y91" i="5"/>
  <c r="W91" i="5"/>
  <c r="V91" i="5"/>
  <c r="R91" i="5"/>
  <c r="U91" i="5" s="1"/>
  <c r="AC90" i="5"/>
  <c r="AI90" i="5" s="1"/>
  <c r="AM90" i="5" s="1"/>
  <c r="Y90" i="5"/>
  <c r="W90" i="5"/>
  <c r="V90" i="5"/>
  <c r="R90" i="5"/>
  <c r="U90" i="5" s="1"/>
  <c r="AC88" i="5"/>
  <c r="AI88" i="5" s="1"/>
  <c r="AM88" i="5" s="1"/>
  <c r="Y88" i="5"/>
  <c r="W88" i="5"/>
  <c r="V88" i="5"/>
  <c r="R88" i="5"/>
  <c r="U88" i="5" s="1"/>
  <c r="AC100" i="5"/>
  <c r="AI100" i="5" s="1"/>
  <c r="AM100" i="5" s="1"/>
  <c r="Y100" i="5"/>
  <c r="W100" i="5"/>
  <c r="V100" i="5"/>
  <c r="R100" i="5"/>
  <c r="U100" i="5" s="1"/>
  <c r="A100" i="5"/>
  <c r="AC99" i="5"/>
  <c r="AI99" i="5" s="1"/>
  <c r="AM99" i="5" s="1"/>
  <c r="Y99" i="5"/>
  <c r="W99" i="5"/>
  <c r="V99" i="5"/>
  <c r="R99" i="5"/>
  <c r="U99" i="5" s="1"/>
  <c r="A99" i="5"/>
  <c r="AC98" i="5"/>
  <c r="AI98" i="5" s="1"/>
  <c r="AM98" i="5" s="1"/>
  <c r="Y98" i="5"/>
  <c r="W98" i="5"/>
  <c r="V98" i="5"/>
  <c r="R98" i="5"/>
  <c r="A98" i="5"/>
  <c r="AC97" i="5"/>
  <c r="AI97" i="5" s="1"/>
  <c r="AM97" i="5" s="1"/>
  <c r="Y97" i="5"/>
  <c r="W97" i="5"/>
  <c r="V97" i="5"/>
  <c r="R97" i="5"/>
  <c r="A97" i="5"/>
  <c r="AC96" i="5"/>
  <c r="AI96" i="5" s="1"/>
  <c r="AM96" i="5" s="1"/>
  <c r="Y96" i="5"/>
  <c r="W96" i="5"/>
  <c r="V96" i="5"/>
  <c r="R96" i="5"/>
  <c r="A96" i="5"/>
  <c r="AC95" i="5"/>
  <c r="AI95" i="5" s="1"/>
  <c r="AM95" i="5" s="1"/>
  <c r="Y95" i="5"/>
  <c r="W95" i="5"/>
  <c r="V95" i="5"/>
  <c r="R95" i="5"/>
  <c r="U95" i="5" s="1"/>
  <c r="A95" i="5"/>
  <c r="AC94" i="5"/>
  <c r="AI94" i="5" s="1"/>
  <c r="AM94" i="5" s="1"/>
  <c r="Y94" i="5"/>
  <c r="W94" i="5"/>
  <c r="V94" i="5"/>
  <c r="R94" i="5"/>
  <c r="T94" i="5" s="1"/>
  <c r="A94" i="5"/>
  <c r="AC93" i="5"/>
  <c r="AI93" i="5" s="1"/>
  <c r="AM93" i="5" s="1"/>
  <c r="Y93" i="5"/>
  <c r="W93" i="5"/>
  <c r="V93" i="5"/>
  <c r="R93" i="5"/>
  <c r="A93" i="5"/>
  <c r="AC102" i="5"/>
  <c r="AI102" i="5" s="1"/>
  <c r="AM102" i="5" s="1"/>
  <c r="Y102" i="5"/>
  <c r="W102" i="5"/>
  <c r="V102" i="5"/>
  <c r="R102" i="5"/>
  <c r="U102" i="5" s="1"/>
  <c r="A102" i="5"/>
  <c r="AC101" i="5"/>
  <c r="AI101" i="5" s="1"/>
  <c r="AM101" i="5" s="1"/>
  <c r="Y101" i="5"/>
  <c r="W101" i="5"/>
  <c r="V101" i="5"/>
  <c r="R101" i="5"/>
  <c r="U101" i="5" s="1"/>
  <c r="A101" i="5"/>
  <c r="AC87" i="5"/>
  <c r="AI87" i="5" s="1"/>
  <c r="AM87" i="5" s="1"/>
  <c r="Y87" i="5"/>
  <c r="W87" i="5"/>
  <c r="V87" i="5"/>
  <c r="R87" i="5"/>
  <c r="A87" i="5"/>
  <c r="AC86" i="5"/>
  <c r="AI86" i="5" s="1"/>
  <c r="AM86" i="5" s="1"/>
  <c r="Y86" i="5"/>
  <c r="W86" i="5"/>
  <c r="V86" i="5"/>
  <c r="R86" i="5"/>
  <c r="A86" i="5"/>
  <c r="AC85" i="5"/>
  <c r="AI85" i="5" s="1"/>
  <c r="AM85" i="5" s="1"/>
  <c r="Y85" i="5"/>
  <c r="W85" i="5"/>
  <c r="V85" i="5"/>
  <c r="R85" i="5"/>
  <c r="A85" i="5"/>
  <c r="AC110" i="5"/>
  <c r="AI110" i="5" s="1"/>
  <c r="AM110" i="5" s="1"/>
  <c r="Y110" i="5"/>
  <c r="W110" i="5"/>
  <c r="V110" i="5"/>
  <c r="R110" i="5"/>
  <c r="AC109" i="5"/>
  <c r="AI109" i="5" s="1"/>
  <c r="AM109" i="5" s="1"/>
  <c r="Y109" i="5"/>
  <c r="W109" i="5"/>
  <c r="V109" i="5"/>
  <c r="R109" i="5"/>
  <c r="U109" i="5" s="1"/>
  <c r="AC108" i="5"/>
  <c r="AI108" i="5" s="1"/>
  <c r="AM108" i="5" s="1"/>
  <c r="Y108" i="5"/>
  <c r="W108" i="5"/>
  <c r="V108" i="5"/>
  <c r="R108" i="5"/>
  <c r="U108" i="5" s="1"/>
  <c r="AC106" i="5"/>
  <c r="AI106" i="5" s="1"/>
  <c r="AM106" i="5" s="1"/>
  <c r="Y106" i="5"/>
  <c r="W106" i="5"/>
  <c r="V106" i="5"/>
  <c r="R106" i="5"/>
  <c r="U106" i="5" s="1"/>
  <c r="A164" i="5"/>
  <c r="A150" i="5"/>
  <c r="A105" i="5"/>
  <c r="A111" i="5"/>
  <c r="A112" i="5"/>
  <c r="A113" i="5"/>
  <c r="A120" i="5"/>
  <c r="R119" i="5"/>
  <c r="Y119" i="5"/>
  <c r="Y103" i="5"/>
  <c r="A103" i="5"/>
  <c r="A104" i="5"/>
  <c r="A114" i="5"/>
  <c r="A115" i="5"/>
  <c r="A116" i="5"/>
  <c r="A117" i="5"/>
  <c r="A118" i="5"/>
  <c r="A121" i="5"/>
  <c r="A122" i="5"/>
  <c r="A125" i="5"/>
  <c r="A126" i="5"/>
  <c r="A127" i="5"/>
  <c r="A123" i="5"/>
  <c r="A124" i="5"/>
  <c r="A128" i="5"/>
  <c r="A129" i="5"/>
  <c r="A130" i="5"/>
  <c r="A131" i="5"/>
  <c r="A132" i="5"/>
  <c r="A133" i="5"/>
  <c r="A136" i="5"/>
  <c r="A137" i="5"/>
  <c r="A138" i="5"/>
  <c r="A134" i="5"/>
  <c r="A135" i="5"/>
  <c r="A139" i="5"/>
  <c r="A140" i="5"/>
  <c r="A141" i="5"/>
  <c r="A142" i="5"/>
  <c r="A143" i="5"/>
  <c r="A144" i="5"/>
  <c r="A148" i="5"/>
  <c r="A146" i="5"/>
  <c r="A147" i="5"/>
  <c r="A149" i="5"/>
  <c r="A119" i="5"/>
  <c r="A9" i="5"/>
  <c r="A10" i="5"/>
  <c r="A11" i="5"/>
  <c r="A12" i="5"/>
  <c r="A13" i="5"/>
  <c r="A14" i="5"/>
  <c r="A15" i="5"/>
  <c r="A8" i="5"/>
  <c r="AC38" i="5"/>
  <c r="AI38" i="5" s="1"/>
  <c r="AM38" i="5" s="1"/>
  <c r="Y38" i="5"/>
  <c r="W38" i="5"/>
  <c r="V38" i="5"/>
  <c r="R38" i="5"/>
  <c r="AC37" i="5"/>
  <c r="AI37" i="5" s="1"/>
  <c r="AM37" i="5" s="1"/>
  <c r="Y37" i="5"/>
  <c r="W37" i="5"/>
  <c r="V37" i="5"/>
  <c r="R37" i="5"/>
  <c r="AC36" i="5"/>
  <c r="AI36" i="5" s="1"/>
  <c r="AM36" i="5" s="1"/>
  <c r="Y36" i="5"/>
  <c r="W36" i="5"/>
  <c r="V36" i="5"/>
  <c r="R36" i="5"/>
  <c r="AC34" i="5"/>
  <c r="AI34" i="5" s="1"/>
  <c r="AM34" i="5" s="1"/>
  <c r="Y34" i="5"/>
  <c r="W34" i="5"/>
  <c r="V34" i="5"/>
  <c r="R34" i="5"/>
  <c r="AC15" i="5"/>
  <c r="AI15" i="5" s="1"/>
  <c r="AM15" i="5" s="1"/>
  <c r="Y15" i="5"/>
  <c r="W15" i="5"/>
  <c r="V15" i="5"/>
  <c r="R15" i="5"/>
  <c r="AC14" i="5"/>
  <c r="AI14" i="5" s="1"/>
  <c r="AM14" i="5" s="1"/>
  <c r="Y14" i="5"/>
  <c r="W14" i="5"/>
  <c r="V14" i="5"/>
  <c r="R14" i="5"/>
  <c r="AC13" i="5"/>
  <c r="AI13" i="5" s="1"/>
  <c r="AM13" i="5" s="1"/>
  <c r="Y13" i="5"/>
  <c r="W13" i="5"/>
  <c r="V13" i="5"/>
  <c r="R13" i="5"/>
  <c r="U13" i="5" s="1"/>
  <c r="AC12" i="5"/>
  <c r="AI12" i="5" s="1"/>
  <c r="AM12" i="5" s="1"/>
  <c r="Y12" i="5"/>
  <c r="W12" i="5"/>
  <c r="V12" i="5"/>
  <c r="R12" i="5"/>
  <c r="T12" i="5" s="1"/>
  <c r="A158" i="5"/>
  <c r="A159" i="5"/>
  <c r="A160" i="5"/>
  <c r="A161" i="5"/>
  <c r="A162" i="5"/>
  <c r="A163" i="5"/>
  <c r="A24" i="5"/>
  <c r="A25" i="5"/>
  <c r="A26" i="5"/>
  <c r="A27" i="5"/>
  <c r="A28" i="5"/>
  <c r="A39" i="5"/>
  <c r="A40" i="5"/>
  <c r="A41" i="5"/>
  <c r="A42" i="5"/>
  <c r="A43" i="5"/>
  <c r="AC43" i="5"/>
  <c r="AI43" i="5" s="1"/>
  <c r="AM43" i="5" s="1"/>
  <c r="Y43" i="5"/>
  <c r="W43" i="5"/>
  <c r="V43" i="5"/>
  <c r="R43" i="5"/>
  <c r="AC42" i="5"/>
  <c r="AI42" i="5" s="1"/>
  <c r="AM42" i="5" s="1"/>
  <c r="Y42" i="5"/>
  <c r="W42" i="5"/>
  <c r="V42" i="5"/>
  <c r="R42" i="5"/>
  <c r="AC41" i="5"/>
  <c r="AI41" i="5" s="1"/>
  <c r="AM41" i="5" s="1"/>
  <c r="Y41" i="5"/>
  <c r="W41" i="5"/>
  <c r="V41" i="5"/>
  <c r="R41" i="5"/>
  <c r="U41" i="5" s="1"/>
  <c r="AC40" i="5"/>
  <c r="AI40" i="5" s="1"/>
  <c r="AM40" i="5" s="1"/>
  <c r="Y40" i="5"/>
  <c r="W40" i="5"/>
  <c r="V40" i="5"/>
  <c r="R40" i="5"/>
  <c r="T40" i="5" s="1"/>
  <c r="AC39" i="5"/>
  <c r="AI39" i="5" s="1"/>
  <c r="AM39" i="5" s="1"/>
  <c r="Y39" i="5"/>
  <c r="W39" i="5"/>
  <c r="V39" i="5"/>
  <c r="R39" i="5"/>
  <c r="T39" i="5" s="1"/>
  <c r="A208" i="5"/>
  <c r="R208" i="5"/>
  <c r="T208" i="5" s="1"/>
  <c r="V208" i="5"/>
  <c r="W208" i="5"/>
  <c r="Y208" i="5"/>
  <c r="AC208" i="5"/>
  <c r="AI208" i="5" s="1"/>
  <c r="AM208" i="5" s="1"/>
  <c r="A202" i="5"/>
  <c r="A203" i="5"/>
  <c r="A204" i="5"/>
  <c r="A206" i="5"/>
  <c r="A207" i="5"/>
  <c r="A209" i="5"/>
  <c r="A205" i="5"/>
  <c r="A74" i="5"/>
  <c r="A80" i="5"/>
  <c r="A81" i="5"/>
  <c r="A82" i="5"/>
  <c r="A83" i="5"/>
  <c r="A79" i="5"/>
  <c r="A77" i="5"/>
  <c r="A84" i="5"/>
  <c r="A75" i="5"/>
  <c r="A76" i="5"/>
  <c r="AC142" i="5"/>
  <c r="AI142" i="5" s="1"/>
  <c r="AM142" i="5" s="1"/>
  <c r="Y142" i="5"/>
  <c r="W142" i="5"/>
  <c r="V142" i="5"/>
  <c r="R142" i="5"/>
  <c r="U142" i="5" s="1"/>
  <c r="AC141" i="5"/>
  <c r="AI141" i="5" s="1"/>
  <c r="AM141" i="5" s="1"/>
  <c r="Y141" i="5"/>
  <c r="W141" i="5"/>
  <c r="V141" i="5"/>
  <c r="R141" i="5"/>
  <c r="AC140" i="5"/>
  <c r="AI140" i="5" s="1"/>
  <c r="AM140" i="5" s="1"/>
  <c r="Y140" i="5"/>
  <c r="W140" i="5"/>
  <c r="V140" i="5"/>
  <c r="R140" i="5"/>
  <c r="U140" i="5" s="1"/>
  <c r="AC139" i="5"/>
  <c r="AI139" i="5" s="1"/>
  <c r="AM139" i="5" s="1"/>
  <c r="Y139" i="5"/>
  <c r="W139" i="5"/>
  <c r="V139" i="5"/>
  <c r="R139" i="5"/>
  <c r="U139" i="5" s="1"/>
  <c r="AC135" i="5"/>
  <c r="AI135" i="5" s="1"/>
  <c r="AM135" i="5" s="1"/>
  <c r="Y135" i="5"/>
  <c r="W135" i="5"/>
  <c r="V135" i="5"/>
  <c r="R135" i="5"/>
  <c r="AC134" i="5"/>
  <c r="AI134" i="5" s="1"/>
  <c r="AM134" i="5" s="1"/>
  <c r="Y134" i="5"/>
  <c r="W134" i="5"/>
  <c r="V134" i="5"/>
  <c r="R134" i="5"/>
  <c r="AC138" i="5"/>
  <c r="AI138" i="5" s="1"/>
  <c r="AM138" i="5" s="1"/>
  <c r="Y138" i="5"/>
  <c r="W138" i="5"/>
  <c r="V138" i="5"/>
  <c r="R138" i="5"/>
  <c r="T138" i="5" s="1"/>
  <c r="AC137" i="5"/>
  <c r="AI137" i="5" s="1"/>
  <c r="AM137" i="5" s="1"/>
  <c r="Y137" i="5"/>
  <c r="W137" i="5"/>
  <c r="V137" i="5"/>
  <c r="R137" i="5"/>
  <c r="U137" i="5" s="1"/>
  <c r="AC136" i="5"/>
  <c r="AI136" i="5" s="1"/>
  <c r="AM136" i="5" s="1"/>
  <c r="Y136" i="5"/>
  <c r="W136" i="5"/>
  <c r="V136" i="5"/>
  <c r="R136" i="5"/>
  <c r="T136" i="5" s="1"/>
  <c r="AC133" i="5"/>
  <c r="AI133" i="5" s="1"/>
  <c r="AM133" i="5" s="1"/>
  <c r="Y133" i="5"/>
  <c r="W133" i="5"/>
  <c r="V133" i="5"/>
  <c r="R133" i="5"/>
  <c r="U133" i="5" s="1"/>
  <c r="AC132" i="5"/>
  <c r="AI132" i="5" s="1"/>
  <c r="AM132" i="5" s="1"/>
  <c r="Y132" i="5"/>
  <c r="W132" i="5"/>
  <c r="V132" i="5"/>
  <c r="R132" i="5"/>
  <c r="T132" i="5" s="1"/>
  <c r="A183" i="5"/>
  <c r="A184" i="5"/>
  <c r="A186" i="5"/>
  <c r="A187" i="5"/>
  <c r="A188" i="5"/>
  <c r="A189" i="5"/>
  <c r="A185" i="5"/>
  <c r="A190" i="5"/>
  <c r="A191" i="5"/>
  <c r="A182" i="5"/>
  <c r="A47" i="5"/>
  <c r="A48" i="5"/>
  <c r="A54" i="5"/>
  <c r="A55" i="5"/>
  <c r="A56" i="5"/>
  <c r="A57" i="5"/>
  <c r="A51" i="5"/>
  <c r="A49" i="5"/>
  <c r="A58" i="5"/>
  <c r="A52" i="5"/>
  <c r="A53" i="5"/>
  <c r="A59" i="5"/>
  <c r="A60" i="5"/>
  <c r="A61" i="5"/>
  <c r="A62" i="5"/>
  <c r="A68" i="5"/>
  <c r="A69" i="5"/>
  <c r="A70" i="5"/>
  <c r="A71" i="5"/>
  <c r="A65" i="5"/>
  <c r="A63" i="5"/>
  <c r="A72" i="5"/>
  <c r="A66" i="5"/>
  <c r="A67" i="5"/>
  <c r="A73" i="5"/>
  <c r="AC73" i="5"/>
  <c r="AI73" i="5" s="1"/>
  <c r="AM73" i="5" s="1"/>
  <c r="Y73" i="5"/>
  <c r="W73" i="5"/>
  <c r="V73" i="5"/>
  <c r="R73" i="5"/>
  <c r="T73" i="5" s="1"/>
  <c r="AC67" i="5"/>
  <c r="AI67" i="5" s="1"/>
  <c r="AM67" i="5" s="1"/>
  <c r="Y67" i="5"/>
  <c r="W67" i="5"/>
  <c r="V67" i="5"/>
  <c r="R67" i="5"/>
  <c r="AC66" i="5"/>
  <c r="AI66" i="5" s="1"/>
  <c r="AM66" i="5" s="1"/>
  <c r="Y66" i="5"/>
  <c r="W66" i="5"/>
  <c r="V66" i="5"/>
  <c r="R66" i="5"/>
  <c r="AC64" i="5"/>
  <c r="AI64" i="5" s="1"/>
  <c r="AM64" i="5" s="1"/>
  <c r="Y64" i="5"/>
  <c r="W64" i="5"/>
  <c r="V64" i="5"/>
  <c r="R64" i="5"/>
  <c r="U64" i="5" s="1"/>
  <c r="AC72" i="5"/>
  <c r="AI72" i="5" s="1"/>
  <c r="AM72" i="5" s="1"/>
  <c r="Y72" i="5"/>
  <c r="W72" i="5"/>
  <c r="V72" i="5"/>
  <c r="R72" i="5"/>
  <c r="U72" i="5" s="1"/>
  <c r="AC63" i="5"/>
  <c r="AI63" i="5" s="1"/>
  <c r="AM63" i="5" s="1"/>
  <c r="Y63" i="5"/>
  <c r="W63" i="5"/>
  <c r="V63" i="5"/>
  <c r="R63" i="5"/>
  <c r="T63" i="5" s="1"/>
  <c r="AC65" i="5"/>
  <c r="AI65" i="5" s="1"/>
  <c r="AM65" i="5" s="1"/>
  <c r="Y65" i="5"/>
  <c r="W65" i="5"/>
  <c r="V65" i="5"/>
  <c r="R65" i="5"/>
  <c r="U65" i="5" s="1"/>
  <c r="AC71" i="5"/>
  <c r="AI71" i="5" s="1"/>
  <c r="AM71" i="5" s="1"/>
  <c r="Y71" i="5"/>
  <c r="W71" i="5"/>
  <c r="V71" i="5"/>
  <c r="R71" i="5"/>
  <c r="U71" i="5" s="1"/>
  <c r="AC70" i="5"/>
  <c r="AI70" i="5" s="1"/>
  <c r="AM70" i="5" s="1"/>
  <c r="Y70" i="5"/>
  <c r="W70" i="5"/>
  <c r="V70" i="5"/>
  <c r="R70" i="5"/>
  <c r="T70" i="5" s="1"/>
  <c r="AC69" i="5"/>
  <c r="AI69" i="5" s="1"/>
  <c r="AM69" i="5" s="1"/>
  <c r="Y69" i="5"/>
  <c r="W69" i="5"/>
  <c r="V69" i="5"/>
  <c r="R69" i="5"/>
  <c r="AC68" i="5"/>
  <c r="AI68" i="5" s="1"/>
  <c r="AM68" i="5" s="1"/>
  <c r="Y68" i="5"/>
  <c r="W68" i="5"/>
  <c r="V68" i="5"/>
  <c r="R68" i="5"/>
  <c r="AC62" i="5"/>
  <c r="AI62" i="5" s="1"/>
  <c r="AM62" i="5" s="1"/>
  <c r="Y62" i="5"/>
  <c r="W62" i="5"/>
  <c r="V62" i="5"/>
  <c r="R62" i="5"/>
  <c r="AC61" i="5"/>
  <c r="AI61" i="5" s="1"/>
  <c r="AM61" i="5" s="1"/>
  <c r="Y61" i="5"/>
  <c r="W61" i="5"/>
  <c r="V61" i="5"/>
  <c r="R61" i="5"/>
  <c r="U61" i="5" s="1"/>
  <c r="AC60" i="5"/>
  <c r="AI60" i="5" s="1"/>
  <c r="AM60" i="5" s="1"/>
  <c r="Y60" i="5"/>
  <c r="W60" i="5"/>
  <c r="V60" i="5"/>
  <c r="R60" i="5"/>
  <c r="R130" i="5"/>
  <c r="U130" i="5" s="1"/>
  <c r="V130" i="5"/>
  <c r="W130" i="5"/>
  <c r="Y130" i="5"/>
  <c r="AC130" i="5"/>
  <c r="AI130" i="5" s="1"/>
  <c r="AM130" i="5" s="1"/>
  <c r="AC131" i="5"/>
  <c r="AI131" i="5" s="1"/>
  <c r="AM131" i="5" s="1"/>
  <c r="Y131" i="5"/>
  <c r="W131" i="5"/>
  <c r="V131" i="5"/>
  <c r="R131" i="5"/>
  <c r="T131" i="5" s="1"/>
  <c r="R51" i="5"/>
  <c r="R49" i="5"/>
  <c r="R58" i="5"/>
  <c r="R50" i="5"/>
  <c r="R59" i="5"/>
  <c r="R182" i="5"/>
  <c r="R183" i="5"/>
  <c r="R184" i="5"/>
  <c r="R186" i="5"/>
  <c r="U186" i="5" s="1"/>
  <c r="R187" i="5"/>
  <c r="R188" i="5"/>
  <c r="T188" i="5" s="1"/>
  <c r="Z188" i="5" s="1"/>
  <c r="R189" i="5"/>
  <c r="U189" i="5" s="1"/>
  <c r="R185" i="5"/>
  <c r="R190" i="5"/>
  <c r="R191" i="5"/>
  <c r="V186" i="5"/>
  <c r="W186" i="5"/>
  <c r="Y186" i="5"/>
  <c r="AC186" i="5"/>
  <c r="AI186" i="5" s="1"/>
  <c r="AM186" i="5" s="1"/>
  <c r="AC191" i="5"/>
  <c r="AI191" i="5" s="1"/>
  <c r="AM191" i="5" s="1"/>
  <c r="Y191" i="5"/>
  <c r="W191" i="5"/>
  <c r="V191" i="5"/>
  <c r="V188" i="5"/>
  <c r="W188" i="5"/>
  <c r="Y188" i="5"/>
  <c r="AC188" i="5"/>
  <c r="AI188" i="5" s="1"/>
  <c r="AM188" i="5" s="1"/>
  <c r="V189" i="5"/>
  <c r="W189" i="5"/>
  <c r="Y189" i="5"/>
  <c r="AC189" i="5"/>
  <c r="AI189" i="5" s="1"/>
  <c r="AM189" i="5" s="1"/>
  <c r="AA85" i="5" l="1"/>
  <c r="AG85" i="5" s="1"/>
  <c r="AK85" i="5" s="1"/>
  <c r="AB102" i="5"/>
  <c r="AH102" i="5" s="1"/>
  <c r="AL102" i="5" s="1"/>
  <c r="AA96" i="5"/>
  <c r="AG96" i="5" s="1"/>
  <c r="AK96" i="5" s="1"/>
  <c r="AB100" i="5"/>
  <c r="AH100" i="5" s="1"/>
  <c r="AL100" i="5" s="1"/>
  <c r="AB88" i="5"/>
  <c r="AH88" i="5" s="1"/>
  <c r="AL88" i="5" s="1"/>
  <c r="AB90" i="5"/>
  <c r="AH90" i="5" s="1"/>
  <c r="AL90" i="5" s="1"/>
  <c r="AB91" i="5"/>
  <c r="AH91" i="5" s="1"/>
  <c r="AL91" i="5" s="1"/>
  <c r="AA92" i="5"/>
  <c r="AG92" i="5" s="1"/>
  <c r="AK92" i="5" s="1"/>
  <c r="AA107" i="5"/>
  <c r="AG107" i="5" s="1"/>
  <c r="AK107" i="5" s="1"/>
  <c r="AB188" i="5"/>
  <c r="AH188" i="5" s="1"/>
  <c r="AL188" i="5" s="1"/>
  <c r="AB132" i="5"/>
  <c r="AH132" i="5" s="1"/>
  <c r="AL132" i="5" s="1"/>
  <c r="AB133" i="5"/>
  <c r="AH133" i="5" s="1"/>
  <c r="AL133" i="5" s="1"/>
  <c r="AA136" i="5"/>
  <c r="AG136" i="5" s="1"/>
  <c r="AK136" i="5" s="1"/>
  <c r="AD137" i="5"/>
  <c r="AJ137" i="5" s="1"/>
  <c r="AN137" i="5" s="1"/>
  <c r="AD138" i="5"/>
  <c r="AJ138" i="5" s="1"/>
  <c r="AN138" i="5" s="1"/>
  <c r="AD134" i="5"/>
  <c r="AJ134" i="5" s="1"/>
  <c r="AN134" i="5" s="1"/>
  <c r="AD135" i="5"/>
  <c r="AJ135" i="5" s="1"/>
  <c r="AN135" i="5" s="1"/>
  <c r="AA139" i="5"/>
  <c r="AG139" i="5" s="1"/>
  <c r="AK139" i="5" s="1"/>
  <c r="AB140" i="5"/>
  <c r="AH140" i="5" s="1"/>
  <c r="AL140" i="5" s="1"/>
  <c r="AB141" i="5"/>
  <c r="AH141" i="5" s="1"/>
  <c r="AL141" i="5" s="1"/>
  <c r="AA142" i="5"/>
  <c r="AG142" i="5" s="1"/>
  <c r="AK142" i="5" s="1"/>
  <c r="AB208" i="5"/>
  <c r="AH208" i="5" s="1"/>
  <c r="AL208" i="5" s="1"/>
  <c r="AD106" i="5"/>
  <c r="AJ106" i="5" s="1"/>
  <c r="AN106" i="5" s="1"/>
  <c r="AB108" i="5"/>
  <c r="AH108" i="5" s="1"/>
  <c r="AL108" i="5" s="1"/>
  <c r="AA110" i="5"/>
  <c r="AG110" i="5" s="1"/>
  <c r="AK110" i="5" s="1"/>
  <c r="AD101" i="5"/>
  <c r="AJ101" i="5" s="1"/>
  <c r="AN101" i="5" s="1"/>
  <c r="AB95" i="5"/>
  <c r="AH95" i="5" s="1"/>
  <c r="AL95" i="5" s="1"/>
  <c r="AA189" i="5"/>
  <c r="AG189" i="5" s="1"/>
  <c r="AK189" i="5" s="1"/>
  <c r="AD131" i="5"/>
  <c r="AJ131" i="5" s="1"/>
  <c r="AN131" i="5" s="1"/>
  <c r="AB62" i="5"/>
  <c r="AH62" i="5" s="1"/>
  <c r="AL62" i="5" s="1"/>
  <c r="AD68" i="5"/>
  <c r="AJ68" i="5" s="1"/>
  <c r="AN68" i="5" s="1"/>
  <c r="AB63" i="5"/>
  <c r="AH63" i="5" s="1"/>
  <c r="AL63" i="5" s="1"/>
  <c r="AA186" i="5"/>
  <c r="AG186" i="5" s="1"/>
  <c r="AK186" i="5" s="1"/>
  <c r="AD39" i="5"/>
  <c r="AJ39" i="5" s="1"/>
  <c r="AN39" i="5" s="1"/>
  <c r="AA40" i="5"/>
  <c r="AG40" i="5" s="1"/>
  <c r="AK40" i="5" s="1"/>
  <c r="AB41" i="5"/>
  <c r="AH41" i="5" s="1"/>
  <c r="AL41" i="5" s="1"/>
  <c r="AA42" i="5"/>
  <c r="AG42" i="5" s="1"/>
  <c r="AK42" i="5" s="1"/>
  <c r="AD43" i="5"/>
  <c r="AJ43" i="5" s="1"/>
  <c r="AN43" i="5" s="1"/>
  <c r="AD12" i="5"/>
  <c r="AJ12" i="5" s="1"/>
  <c r="AN12" i="5" s="1"/>
  <c r="AB13" i="5"/>
  <c r="AH13" i="5" s="1"/>
  <c r="AL13" i="5" s="1"/>
  <c r="AA14" i="5"/>
  <c r="AG14" i="5" s="1"/>
  <c r="AK14" i="5" s="1"/>
  <c r="AD15" i="5"/>
  <c r="AJ15" i="5" s="1"/>
  <c r="AN15" i="5" s="1"/>
  <c r="AA34" i="5"/>
  <c r="AG34" i="5" s="1"/>
  <c r="AK34" i="5" s="1"/>
  <c r="AA36" i="5"/>
  <c r="AG36" i="5" s="1"/>
  <c r="AK36" i="5" s="1"/>
  <c r="AA37" i="5"/>
  <c r="AG37" i="5" s="1"/>
  <c r="AK37" i="5" s="1"/>
  <c r="AA38" i="5"/>
  <c r="AG38" i="5" s="1"/>
  <c r="AK38" i="5" s="1"/>
  <c r="AD86" i="5"/>
  <c r="AJ86" i="5" s="1"/>
  <c r="AN86" i="5" s="1"/>
  <c r="AB93" i="5"/>
  <c r="AH93" i="5" s="1"/>
  <c r="AL93" i="5" s="1"/>
  <c r="AD97" i="5"/>
  <c r="AJ97" i="5" s="1"/>
  <c r="AN97" i="5" s="1"/>
  <c r="AA89" i="5"/>
  <c r="AG89" i="5" s="1"/>
  <c r="AK89" i="5" s="1"/>
  <c r="AD130" i="5"/>
  <c r="AJ130" i="5" s="1"/>
  <c r="AN130" i="5" s="1"/>
  <c r="AB109" i="5"/>
  <c r="AH109" i="5" s="1"/>
  <c r="AL109" i="5" s="1"/>
  <c r="AB99" i="5"/>
  <c r="AH99" i="5" s="1"/>
  <c r="AL99" i="5" s="1"/>
  <c r="AB60" i="5"/>
  <c r="AH60" i="5" s="1"/>
  <c r="AL60" i="5" s="1"/>
  <c r="AB61" i="5"/>
  <c r="AH61" i="5" s="1"/>
  <c r="AL61" i="5" s="1"/>
  <c r="AA69" i="5"/>
  <c r="AG69" i="5" s="1"/>
  <c r="AK69" i="5" s="1"/>
  <c r="AB70" i="5"/>
  <c r="AH70" i="5" s="1"/>
  <c r="AL70" i="5" s="1"/>
  <c r="AB71" i="5"/>
  <c r="AH71" i="5" s="1"/>
  <c r="AL71" i="5" s="1"/>
  <c r="AB65" i="5"/>
  <c r="AH65" i="5" s="1"/>
  <c r="AL65" i="5" s="1"/>
  <c r="AB72" i="5"/>
  <c r="AH72" i="5" s="1"/>
  <c r="AL72" i="5" s="1"/>
  <c r="AB64" i="5"/>
  <c r="AH64" i="5" s="1"/>
  <c r="AL64" i="5" s="1"/>
  <c r="AA66" i="5"/>
  <c r="AG66" i="5" s="1"/>
  <c r="AK66" i="5" s="1"/>
  <c r="AD67" i="5"/>
  <c r="AJ67" i="5" s="1"/>
  <c r="AN67" i="5" s="1"/>
  <c r="AD73" i="5"/>
  <c r="AJ73" i="5" s="1"/>
  <c r="AN73" i="5" s="1"/>
  <c r="AD191" i="5"/>
  <c r="AJ191" i="5" s="1"/>
  <c r="AN191" i="5" s="1"/>
  <c r="AD87" i="5"/>
  <c r="AJ87" i="5" s="1"/>
  <c r="AN87" i="5" s="1"/>
  <c r="AB94" i="5"/>
  <c r="AH94" i="5" s="1"/>
  <c r="AL94" i="5" s="1"/>
  <c r="AD98" i="5"/>
  <c r="AJ98" i="5" s="1"/>
  <c r="AN98" i="5" s="1"/>
  <c r="AE174" i="5"/>
  <c r="AE196" i="5"/>
  <c r="AE193" i="5"/>
  <c r="Z192" i="5"/>
  <c r="AE195" i="5"/>
  <c r="Z196" i="5"/>
  <c r="Z201" i="5"/>
  <c r="AE198" i="5"/>
  <c r="Z200" i="5"/>
  <c r="Z195" i="5"/>
  <c r="AE197" i="5"/>
  <c r="Z172" i="5"/>
  <c r="AE179" i="5"/>
  <c r="Z181" i="5"/>
  <c r="Z180" i="5"/>
  <c r="AE177" i="5"/>
  <c r="AE171" i="5"/>
  <c r="AE173" i="5"/>
  <c r="Z157" i="5"/>
  <c r="Z176" i="5"/>
  <c r="Z175" i="5"/>
  <c r="AE176" i="5"/>
  <c r="Z168" i="5"/>
  <c r="AE169" i="5"/>
  <c r="AE175" i="5"/>
  <c r="AE166" i="5"/>
  <c r="Z167" i="5"/>
  <c r="AE168" i="5"/>
  <c r="Z166" i="5"/>
  <c r="Z174" i="5"/>
  <c r="Z156" i="5"/>
  <c r="AE156" i="5"/>
  <c r="Z153" i="5"/>
  <c r="AE153" i="5"/>
  <c r="Z20" i="5"/>
  <c r="AE20" i="5"/>
  <c r="AE44" i="5"/>
  <c r="AE31" i="5"/>
  <c r="T89" i="5"/>
  <c r="AB107" i="5"/>
  <c r="AH107" i="5" s="1"/>
  <c r="AL107" i="5" s="1"/>
  <c r="AB87" i="5"/>
  <c r="AH87" i="5" s="1"/>
  <c r="AL87" i="5" s="1"/>
  <c r="AA97" i="5"/>
  <c r="AG97" i="5" s="1"/>
  <c r="AK97" i="5" s="1"/>
  <c r="AB92" i="5"/>
  <c r="AH92" i="5" s="1"/>
  <c r="AL92" i="5" s="1"/>
  <c r="T95" i="5"/>
  <c r="Z95" i="5" s="1"/>
  <c r="T88" i="5"/>
  <c r="T91" i="5"/>
  <c r="AE91" i="5" s="1"/>
  <c r="AB101" i="5"/>
  <c r="AH101" i="5" s="1"/>
  <c r="AL101" i="5" s="1"/>
  <c r="AA101" i="5"/>
  <c r="AG101" i="5" s="1"/>
  <c r="AK101" i="5" s="1"/>
  <c r="T102" i="5"/>
  <c r="Z102" i="5" s="1"/>
  <c r="AD102" i="5"/>
  <c r="AJ102" i="5" s="1"/>
  <c r="AN102" i="5" s="1"/>
  <c r="AB97" i="5"/>
  <c r="AH97" i="5" s="1"/>
  <c r="AL97" i="5" s="1"/>
  <c r="T109" i="5"/>
  <c r="Z109" i="5" s="1"/>
  <c r="AA86" i="5"/>
  <c r="AG86" i="5" s="1"/>
  <c r="AK86" i="5" s="1"/>
  <c r="AD94" i="5"/>
  <c r="AJ94" i="5" s="1"/>
  <c r="AN94" i="5" s="1"/>
  <c r="AD99" i="5"/>
  <c r="AJ99" i="5" s="1"/>
  <c r="AN99" i="5" s="1"/>
  <c r="AB86" i="5"/>
  <c r="AH86" i="5" s="1"/>
  <c r="AL86" i="5" s="1"/>
  <c r="AE94" i="5"/>
  <c r="AD90" i="5"/>
  <c r="AJ90" i="5" s="1"/>
  <c r="AN90" i="5" s="1"/>
  <c r="AA98" i="5"/>
  <c r="AG98" i="5" s="1"/>
  <c r="AK98" i="5" s="1"/>
  <c r="AD108" i="5"/>
  <c r="AJ108" i="5" s="1"/>
  <c r="AN108" i="5" s="1"/>
  <c r="AA87" i="5"/>
  <c r="AG87" i="5" s="1"/>
  <c r="AK87" i="5" s="1"/>
  <c r="AD93" i="5"/>
  <c r="AJ93" i="5" s="1"/>
  <c r="AN93" i="5" s="1"/>
  <c r="U94" i="5"/>
  <c r="AB98" i="5"/>
  <c r="AH98" i="5" s="1"/>
  <c r="AL98" i="5" s="1"/>
  <c r="T90" i="5"/>
  <c r="T93" i="5"/>
  <c r="AE93" i="5" s="1"/>
  <c r="AB96" i="5"/>
  <c r="AH96" i="5" s="1"/>
  <c r="AL96" i="5" s="1"/>
  <c r="AA99" i="5"/>
  <c r="AG99" i="5" s="1"/>
  <c r="AK99" i="5" s="1"/>
  <c r="AD88" i="5"/>
  <c r="AJ88" i="5" s="1"/>
  <c r="AN88" i="5" s="1"/>
  <c r="AB85" i="5"/>
  <c r="AH85" i="5" s="1"/>
  <c r="AL85" i="5" s="1"/>
  <c r="U93" i="5"/>
  <c r="AD100" i="5"/>
  <c r="AJ100" i="5" s="1"/>
  <c r="AN100" i="5" s="1"/>
  <c r="T100" i="5"/>
  <c r="Z100" i="5" s="1"/>
  <c r="T107" i="5"/>
  <c r="U107" i="5"/>
  <c r="AD107" i="5"/>
  <c r="AJ107" i="5" s="1"/>
  <c r="AN107" i="5" s="1"/>
  <c r="AD89" i="5"/>
  <c r="AJ89" i="5" s="1"/>
  <c r="AN89" i="5" s="1"/>
  <c r="AB89" i="5"/>
  <c r="AH89" i="5" s="1"/>
  <c r="AL89" i="5" s="1"/>
  <c r="AD95" i="5"/>
  <c r="AJ95" i="5" s="1"/>
  <c r="AN95" i="5" s="1"/>
  <c r="U85" i="5"/>
  <c r="AD85" i="5"/>
  <c r="AJ85" i="5" s="1"/>
  <c r="AN85" i="5" s="1"/>
  <c r="T86" i="5"/>
  <c r="U96" i="5"/>
  <c r="AD96" i="5"/>
  <c r="AJ96" i="5" s="1"/>
  <c r="AN96" i="5" s="1"/>
  <c r="T97" i="5"/>
  <c r="U92" i="5"/>
  <c r="AD92" i="5"/>
  <c r="AJ92" i="5" s="1"/>
  <c r="AN92" i="5" s="1"/>
  <c r="AD91" i="5"/>
  <c r="AJ91" i="5" s="1"/>
  <c r="AN91" i="5" s="1"/>
  <c r="U86" i="5"/>
  <c r="T87" i="5"/>
  <c r="AE87" i="5" s="1"/>
  <c r="AA102" i="5"/>
  <c r="AG102" i="5" s="1"/>
  <c r="AK102" i="5" s="1"/>
  <c r="U97" i="5"/>
  <c r="T98" i="5"/>
  <c r="AA100" i="5"/>
  <c r="AG100" i="5" s="1"/>
  <c r="AK100" i="5" s="1"/>
  <c r="U87" i="5"/>
  <c r="T101" i="5"/>
  <c r="AA93" i="5"/>
  <c r="AG93" i="5" s="1"/>
  <c r="AK93" i="5" s="1"/>
  <c r="Z94" i="5"/>
  <c r="U98" i="5"/>
  <c r="T99" i="5"/>
  <c r="AA88" i="5"/>
  <c r="AG88" i="5" s="1"/>
  <c r="AK88" i="5" s="1"/>
  <c r="T92" i="5"/>
  <c r="AA94" i="5"/>
  <c r="AG94" i="5" s="1"/>
  <c r="AK94" i="5" s="1"/>
  <c r="AA90" i="5"/>
  <c r="AG90" i="5" s="1"/>
  <c r="AK90" i="5" s="1"/>
  <c r="T85" i="5"/>
  <c r="AE85" i="5" s="1"/>
  <c r="AA95" i="5"/>
  <c r="AG95" i="5" s="1"/>
  <c r="AK95" i="5" s="1"/>
  <c r="AA91" i="5"/>
  <c r="AG91" i="5" s="1"/>
  <c r="AK91" i="5" s="1"/>
  <c r="T96" i="5"/>
  <c r="AB110" i="5"/>
  <c r="AH110" i="5" s="1"/>
  <c r="AL110" i="5" s="1"/>
  <c r="AA108" i="5"/>
  <c r="AG108" i="5" s="1"/>
  <c r="AK108" i="5" s="1"/>
  <c r="T108" i="5"/>
  <c r="AA106" i="5"/>
  <c r="AG106" i="5" s="1"/>
  <c r="AK106" i="5" s="1"/>
  <c r="AB106" i="5"/>
  <c r="AH106" i="5" s="1"/>
  <c r="AL106" i="5" s="1"/>
  <c r="U110" i="5"/>
  <c r="AD110" i="5"/>
  <c r="AJ110" i="5" s="1"/>
  <c r="AN110" i="5" s="1"/>
  <c r="AD109" i="5"/>
  <c r="AJ109" i="5" s="1"/>
  <c r="AN109" i="5" s="1"/>
  <c r="T110" i="5"/>
  <c r="T106" i="5"/>
  <c r="AE106" i="5" s="1"/>
  <c r="AA109" i="5"/>
  <c r="AG109" i="5" s="1"/>
  <c r="AK109" i="5" s="1"/>
  <c r="AD37" i="5"/>
  <c r="AJ37" i="5" s="1"/>
  <c r="AN37" i="5" s="1"/>
  <c r="AE39" i="5"/>
  <c r="AA15" i="5"/>
  <c r="AG15" i="5" s="1"/>
  <c r="AK15" i="5" s="1"/>
  <c r="AD34" i="5"/>
  <c r="AJ34" i="5" s="1"/>
  <c r="AN34" i="5" s="1"/>
  <c r="AB36" i="5"/>
  <c r="AH36" i="5" s="1"/>
  <c r="AL36" i="5" s="1"/>
  <c r="AB12" i="5"/>
  <c r="AH12" i="5" s="1"/>
  <c r="AL12" i="5" s="1"/>
  <c r="AB38" i="5"/>
  <c r="AH38" i="5" s="1"/>
  <c r="AL38" i="5" s="1"/>
  <c r="U39" i="5"/>
  <c r="AB34" i="5"/>
  <c r="AH34" i="5" s="1"/>
  <c r="AL34" i="5" s="1"/>
  <c r="U12" i="5"/>
  <c r="AD36" i="5"/>
  <c r="AJ36" i="5" s="1"/>
  <c r="AN36" i="5" s="1"/>
  <c r="AB37" i="5"/>
  <c r="AH37" i="5" s="1"/>
  <c r="AL37" i="5" s="1"/>
  <c r="AB14" i="5"/>
  <c r="AH14" i="5" s="1"/>
  <c r="AL14" i="5" s="1"/>
  <c r="AB15" i="5"/>
  <c r="AH15" i="5" s="1"/>
  <c r="AL15" i="5" s="1"/>
  <c r="AA12" i="5"/>
  <c r="AG12" i="5" s="1"/>
  <c r="AK12" i="5" s="1"/>
  <c r="T13" i="5"/>
  <c r="AD38" i="5"/>
  <c r="AJ38" i="5" s="1"/>
  <c r="AN38" i="5" s="1"/>
  <c r="T34" i="5"/>
  <c r="AE34" i="5" s="1"/>
  <c r="T36" i="5"/>
  <c r="T37" i="5"/>
  <c r="T38" i="5"/>
  <c r="U34" i="5"/>
  <c r="U36" i="5"/>
  <c r="U37" i="5"/>
  <c r="U38" i="5"/>
  <c r="AE12" i="5"/>
  <c r="AD13" i="5"/>
  <c r="AJ13" i="5" s="1"/>
  <c r="AN13" i="5" s="1"/>
  <c r="T14" i="5"/>
  <c r="AE14" i="5" s="1"/>
  <c r="U14" i="5"/>
  <c r="AD14" i="5"/>
  <c r="AJ14" i="5" s="1"/>
  <c r="AN14" i="5" s="1"/>
  <c r="T15" i="5"/>
  <c r="U15" i="5"/>
  <c r="Z12" i="5"/>
  <c r="AA13" i="5"/>
  <c r="AG13" i="5" s="1"/>
  <c r="AK13" i="5" s="1"/>
  <c r="AB42" i="5"/>
  <c r="AH42" i="5" s="1"/>
  <c r="AL42" i="5" s="1"/>
  <c r="AB40" i="5"/>
  <c r="AH40" i="5" s="1"/>
  <c r="AL40" i="5" s="1"/>
  <c r="AA43" i="5"/>
  <c r="AG43" i="5" s="1"/>
  <c r="AK43" i="5" s="1"/>
  <c r="T41" i="5"/>
  <c r="AB43" i="5"/>
  <c r="AH43" i="5" s="1"/>
  <c r="AL43" i="5" s="1"/>
  <c r="AB135" i="5"/>
  <c r="AH135" i="5" s="1"/>
  <c r="AL135" i="5" s="1"/>
  <c r="AD40" i="5"/>
  <c r="AJ40" i="5" s="1"/>
  <c r="AN40" i="5" s="1"/>
  <c r="U40" i="5"/>
  <c r="U42" i="5"/>
  <c r="AD42" i="5"/>
  <c r="AJ42" i="5" s="1"/>
  <c r="AN42" i="5" s="1"/>
  <c r="T43" i="5"/>
  <c r="AE40" i="5"/>
  <c r="AD41" i="5"/>
  <c r="AJ41" i="5" s="1"/>
  <c r="AN41" i="5" s="1"/>
  <c r="Z39" i="5"/>
  <c r="U43" i="5"/>
  <c r="AA39" i="5"/>
  <c r="AG39" i="5" s="1"/>
  <c r="AK39" i="5" s="1"/>
  <c r="Z40" i="5"/>
  <c r="T42" i="5"/>
  <c r="AB39" i="5"/>
  <c r="AH39" i="5" s="1"/>
  <c r="AL39" i="5" s="1"/>
  <c r="AA41" i="5"/>
  <c r="AG41" i="5" s="1"/>
  <c r="AK41" i="5" s="1"/>
  <c r="AE70" i="5"/>
  <c r="AE73" i="5"/>
  <c r="AD60" i="5"/>
  <c r="AJ60" i="5" s="1"/>
  <c r="AN60" i="5" s="1"/>
  <c r="AA68" i="5"/>
  <c r="AG68" i="5" s="1"/>
  <c r="AK68" i="5" s="1"/>
  <c r="U208" i="5"/>
  <c r="AB191" i="5"/>
  <c r="AH191" i="5" s="1"/>
  <c r="AL191" i="5" s="1"/>
  <c r="AD186" i="5"/>
  <c r="AJ186" i="5" s="1"/>
  <c r="AN186" i="5" s="1"/>
  <c r="AB69" i="5"/>
  <c r="AH69" i="5" s="1"/>
  <c r="AL69" i="5" s="1"/>
  <c r="AA134" i="5"/>
  <c r="AG134" i="5" s="1"/>
  <c r="AK134" i="5" s="1"/>
  <c r="T137" i="5"/>
  <c r="AA135" i="5"/>
  <c r="AG135" i="5" s="1"/>
  <c r="AK135" i="5" s="1"/>
  <c r="AA208" i="5"/>
  <c r="AG208" i="5" s="1"/>
  <c r="AK208" i="5" s="1"/>
  <c r="AE208" i="5"/>
  <c r="Z208" i="5"/>
  <c r="AD208" i="5"/>
  <c r="AJ208" i="5" s="1"/>
  <c r="AN208" i="5" s="1"/>
  <c r="AA70" i="5"/>
  <c r="AG70" i="5" s="1"/>
  <c r="AK70" i="5" s="1"/>
  <c r="AD63" i="5"/>
  <c r="AJ63" i="5" s="1"/>
  <c r="AN63" i="5" s="1"/>
  <c r="AA67" i="5"/>
  <c r="AG67" i="5" s="1"/>
  <c r="AK67" i="5" s="1"/>
  <c r="AD61" i="5"/>
  <c r="AJ61" i="5" s="1"/>
  <c r="AN61" i="5" s="1"/>
  <c r="U63" i="5"/>
  <c r="U70" i="5"/>
  <c r="AD71" i="5"/>
  <c r="AJ71" i="5" s="1"/>
  <c r="AN71" i="5" s="1"/>
  <c r="U132" i="5"/>
  <c r="AD69" i="5"/>
  <c r="AJ69" i="5" s="1"/>
  <c r="AN69" i="5" s="1"/>
  <c r="T64" i="5"/>
  <c r="Z70" i="5"/>
  <c r="AD139" i="5"/>
  <c r="AJ139" i="5" s="1"/>
  <c r="AN139" i="5" s="1"/>
  <c r="Z73" i="5"/>
  <c r="AD132" i="5"/>
  <c r="AJ132" i="5" s="1"/>
  <c r="AN132" i="5" s="1"/>
  <c r="AD189" i="5"/>
  <c r="AJ189" i="5" s="1"/>
  <c r="AN189" i="5" s="1"/>
  <c r="AD70" i="5"/>
  <c r="AJ70" i="5" s="1"/>
  <c r="AN70" i="5" s="1"/>
  <c r="T130" i="5"/>
  <c r="Z130" i="5" s="1"/>
  <c r="T61" i="5"/>
  <c r="AB68" i="5"/>
  <c r="AH68" i="5" s="1"/>
  <c r="AL68" i="5" s="1"/>
  <c r="T71" i="5"/>
  <c r="Z71" i="5" s="1"/>
  <c r="AE63" i="5"/>
  <c r="AB67" i="5"/>
  <c r="AH67" i="5" s="1"/>
  <c r="AL67" i="5" s="1"/>
  <c r="U73" i="5"/>
  <c r="AD136" i="5"/>
  <c r="AJ136" i="5" s="1"/>
  <c r="AN136" i="5" s="1"/>
  <c r="AB134" i="5"/>
  <c r="AH134" i="5" s="1"/>
  <c r="AL134" i="5" s="1"/>
  <c r="AE136" i="5"/>
  <c r="T141" i="5"/>
  <c r="AE141" i="5" s="1"/>
  <c r="T62" i="5"/>
  <c r="Z62" i="5" s="1"/>
  <c r="AD65" i="5"/>
  <c r="AJ65" i="5" s="1"/>
  <c r="AN65" i="5" s="1"/>
  <c r="AD72" i="5"/>
  <c r="AJ72" i="5" s="1"/>
  <c r="AN72" i="5" s="1"/>
  <c r="AD133" i="5"/>
  <c r="AJ133" i="5" s="1"/>
  <c r="AN133" i="5" s="1"/>
  <c r="U136" i="5"/>
  <c r="AD140" i="5"/>
  <c r="AJ140" i="5" s="1"/>
  <c r="AN140" i="5" s="1"/>
  <c r="U141" i="5"/>
  <c r="AD142" i="5"/>
  <c r="AJ142" i="5" s="1"/>
  <c r="AN142" i="5" s="1"/>
  <c r="T60" i="5"/>
  <c r="AE60" i="5" s="1"/>
  <c r="U60" i="5"/>
  <c r="T65" i="5"/>
  <c r="T72" i="5"/>
  <c r="AA73" i="5"/>
  <c r="AG73" i="5" s="1"/>
  <c r="AK73" i="5" s="1"/>
  <c r="AA132" i="5"/>
  <c r="AG132" i="5" s="1"/>
  <c r="AK132" i="5" s="1"/>
  <c r="T133" i="5"/>
  <c r="Z133" i="5" s="1"/>
  <c r="AB138" i="5"/>
  <c r="AH138" i="5" s="1"/>
  <c r="AL138" i="5" s="1"/>
  <c r="AB139" i="5"/>
  <c r="AH139" i="5" s="1"/>
  <c r="AL139" i="5" s="1"/>
  <c r="T140" i="5"/>
  <c r="Z140" i="5" s="1"/>
  <c r="AB66" i="5"/>
  <c r="AH66" i="5" s="1"/>
  <c r="AL66" i="5" s="1"/>
  <c r="Z132" i="5"/>
  <c r="AE132" i="5"/>
  <c r="AB136" i="5"/>
  <c r="AH136" i="5" s="1"/>
  <c r="AL136" i="5" s="1"/>
  <c r="AA137" i="5"/>
  <c r="AG137" i="5" s="1"/>
  <c r="AK137" i="5" s="1"/>
  <c r="Z138" i="5"/>
  <c r="AB142" i="5"/>
  <c r="AH142" i="5" s="1"/>
  <c r="AL142" i="5" s="1"/>
  <c r="AB137" i="5"/>
  <c r="AH137" i="5" s="1"/>
  <c r="AL137" i="5" s="1"/>
  <c r="AA138" i="5"/>
  <c r="AG138" i="5" s="1"/>
  <c r="AK138" i="5" s="1"/>
  <c r="AD141" i="5"/>
  <c r="AJ141" i="5" s="1"/>
  <c r="AN141" i="5" s="1"/>
  <c r="T142" i="5"/>
  <c r="AE142" i="5" s="1"/>
  <c r="U138" i="5"/>
  <c r="T134" i="5"/>
  <c r="AE138" i="5"/>
  <c r="U134" i="5"/>
  <c r="T135" i="5"/>
  <c r="AE135" i="5" s="1"/>
  <c r="AA140" i="5"/>
  <c r="AG140" i="5" s="1"/>
  <c r="AK140" i="5" s="1"/>
  <c r="AA133" i="5"/>
  <c r="AG133" i="5" s="1"/>
  <c r="AK133" i="5" s="1"/>
  <c r="Z136" i="5"/>
  <c r="U135" i="5"/>
  <c r="T139" i="5"/>
  <c r="Z139" i="5" s="1"/>
  <c r="AA141" i="5"/>
  <c r="AG141" i="5" s="1"/>
  <c r="AK141" i="5" s="1"/>
  <c r="AD62" i="5"/>
  <c r="AJ62" i="5" s="1"/>
  <c r="AN62" i="5" s="1"/>
  <c r="U68" i="5"/>
  <c r="T69" i="5"/>
  <c r="AA71" i="5"/>
  <c r="AG71" i="5" s="1"/>
  <c r="AK71" i="5" s="1"/>
  <c r="U66" i="5"/>
  <c r="AD66" i="5"/>
  <c r="AJ66" i="5" s="1"/>
  <c r="AN66" i="5" s="1"/>
  <c r="T67" i="5"/>
  <c r="AB73" i="5"/>
  <c r="AH73" i="5" s="1"/>
  <c r="AL73" i="5" s="1"/>
  <c r="U62" i="5"/>
  <c r="T68" i="5"/>
  <c r="AD64" i="5"/>
  <c r="AJ64" i="5" s="1"/>
  <c r="AN64" i="5" s="1"/>
  <c r="T66" i="5"/>
  <c r="AE66" i="5" s="1"/>
  <c r="U69" i="5"/>
  <c r="AA65" i="5"/>
  <c r="AG65" i="5" s="1"/>
  <c r="AK65" i="5" s="1"/>
  <c r="Z63" i="5"/>
  <c r="U67" i="5"/>
  <c r="AA60" i="5"/>
  <c r="AG60" i="5" s="1"/>
  <c r="AK60" i="5" s="1"/>
  <c r="AA63" i="5"/>
  <c r="AG63" i="5" s="1"/>
  <c r="AK63" i="5" s="1"/>
  <c r="AA61" i="5"/>
  <c r="AG61" i="5" s="1"/>
  <c r="AK61" i="5" s="1"/>
  <c r="AA72" i="5"/>
  <c r="AG72" i="5" s="1"/>
  <c r="AK72" i="5" s="1"/>
  <c r="AA62" i="5"/>
  <c r="AG62" i="5" s="1"/>
  <c r="AK62" i="5" s="1"/>
  <c r="AA64" i="5"/>
  <c r="AG64" i="5" s="1"/>
  <c r="AK64" i="5" s="1"/>
  <c r="U131" i="5"/>
  <c r="AB131" i="5"/>
  <c r="AH131" i="5" s="1"/>
  <c r="AL131" i="5" s="1"/>
  <c r="AD188" i="5"/>
  <c r="AJ188" i="5" s="1"/>
  <c r="AN188" i="5" s="1"/>
  <c r="AB130" i="5"/>
  <c r="AH130" i="5" s="1"/>
  <c r="AL130" i="5" s="1"/>
  <c r="AA130" i="5"/>
  <c r="AG130" i="5" s="1"/>
  <c r="AK130" i="5" s="1"/>
  <c r="AA131" i="5"/>
  <c r="AG131" i="5" s="1"/>
  <c r="AK131" i="5" s="1"/>
  <c r="Z131" i="5"/>
  <c r="AE131" i="5"/>
  <c r="T186" i="5"/>
  <c r="AE186" i="5" s="1"/>
  <c r="T189" i="5"/>
  <c r="Z189" i="5" s="1"/>
  <c r="U188" i="5"/>
  <c r="AE188" i="5"/>
  <c r="AA191" i="5"/>
  <c r="AG191" i="5" s="1"/>
  <c r="AK191" i="5" s="1"/>
  <c r="AA188" i="5"/>
  <c r="AG188" i="5" s="1"/>
  <c r="AK188" i="5" s="1"/>
  <c r="AB186" i="5"/>
  <c r="AH186" i="5" s="1"/>
  <c r="AL186" i="5" s="1"/>
  <c r="T191" i="5"/>
  <c r="U191" i="5"/>
  <c r="AB189" i="5"/>
  <c r="AH189" i="5" s="1"/>
  <c r="AL189" i="5" s="1"/>
  <c r="R46" i="5"/>
  <c r="R47" i="5"/>
  <c r="U47" i="5" s="1"/>
  <c r="R48" i="5"/>
  <c r="U48" i="5" s="1"/>
  <c r="R54" i="5"/>
  <c r="T54" i="5" s="1"/>
  <c r="R55" i="5"/>
  <c r="T55" i="5" s="1"/>
  <c r="U51" i="5"/>
  <c r="U49" i="5"/>
  <c r="U58" i="5"/>
  <c r="T50" i="5"/>
  <c r="T52" i="5"/>
  <c r="U53" i="5"/>
  <c r="T56" i="5"/>
  <c r="U57" i="5"/>
  <c r="AE61" i="5" l="1"/>
  <c r="AE89" i="5"/>
  <c r="Z89" i="5"/>
  <c r="Z88" i="5"/>
  <c r="AE88" i="5"/>
  <c r="AE95" i="5"/>
  <c r="Z92" i="5"/>
  <c r="Z91" i="5"/>
  <c r="AE100" i="5"/>
  <c r="Z90" i="5"/>
  <c r="Z108" i="5"/>
  <c r="Z93" i="5"/>
  <c r="AE102" i="5"/>
  <c r="AE92" i="5"/>
  <c r="AE109" i="5"/>
  <c r="AE90" i="5"/>
  <c r="AE96" i="5"/>
  <c r="Z86" i="5"/>
  <c r="Z96" i="5"/>
  <c r="AE86" i="5"/>
  <c r="Z107" i="5"/>
  <c r="AE107" i="5"/>
  <c r="Z98" i="5"/>
  <c r="AE101" i="5"/>
  <c r="Z101" i="5"/>
  <c r="Z85" i="5"/>
  <c r="AE98" i="5"/>
  <c r="AE99" i="5"/>
  <c r="Z99" i="5"/>
  <c r="Z87" i="5"/>
  <c r="Z97" i="5"/>
  <c r="AE97" i="5"/>
  <c r="AE110" i="5"/>
  <c r="Z110" i="5"/>
  <c r="AE108" i="5"/>
  <c r="Z106" i="5"/>
  <c r="Z13" i="5"/>
  <c r="AE13" i="5"/>
  <c r="Z38" i="5"/>
  <c r="AE38" i="5"/>
  <c r="Z37" i="5"/>
  <c r="AE37" i="5"/>
  <c r="Z36" i="5"/>
  <c r="AE36" i="5"/>
  <c r="Z34" i="5"/>
  <c r="Z14" i="5"/>
  <c r="AE15" i="5"/>
  <c r="Z15" i="5"/>
  <c r="AE130" i="5"/>
  <c r="Z41" i="5"/>
  <c r="AE41" i="5"/>
  <c r="AE43" i="5"/>
  <c r="Z43" i="5"/>
  <c r="Z42" i="5"/>
  <c r="AE42" i="5"/>
  <c r="Z137" i="5"/>
  <c r="Z64" i="5"/>
  <c r="AE64" i="5"/>
  <c r="Z142" i="5"/>
  <c r="AE72" i="5"/>
  <c r="AE137" i="5"/>
  <c r="Z72" i="5"/>
  <c r="AE68" i="5"/>
  <c r="AE67" i="5"/>
  <c r="Z61" i="5"/>
  <c r="Z141" i="5"/>
  <c r="AE62" i="5"/>
  <c r="Z66" i="5"/>
  <c r="Z68" i="5"/>
  <c r="Z60" i="5"/>
  <c r="AE140" i="5"/>
  <c r="Z65" i="5"/>
  <c r="AE133" i="5"/>
  <c r="AE71" i="5"/>
  <c r="AE65" i="5"/>
  <c r="Z134" i="5"/>
  <c r="AE134" i="5"/>
  <c r="Z135" i="5"/>
  <c r="AE139" i="5"/>
  <c r="AE69" i="5"/>
  <c r="Z67" i="5"/>
  <c r="Z69" i="5"/>
  <c r="AE189" i="5"/>
  <c r="Z186" i="5"/>
  <c r="Z191" i="5"/>
  <c r="AE191" i="5"/>
  <c r="U50" i="5"/>
  <c r="U56" i="5"/>
  <c r="U52" i="5"/>
  <c r="U54" i="5"/>
  <c r="T58" i="5"/>
  <c r="U55" i="5"/>
  <c r="T53" i="5"/>
  <c r="T57" i="5"/>
  <c r="T49" i="5"/>
  <c r="T48" i="5"/>
  <c r="T51" i="5"/>
  <c r="T47" i="5"/>
  <c r="AC164" i="5"/>
  <c r="AI164" i="5" s="1"/>
  <c r="AM164" i="5" s="1"/>
  <c r="Y164" i="5"/>
  <c r="W164" i="5"/>
  <c r="V164" i="5"/>
  <c r="R164" i="5"/>
  <c r="AC29" i="5"/>
  <c r="AI29" i="5" s="1"/>
  <c r="AM29" i="5" s="1"/>
  <c r="Y29" i="5"/>
  <c r="W29" i="5"/>
  <c r="V29" i="5"/>
  <c r="R29" i="5"/>
  <c r="U29" i="5" s="1"/>
  <c r="AB164" i="5" l="1"/>
  <c r="AH164" i="5" s="1"/>
  <c r="AL164" i="5" s="1"/>
  <c r="AD29" i="5"/>
  <c r="AJ29" i="5" s="1"/>
  <c r="AN29" i="5" s="1"/>
  <c r="AA29" i="5"/>
  <c r="AG29" i="5" s="1"/>
  <c r="AK29" i="5" s="1"/>
  <c r="AB29" i="5"/>
  <c r="AH29" i="5" s="1"/>
  <c r="AL29" i="5" s="1"/>
  <c r="AA164" i="5"/>
  <c r="AG164" i="5" s="1"/>
  <c r="AK164" i="5" s="1"/>
  <c r="U164" i="5"/>
  <c r="AD164" i="5"/>
  <c r="AJ164" i="5" s="1"/>
  <c r="AN164" i="5" s="1"/>
  <c r="T164" i="5"/>
  <c r="AE164" i="5" s="1"/>
  <c r="T29" i="5"/>
  <c r="R128" i="5"/>
  <c r="U128" i="5" s="1"/>
  <c r="V128" i="5"/>
  <c r="W128" i="5"/>
  <c r="Y128" i="5"/>
  <c r="AC128" i="5"/>
  <c r="AI128" i="5" s="1"/>
  <c r="AM128" i="5" s="1"/>
  <c r="R129" i="5"/>
  <c r="U129" i="5" s="1"/>
  <c r="V129" i="5"/>
  <c r="W129" i="5"/>
  <c r="Y129" i="5"/>
  <c r="AC129" i="5"/>
  <c r="AI129" i="5" s="1"/>
  <c r="AM129" i="5" s="1"/>
  <c r="AB129" i="5" l="1"/>
  <c r="AH129" i="5" s="1"/>
  <c r="AL129" i="5" s="1"/>
  <c r="AB128" i="5"/>
  <c r="AH128" i="5" s="1"/>
  <c r="AL128" i="5" s="1"/>
  <c r="Z164" i="5"/>
  <c r="AE29" i="5"/>
  <c r="Z29" i="5"/>
  <c r="T129" i="5"/>
  <c r="AA128" i="5"/>
  <c r="AG128" i="5" s="1"/>
  <c r="AK128" i="5" s="1"/>
  <c r="AA129" i="5"/>
  <c r="AG129" i="5" s="1"/>
  <c r="AK129" i="5" s="1"/>
  <c r="T128" i="5"/>
  <c r="AE128" i="5" s="1"/>
  <c r="AD129" i="5"/>
  <c r="AJ129" i="5" s="1"/>
  <c r="AN129" i="5" s="1"/>
  <c r="AD128" i="5"/>
  <c r="AJ128" i="5" s="1"/>
  <c r="AN128" i="5" s="1"/>
  <c r="Z129" i="5" l="1"/>
  <c r="AE129" i="5"/>
  <c r="Z128" i="5"/>
  <c r="V389" i="5"/>
  <c r="V391" i="5"/>
  <c r="V390" i="5"/>
  <c r="T391" i="5"/>
  <c r="R389" i="5"/>
  <c r="T389" i="5" s="1"/>
  <c r="P389" i="5"/>
  <c r="W389" i="5"/>
  <c r="Y389" i="5"/>
  <c r="AC389" i="5"/>
  <c r="AI389" i="5" s="1"/>
  <c r="AM389" i="5" s="1"/>
  <c r="P390" i="5"/>
  <c r="R390" i="5"/>
  <c r="U390" i="5" s="1"/>
  <c r="W390" i="5"/>
  <c r="Y390" i="5"/>
  <c r="AC390" i="5"/>
  <c r="AI390" i="5" s="1"/>
  <c r="AM390" i="5" s="1"/>
  <c r="P391" i="5"/>
  <c r="U391" i="5"/>
  <c r="S391" i="5"/>
  <c r="W391" i="5"/>
  <c r="Y391" i="5"/>
  <c r="AC391" i="5"/>
  <c r="AI391" i="5" s="1"/>
  <c r="AM391" i="5" s="1"/>
  <c r="AC5" i="5"/>
  <c r="AI5" i="5" s="1"/>
  <c r="AM5" i="5" s="1"/>
  <c r="AC6" i="5"/>
  <c r="AI6" i="5" s="1"/>
  <c r="AM6" i="5" s="1"/>
  <c r="AC7" i="5"/>
  <c r="AI7" i="5" s="1"/>
  <c r="AM7" i="5" s="1"/>
  <c r="AC8" i="5"/>
  <c r="AI8" i="5" s="1"/>
  <c r="AM8" i="5" s="1"/>
  <c r="AC9" i="5"/>
  <c r="AI9" i="5" s="1"/>
  <c r="AM9" i="5" s="1"/>
  <c r="AC10" i="5"/>
  <c r="AI10" i="5" s="1"/>
  <c r="AM10" i="5" s="1"/>
  <c r="AC11" i="5"/>
  <c r="AI11" i="5" s="1"/>
  <c r="AM11" i="5" s="1"/>
  <c r="AC119" i="5"/>
  <c r="AI119" i="5" s="1"/>
  <c r="AM119" i="5" s="1"/>
  <c r="AC103" i="5"/>
  <c r="AI103" i="5" s="1"/>
  <c r="AM103" i="5" s="1"/>
  <c r="AC104" i="5"/>
  <c r="AI104" i="5" s="1"/>
  <c r="AM104" i="5" s="1"/>
  <c r="AC105" i="5"/>
  <c r="AI105" i="5" s="1"/>
  <c r="AM105" i="5" s="1"/>
  <c r="AC35" i="5"/>
  <c r="AI35" i="5" s="1"/>
  <c r="AM35" i="5" s="1"/>
  <c r="AC16" i="5"/>
  <c r="AI16" i="5" s="1"/>
  <c r="AM16" i="5" s="1"/>
  <c r="AC17" i="5"/>
  <c r="AI17" i="5" s="1"/>
  <c r="AM17" i="5" s="1"/>
  <c r="AC18" i="5"/>
  <c r="AI18" i="5" s="1"/>
  <c r="AM18" i="5" s="1"/>
  <c r="AC154" i="5"/>
  <c r="AI154" i="5" s="1"/>
  <c r="AM154" i="5" s="1"/>
  <c r="AC150" i="5"/>
  <c r="AI150" i="5" s="1"/>
  <c r="AM150" i="5" s="1"/>
  <c r="AC151" i="5"/>
  <c r="AI151" i="5" s="1"/>
  <c r="AM151" i="5" s="1"/>
  <c r="AC152" i="5"/>
  <c r="AI152" i="5" s="1"/>
  <c r="AM152" i="5" s="1"/>
  <c r="AC19" i="5"/>
  <c r="AI19" i="5" s="1"/>
  <c r="AM19" i="5" s="1"/>
  <c r="AC21" i="5"/>
  <c r="AI21" i="5" s="1"/>
  <c r="AM21" i="5" s="1"/>
  <c r="AC22" i="5"/>
  <c r="AI22" i="5" s="1"/>
  <c r="AM22" i="5" s="1"/>
  <c r="AC23" i="5"/>
  <c r="AI23" i="5" s="1"/>
  <c r="AM23" i="5" s="1"/>
  <c r="AC46" i="5"/>
  <c r="AI46" i="5" s="1"/>
  <c r="AM46" i="5" s="1"/>
  <c r="AC47" i="5"/>
  <c r="AI47" i="5" s="1"/>
  <c r="AM47" i="5" s="1"/>
  <c r="AC48" i="5"/>
  <c r="AI48" i="5" s="1"/>
  <c r="AM48" i="5" s="1"/>
  <c r="AC54" i="5"/>
  <c r="AI54" i="5" s="1"/>
  <c r="AM54" i="5" s="1"/>
  <c r="AC58" i="5"/>
  <c r="AI58" i="5" s="1"/>
  <c r="AM58" i="5" s="1"/>
  <c r="AC50" i="5"/>
  <c r="AI50" i="5" s="1"/>
  <c r="AM50" i="5" s="1"/>
  <c r="AC55" i="5"/>
  <c r="AI55" i="5" s="1"/>
  <c r="AM55" i="5" s="1"/>
  <c r="AC56" i="5"/>
  <c r="AI56" i="5" s="1"/>
  <c r="AM56" i="5" s="1"/>
  <c r="AC57" i="5"/>
  <c r="AI57" i="5" s="1"/>
  <c r="AM57" i="5" s="1"/>
  <c r="AC51" i="5"/>
  <c r="AI51" i="5" s="1"/>
  <c r="AM51" i="5" s="1"/>
  <c r="AC49" i="5"/>
  <c r="AI49" i="5" s="1"/>
  <c r="AM49" i="5" s="1"/>
  <c r="AC52" i="5"/>
  <c r="AI52" i="5" s="1"/>
  <c r="AM52" i="5" s="1"/>
  <c r="AC53" i="5"/>
  <c r="AI53" i="5" s="1"/>
  <c r="AM53" i="5" s="1"/>
  <c r="AC182" i="5"/>
  <c r="AI182" i="5" s="1"/>
  <c r="AM182" i="5" s="1"/>
  <c r="AC183" i="5"/>
  <c r="AI183" i="5" s="1"/>
  <c r="AM183" i="5" s="1"/>
  <c r="AC184" i="5"/>
  <c r="AI184" i="5" s="1"/>
  <c r="AM184" i="5" s="1"/>
  <c r="AC185" i="5"/>
  <c r="AI185" i="5" s="1"/>
  <c r="AM185" i="5" s="1"/>
  <c r="AC187" i="5"/>
  <c r="AI187" i="5" s="1"/>
  <c r="AM187" i="5" s="1"/>
  <c r="AC190" i="5"/>
  <c r="AI190" i="5" s="1"/>
  <c r="AM190" i="5" s="1"/>
  <c r="AC121" i="5"/>
  <c r="AI121" i="5" s="1"/>
  <c r="AM121" i="5" s="1"/>
  <c r="AC122" i="5"/>
  <c r="AI122" i="5" s="1"/>
  <c r="AM122" i="5" s="1"/>
  <c r="AC125" i="5"/>
  <c r="AI125" i="5" s="1"/>
  <c r="AM125" i="5" s="1"/>
  <c r="AC126" i="5"/>
  <c r="AI126" i="5" s="1"/>
  <c r="AM126" i="5" s="1"/>
  <c r="AC127" i="5"/>
  <c r="AI127" i="5" s="1"/>
  <c r="AM127" i="5" s="1"/>
  <c r="AC123" i="5"/>
  <c r="AI123" i="5" s="1"/>
  <c r="AM123" i="5" s="1"/>
  <c r="AC124" i="5"/>
  <c r="AI124" i="5" s="1"/>
  <c r="AM124" i="5" s="1"/>
  <c r="AC74" i="5"/>
  <c r="AI74" i="5" s="1"/>
  <c r="AM74" i="5" s="1"/>
  <c r="AC80" i="5"/>
  <c r="AI80" i="5" s="1"/>
  <c r="AM80" i="5" s="1"/>
  <c r="AC81" i="5"/>
  <c r="AI81" i="5" s="1"/>
  <c r="AM81" i="5" s="1"/>
  <c r="AC82" i="5"/>
  <c r="AI82" i="5" s="1"/>
  <c r="AM82" i="5" s="1"/>
  <c r="AC83" i="5"/>
  <c r="AI83" i="5" s="1"/>
  <c r="AM83" i="5" s="1"/>
  <c r="AC79" i="5"/>
  <c r="AI79" i="5" s="1"/>
  <c r="AM79" i="5" s="1"/>
  <c r="AC77" i="5"/>
  <c r="AI77" i="5" s="1"/>
  <c r="AM77" i="5" s="1"/>
  <c r="AC84" i="5"/>
  <c r="AI84" i="5" s="1"/>
  <c r="AM84" i="5" s="1"/>
  <c r="AC78" i="5"/>
  <c r="AI78" i="5" s="1"/>
  <c r="AM78" i="5" s="1"/>
  <c r="AC75" i="5"/>
  <c r="AI75" i="5" s="1"/>
  <c r="AM75" i="5" s="1"/>
  <c r="AC76" i="5"/>
  <c r="AI76" i="5" s="1"/>
  <c r="AM76" i="5" s="1"/>
  <c r="AC202" i="5"/>
  <c r="AI202" i="5" s="1"/>
  <c r="AM202" i="5" s="1"/>
  <c r="AC203" i="5"/>
  <c r="AI203" i="5" s="1"/>
  <c r="AM203" i="5" s="1"/>
  <c r="AC204" i="5"/>
  <c r="AI204" i="5" s="1"/>
  <c r="AM204" i="5" s="1"/>
  <c r="AC206" i="5"/>
  <c r="AI206" i="5" s="1"/>
  <c r="AM206" i="5" s="1"/>
  <c r="AC207" i="5"/>
  <c r="AI207" i="5" s="1"/>
  <c r="AM207" i="5" s="1"/>
  <c r="AC209" i="5"/>
  <c r="AI209" i="5" s="1"/>
  <c r="AM209" i="5" s="1"/>
  <c r="AC205" i="5"/>
  <c r="AI205" i="5" s="1"/>
  <c r="AM205" i="5" s="1"/>
  <c r="AC143" i="5"/>
  <c r="AI143" i="5" s="1"/>
  <c r="AM143" i="5" s="1"/>
  <c r="AC144" i="5"/>
  <c r="AI144" i="5" s="1"/>
  <c r="AM144" i="5" s="1"/>
  <c r="AC148" i="5"/>
  <c r="AI148" i="5" s="1"/>
  <c r="AM148" i="5" s="1"/>
  <c r="AC146" i="5"/>
  <c r="AI146" i="5" s="1"/>
  <c r="AM146" i="5" s="1"/>
  <c r="AC147" i="5"/>
  <c r="AI147" i="5" s="1"/>
  <c r="AM147" i="5" s="1"/>
  <c r="AC149" i="5"/>
  <c r="AI149" i="5" s="1"/>
  <c r="AM149" i="5" s="1"/>
  <c r="AC24" i="5"/>
  <c r="AI24" i="5" s="1"/>
  <c r="AM24" i="5" s="1"/>
  <c r="AC25" i="5"/>
  <c r="AI25" i="5" s="1"/>
  <c r="AM25" i="5" s="1"/>
  <c r="AC26" i="5"/>
  <c r="AI26" i="5" s="1"/>
  <c r="AM26" i="5" s="1"/>
  <c r="AC27" i="5"/>
  <c r="AI27" i="5" s="1"/>
  <c r="AM27" i="5" s="1"/>
  <c r="AC28" i="5"/>
  <c r="AI28" i="5" s="1"/>
  <c r="AM28" i="5" s="1"/>
  <c r="AC158" i="5"/>
  <c r="AI158" i="5" s="1"/>
  <c r="AM158" i="5" s="1"/>
  <c r="AC159" i="5"/>
  <c r="AI159" i="5" s="1"/>
  <c r="AM159" i="5" s="1"/>
  <c r="AC160" i="5"/>
  <c r="AI160" i="5" s="1"/>
  <c r="AM160" i="5" s="1"/>
  <c r="AC161" i="5"/>
  <c r="AI161" i="5" s="1"/>
  <c r="AM161" i="5" s="1"/>
  <c r="AC162" i="5"/>
  <c r="AI162" i="5" s="1"/>
  <c r="AM162" i="5" s="1"/>
  <c r="AC163" i="5"/>
  <c r="AI163" i="5" s="1"/>
  <c r="AM163" i="5" s="1"/>
  <c r="AC111" i="5"/>
  <c r="AI111" i="5" s="1"/>
  <c r="AM111" i="5" s="1"/>
  <c r="AC112" i="5"/>
  <c r="AI112" i="5" s="1"/>
  <c r="AM112" i="5" s="1"/>
  <c r="AC113" i="5"/>
  <c r="AI113" i="5" s="1"/>
  <c r="AM113" i="5" s="1"/>
  <c r="AC114" i="5"/>
  <c r="AI114" i="5" s="1"/>
  <c r="AM114" i="5" s="1"/>
  <c r="AC115" i="5"/>
  <c r="AI115" i="5" s="1"/>
  <c r="AM115" i="5" s="1"/>
  <c r="AC116" i="5"/>
  <c r="AI116" i="5" s="1"/>
  <c r="AM116" i="5" s="1"/>
  <c r="AC117" i="5"/>
  <c r="AI117" i="5" s="1"/>
  <c r="AM117" i="5" s="1"/>
  <c r="AC118" i="5"/>
  <c r="AI118" i="5" s="1"/>
  <c r="AM118" i="5" s="1"/>
  <c r="AC210" i="5"/>
  <c r="AI210" i="5" s="1"/>
  <c r="AM210" i="5" s="1"/>
  <c r="AC211" i="5"/>
  <c r="AI211" i="5" s="1"/>
  <c r="AM211" i="5" s="1"/>
  <c r="AC212" i="5"/>
  <c r="AI212" i="5" s="1"/>
  <c r="AM212" i="5" s="1"/>
  <c r="AC213" i="5"/>
  <c r="AI213" i="5" s="1"/>
  <c r="AM213" i="5" s="1"/>
  <c r="AC214" i="5"/>
  <c r="AI214" i="5" s="1"/>
  <c r="AM214" i="5" s="1"/>
  <c r="AC215" i="5"/>
  <c r="AI215" i="5" s="1"/>
  <c r="AM215" i="5" s="1"/>
  <c r="AC216" i="5"/>
  <c r="AI216" i="5" s="1"/>
  <c r="AM216" i="5" s="1"/>
  <c r="AC217" i="5"/>
  <c r="AI217" i="5" s="1"/>
  <c r="AM217" i="5" s="1"/>
  <c r="AC218" i="5"/>
  <c r="AI218" i="5" s="1"/>
  <c r="AM218" i="5" s="1"/>
  <c r="AC219" i="5"/>
  <c r="AI219" i="5" s="1"/>
  <c r="AM219" i="5" s="1"/>
  <c r="AC220" i="5"/>
  <c r="AI220" i="5" s="1"/>
  <c r="AM220" i="5" s="1"/>
  <c r="AC221" i="5"/>
  <c r="AI221" i="5" s="1"/>
  <c r="AM221" i="5" s="1"/>
  <c r="AC222" i="5"/>
  <c r="AI222" i="5" s="1"/>
  <c r="AM222" i="5" s="1"/>
  <c r="AC223" i="5"/>
  <c r="AI223" i="5" s="1"/>
  <c r="AM223" i="5" s="1"/>
  <c r="AC224" i="5"/>
  <c r="AI224" i="5" s="1"/>
  <c r="AM224" i="5" s="1"/>
  <c r="AC225" i="5"/>
  <c r="AI225" i="5" s="1"/>
  <c r="AM225" i="5" s="1"/>
  <c r="AC226" i="5"/>
  <c r="AI226" i="5" s="1"/>
  <c r="AM226" i="5" s="1"/>
  <c r="AC227" i="5"/>
  <c r="AI227" i="5" s="1"/>
  <c r="AM227" i="5" s="1"/>
  <c r="AC228" i="5"/>
  <c r="AI228" i="5" s="1"/>
  <c r="AM228" i="5" s="1"/>
  <c r="AC229" i="5"/>
  <c r="AI229" i="5" s="1"/>
  <c r="AM229" i="5" s="1"/>
  <c r="AC230" i="5"/>
  <c r="AI230" i="5" s="1"/>
  <c r="AM230" i="5" s="1"/>
  <c r="AC231" i="5"/>
  <c r="AI231" i="5" s="1"/>
  <c r="AM231" i="5" s="1"/>
  <c r="AC232" i="5"/>
  <c r="AI232" i="5" s="1"/>
  <c r="AM232" i="5" s="1"/>
  <c r="AC233" i="5"/>
  <c r="AI233" i="5" s="1"/>
  <c r="AM233" i="5" s="1"/>
  <c r="AC234" i="5"/>
  <c r="AI234" i="5" s="1"/>
  <c r="AM234" i="5" s="1"/>
  <c r="AC235" i="5"/>
  <c r="AI235" i="5" s="1"/>
  <c r="AM235" i="5" s="1"/>
  <c r="AC236" i="5"/>
  <c r="AI236" i="5" s="1"/>
  <c r="AM236" i="5" s="1"/>
  <c r="AC237" i="5"/>
  <c r="AI237" i="5" s="1"/>
  <c r="AM237" i="5" s="1"/>
  <c r="AC238" i="5"/>
  <c r="AI238" i="5" s="1"/>
  <c r="AM238" i="5" s="1"/>
  <c r="AC239" i="5"/>
  <c r="AI239" i="5" s="1"/>
  <c r="AM239" i="5" s="1"/>
  <c r="AC240" i="5"/>
  <c r="AI240" i="5" s="1"/>
  <c r="AM240" i="5" s="1"/>
  <c r="AC241" i="5"/>
  <c r="AI241" i="5" s="1"/>
  <c r="AM241" i="5" s="1"/>
  <c r="AC242" i="5"/>
  <c r="AI242" i="5" s="1"/>
  <c r="AM242" i="5" s="1"/>
  <c r="AC243" i="5"/>
  <c r="AI243" i="5" s="1"/>
  <c r="AM243" i="5" s="1"/>
  <c r="AC244" i="5"/>
  <c r="AI244" i="5" s="1"/>
  <c r="AM244" i="5" s="1"/>
  <c r="AC245" i="5"/>
  <c r="AI245" i="5" s="1"/>
  <c r="AM245" i="5" s="1"/>
  <c r="AC246" i="5"/>
  <c r="AI246" i="5" s="1"/>
  <c r="AM246" i="5" s="1"/>
  <c r="AC247" i="5"/>
  <c r="AI247" i="5" s="1"/>
  <c r="AM247" i="5" s="1"/>
  <c r="AC248" i="5"/>
  <c r="AI248" i="5" s="1"/>
  <c r="AM248" i="5" s="1"/>
  <c r="AC249" i="5"/>
  <c r="AI249" i="5" s="1"/>
  <c r="AM249" i="5" s="1"/>
  <c r="AC250" i="5"/>
  <c r="AI250" i="5" s="1"/>
  <c r="AM250" i="5" s="1"/>
  <c r="AC251" i="5"/>
  <c r="AI251" i="5" s="1"/>
  <c r="AM251" i="5" s="1"/>
  <c r="AC252" i="5"/>
  <c r="AI252" i="5" s="1"/>
  <c r="AM252" i="5" s="1"/>
  <c r="AC253" i="5"/>
  <c r="AI253" i="5" s="1"/>
  <c r="AM253" i="5" s="1"/>
  <c r="AC254" i="5"/>
  <c r="AI254" i="5" s="1"/>
  <c r="AM254" i="5" s="1"/>
  <c r="AC255" i="5"/>
  <c r="AI255" i="5" s="1"/>
  <c r="AM255" i="5" s="1"/>
  <c r="AC256" i="5"/>
  <c r="AI256" i="5" s="1"/>
  <c r="AM256" i="5" s="1"/>
  <c r="AC257" i="5"/>
  <c r="AI257" i="5" s="1"/>
  <c r="AM257" i="5" s="1"/>
  <c r="AC258" i="5"/>
  <c r="AI258" i="5" s="1"/>
  <c r="AM258" i="5" s="1"/>
  <c r="AC259" i="5"/>
  <c r="AI259" i="5" s="1"/>
  <c r="AM259" i="5" s="1"/>
  <c r="AC260" i="5"/>
  <c r="AI260" i="5" s="1"/>
  <c r="AM260" i="5" s="1"/>
  <c r="AC261" i="5"/>
  <c r="AI261" i="5" s="1"/>
  <c r="AM261" i="5" s="1"/>
  <c r="AC262" i="5"/>
  <c r="AI262" i="5" s="1"/>
  <c r="AM262" i="5" s="1"/>
  <c r="AC263" i="5"/>
  <c r="AI263" i="5" s="1"/>
  <c r="AM263" i="5" s="1"/>
  <c r="AC264" i="5"/>
  <c r="AI264" i="5" s="1"/>
  <c r="AM264" i="5" s="1"/>
  <c r="AC265" i="5"/>
  <c r="AI265" i="5" s="1"/>
  <c r="AM265" i="5" s="1"/>
  <c r="AC266" i="5"/>
  <c r="AI266" i="5" s="1"/>
  <c r="AM266" i="5" s="1"/>
  <c r="AC270" i="5"/>
  <c r="AI270" i="5" s="1"/>
  <c r="AM270" i="5" s="1"/>
  <c r="AC278" i="5"/>
  <c r="AI278" i="5" s="1"/>
  <c r="AM278" i="5" s="1"/>
  <c r="AC286" i="5"/>
  <c r="AI286" i="5" s="1"/>
  <c r="AM286" i="5" s="1"/>
  <c r="AC290" i="5"/>
  <c r="AI290" i="5" s="1"/>
  <c r="AM290" i="5" s="1"/>
  <c r="AC298" i="5"/>
  <c r="AI298" i="5" s="1"/>
  <c r="AM298" i="5" s="1"/>
  <c r="AC306" i="5"/>
  <c r="AI306" i="5" s="1"/>
  <c r="AM306" i="5" s="1"/>
  <c r="AC310" i="5"/>
  <c r="AI310" i="5" s="1"/>
  <c r="AM310" i="5" s="1"/>
  <c r="AC318" i="5"/>
  <c r="AI318" i="5" s="1"/>
  <c r="AM318" i="5" s="1"/>
  <c r="AC327" i="5"/>
  <c r="AI327" i="5" s="1"/>
  <c r="AM327" i="5" s="1"/>
  <c r="AC337" i="5"/>
  <c r="AI337" i="5" s="1"/>
  <c r="AM337" i="5" s="1"/>
  <c r="AC347" i="5"/>
  <c r="AI347" i="5" s="1"/>
  <c r="AM347" i="5" s="1"/>
  <c r="AC357" i="5"/>
  <c r="AI357" i="5" s="1"/>
  <c r="AM357" i="5" s="1"/>
  <c r="AC358" i="5"/>
  <c r="AI358" i="5" s="1"/>
  <c r="AM358" i="5" s="1"/>
  <c r="AC359" i="5"/>
  <c r="AI359" i="5" s="1"/>
  <c r="AM359" i="5" s="1"/>
  <c r="AC360" i="5"/>
  <c r="AI360" i="5" s="1"/>
  <c r="AM360" i="5" s="1"/>
  <c r="AC361" i="5"/>
  <c r="AI361" i="5" s="1"/>
  <c r="AM361" i="5" s="1"/>
  <c r="AC362" i="5"/>
  <c r="AI362" i="5" s="1"/>
  <c r="AM362" i="5" s="1"/>
  <c r="AC363" i="5"/>
  <c r="AI363" i="5" s="1"/>
  <c r="AM363" i="5" s="1"/>
  <c r="AC364" i="5"/>
  <c r="AI364" i="5" s="1"/>
  <c r="AM364" i="5" s="1"/>
  <c r="AC365" i="5"/>
  <c r="AI365" i="5" s="1"/>
  <c r="AM365" i="5" s="1"/>
  <c r="AC366" i="5"/>
  <c r="AI366" i="5" s="1"/>
  <c r="AM366" i="5" s="1"/>
  <c r="AC367" i="5"/>
  <c r="AI367" i="5" s="1"/>
  <c r="AM367" i="5" s="1"/>
  <c r="AC368" i="5"/>
  <c r="AI368" i="5" s="1"/>
  <c r="AM368" i="5" s="1"/>
  <c r="AC369" i="5"/>
  <c r="AI369" i="5" s="1"/>
  <c r="AM369" i="5" s="1"/>
  <c r="AC370" i="5"/>
  <c r="AI370" i="5" s="1"/>
  <c r="AM370" i="5" s="1"/>
  <c r="AC371" i="5"/>
  <c r="AI371" i="5" s="1"/>
  <c r="AM371" i="5" s="1"/>
  <c r="AC372" i="5"/>
  <c r="AI372" i="5" s="1"/>
  <c r="AM372" i="5" s="1"/>
  <c r="AC373" i="5"/>
  <c r="AI373" i="5" s="1"/>
  <c r="AM373" i="5" s="1"/>
  <c r="AC374" i="5"/>
  <c r="AI374" i="5" s="1"/>
  <c r="AM374" i="5" s="1"/>
  <c r="AC375" i="5"/>
  <c r="AI375" i="5" s="1"/>
  <c r="AM375" i="5" s="1"/>
  <c r="AC376" i="5"/>
  <c r="AI376" i="5" s="1"/>
  <c r="AM376" i="5" s="1"/>
  <c r="AC377" i="5"/>
  <c r="AI377" i="5" s="1"/>
  <c r="AM377" i="5" s="1"/>
  <c r="AC378" i="5"/>
  <c r="AI378" i="5" s="1"/>
  <c r="AM378" i="5" s="1"/>
  <c r="AC379" i="5"/>
  <c r="AI379" i="5" s="1"/>
  <c r="AM379" i="5" s="1"/>
  <c r="AC380" i="5"/>
  <c r="AI380" i="5" s="1"/>
  <c r="AM380" i="5" s="1"/>
  <c r="AC381" i="5"/>
  <c r="AI381" i="5" s="1"/>
  <c r="AM381" i="5" s="1"/>
  <c r="AC382" i="5"/>
  <c r="AI382" i="5" s="1"/>
  <c r="AM382" i="5" s="1"/>
  <c r="AC383" i="5"/>
  <c r="AI383" i="5" s="1"/>
  <c r="AM383" i="5" s="1"/>
  <c r="AC384" i="5"/>
  <c r="AI384" i="5" s="1"/>
  <c r="AM384" i="5" s="1"/>
  <c r="AC385" i="5"/>
  <c r="AI385" i="5" s="1"/>
  <c r="AM385" i="5" s="1"/>
  <c r="AC386" i="5"/>
  <c r="AI386" i="5" s="1"/>
  <c r="AM386" i="5" s="1"/>
  <c r="AC387" i="5"/>
  <c r="AI387" i="5" s="1"/>
  <c r="AM387" i="5" s="1"/>
  <c r="AC388" i="5"/>
  <c r="AI388" i="5" s="1"/>
  <c r="AM388" i="5" s="1"/>
  <c r="AC392" i="5"/>
  <c r="AI392" i="5" s="1"/>
  <c r="AM392" i="5" s="1"/>
  <c r="AC393" i="5"/>
  <c r="AI393" i="5" s="1"/>
  <c r="AM393" i="5" s="1"/>
  <c r="AC394" i="5"/>
  <c r="AI394" i="5" s="1"/>
  <c r="AM394" i="5" s="1"/>
  <c r="AC395" i="5"/>
  <c r="AI395" i="5" s="1"/>
  <c r="AM395" i="5" s="1"/>
  <c r="AC30" i="5"/>
  <c r="AI30" i="5" s="1"/>
  <c r="AM30" i="5" s="1"/>
  <c r="AC45" i="5"/>
  <c r="AI45" i="5" s="1"/>
  <c r="AM45" i="5" s="1"/>
  <c r="AC59" i="5"/>
  <c r="AI59" i="5" s="1"/>
  <c r="AM59" i="5" s="1"/>
  <c r="AC165" i="5"/>
  <c r="AI165" i="5" s="1"/>
  <c r="AM165" i="5" s="1"/>
  <c r="AC120" i="5"/>
  <c r="AI120" i="5" s="1"/>
  <c r="AM120" i="5" s="1"/>
  <c r="AC396" i="5"/>
  <c r="AI396" i="5" s="1"/>
  <c r="AM396" i="5" s="1"/>
  <c r="AC397" i="5"/>
  <c r="AI397" i="5" s="1"/>
  <c r="AM397" i="5" s="1"/>
  <c r="AC398" i="5"/>
  <c r="AI398" i="5" s="1"/>
  <c r="AM398" i="5" s="1"/>
  <c r="AC399" i="5"/>
  <c r="AI399" i="5" s="1"/>
  <c r="AM399" i="5" s="1"/>
  <c r="AC400" i="5"/>
  <c r="AI400" i="5" s="1"/>
  <c r="AM400" i="5" s="1"/>
  <c r="AC401" i="5"/>
  <c r="AI401" i="5" s="1"/>
  <c r="AM401" i="5" s="1"/>
  <c r="AC402" i="5"/>
  <c r="AI402" i="5" s="1"/>
  <c r="AM402" i="5" s="1"/>
  <c r="AC403" i="5"/>
  <c r="AI403" i="5" s="1"/>
  <c r="AM403" i="5" s="1"/>
  <c r="AC4" i="5"/>
  <c r="AI4" i="5" s="1"/>
  <c r="AM4" i="5" s="1"/>
  <c r="V347" i="5"/>
  <c r="W347" i="5"/>
  <c r="Y347" i="5"/>
  <c r="V337" i="5"/>
  <c r="W337" i="5"/>
  <c r="Y337" i="5"/>
  <c r="V327" i="5"/>
  <c r="W327" i="5"/>
  <c r="Y327" i="5"/>
  <c r="Y318" i="5"/>
  <c r="W318" i="5"/>
  <c r="V318" i="5"/>
  <c r="Y310" i="5"/>
  <c r="W310" i="5"/>
  <c r="V310" i="5"/>
  <c r="Y306" i="5"/>
  <c r="W306" i="5"/>
  <c r="V306" i="5"/>
  <c r="Y298" i="5"/>
  <c r="W298" i="5"/>
  <c r="V298" i="5"/>
  <c r="Y290" i="5"/>
  <c r="W290" i="5"/>
  <c r="V290" i="5"/>
  <c r="Y286" i="5"/>
  <c r="W286" i="5"/>
  <c r="V286" i="5"/>
  <c r="V278" i="5"/>
  <c r="W278" i="5"/>
  <c r="Y278" i="5"/>
  <c r="V270" i="5"/>
  <c r="W270" i="5"/>
  <c r="Y270" i="5"/>
  <c r="V266" i="5"/>
  <c r="W266" i="5"/>
  <c r="Y266" i="5"/>
  <c r="R266" i="5"/>
  <c r="U266" i="5" s="1"/>
  <c r="R270" i="5"/>
  <c r="U270" i="5" s="1"/>
  <c r="R278" i="5"/>
  <c r="U278" i="5" s="1"/>
  <c r="R286" i="5"/>
  <c r="U286" i="5" s="1"/>
  <c r="R290" i="5"/>
  <c r="R298" i="5"/>
  <c r="U298" i="5" s="1"/>
  <c r="R306" i="5"/>
  <c r="U306" i="5" s="1"/>
  <c r="R310" i="5"/>
  <c r="U310" i="5" s="1"/>
  <c r="R318" i="5"/>
  <c r="R327" i="5"/>
  <c r="T327" i="5" s="1"/>
  <c r="R337" i="5"/>
  <c r="U337" i="5" s="1"/>
  <c r="R347" i="5"/>
  <c r="U347" i="5" s="1"/>
  <c r="AD400" i="5" l="1"/>
  <c r="AB374" i="5"/>
  <c r="AD327" i="5"/>
  <c r="AJ327" i="5" s="1"/>
  <c r="AN327" i="5" s="1"/>
  <c r="AD247" i="5"/>
  <c r="AB235" i="5"/>
  <c r="AA116" i="5"/>
  <c r="AA28" i="5"/>
  <c r="AD209" i="5"/>
  <c r="AD126" i="5"/>
  <c r="AA151" i="5"/>
  <c r="AD104" i="5"/>
  <c r="AD120" i="5"/>
  <c r="AD30" i="5"/>
  <c r="AB392" i="5"/>
  <c r="AA385" i="5"/>
  <c r="AB381" i="5"/>
  <c r="AD377" i="5"/>
  <c r="AD373" i="5"/>
  <c r="AA369" i="5"/>
  <c r="AD365" i="5"/>
  <c r="AD361" i="5"/>
  <c r="AB357" i="5"/>
  <c r="AA318" i="5"/>
  <c r="AG318" i="5" s="1"/>
  <c r="AK318" i="5" s="1"/>
  <c r="AB290" i="5"/>
  <c r="AH290" i="5" s="1"/>
  <c r="AL290" i="5" s="1"/>
  <c r="AA266" i="5"/>
  <c r="AG266" i="5" s="1"/>
  <c r="AK266" i="5" s="1"/>
  <c r="AA262" i="5"/>
  <c r="AD258" i="5"/>
  <c r="AD254" i="5"/>
  <c r="AD250" i="5"/>
  <c r="AD246" i="5"/>
  <c r="AA242" i="5"/>
  <c r="AB238" i="5"/>
  <c r="AA234" i="5"/>
  <c r="AB230" i="5"/>
  <c r="AD226" i="5"/>
  <c r="AD222" i="5"/>
  <c r="AD218" i="5"/>
  <c r="AD214" i="5"/>
  <c r="AA210" i="5"/>
  <c r="AA115" i="5"/>
  <c r="AD160" i="5"/>
  <c r="AD144" i="5"/>
  <c r="AB207" i="5"/>
  <c r="AD84" i="5"/>
  <c r="AB82" i="5"/>
  <c r="AB124" i="5"/>
  <c r="AA125" i="5"/>
  <c r="AB187" i="5"/>
  <c r="AD182" i="5"/>
  <c r="AB51" i="5"/>
  <c r="AB50" i="5"/>
  <c r="AD21" i="5"/>
  <c r="AB150" i="5"/>
  <c r="AB103" i="5"/>
  <c r="AD9" i="5"/>
  <c r="AB5" i="5"/>
  <c r="AB390" i="5"/>
  <c r="AH390" i="5" s="1"/>
  <c r="AL390" i="5" s="1"/>
  <c r="AB382" i="5"/>
  <c r="AB378" i="5"/>
  <c r="AD255" i="5"/>
  <c r="AA243" i="5"/>
  <c r="AB231" i="5"/>
  <c r="AD223" i="5"/>
  <c r="AD211" i="5"/>
  <c r="AD112" i="5"/>
  <c r="AD24" i="5"/>
  <c r="AD74" i="5"/>
  <c r="AD190" i="5"/>
  <c r="AB49" i="5"/>
  <c r="AA48" i="5"/>
  <c r="AD17" i="5"/>
  <c r="AD6" i="5"/>
  <c r="AA402" i="5"/>
  <c r="AA398" i="5"/>
  <c r="AB165" i="5"/>
  <c r="AD388" i="5"/>
  <c r="AA380" i="5"/>
  <c r="AA364" i="5"/>
  <c r="AD347" i="5"/>
  <c r="AJ347" i="5" s="1"/>
  <c r="AN347" i="5" s="1"/>
  <c r="AA286" i="5"/>
  <c r="AG286" i="5" s="1"/>
  <c r="AK286" i="5" s="1"/>
  <c r="AA261" i="5"/>
  <c r="AA253" i="5"/>
  <c r="AB245" i="5"/>
  <c r="AA237" i="5"/>
  <c r="AD229" i="5"/>
  <c r="AB221" i="5"/>
  <c r="AA213" i="5"/>
  <c r="AD114" i="5"/>
  <c r="AA163" i="5"/>
  <c r="AD159" i="5"/>
  <c r="AA26" i="5"/>
  <c r="AA147" i="5"/>
  <c r="AB143" i="5"/>
  <c r="AA206" i="5"/>
  <c r="AB76" i="5"/>
  <c r="AB77" i="5"/>
  <c r="AD81" i="5"/>
  <c r="AB123" i="5"/>
  <c r="AB122" i="5"/>
  <c r="AB185" i="5"/>
  <c r="AD53" i="5"/>
  <c r="AA57" i="5"/>
  <c r="AB58" i="5"/>
  <c r="AD46" i="5"/>
  <c r="AD19" i="5"/>
  <c r="AD154" i="5"/>
  <c r="AB35" i="5"/>
  <c r="AB119" i="5"/>
  <c r="AD8" i="5"/>
  <c r="AD391" i="5"/>
  <c r="AJ391" i="5" s="1"/>
  <c r="AN391" i="5" s="1"/>
  <c r="AD4" i="5"/>
  <c r="AD396" i="5"/>
  <c r="AB393" i="5"/>
  <c r="AB366" i="5"/>
  <c r="AB358" i="5"/>
  <c r="AD298" i="5"/>
  <c r="AJ298" i="5" s="1"/>
  <c r="AN298" i="5" s="1"/>
  <c r="AA263" i="5"/>
  <c r="AD251" i="5"/>
  <c r="AB239" i="5"/>
  <c r="AD227" i="5"/>
  <c r="AA215" i="5"/>
  <c r="AB161" i="5"/>
  <c r="AB78" i="5"/>
  <c r="AA397" i="5"/>
  <c r="AB59" i="5"/>
  <c r="AA394" i="5"/>
  <c r="AA383" i="5"/>
  <c r="AB379" i="5"/>
  <c r="AA371" i="5"/>
  <c r="AA367" i="5"/>
  <c r="AD359" i="5"/>
  <c r="AD337" i="5"/>
  <c r="AJ337" i="5" s="1"/>
  <c r="AN337" i="5" s="1"/>
  <c r="AD306" i="5"/>
  <c r="AJ306" i="5" s="1"/>
  <c r="AN306" i="5" s="1"/>
  <c r="AD278" i="5"/>
  <c r="AJ278" i="5" s="1"/>
  <c r="AN278" i="5" s="1"/>
  <c r="AD264" i="5"/>
  <c r="AD256" i="5"/>
  <c r="AD252" i="5"/>
  <c r="AA244" i="5"/>
  <c r="AB240" i="5"/>
  <c r="AD236" i="5"/>
  <c r="AB232" i="5"/>
  <c r="AD228" i="5"/>
  <c r="AA224" i="5"/>
  <c r="AA220" i="5"/>
  <c r="AD216" i="5"/>
  <c r="AA117" i="5"/>
  <c r="AB113" i="5"/>
  <c r="AD162" i="5"/>
  <c r="AD25" i="5"/>
  <c r="AD146" i="5"/>
  <c r="AD205" i="5"/>
  <c r="AD204" i="5"/>
  <c r="AA75" i="5"/>
  <c r="AD79" i="5"/>
  <c r="AD80" i="5"/>
  <c r="AD127" i="5"/>
  <c r="AD121" i="5"/>
  <c r="AD184" i="5"/>
  <c r="AA52" i="5"/>
  <c r="AD56" i="5"/>
  <c r="AB54" i="5"/>
  <c r="AA23" i="5"/>
  <c r="AB152" i="5"/>
  <c r="AD18" i="5"/>
  <c r="AD105" i="5"/>
  <c r="AA11" i="5"/>
  <c r="AB7" i="5"/>
  <c r="AD389" i="5"/>
  <c r="AJ389" i="5" s="1"/>
  <c r="AN389" i="5" s="1"/>
  <c r="AD230" i="5"/>
  <c r="AD263" i="5"/>
  <c r="AD51" i="5"/>
  <c r="AD369" i="5"/>
  <c r="AD11" i="5"/>
  <c r="AD266" i="5"/>
  <c r="AJ266" i="5" s="1"/>
  <c r="AN266" i="5" s="1"/>
  <c r="AA51" i="5"/>
  <c r="AA278" i="5"/>
  <c r="AG278" i="5" s="1"/>
  <c r="AK278" i="5" s="1"/>
  <c r="AD207" i="5"/>
  <c r="AD371" i="5"/>
  <c r="AD28" i="5"/>
  <c r="AD59" i="5"/>
  <c r="AB220" i="5"/>
  <c r="AA218" i="5"/>
  <c r="AA79" i="5"/>
  <c r="AA56" i="5"/>
  <c r="AB205" i="5"/>
  <c r="AD220" i="5"/>
  <c r="AA59" i="5"/>
  <c r="AD187" i="5"/>
  <c r="AB278" i="5"/>
  <c r="AH278" i="5" s="1"/>
  <c r="AL278" i="5" s="1"/>
  <c r="AA103" i="5"/>
  <c r="AA84" i="5"/>
  <c r="AB159" i="5"/>
  <c r="AB244" i="5"/>
  <c r="AB398" i="5"/>
  <c r="AA159" i="5"/>
  <c r="AA396" i="5"/>
  <c r="AB84" i="5"/>
  <c r="AD244" i="5"/>
  <c r="AD357" i="5"/>
  <c r="AD103" i="5"/>
  <c r="AJ103" i="5" s="1"/>
  <c r="AN103" i="5" s="1"/>
  <c r="AB371" i="5"/>
  <c r="AB115" i="5"/>
  <c r="AA252" i="5"/>
  <c r="AD152" i="5"/>
  <c r="AB254" i="5"/>
  <c r="AA390" i="5"/>
  <c r="AG390" i="5" s="1"/>
  <c r="AK390" i="5" s="1"/>
  <c r="AA154" i="5"/>
  <c r="AB190" i="5"/>
  <c r="AB154" i="5"/>
  <c r="AB209" i="5"/>
  <c r="AA30" i="5"/>
  <c r="AA123" i="5"/>
  <c r="AB46" i="5"/>
  <c r="AD381" i="5"/>
  <c r="AA25" i="5"/>
  <c r="S389" i="5"/>
  <c r="AB25" i="5"/>
  <c r="T390" i="5"/>
  <c r="AE390" i="5" s="1"/>
  <c r="U389" i="5"/>
  <c r="AD50" i="5"/>
  <c r="AB125" i="5"/>
  <c r="AD242" i="5"/>
  <c r="AA359" i="5"/>
  <c r="AB4" i="5"/>
  <c r="AA35" i="5"/>
  <c r="AD35" i="5"/>
  <c r="AA21" i="5"/>
  <c r="AD125" i="5"/>
  <c r="AA205" i="5"/>
  <c r="AD115" i="5"/>
  <c r="AA232" i="5"/>
  <c r="AA254" i="5"/>
  <c r="AD383" i="5"/>
  <c r="AD398" i="5"/>
  <c r="S390" i="5"/>
  <c r="AE389" i="5"/>
  <c r="AB21" i="5"/>
  <c r="AD394" i="5"/>
  <c r="AB264" i="5"/>
  <c r="AB6" i="5"/>
  <c r="AB121" i="5"/>
  <c r="AA81" i="5"/>
  <c r="AA76" i="5"/>
  <c r="AA144" i="5"/>
  <c r="AD117" i="5"/>
  <c r="AB223" i="5"/>
  <c r="AA256" i="5"/>
  <c r="AB26" i="5"/>
  <c r="AD232" i="5"/>
  <c r="AA400" i="5"/>
  <c r="AA121" i="5"/>
  <c r="AB117" i="5"/>
  <c r="AA223" i="5"/>
  <c r="AB256" i="5"/>
  <c r="AA9" i="5"/>
  <c r="AB48" i="5"/>
  <c r="AB52" i="5"/>
  <c r="AB81" i="5"/>
  <c r="AD76" i="5"/>
  <c r="AB144" i="5"/>
  <c r="AB214" i="5"/>
  <c r="AA347" i="5"/>
  <c r="AG347" i="5" s="1"/>
  <c r="AK347" i="5" s="1"/>
  <c r="AD393" i="5"/>
  <c r="AA152" i="5"/>
  <c r="AD58" i="5"/>
  <c r="AA53" i="5"/>
  <c r="AA122" i="5"/>
  <c r="AB215" i="5"/>
  <c r="AA230" i="5"/>
  <c r="AB262" i="5"/>
  <c r="AA357" i="5"/>
  <c r="AA381" i="5"/>
  <c r="AD239" i="5"/>
  <c r="AA50" i="5"/>
  <c r="AB53" i="5"/>
  <c r="AD82" i="5"/>
  <c r="AB263" i="5"/>
  <c r="AE391" i="5"/>
  <c r="AD390" i="5"/>
  <c r="AJ390" i="5" s="1"/>
  <c r="AN390" i="5" s="1"/>
  <c r="Z391" i="5"/>
  <c r="Z389" i="5"/>
  <c r="AB391" i="5"/>
  <c r="AH391" i="5" s="1"/>
  <c r="AL391" i="5" s="1"/>
  <c r="AB389" i="5"/>
  <c r="AH389" i="5" s="1"/>
  <c r="AL389" i="5" s="1"/>
  <c r="AA391" i="5"/>
  <c r="AG391" i="5" s="1"/>
  <c r="AK391" i="5" s="1"/>
  <c r="AA389" i="5"/>
  <c r="AG389" i="5" s="1"/>
  <c r="AK389" i="5" s="1"/>
  <c r="AA8" i="5"/>
  <c r="AD54" i="5"/>
  <c r="AB216" i="5"/>
  <c r="AA377" i="5"/>
  <c r="AA226" i="5"/>
  <c r="AB8" i="5"/>
  <c r="AD150" i="5"/>
  <c r="AA58" i="5"/>
  <c r="AD78" i="5"/>
  <c r="AB298" i="5"/>
  <c r="AH298" i="5" s="1"/>
  <c r="AL298" i="5" s="1"/>
  <c r="AA374" i="5"/>
  <c r="AD374" i="5"/>
  <c r="AB151" i="5"/>
  <c r="AA187" i="5"/>
  <c r="AA24" i="5"/>
  <c r="AD113" i="5"/>
  <c r="AB337" i="5"/>
  <c r="AH337" i="5" s="1"/>
  <c r="AL337" i="5" s="1"/>
  <c r="AD7" i="5"/>
  <c r="AB24" i="5"/>
  <c r="AB80" i="5"/>
  <c r="AA238" i="5"/>
  <c r="AA54" i="5"/>
  <c r="AB163" i="5"/>
  <c r="AD124" i="5"/>
  <c r="AD238" i="5"/>
  <c r="AA18" i="5"/>
  <c r="AB365" i="5"/>
  <c r="AA392" i="5"/>
  <c r="AA4" i="5"/>
  <c r="AD213" i="5"/>
  <c r="AB228" i="5"/>
  <c r="AD367" i="5"/>
  <c r="AD392" i="5"/>
  <c r="AA250" i="5"/>
  <c r="AD48" i="5"/>
  <c r="AD26" i="5"/>
  <c r="AD215" i="5"/>
  <c r="AA379" i="5"/>
  <c r="AB396" i="5"/>
  <c r="AA6" i="5"/>
  <c r="AA216" i="5"/>
  <c r="AA228" i="5"/>
  <c r="AB261" i="5"/>
  <c r="AD290" i="5"/>
  <c r="AJ290" i="5" s="1"/>
  <c r="AN290" i="5" s="1"/>
  <c r="AA365" i="5"/>
  <c r="AD379" i="5"/>
  <c r="AA120" i="5"/>
  <c r="AD366" i="5"/>
  <c r="AA146" i="5"/>
  <c r="AD122" i="5"/>
  <c r="AA82" i="5"/>
  <c r="AA207" i="5"/>
  <c r="AB116" i="5"/>
  <c r="AA239" i="5"/>
  <c r="AB252" i="5"/>
  <c r="AD262" i="5"/>
  <c r="AA366" i="5"/>
  <c r="AA204" i="5"/>
  <c r="AA19" i="5"/>
  <c r="AA337" i="5"/>
  <c r="AG337" i="5" s="1"/>
  <c r="AK337" i="5" s="1"/>
  <c r="AA161" i="5"/>
  <c r="AA240" i="5"/>
  <c r="AA231" i="5"/>
  <c r="AD240" i="5"/>
  <c r="AA264" i="5"/>
  <c r="AD231" i="5"/>
  <c r="AB19" i="5"/>
  <c r="T298" i="5"/>
  <c r="Z298" i="5" s="1"/>
  <c r="AB9" i="5"/>
  <c r="AA150" i="5"/>
  <c r="AA113" i="5"/>
  <c r="AA255" i="5"/>
  <c r="AA393" i="5"/>
  <c r="AB74" i="5"/>
  <c r="AD143" i="5"/>
  <c r="AB255" i="5"/>
  <c r="AB75" i="5"/>
  <c r="AD161" i="5"/>
  <c r="AA258" i="5"/>
  <c r="AD52" i="5"/>
  <c r="AD75" i="5"/>
  <c r="AA127" i="5"/>
  <c r="AD234" i="5"/>
  <c r="AD23" i="5"/>
  <c r="AD210" i="5"/>
  <c r="AA246" i="5"/>
  <c r="AB104" i="5"/>
  <c r="AB246" i="5"/>
  <c r="AA222" i="5"/>
  <c r="AA165" i="5"/>
  <c r="AA105" i="5"/>
  <c r="AB222" i="5"/>
  <c r="AD165" i="5"/>
  <c r="AB105" i="5"/>
  <c r="AA373" i="5"/>
  <c r="AA361" i="5"/>
  <c r="T266" i="5"/>
  <c r="Z266" i="5" s="1"/>
  <c r="AA160" i="5"/>
  <c r="AA290" i="5"/>
  <c r="AG290" i="5" s="1"/>
  <c r="AK290" i="5" s="1"/>
  <c r="AB373" i="5"/>
  <c r="AD385" i="5"/>
  <c r="AD399" i="5"/>
  <c r="AB399" i="5"/>
  <c r="AA182" i="5"/>
  <c r="AA399" i="5"/>
  <c r="AA358" i="5"/>
  <c r="AD375" i="5"/>
  <c r="AA375" i="5"/>
  <c r="AB260" i="5"/>
  <c r="AD260" i="5"/>
  <c r="AA260" i="5"/>
  <c r="AB224" i="5"/>
  <c r="AD224" i="5"/>
  <c r="AB212" i="5"/>
  <c r="AA212" i="5"/>
  <c r="AD163" i="5"/>
  <c r="AD149" i="5"/>
  <c r="AA149" i="5"/>
  <c r="AB182" i="5"/>
  <c r="AD47" i="5"/>
  <c r="AB47" i="5"/>
  <c r="AA47" i="5"/>
  <c r="AD16" i="5"/>
  <c r="AB16" i="5"/>
  <c r="AA16" i="5"/>
  <c r="AA5" i="5"/>
  <c r="AD5" i="5"/>
  <c r="AB387" i="5"/>
  <c r="AD387" i="5"/>
  <c r="AD202" i="5"/>
  <c r="AB202" i="5"/>
  <c r="AA202" i="5"/>
  <c r="T347" i="5"/>
  <c r="AE347" i="5" s="1"/>
  <c r="AA387" i="5"/>
  <c r="AD363" i="5"/>
  <c r="AB363" i="5"/>
  <c r="AA363" i="5"/>
  <c r="AD212" i="5"/>
  <c r="AB236" i="5"/>
  <c r="AA236" i="5"/>
  <c r="T310" i="5"/>
  <c r="AA124" i="5"/>
  <c r="AB149" i="5"/>
  <c r="AA372" i="5"/>
  <c r="AD372" i="5"/>
  <c r="AD358" i="5"/>
  <c r="AD158" i="5"/>
  <c r="AA158" i="5"/>
  <c r="Z327" i="5"/>
  <c r="AA248" i="5"/>
  <c r="AA306" i="5"/>
  <c r="AG306" i="5" s="1"/>
  <c r="AK306" i="5" s="1"/>
  <c r="AA382" i="5"/>
  <c r="AD382" i="5"/>
  <c r="U327" i="5"/>
  <c r="AD248" i="5"/>
  <c r="T318" i="5"/>
  <c r="Z318" i="5" s="1"/>
  <c r="U318" i="5"/>
  <c r="AA209" i="5"/>
  <c r="AB160" i="5"/>
  <c r="AD116" i="5"/>
  <c r="AA214" i="5"/>
  <c r="AA245" i="5"/>
  <c r="AA298" i="5"/>
  <c r="AG298" i="5" s="1"/>
  <c r="AK298" i="5" s="1"/>
  <c r="AA184" i="5"/>
  <c r="T306" i="5"/>
  <c r="AE306" i="5" s="1"/>
  <c r="AA119" i="5"/>
  <c r="AA49" i="5"/>
  <c r="AA74" i="5"/>
  <c r="AA221" i="5"/>
  <c r="AD261" i="5"/>
  <c r="T290" i="5"/>
  <c r="AE290" i="5" s="1"/>
  <c r="U290" i="5"/>
  <c r="AA7" i="5"/>
  <c r="AD151" i="5"/>
  <c r="AD49" i="5"/>
  <c r="AA114" i="5"/>
  <c r="AD221" i="5"/>
  <c r="AB253" i="5"/>
  <c r="AD270" i="5"/>
  <c r="AJ270" i="5" s="1"/>
  <c r="AN270" i="5" s="1"/>
  <c r="AD318" i="5"/>
  <c r="AJ318" i="5" s="1"/>
  <c r="AN318" i="5" s="1"/>
  <c r="T286" i="5"/>
  <c r="AE286" i="5" s="1"/>
  <c r="AA80" i="5"/>
  <c r="AA162" i="5"/>
  <c r="AB114" i="5"/>
  <c r="AA247" i="5"/>
  <c r="AD253" i="5"/>
  <c r="AE327" i="5"/>
  <c r="T278" i="5"/>
  <c r="AE278" i="5" s="1"/>
  <c r="AD10" i="5"/>
  <c r="AA143" i="5"/>
  <c r="AB162" i="5"/>
  <c r="AA229" i="5"/>
  <c r="AB247" i="5"/>
  <c r="AD397" i="5"/>
  <c r="T270" i="5"/>
  <c r="Z270" i="5" s="1"/>
  <c r="AA104" i="5"/>
  <c r="AA190" i="5"/>
  <c r="AA78" i="5"/>
  <c r="AB229" i="5"/>
  <c r="AD380" i="5"/>
  <c r="AD245" i="5"/>
  <c r="T337" i="5"/>
  <c r="AD57" i="5"/>
  <c r="AD123" i="5"/>
  <c r="AB213" i="5"/>
  <c r="AB219" i="5"/>
  <c r="AB237" i="5"/>
  <c r="AA46" i="5"/>
  <c r="AD185" i="5"/>
  <c r="AB206" i="5"/>
  <c r="AA112" i="5"/>
  <c r="AD219" i="5"/>
  <c r="AA227" i="5"/>
  <c r="AD378" i="5"/>
  <c r="AA388" i="5"/>
  <c r="AA45" i="5"/>
  <c r="AD364" i="5"/>
  <c r="AD286" i="5"/>
  <c r="AJ286" i="5" s="1"/>
  <c r="AN286" i="5" s="1"/>
  <c r="AB248" i="5"/>
  <c r="AD206" i="5"/>
  <c r="AB112" i="5"/>
  <c r="AB227" i="5"/>
  <c r="AA235" i="5"/>
  <c r="AA370" i="5"/>
  <c r="AB45" i="5"/>
  <c r="AA403" i="5"/>
  <c r="AB370" i="5"/>
  <c r="AD45" i="5"/>
  <c r="AB403" i="5"/>
  <c r="AA211" i="5"/>
  <c r="AD235" i="5"/>
  <c r="AA251" i="5"/>
  <c r="AA386" i="5"/>
  <c r="AD403" i="5"/>
  <c r="AB147" i="5"/>
  <c r="AB243" i="5"/>
  <c r="AD370" i="5"/>
  <c r="AD119" i="5"/>
  <c r="AJ119" i="5" s="1"/>
  <c r="AN119" i="5" s="1"/>
  <c r="AB57" i="5"/>
  <c r="AA77" i="5"/>
  <c r="AD147" i="5"/>
  <c r="AB211" i="5"/>
  <c r="AD243" i="5"/>
  <c r="AB251" i="5"/>
  <c r="AA259" i="5"/>
  <c r="AB286" i="5"/>
  <c r="AH286" i="5" s="1"/>
  <c r="AL286" i="5" s="1"/>
  <c r="AB347" i="5"/>
  <c r="AH347" i="5" s="1"/>
  <c r="AL347" i="5" s="1"/>
  <c r="AA362" i="5"/>
  <c r="AB386" i="5"/>
  <c r="AD237" i="5"/>
  <c r="AB259" i="5"/>
  <c r="AA270" i="5"/>
  <c r="AG270" i="5" s="1"/>
  <c r="AK270" i="5" s="1"/>
  <c r="AA327" i="5"/>
  <c r="AG327" i="5" s="1"/>
  <c r="AK327" i="5" s="1"/>
  <c r="AB362" i="5"/>
  <c r="AD386" i="5"/>
  <c r="AA185" i="5"/>
  <c r="AD77" i="5"/>
  <c r="AB158" i="5"/>
  <c r="AA219" i="5"/>
  <c r="AD259" i="5"/>
  <c r="AB270" i="5"/>
  <c r="AH270" i="5" s="1"/>
  <c r="AL270" i="5" s="1"/>
  <c r="AB327" i="5"/>
  <c r="AH327" i="5" s="1"/>
  <c r="AL327" i="5" s="1"/>
  <c r="AD362" i="5"/>
  <c r="AA378" i="5"/>
  <c r="AB11" i="5"/>
  <c r="AB18" i="5"/>
  <c r="AB23" i="5"/>
  <c r="AB56" i="5"/>
  <c r="AB184" i="5"/>
  <c r="AB127" i="5"/>
  <c r="AB79" i="5"/>
  <c r="AB204" i="5"/>
  <c r="AB146" i="5"/>
  <c r="AB28" i="5"/>
  <c r="AB210" i="5"/>
  <c r="AB218" i="5"/>
  <c r="AB226" i="5"/>
  <c r="AB234" i="5"/>
  <c r="AB242" i="5"/>
  <c r="AB250" i="5"/>
  <c r="AB258" i="5"/>
  <c r="AB266" i="5"/>
  <c r="AH266" i="5" s="1"/>
  <c r="AL266" i="5" s="1"/>
  <c r="AB306" i="5"/>
  <c r="AH306" i="5" s="1"/>
  <c r="AL306" i="5" s="1"/>
  <c r="AB318" i="5"/>
  <c r="AH318" i="5" s="1"/>
  <c r="AL318" i="5" s="1"/>
  <c r="AB359" i="5"/>
  <c r="AB361" i="5"/>
  <c r="AB367" i="5"/>
  <c r="AB369" i="5"/>
  <c r="AB375" i="5"/>
  <c r="AB377" i="5"/>
  <c r="AB383" i="5"/>
  <c r="AB385" i="5"/>
  <c r="AB394" i="5"/>
  <c r="AB30" i="5"/>
  <c r="AB120" i="5"/>
  <c r="AB400" i="5"/>
  <c r="AB402" i="5"/>
  <c r="AA17" i="5"/>
  <c r="AA22" i="5"/>
  <c r="AA83" i="5"/>
  <c r="AA203" i="5"/>
  <c r="AA148" i="5"/>
  <c r="AA27" i="5"/>
  <c r="AA111" i="5"/>
  <c r="AA118" i="5"/>
  <c r="AA217" i="5"/>
  <c r="AA225" i="5"/>
  <c r="AA233" i="5"/>
  <c r="AA241" i="5"/>
  <c r="AA249" i="5"/>
  <c r="AA257" i="5"/>
  <c r="AA265" i="5"/>
  <c r="AA310" i="5"/>
  <c r="AG310" i="5" s="1"/>
  <c r="AK310" i="5" s="1"/>
  <c r="AA360" i="5"/>
  <c r="AA368" i="5"/>
  <c r="AA376" i="5"/>
  <c r="AA384" i="5"/>
  <c r="AA395" i="5"/>
  <c r="AA401" i="5"/>
  <c r="AA10" i="5"/>
  <c r="AB22" i="5"/>
  <c r="AB126" i="5"/>
  <c r="AB83" i="5"/>
  <c r="AB203" i="5"/>
  <c r="AB148" i="5"/>
  <c r="AB27" i="5"/>
  <c r="AB111" i="5"/>
  <c r="AB118" i="5"/>
  <c r="AB217" i="5"/>
  <c r="AB225" i="5"/>
  <c r="AB233" i="5"/>
  <c r="AB241" i="5"/>
  <c r="AB249" i="5"/>
  <c r="AB257" i="5"/>
  <c r="AB265" i="5"/>
  <c r="AB310" i="5"/>
  <c r="AH310" i="5" s="1"/>
  <c r="AL310" i="5" s="1"/>
  <c r="AB360" i="5"/>
  <c r="AB364" i="5"/>
  <c r="AB368" i="5"/>
  <c r="AB372" i="5"/>
  <c r="AB376" i="5"/>
  <c r="AB380" i="5"/>
  <c r="AB384" i="5"/>
  <c r="AB388" i="5"/>
  <c r="AB395" i="5"/>
  <c r="AB397" i="5"/>
  <c r="AB401" i="5"/>
  <c r="AA55" i="5"/>
  <c r="AA183" i="5"/>
  <c r="AA126" i="5"/>
  <c r="AB10" i="5"/>
  <c r="AB17" i="5"/>
  <c r="AB55" i="5"/>
  <c r="AB183" i="5"/>
  <c r="AD22" i="5"/>
  <c r="AD55" i="5"/>
  <c r="AD183" i="5"/>
  <c r="AD83" i="5"/>
  <c r="AD203" i="5"/>
  <c r="AD148" i="5"/>
  <c r="AD27" i="5"/>
  <c r="AD111" i="5"/>
  <c r="AD118" i="5"/>
  <c r="AD217" i="5"/>
  <c r="AD225" i="5"/>
  <c r="AD233" i="5"/>
  <c r="AD241" i="5"/>
  <c r="AD249" i="5"/>
  <c r="AD257" i="5"/>
  <c r="AD265" i="5"/>
  <c r="AD310" i="5"/>
  <c r="AJ310" i="5" s="1"/>
  <c r="AN310" i="5" s="1"/>
  <c r="AD360" i="5"/>
  <c r="AD368" i="5"/>
  <c r="AD376" i="5"/>
  <c r="AD384" i="5"/>
  <c r="AD395" i="5"/>
  <c r="AD401" i="5"/>
  <c r="AD402" i="5"/>
  <c r="R30" i="5"/>
  <c r="P367" i="5"/>
  <c r="R367" i="5"/>
  <c r="V367" i="5"/>
  <c r="AG367" i="5" s="1"/>
  <c r="AK367" i="5" s="1"/>
  <c r="W367" i="5"/>
  <c r="Y367" i="5"/>
  <c r="AJ367" i="5" s="1"/>
  <c r="AN367" i="5" s="1"/>
  <c r="P368" i="5"/>
  <c r="R368" i="5"/>
  <c r="V368" i="5"/>
  <c r="AG368" i="5" s="1"/>
  <c r="AK368" i="5" s="1"/>
  <c r="W368" i="5"/>
  <c r="Y368" i="5"/>
  <c r="AJ368" i="5" s="1"/>
  <c r="AN368" i="5" s="1"/>
  <c r="P369" i="5"/>
  <c r="R369" i="5"/>
  <c r="V369" i="5"/>
  <c r="W369" i="5"/>
  <c r="Y369" i="5"/>
  <c r="P370" i="5"/>
  <c r="R370" i="5"/>
  <c r="V370" i="5"/>
  <c r="W370" i="5"/>
  <c r="Y370" i="5"/>
  <c r="AJ370" i="5" s="1"/>
  <c r="AN370" i="5" s="1"/>
  <c r="P371" i="5"/>
  <c r="R371" i="5"/>
  <c r="V371" i="5"/>
  <c r="W371" i="5"/>
  <c r="Y371" i="5"/>
  <c r="P372" i="5"/>
  <c r="R372" i="5"/>
  <c r="V372" i="5"/>
  <c r="W372" i="5"/>
  <c r="AH372" i="5" s="1"/>
  <c r="AL372" i="5" s="1"/>
  <c r="Y372" i="5"/>
  <c r="AJ372" i="5" s="1"/>
  <c r="AN372" i="5" s="1"/>
  <c r="P373" i="5"/>
  <c r="R373" i="5"/>
  <c r="V373" i="5"/>
  <c r="W373" i="5"/>
  <c r="Y373" i="5"/>
  <c r="AJ373" i="5" s="1"/>
  <c r="AN373" i="5" s="1"/>
  <c r="P374" i="5"/>
  <c r="R374" i="5"/>
  <c r="V374" i="5"/>
  <c r="W374" i="5"/>
  <c r="AH374" i="5" s="1"/>
  <c r="AL374" i="5" s="1"/>
  <c r="Y374" i="5"/>
  <c r="P375" i="5"/>
  <c r="R375" i="5"/>
  <c r="V375" i="5"/>
  <c r="W375" i="5"/>
  <c r="AH375" i="5" s="1"/>
  <c r="AL375" i="5" s="1"/>
  <c r="Y375" i="5"/>
  <c r="P376" i="5"/>
  <c r="R376" i="5"/>
  <c r="V376" i="5"/>
  <c r="W376" i="5"/>
  <c r="Y376" i="5"/>
  <c r="P377" i="5"/>
  <c r="R377" i="5"/>
  <c r="V377" i="5"/>
  <c r="AG377" i="5" s="1"/>
  <c r="AK377" i="5" s="1"/>
  <c r="W377" i="5"/>
  <c r="Y377" i="5"/>
  <c r="P378" i="5"/>
  <c r="R378" i="5"/>
  <c r="V378" i="5"/>
  <c r="W378" i="5"/>
  <c r="AH378" i="5" s="1"/>
  <c r="AL378" i="5" s="1"/>
  <c r="Y378" i="5"/>
  <c r="AJ378" i="5" s="1"/>
  <c r="AN378" i="5" s="1"/>
  <c r="P379" i="5"/>
  <c r="R379" i="5"/>
  <c r="V379" i="5"/>
  <c r="AG379" i="5" s="1"/>
  <c r="AK379" i="5" s="1"/>
  <c r="W379" i="5"/>
  <c r="AH379" i="5" s="1"/>
  <c r="AL379" i="5" s="1"/>
  <c r="Y379" i="5"/>
  <c r="P380" i="5"/>
  <c r="R380" i="5"/>
  <c r="V380" i="5"/>
  <c r="W380" i="5"/>
  <c r="Y380" i="5"/>
  <c r="P381" i="5"/>
  <c r="R381" i="5"/>
  <c r="V381" i="5"/>
  <c r="W381" i="5"/>
  <c r="Y381" i="5"/>
  <c r="AJ381" i="5" s="1"/>
  <c r="AN381" i="5" s="1"/>
  <c r="P382" i="5"/>
  <c r="R382" i="5"/>
  <c r="V382" i="5"/>
  <c r="W382" i="5"/>
  <c r="AH382" i="5" s="1"/>
  <c r="AL382" i="5" s="1"/>
  <c r="Y382" i="5"/>
  <c r="AJ382" i="5" s="1"/>
  <c r="AN382" i="5" s="1"/>
  <c r="P383" i="5"/>
  <c r="R383" i="5"/>
  <c r="V383" i="5"/>
  <c r="AG383" i="5" s="1"/>
  <c r="AK383" i="5" s="1"/>
  <c r="W383" i="5"/>
  <c r="AH383" i="5" s="1"/>
  <c r="AL383" i="5" s="1"/>
  <c r="Y383" i="5"/>
  <c r="AJ383" i="5" s="1"/>
  <c r="AN383" i="5" s="1"/>
  <c r="P384" i="5"/>
  <c r="R384" i="5"/>
  <c r="V384" i="5"/>
  <c r="AG384" i="5" s="1"/>
  <c r="AK384" i="5" s="1"/>
  <c r="W384" i="5"/>
  <c r="Y384" i="5"/>
  <c r="P385" i="5"/>
  <c r="R385" i="5"/>
  <c r="V385" i="5"/>
  <c r="W385" i="5"/>
  <c r="Y385" i="5"/>
  <c r="AJ385" i="5" s="1"/>
  <c r="AN385" i="5" s="1"/>
  <c r="P386" i="5"/>
  <c r="R386" i="5"/>
  <c r="V386" i="5"/>
  <c r="AG386" i="5" s="1"/>
  <c r="AK386" i="5" s="1"/>
  <c r="W386" i="5"/>
  <c r="Y386" i="5"/>
  <c r="AJ386" i="5" s="1"/>
  <c r="AN386" i="5" s="1"/>
  <c r="P387" i="5"/>
  <c r="R387" i="5"/>
  <c r="V387" i="5"/>
  <c r="AG387" i="5" s="1"/>
  <c r="AK387" i="5" s="1"/>
  <c r="W387" i="5"/>
  <c r="Y387" i="5"/>
  <c r="P388" i="5"/>
  <c r="R388" i="5"/>
  <c r="V388" i="5"/>
  <c r="AG388" i="5" s="1"/>
  <c r="AK388" i="5" s="1"/>
  <c r="W388" i="5"/>
  <c r="AH388" i="5" s="1"/>
  <c r="AL388" i="5" s="1"/>
  <c r="Y388" i="5"/>
  <c r="P392" i="5"/>
  <c r="R392" i="5"/>
  <c r="V392" i="5"/>
  <c r="AG392" i="5" s="1"/>
  <c r="AK392" i="5" s="1"/>
  <c r="W392" i="5"/>
  <c r="AH392" i="5" s="1"/>
  <c r="AL392" i="5" s="1"/>
  <c r="Y392" i="5"/>
  <c r="AJ392" i="5" s="1"/>
  <c r="AN392" i="5" s="1"/>
  <c r="P393" i="5"/>
  <c r="R393" i="5"/>
  <c r="V393" i="5"/>
  <c r="AG393" i="5" s="1"/>
  <c r="AK393" i="5" s="1"/>
  <c r="W393" i="5"/>
  <c r="Y393" i="5"/>
  <c r="AJ393" i="5" s="1"/>
  <c r="AN393" i="5" s="1"/>
  <c r="V366" i="5"/>
  <c r="W366" i="5"/>
  <c r="AH366" i="5" s="1"/>
  <c r="AL366" i="5" s="1"/>
  <c r="Y366" i="5"/>
  <c r="P366" i="5"/>
  <c r="R366" i="5"/>
  <c r="A392" i="5"/>
  <c r="A387" i="5"/>
  <c r="A386" i="5"/>
  <c r="A385" i="5"/>
  <c r="A384" i="5"/>
  <c r="A383" i="5"/>
  <c r="A382" i="5"/>
  <c r="A381" i="5"/>
  <c r="A380" i="5"/>
  <c r="A379" i="5"/>
  <c r="A395" i="5"/>
  <c r="A394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G366" i="5" l="1"/>
  <c r="AK366" i="5" s="1"/>
  <c r="AJ387" i="5"/>
  <c r="AN387" i="5" s="1"/>
  <c r="AJ371" i="5"/>
  <c r="AN371" i="5" s="1"/>
  <c r="AH381" i="5"/>
  <c r="AL381" i="5" s="1"/>
  <c r="AJ388" i="5"/>
  <c r="AN388" i="5" s="1"/>
  <c r="AG374" i="5"/>
  <c r="AK374" i="5" s="1"/>
  <c r="AG381" i="5"/>
  <c r="AK381" i="5" s="1"/>
  <c r="AG373" i="5"/>
  <c r="AK373" i="5" s="1"/>
  <c r="AG385" i="5"/>
  <c r="AK385" i="5" s="1"/>
  <c r="AJ379" i="5"/>
  <c r="AN379" i="5" s="1"/>
  <c r="AJ375" i="5"/>
  <c r="AN375" i="5" s="1"/>
  <c r="AG369" i="5"/>
  <c r="AK369" i="5" s="1"/>
  <c r="AH377" i="5"/>
  <c r="AL377" i="5" s="1"/>
  <c r="AJ376" i="5"/>
  <c r="AN376" i="5" s="1"/>
  <c r="AH380" i="5"/>
  <c r="AL380" i="5" s="1"/>
  <c r="AG380" i="5"/>
  <c r="AK380" i="5" s="1"/>
  <c r="AG376" i="5"/>
  <c r="AK376" i="5" s="1"/>
  <c r="AJ374" i="5"/>
  <c r="AN374" i="5" s="1"/>
  <c r="AG372" i="5"/>
  <c r="AK372" i="5" s="1"/>
  <c r="AH371" i="5"/>
  <c r="AL371" i="5" s="1"/>
  <c r="AJ366" i="5"/>
  <c r="AN366" i="5" s="1"/>
  <c r="AH393" i="5"/>
  <c r="AL393" i="5" s="1"/>
  <c r="AJ377" i="5"/>
  <c r="AN377" i="5" s="1"/>
  <c r="AG375" i="5"/>
  <c r="AK375" i="5" s="1"/>
  <c r="AG371" i="5"/>
  <c r="AK371" i="5" s="1"/>
  <c r="AJ369" i="5"/>
  <c r="AN369" i="5" s="1"/>
  <c r="AH387" i="5"/>
  <c r="AL387" i="5" s="1"/>
  <c r="AH385" i="5"/>
  <c r="AL385" i="5" s="1"/>
  <c r="AJ384" i="5"/>
  <c r="AN384" i="5" s="1"/>
  <c r="AG382" i="5"/>
  <c r="AK382" i="5" s="1"/>
  <c r="AJ380" i="5"/>
  <c r="AN380" i="5" s="1"/>
  <c r="AG378" i="5"/>
  <c r="AK378" i="5" s="1"/>
  <c r="AH373" i="5"/>
  <c r="AL373" i="5" s="1"/>
  <c r="AG370" i="5"/>
  <c r="AK370" i="5" s="1"/>
  <c r="AH369" i="5"/>
  <c r="AL369" i="5" s="1"/>
  <c r="AH384" i="5"/>
  <c r="AL384" i="5" s="1"/>
  <c r="AH376" i="5"/>
  <c r="AL376" i="5" s="1"/>
  <c r="AH368" i="5"/>
  <c r="AL368" i="5" s="1"/>
  <c r="AH367" i="5"/>
  <c r="AL367" i="5" s="1"/>
  <c r="AH386" i="5"/>
  <c r="AL386" i="5" s="1"/>
  <c r="AH370" i="5"/>
  <c r="AL370" i="5" s="1"/>
  <c r="Z390" i="5"/>
  <c r="AE298" i="5"/>
  <c r="AE266" i="5"/>
  <c r="AE318" i="5"/>
  <c r="U374" i="5"/>
  <c r="T381" i="5"/>
  <c r="Z381" i="5" s="1"/>
  <c r="U369" i="5"/>
  <c r="Z347" i="5"/>
  <c r="T380" i="5"/>
  <c r="AE310" i="5"/>
  <c r="Z278" i="5"/>
  <c r="Z310" i="5"/>
  <c r="S376" i="5"/>
  <c r="T375" i="5"/>
  <c r="AE375" i="5" s="1"/>
  <c r="AE337" i="5"/>
  <c r="Z337" i="5"/>
  <c r="Z286" i="5"/>
  <c r="AE270" i="5"/>
  <c r="S383" i="5"/>
  <c r="S387" i="5"/>
  <c r="S366" i="5"/>
  <c r="U382" i="5"/>
  <c r="Z306" i="5"/>
  <c r="Z290" i="5"/>
  <c r="S371" i="5"/>
  <c r="U377" i="5"/>
  <c r="S384" i="5"/>
  <c r="T372" i="5"/>
  <c r="Z372" i="5" s="1"/>
  <c r="T388" i="5"/>
  <c r="Z388" i="5" s="1"/>
  <c r="U393" i="5"/>
  <c r="U385" i="5"/>
  <c r="T373" i="5"/>
  <c r="S392" i="5"/>
  <c r="S379" i="5"/>
  <c r="S367" i="5"/>
  <c r="U379" i="5"/>
  <c r="S380" i="5"/>
  <c r="S373" i="5"/>
  <c r="U388" i="5"/>
  <c r="S393" i="5"/>
  <c r="S381" i="5"/>
  <c r="S382" i="5"/>
  <c r="S375" i="5"/>
  <c r="T387" i="5"/>
  <c r="Z387" i="5" s="1"/>
  <c r="S388" i="5"/>
  <c r="U381" i="5"/>
  <c r="U380" i="5"/>
  <c r="T385" i="5"/>
  <c r="Z385" i="5" s="1"/>
  <c r="T382" i="5"/>
  <c r="Z382" i="5" s="1"/>
  <c r="S372" i="5"/>
  <c r="S374" i="5"/>
  <c r="U392" i="5"/>
  <c r="S385" i="5"/>
  <c r="T379" i="5"/>
  <c r="Z379" i="5" s="1"/>
  <c r="U373" i="5"/>
  <c r="U372" i="5"/>
  <c r="U371" i="5"/>
  <c r="T374" i="5"/>
  <c r="Z374" i="5" s="1"/>
  <c r="T371" i="5"/>
  <c r="Z371" i="5" s="1"/>
  <c r="T369" i="5"/>
  <c r="Z369" i="5" s="1"/>
  <c r="T377" i="5"/>
  <c r="Z377" i="5" s="1"/>
  <c r="S369" i="5"/>
  <c r="S377" i="5"/>
  <c r="T393" i="5"/>
  <c r="Z393" i="5" s="1"/>
  <c r="T392" i="5"/>
  <c r="Z392" i="5" s="1"/>
  <c r="U387" i="5"/>
  <c r="U386" i="5"/>
  <c r="U378" i="5"/>
  <c r="T386" i="5"/>
  <c r="T378" i="5"/>
  <c r="Z378" i="5" s="1"/>
  <c r="T370" i="5"/>
  <c r="U370" i="5"/>
  <c r="S386" i="5"/>
  <c r="U384" i="5"/>
  <c r="S378" i="5"/>
  <c r="U376" i="5"/>
  <c r="S370" i="5"/>
  <c r="U368" i="5"/>
  <c r="U383" i="5"/>
  <c r="T376" i="5"/>
  <c r="Z376" i="5" s="1"/>
  <c r="T384" i="5"/>
  <c r="Z384" i="5" s="1"/>
  <c r="U375" i="5"/>
  <c r="T368" i="5"/>
  <c r="U367" i="5"/>
  <c r="T383" i="5"/>
  <c r="Z383" i="5" s="1"/>
  <c r="S368" i="5"/>
  <c r="T367" i="5"/>
  <c r="Z367" i="5" s="1"/>
  <c r="U366" i="5"/>
  <c r="T366" i="5"/>
  <c r="Z366" i="5" s="1"/>
  <c r="AE381" i="5" l="1"/>
  <c r="AE373" i="5"/>
  <c r="AE376" i="5"/>
  <c r="AE377" i="5"/>
  <c r="AE379" i="5"/>
  <c r="Z375" i="5"/>
  <c r="AE382" i="5"/>
  <c r="AE393" i="5"/>
  <c r="Z373" i="5"/>
  <c r="AE367" i="5"/>
  <c r="AE378" i="5"/>
  <c r="Z380" i="5"/>
  <c r="AE380" i="5"/>
  <c r="AE374" i="5"/>
  <c r="Z386" i="5"/>
  <c r="AE386" i="5"/>
  <c r="AE385" i="5"/>
  <c r="AE366" i="5"/>
  <c r="AE371" i="5"/>
  <c r="AE387" i="5"/>
  <c r="AE392" i="5"/>
  <c r="AE372" i="5"/>
  <c r="Z368" i="5"/>
  <c r="AE368" i="5"/>
  <c r="AE383" i="5"/>
  <c r="AE384" i="5"/>
  <c r="Z370" i="5"/>
  <c r="AE370" i="5"/>
  <c r="AE369" i="5"/>
  <c r="AE388" i="5"/>
  <c r="P358" i="5"/>
  <c r="R358" i="5"/>
  <c r="V358" i="5"/>
  <c r="AG358" i="5" s="1"/>
  <c r="AK358" i="5" s="1"/>
  <c r="W358" i="5"/>
  <c r="AH358" i="5" s="1"/>
  <c r="AL358" i="5" s="1"/>
  <c r="Y358" i="5"/>
  <c r="AJ358" i="5" s="1"/>
  <c r="AN358" i="5" s="1"/>
  <c r="P359" i="5"/>
  <c r="R359" i="5"/>
  <c r="V359" i="5"/>
  <c r="AG359" i="5" s="1"/>
  <c r="AK359" i="5" s="1"/>
  <c r="W359" i="5"/>
  <c r="AH359" i="5" s="1"/>
  <c r="AL359" i="5" s="1"/>
  <c r="Y359" i="5"/>
  <c r="AJ359" i="5" s="1"/>
  <c r="AN359" i="5" s="1"/>
  <c r="P360" i="5"/>
  <c r="R360" i="5"/>
  <c r="V360" i="5"/>
  <c r="AG360" i="5" s="1"/>
  <c r="AK360" i="5" s="1"/>
  <c r="W360" i="5"/>
  <c r="AH360" i="5" s="1"/>
  <c r="AL360" i="5" s="1"/>
  <c r="Y360" i="5"/>
  <c r="AJ360" i="5" s="1"/>
  <c r="AN360" i="5" s="1"/>
  <c r="P361" i="5"/>
  <c r="R361" i="5"/>
  <c r="V361" i="5"/>
  <c r="AG361" i="5" s="1"/>
  <c r="AK361" i="5" s="1"/>
  <c r="W361" i="5"/>
  <c r="AH361" i="5" s="1"/>
  <c r="AL361" i="5" s="1"/>
  <c r="Y361" i="5"/>
  <c r="AJ361" i="5" s="1"/>
  <c r="AN361" i="5" s="1"/>
  <c r="P362" i="5"/>
  <c r="R362" i="5"/>
  <c r="V362" i="5"/>
  <c r="AG362" i="5" s="1"/>
  <c r="AK362" i="5" s="1"/>
  <c r="W362" i="5"/>
  <c r="AH362" i="5" s="1"/>
  <c r="AL362" i="5" s="1"/>
  <c r="Y362" i="5"/>
  <c r="AJ362" i="5" s="1"/>
  <c r="AN362" i="5" s="1"/>
  <c r="A359" i="5"/>
  <c r="A360" i="5"/>
  <c r="A361" i="5"/>
  <c r="A362" i="5"/>
  <c r="A358" i="5"/>
  <c r="A363" i="5"/>
  <c r="P394" i="5"/>
  <c r="R394" i="5"/>
  <c r="V394" i="5"/>
  <c r="AG394" i="5" s="1"/>
  <c r="AK394" i="5" s="1"/>
  <c r="W394" i="5"/>
  <c r="AH394" i="5" s="1"/>
  <c r="AL394" i="5" s="1"/>
  <c r="Y394" i="5"/>
  <c r="AJ394" i="5" s="1"/>
  <c r="AN394" i="5" s="1"/>
  <c r="P395" i="5"/>
  <c r="R395" i="5"/>
  <c r="V395" i="5"/>
  <c r="AG395" i="5" s="1"/>
  <c r="AK395" i="5" s="1"/>
  <c r="W395" i="5"/>
  <c r="AH395" i="5" s="1"/>
  <c r="AL395" i="5" s="1"/>
  <c r="Y395" i="5"/>
  <c r="AJ395" i="5" s="1"/>
  <c r="AN395" i="5" s="1"/>
  <c r="V365" i="5"/>
  <c r="AG365" i="5" s="1"/>
  <c r="AK365" i="5" s="1"/>
  <c r="W365" i="5"/>
  <c r="AH365" i="5" s="1"/>
  <c r="AL365" i="5" s="1"/>
  <c r="Y365" i="5"/>
  <c r="AJ365" i="5" s="1"/>
  <c r="AN365" i="5" s="1"/>
  <c r="P365" i="5"/>
  <c r="R365" i="5"/>
  <c r="V364" i="5"/>
  <c r="AG364" i="5" s="1"/>
  <c r="AK364" i="5" s="1"/>
  <c r="W364" i="5"/>
  <c r="AH364" i="5" s="1"/>
  <c r="AL364" i="5" s="1"/>
  <c r="Y364" i="5"/>
  <c r="AJ364" i="5" s="1"/>
  <c r="AN364" i="5" s="1"/>
  <c r="P364" i="5"/>
  <c r="R364" i="5"/>
  <c r="V363" i="5"/>
  <c r="AG363" i="5" s="1"/>
  <c r="AK363" i="5" s="1"/>
  <c r="W363" i="5"/>
  <c r="AH363" i="5" s="1"/>
  <c r="AL363" i="5" s="1"/>
  <c r="Y363" i="5"/>
  <c r="AJ363" i="5" s="1"/>
  <c r="AN363" i="5" s="1"/>
  <c r="P363" i="5"/>
  <c r="R363" i="5"/>
  <c r="V357" i="5"/>
  <c r="AG357" i="5" s="1"/>
  <c r="AK357" i="5" s="1"/>
  <c r="W357" i="5"/>
  <c r="AH357" i="5" s="1"/>
  <c r="AL357" i="5" s="1"/>
  <c r="Y357" i="5"/>
  <c r="AJ357" i="5" s="1"/>
  <c r="AN357" i="5" s="1"/>
  <c r="P357" i="5"/>
  <c r="R357" i="5"/>
  <c r="A364" i="5"/>
  <c r="A365" i="5"/>
  <c r="A357" i="5"/>
  <c r="U364" i="5" l="1"/>
  <c r="S395" i="5"/>
  <c r="S358" i="5"/>
  <c r="T357" i="5"/>
  <c r="Z357" i="5" s="1"/>
  <c r="T365" i="5"/>
  <c r="Z365" i="5" s="1"/>
  <c r="U362" i="5"/>
  <c r="U363" i="5"/>
  <c r="T361" i="5"/>
  <c r="Z361" i="5" s="1"/>
  <c r="T360" i="5"/>
  <c r="Z360" i="5" s="1"/>
  <c r="S394" i="5"/>
  <c r="S359" i="5"/>
  <c r="T359" i="5"/>
  <c r="Z359" i="5" s="1"/>
  <c r="S365" i="5"/>
  <c r="S357" i="5"/>
  <c r="T362" i="5"/>
  <c r="Z362" i="5" s="1"/>
  <c r="T363" i="5"/>
  <c r="Z363" i="5" s="1"/>
  <c r="T364" i="5"/>
  <c r="Z364" i="5" s="1"/>
  <c r="U395" i="5"/>
  <c r="S363" i="5"/>
  <c r="S364" i="5"/>
  <c r="T395" i="5"/>
  <c r="Z395" i="5" s="1"/>
  <c r="U361" i="5"/>
  <c r="U360" i="5"/>
  <c r="U359" i="5"/>
  <c r="U358" i="5"/>
  <c r="S362" i="5"/>
  <c r="S361" i="5"/>
  <c r="S360" i="5"/>
  <c r="T358" i="5"/>
  <c r="Z358" i="5" s="1"/>
  <c r="U394" i="5"/>
  <c r="T394" i="5"/>
  <c r="Z394" i="5" s="1"/>
  <c r="U365" i="5"/>
  <c r="U357" i="5"/>
  <c r="R236" i="5"/>
  <c r="V236" i="5"/>
  <c r="AG236" i="5" s="1"/>
  <c r="AK236" i="5" s="1"/>
  <c r="W236" i="5"/>
  <c r="AH236" i="5" s="1"/>
  <c r="AL236" i="5" s="1"/>
  <c r="Y236" i="5"/>
  <c r="AJ236" i="5" s="1"/>
  <c r="AN236" i="5" s="1"/>
  <c r="R237" i="5"/>
  <c r="V237" i="5"/>
  <c r="AG237" i="5" s="1"/>
  <c r="AK237" i="5" s="1"/>
  <c r="W237" i="5"/>
  <c r="AH237" i="5" s="1"/>
  <c r="AL237" i="5" s="1"/>
  <c r="Y237" i="5"/>
  <c r="AJ237" i="5" s="1"/>
  <c r="AN237" i="5" s="1"/>
  <c r="R238" i="5"/>
  <c r="V238" i="5"/>
  <c r="AG238" i="5" s="1"/>
  <c r="AK238" i="5" s="1"/>
  <c r="W238" i="5"/>
  <c r="AH238" i="5" s="1"/>
  <c r="AL238" i="5" s="1"/>
  <c r="Y238" i="5"/>
  <c r="AJ238" i="5" s="1"/>
  <c r="AN238" i="5" s="1"/>
  <c r="R239" i="5"/>
  <c r="V239" i="5"/>
  <c r="AG239" i="5" s="1"/>
  <c r="AK239" i="5" s="1"/>
  <c r="W239" i="5"/>
  <c r="AH239" i="5" s="1"/>
  <c r="AL239" i="5" s="1"/>
  <c r="Y239" i="5"/>
  <c r="AJ239" i="5" s="1"/>
  <c r="AN239" i="5" s="1"/>
  <c r="R240" i="5"/>
  <c r="V240" i="5"/>
  <c r="AG240" i="5" s="1"/>
  <c r="AK240" i="5" s="1"/>
  <c r="W240" i="5"/>
  <c r="AH240" i="5" s="1"/>
  <c r="AL240" i="5" s="1"/>
  <c r="Y240" i="5"/>
  <c r="AJ240" i="5" s="1"/>
  <c r="AN240" i="5" s="1"/>
  <c r="R241" i="5"/>
  <c r="V241" i="5"/>
  <c r="AG241" i="5" s="1"/>
  <c r="AK241" i="5" s="1"/>
  <c r="W241" i="5"/>
  <c r="AH241" i="5" s="1"/>
  <c r="AL241" i="5" s="1"/>
  <c r="Y241" i="5"/>
  <c r="AJ241" i="5" s="1"/>
  <c r="AN241" i="5" s="1"/>
  <c r="R242" i="5"/>
  <c r="V242" i="5"/>
  <c r="AG242" i="5" s="1"/>
  <c r="AK242" i="5" s="1"/>
  <c r="W242" i="5"/>
  <c r="AH242" i="5" s="1"/>
  <c r="AL242" i="5" s="1"/>
  <c r="Y242" i="5"/>
  <c r="AJ242" i="5" s="1"/>
  <c r="AN242" i="5" s="1"/>
  <c r="R243" i="5"/>
  <c r="V243" i="5"/>
  <c r="AG243" i="5" s="1"/>
  <c r="AK243" i="5" s="1"/>
  <c r="W243" i="5"/>
  <c r="AH243" i="5" s="1"/>
  <c r="AL243" i="5" s="1"/>
  <c r="Y243" i="5"/>
  <c r="AJ243" i="5" s="1"/>
  <c r="AN243" i="5" s="1"/>
  <c r="R244" i="5"/>
  <c r="V244" i="5"/>
  <c r="AG244" i="5" s="1"/>
  <c r="AK244" i="5" s="1"/>
  <c r="W244" i="5"/>
  <c r="AH244" i="5" s="1"/>
  <c r="AL244" i="5" s="1"/>
  <c r="Y244" i="5"/>
  <c r="AJ244" i="5" s="1"/>
  <c r="AN244" i="5" s="1"/>
  <c r="R245" i="5"/>
  <c r="V245" i="5"/>
  <c r="AG245" i="5" s="1"/>
  <c r="AK245" i="5" s="1"/>
  <c r="W245" i="5"/>
  <c r="AH245" i="5" s="1"/>
  <c r="AL245" i="5" s="1"/>
  <c r="Y245" i="5"/>
  <c r="AJ245" i="5" s="1"/>
  <c r="AN245" i="5" s="1"/>
  <c r="R246" i="5"/>
  <c r="V246" i="5"/>
  <c r="AG246" i="5" s="1"/>
  <c r="AK246" i="5" s="1"/>
  <c r="W246" i="5"/>
  <c r="AH246" i="5" s="1"/>
  <c r="AL246" i="5" s="1"/>
  <c r="Y246" i="5"/>
  <c r="AJ246" i="5" s="1"/>
  <c r="AN246" i="5" s="1"/>
  <c r="R247" i="5"/>
  <c r="V247" i="5"/>
  <c r="AG247" i="5" s="1"/>
  <c r="AK247" i="5" s="1"/>
  <c r="W247" i="5"/>
  <c r="AH247" i="5" s="1"/>
  <c r="AL247" i="5" s="1"/>
  <c r="Y247" i="5"/>
  <c r="AJ247" i="5" s="1"/>
  <c r="AN247" i="5" s="1"/>
  <c r="R248" i="5"/>
  <c r="V248" i="5"/>
  <c r="AG248" i="5" s="1"/>
  <c r="AK248" i="5" s="1"/>
  <c r="W248" i="5"/>
  <c r="AH248" i="5" s="1"/>
  <c r="AL248" i="5" s="1"/>
  <c r="Y248" i="5"/>
  <c r="AJ248" i="5" s="1"/>
  <c r="AN248" i="5" s="1"/>
  <c r="R249" i="5"/>
  <c r="V249" i="5"/>
  <c r="AG249" i="5" s="1"/>
  <c r="AK249" i="5" s="1"/>
  <c r="W249" i="5"/>
  <c r="AH249" i="5" s="1"/>
  <c r="AL249" i="5" s="1"/>
  <c r="Y249" i="5"/>
  <c r="AJ249" i="5" s="1"/>
  <c r="AN249" i="5" s="1"/>
  <c r="R250" i="5"/>
  <c r="V250" i="5"/>
  <c r="AG250" i="5" s="1"/>
  <c r="AK250" i="5" s="1"/>
  <c r="W250" i="5"/>
  <c r="AH250" i="5" s="1"/>
  <c r="AL250" i="5" s="1"/>
  <c r="Y250" i="5"/>
  <c r="AJ250" i="5" s="1"/>
  <c r="AN250" i="5" s="1"/>
  <c r="R251" i="5"/>
  <c r="V251" i="5"/>
  <c r="AG251" i="5" s="1"/>
  <c r="AK251" i="5" s="1"/>
  <c r="W251" i="5"/>
  <c r="AH251" i="5" s="1"/>
  <c r="AL251" i="5" s="1"/>
  <c r="Y251" i="5"/>
  <c r="AJ251" i="5" s="1"/>
  <c r="AN251" i="5" s="1"/>
  <c r="R252" i="5"/>
  <c r="V252" i="5"/>
  <c r="AG252" i="5" s="1"/>
  <c r="AK252" i="5" s="1"/>
  <c r="W252" i="5"/>
  <c r="AH252" i="5" s="1"/>
  <c r="AL252" i="5" s="1"/>
  <c r="Y252" i="5"/>
  <c r="AJ252" i="5" s="1"/>
  <c r="AN252" i="5" s="1"/>
  <c r="R253" i="5"/>
  <c r="V253" i="5"/>
  <c r="AG253" i="5" s="1"/>
  <c r="AK253" i="5" s="1"/>
  <c r="W253" i="5"/>
  <c r="AH253" i="5" s="1"/>
  <c r="AL253" i="5" s="1"/>
  <c r="Y253" i="5"/>
  <c r="AJ253" i="5" s="1"/>
  <c r="AN253" i="5" s="1"/>
  <c r="R254" i="5"/>
  <c r="V254" i="5"/>
  <c r="AG254" i="5" s="1"/>
  <c r="AK254" i="5" s="1"/>
  <c r="W254" i="5"/>
  <c r="AH254" i="5" s="1"/>
  <c r="AL254" i="5" s="1"/>
  <c r="Y254" i="5"/>
  <c r="AJ254" i="5" s="1"/>
  <c r="AN254" i="5" s="1"/>
  <c r="R255" i="5"/>
  <c r="V255" i="5"/>
  <c r="AG255" i="5" s="1"/>
  <c r="AK255" i="5" s="1"/>
  <c r="W255" i="5"/>
  <c r="AH255" i="5" s="1"/>
  <c r="AL255" i="5" s="1"/>
  <c r="Y255" i="5"/>
  <c r="AJ255" i="5" s="1"/>
  <c r="AN255" i="5" s="1"/>
  <c r="R256" i="5"/>
  <c r="V256" i="5"/>
  <c r="AG256" i="5" s="1"/>
  <c r="AK256" i="5" s="1"/>
  <c r="W256" i="5"/>
  <c r="AH256" i="5" s="1"/>
  <c r="AL256" i="5" s="1"/>
  <c r="Y256" i="5"/>
  <c r="AJ256" i="5" s="1"/>
  <c r="AN256" i="5" s="1"/>
  <c r="R257" i="5"/>
  <c r="V257" i="5"/>
  <c r="AG257" i="5" s="1"/>
  <c r="AK257" i="5" s="1"/>
  <c r="W257" i="5"/>
  <c r="AH257" i="5" s="1"/>
  <c r="AL257" i="5" s="1"/>
  <c r="Y257" i="5"/>
  <c r="AJ257" i="5" s="1"/>
  <c r="AN257" i="5" s="1"/>
  <c r="R258" i="5"/>
  <c r="V258" i="5"/>
  <c r="AG258" i="5" s="1"/>
  <c r="AK258" i="5" s="1"/>
  <c r="W258" i="5"/>
  <c r="AH258" i="5" s="1"/>
  <c r="AL258" i="5" s="1"/>
  <c r="Y258" i="5"/>
  <c r="AJ258" i="5" s="1"/>
  <c r="AN258" i="5" s="1"/>
  <c r="R259" i="5"/>
  <c r="V259" i="5"/>
  <c r="AG259" i="5" s="1"/>
  <c r="AK259" i="5" s="1"/>
  <c r="W259" i="5"/>
  <c r="AH259" i="5" s="1"/>
  <c r="AL259" i="5" s="1"/>
  <c r="Y259" i="5"/>
  <c r="AJ259" i="5" s="1"/>
  <c r="AN259" i="5" s="1"/>
  <c r="R260" i="5"/>
  <c r="V260" i="5"/>
  <c r="AG260" i="5" s="1"/>
  <c r="AK260" i="5" s="1"/>
  <c r="W260" i="5"/>
  <c r="AH260" i="5" s="1"/>
  <c r="AL260" i="5" s="1"/>
  <c r="Y260" i="5"/>
  <c r="AJ260" i="5" s="1"/>
  <c r="AN260" i="5" s="1"/>
  <c r="R261" i="5"/>
  <c r="V261" i="5"/>
  <c r="AG261" i="5" s="1"/>
  <c r="AK261" i="5" s="1"/>
  <c r="W261" i="5"/>
  <c r="AH261" i="5" s="1"/>
  <c r="AL261" i="5" s="1"/>
  <c r="Y261" i="5"/>
  <c r="AJ261" i="5" s="1"/>
  <c r="AN261" i="5" s="1"/>
  <c r="R262" i="5"/>
  <c r="V262" i="5"/>
  <c r="AG262" i="5" s="1"/>
  <c r="AK262" i="5" s="1"/>
  <c r="W262" i="5"/>
  <c r="AH262" i="5" s="1"/>
  <c r="AL262" i="5" s="1"/>
  <c r="Y262" i="5"/>
  <c r="AJ262" i="5" s="1"/>
  <c r="AN262" i="5" s="1"/>
  <c r="R263" i="5"/>
  <c r="V263" i="5"/>
  <c r="AG263" i="5" s="1"/>
  <c r="AK263" i="5" s="1"/>
  <c r="W263" i="5"/>
  <c r="AH263" i="5" s="1"/>
  <c r="AL263" i="5" s="1"/>
  <c r="Y263" i="5"/>
  <c r="AJ263" i="5" s="1"/>
  <c r="AN263" i="5" s="1"/>
  <c r="R264" i="5"/>
  <c r="V264" i="5"/>
  <c r="AG264" i="5" s="1"/>
  <c r="AK264" i="5" s="1"/>
  <c r="W264" i="5"/>
  <c r="AH264" i="5" s="1"/>
  <c r="AL264" i="5" s="1"/>
  <c r="Y264" i="5"/>
  <c r="AJ264" i="5" s="1"/>
  <c r="AN264" i="5" s="1"/>
  <c r="R265" i="5"/>
  <c r="V265" i="5"/>
  <c r="AG265" i="5" s="1"/>
  <c r="AK265" i="5" s="1"/>
  <c r="W265" i="5"/>
  <c r="AH265" i="5" s="1"/>
  <c r="AL265" i="5" s="1"/>
  <c r="Y265" i="5"/>
  <c r="AJ265" i="5" s="1"/>
  <c r="AN265" i="5" s="1"/>
  <c r="R221" i="5"/>
  <c r="V221" i="5"/>
  <c r="AG221" i="5" s="1"/>
  <c r="AK221" i="5" s="1"/>
  <c r="W221" i="5"/>
  <c r="AH221" i="5" s="1"/>
  <c r="AL221" i="5" s="1"/>
  <c r="Y221" i="5"/>
  <c r="AJ221" i="5" s="1"/>
  <c r="AN221" i="5" s="1"/>
  <c r="R222" i="5"/>
  <c r="V222" i="5"/>
  <c r="AG222" i="5" s="1"/>
  <c r="AK222" i="5" s="1"/>
  <c r="W222" i="5"/>
  <c r="AH222" i="5" s="1"/>
  <c r="AL222" i="5" s="1"/>
  <c r="Y222" i="5"/>
  <c r="AJ222" i="5" s="1"/>
  <c r="AN222" i="5" s="1"/>
  <c r="R223" i="5"/>
  <c r="V223" i="5"/>
  <c r="AG223" i="5" s="1"/>
  <c r="AK223" i="5" s="1"/>
  <c r="W223" i="5"/>
  <c r="AH223" i="5" s="1"/>
  <c r="AL223" i="5" s="1"/>
  <c r="Y223" i="5"/>
  <c r="AJ223" i="5" s="1"/>
  <c r="AN223" i="5" s="1"/>
  <c r="R224" i="5"/>
  <c r="V224" i="5"/>
  <c r="AG224" i="5" s="1"/>
  <c r="AK224" i="5" s="1"/>
  <c r="W224" i="5"/>
  <c r="AH224" i="5" s="1"/>
  <c r="AL224" i="5" s="1"/>
  <c r="Y224" i="5"/>
  <c r="AJ224" i="5" s="1"/>
  <c r="AN224" i="5" s="1"/>
  <c r="R225" i="5"/>
  <c r="V225" i="5"/>
  <c r="AG225" i="5" s="1"/>
  <c r="AK225" i="5" s="1"/>
  <c r="W225" i="5"/>
  <c r="AH225" i="5" s="1"/>
  <c r="AL225" i="5" s="1"/>
  <c r="Y225" i="5"/>
  <c r="AJ225" i="5" s="1"/>
  <c r="AN225" i="5" s="1"/>
  <c r="R226" i="5"/>
  <c r="V226" i="5"/>
  <c r="AG226" i="5" s="1"/>
  <c r="AK226" i="5" s="1"/>
  <c r="W226" i="5"/>
  <c r="AH226" i="5" s="1"/>
  <c r="AL226" i="5" s="1"/>
  <c r="Y226" i="5"/>
  <c r="AJ226" i="5" s="1"/>
  <c r="AN226" i="5" s="1"/>
  <c r="R227" i="5"/>
  <c r="V227" i="5"/>
  <c r="AG227" i="5" s="1"/>
  <c r="AK227" i="5" s="1"/>
  <c r="W227" i="5"/>
  <c r="AH227" i="5" s="1"/>
  <c r="AL227" i="5" s="1"/>
  <c r="Y227" i="5"/>
  <c r="AJ227" i="5" s="1"/>
  <c r="AN227" i="5" s="1"/>
  <c r="R228" i="5"/>
  <c r="V228" i="5"/>
  <c r="AG228" i="5" s="1"/>
  <c r="AK228" i="5" s="1"/>
  <c r="W228" i="5"/>
  <c r="AH228" i="5" s="1"/>
  <c r="AL228" i="5" s="1"/>
  <c r="Y228" i="5"/>
  <c r="AJ228" i="5" s="1"/>
  <c r="AN228" i="5" s="1"/>
  <c r="R229" i="5"/>
  <c r="V229" i="5"/>
  <c r="AG229" i="5" s="1"/>
  <c r="AK229" i="5" s="1"/>
  <c r="W229" i="5"/>
  <c r="AH229" i="5" s="1"/>
  <c r="AL229" i="5" s="1"/>
  <c r="Y229" i="5"/>
  <c r="AJ229" i="5" s="1"/>
  <c r="AN229" i="5" s="1"/>
  <c r="R230" i="5"/>
  <c r="V230" i="5"/>
  <c r="AG230" i="5" s="1"/>
  <c r="AK230" i="5" s="1"/>
  <c r="W230" i="5"/>
  <c r="AH230" i="5" s="1"/>
  <c r="AL230" i="5" s="1"/>
  <c r="Y230" i="5"/>
  <c r="AJ230" i="5" s="1"/>
  <c r="AN230" i="5" s="1"/>
  <c r="R231" i="5"/>
  <c r="V231" i="5"/>
  <c r="AG231" i="5" s="1"/>
  <c r="AK231" i="5" s="1"/>
  <c r="W231" i="5"/>
  <c r="AH231" i="5" s="1"/>
  <c r="AL231" i="5" s="1"/>
  <c r="Y231" i="5"/>
  <c r="AJ231" i="5" s="1"/>
  <c r="AN231" i="5" s="1"/>
  <c r="R232" i="5"/>
  <c r="V232" i="5"/>
  <c r="AG232" i="5" s="1"/>
  <c r="AK232" i="5" s="1"/>
  <c r="W232" i="5"/>
  <c r="AH232" i="5" s="1"/>
  <c r="AL232" i="5" s="1"/>
  <c r="Y232" i="5"/>
  <c r="AJ232" i="5" s="1"/>
  <c r="AN232" i="5" s="1"/>
  <c r="R233" i="5"/>
  <c r="V233" i="5"/>
  <c r="AG233" i="5" s="1"/>
  <c r="AK233" i="5" s="1"/>
  <c r="W233" i="5"/>
  <c r="AH233" i="5" s="1"/>
  <c r="AL233" i="5" s="1"/>
  <c r="Y233" i="5"/>
  <c r="AJ233" i="5" s="1"/>
  <c r="AN233" i="5" s="1"/>
  <c r="R234" i="5"/>
  <c r="V234" i="5"/>
  <c r="AG234" i="5" s="1"/>
  <c r="AK234" i="5" s="1"/>
  <c r="W234" i="5"/>
  <c r="AH234" i="5" s="1"/>
  <c r="AL234" i="5" s="1"/>
  <c r="Y234" i="5"/>
  <c r="AJ234" i="5" s="1"/>
  <c r="AN234" i="5" s="1"/>
  <c r="R235" i="5"/>
  <c r="V235" i="5"/>
  <c r="AG235" i="5" s="1"/>
  <c r="AK235" i="5" s="1"/>
  <c r="W235" i="5"/>
  <c r="AH235" i="5" s="1"/>
  <c r="AL235" i="5" s="1"/>
  <c r="Y235" i="5"/>
  <c r="AJ235" i="5" s="1"/>
  <c r="AN235" i="5" s="1"/>
  <c r="R218" i="5"/>
  <c r="V218" i="5"/>
  <c r="AG218" i="5" s="1"/>
  <c r="AK218" i="5" s="1"/>
  <c r="W218" i="5"/>
  <c r="AH218" i="5" s="1"/>
  <c r="AL218" i="5" s="1"/>
  <c r="Y218" i="5"/>
  <c r="AJ218" i="5" s="1"/>
  <c r="AN218" i="5" s="1"/>
  <c r="R219" i="5"/>
  <c r="V219" i="5"/>
  <c r="AG219" i="5" s="1"/>
  <c r="AK219" i="5" s="1"/>
  <c r="W219" i="5"/>
  <c r="AH219" i="5" s="1"/>
  <c r="AL219" i="5" s="1"/>
  <c r="Y219" i="5"/>
  <c r="AJ219" i="5" s="1"/>
  <c r="AN219" i="5" s="1"/>
  <c r="Y220" i="5"/>
  <c r="AJ220" i="5" s="1"/>
  <c r="AN220" i="5" s="1"/>
  <c r="W220" i="5"/>
  <c r="AH220" i="5" s="1"/>
  <c r="AL220" i="5" s="1"/>
  <c r="V220" i="5"/>
  <c r="AG220" i="5" s="1"/>
  <c r="AK220" i="5" s="1"/>
  <c r="R220" i="5"/>
  <c r="R211" i="5"/>
  <c r="V211" i="5"/>
  <c r="AG211" i="5" s="1"/>
  <c r="AK211" i="5" s="1"/>
  <c r="W211" i="5"/>
  <c r="AH211" i="5" s="1"/>
  <c r="AL211" i="5" s="1"/>
  <c r="Y211" i="5"/>
  <c r="AJ211" i="5" s="1"/>
  <c r="AN211" i="5" s="1"/>
  <c r="R212" i="5"/>
  <c r="V212" i="5"/>
  <c r="AG212" i="5" s="1"/>
  <c r="AK212" i="5" s="1"/>
  <c r="W212" i="5"/>
  <c r="AH212" i="5" s="1"/>
  <c r="AL212" i="5" s="1"/>
  <c r="Y212" i="5"/>
  <c r="AJ212" i="5" s="1"/>
  <c r="AN212" i="5" s="1"/>
  <c r="R213" i="5"/>
  <c r="V213" i="5"/>
  <c r="AG213" i="5" s="1"/>
  <c r="AK213" i="5" s="1"/>
  <c r="W213" i="5"/>
  <c r="AH213" i="5" s="1"/>
  <c r="AL213" i="5" s="1"/>
  <c r="Y213" i="5"/>
  <c r="AJ213" i="5" s="1"/>
  <c r="AN213" i="5" s="1"/>
  <c r="R214" i="5"/>
  <c r="V214" i="5"/>
  <c r="AG214" i="5" s="1"/>
  <c r="AK214" i="5" s="1"/>
  <c r="W214" i="5"/>
  <c r="AH214" i="5" s="1"/>
  <c r="AL214" i="5" s="1"/>
  <c r="Y214" i="5"/>
  <c r="AJ214" i="5" s="1"/>
  <c r="AN214" i="5" s="1"/>
  <c r="R215" i="5"/>
  <c r="V215" i="5"/>
  <c r="AG215" i="5" s="1"/>
  <c r="AK215" i="5" s="1"/>
  <c r="W215" i="5"/>
  <c r="AH215" i="5" s="1"/>
  <c r="AL215" i="5" s="1"/>
  <c r="Y215" i="5"/>
  <c r="AJ215" i="5" s="1"/>
  <c r="AN215" i="5" s="1"/>
  <c r="R216" i="5"/>
  <c r="V216" i="5"/>
  <c r="AG216" i="5" s="1"/>
  <c r="AK216" i="5" s="1"/>
  <c r="W216" i="5"/>
  <c r="AH216" i="5" s="1"/>
  <c r="AL216" i="5" s="1"/>
  <c r="Y216" i="5"/>
  <c r="AJ216" i="5" s="1"/>
  <c r="AN216" i="5" s="1"/>
  <c r="R217" i="5"/>
  <c r="V217" i="5"/>
  <c r="AG217" i="5" s="1"/>
  <c r="AK217" i="5" s="1"/>
  <c r="W217" i="5"/>
  <c r="AH217" i="5" s="1"/>
  <c r="AL217" i="5" s="1"/>
  <c r="Y217" i="5"/>
  <c r="AJ217" i="5" s="1"/>
  <c r="AN217" i="5" s="1"/>
  <c r="V210" i="5"/>
  <c r="AG210" i="5" s="1"/>
  <c r="AK210" i="5" s="1"/>
  <c r="W210" i="5"/>
  <c r="AH210" i="5" s="1"/>
  <c r="AL210" i="5" s="1"/>
  <c r="Y210" i="5"/>
  <c r="AJ210" i="5" s="1"/>
  <c r="AN210" i="5" s="1"/>
  <c r="R210" i="5"/>
  <c r="A5" i="5"/>
  <c r="A7" i="5"/>
  <c r="A4" i="5"/>
  <c r="A396" i="5"/>
  <c r="A397" i="5"/>
  <c r="A398" i="5"/>
  <c r="A399" i="5"/>
  <c r="A400" i="5"/>
  <c r="A401" i="5"/>
  <c r="A402" i="5"/>
  <c r="A403" i="5"/>
  <c r="P398" i="5"/>
  <c r="R398" i="5"/>
  <c r="V398" i="5"/>
  <c r="AG398" i="5" s="1"/>
  <c r="AK398" i="5" s="1"/>
  <c r="W398" i="5"/>
  <c r="AH398" i="5" s="1"/>
  <c r="AL398" i="5" s="1"/>
  <c r="Y398" i="5"/>
  <c r="AJ398" i="5" s="1"/>
  <c r="AN398" i="5" s="1"/>
  <c r="P399" i="5"/>
  <c r="R399" i="5"/>
  <c r="V399" i="5"/>
  <c r="AG399" i="5" s="1"/>
  <c r="AK399" i="5" s="1"/>
  <c r="W399" i="5"/>
  <c r="AH399" i="5" s="1"/>
  <c r="AL399" i="5" s="1"/>
  <c r="Y399" i="5"/>
  <c r="AJ399" i="5" s="1"/>
  <c r="AN399" i="5" s="1"/>
  <c r="P400" i="5"/>
  <c r="R400" i="5"/>
  <c r="V400" i="5"/>
  <c r="AG400" i="5" s="1"/>
  <c r="AK400" i="5" s="1"/>
  <c r="W400" i="5"/>
  <c r="AH400" i="5" s="1"/>
  <c r="AL400" i="5" s="1"/>
  <c r="Y400" i="5"/>
  <c r="AJ400" i="5" s="1"/>
  <c r="AN400" i="5" s="1"/>
  <c r="P401" i="5"/>
  <c r="R401" i="5"/>
  <c r="V401" i="5"/>
  <c r="AG401" i="5" s="1"/>
  <c r="AK401" i="5" s="1"/>
  <c r="W401" i="5"/>
  <c r="AH401" i="5" s="1"/>
  <c r="AL401" i="5" s="1"/>
  <c r="Y401" i="5"/>
  <c r="AJ401" i="5" s="1"/>
  <c r="AN401" i="5" s="1"/>
  <c r="P402" i="5"/>
  <c r="R402" i="5"/>
  <c r="V402" i="5"/>
  <c r="AG402" i="5" s="1"/>
  <c r="AK402" i="5" s="1"/>
  <c r="W402" i="5"/>
  <c r="AH402" i="5" s="1"/>
  <c r="AL402" i="5" s="1"/>
  <c r="Y402" i="5"/>
  <c r="AJ402" i="5" s="1"/>
  <c r="AN402" i="5" s="1"/>
  <c r="P403" i="5"/>
  <c r="R403" i="5"/>
  <c r="V403" i="5"/>
  <c r="AG403" i="5" s="1"/>
  <c r="AK403" i="5" s="1"/>
  <c r="W403" i="5"/>
  <c r="AH403" i="5" s="1"/>
  <c r="AL403" i="5" s="1"/>
  <c r="Y403" i="5"/>
  <c r="AJ403" i="5" s="1"/>
  <c r="AN403" i="5" s="1"/>
  <c r="P397" i="5"/>
  <c r="R397" i="5"/>
  <c r="V397" i="5"/>
  <c r="AG397" i="5" s="1"/>
  <c r="AK397" i="5" s="1"/>
  <c r="W397" i="5"/>
  <c r="AH397" i="5" s="1"/>
  <c r="AL397" i="5" s="1"/>
  <c r="Y397" i="5"/>
  <c r="AJ397" i="5" s="1"/>
  <c r="AN397" i="5" s="1"/>
  <c r="V396" i="5"/>
  <c r="AG396" i="5" s="1"/>
  <c r="AK396" i="5" s="1"/>
  <c r="W396" i="5"/>
  <c r="AH396" i="5" s="1"/>
  <c r="AL396" i="5" s="1"/>
  <c r="Y396" i="5"/>
  <c r="AJ396" i="5" s="1"/>
  <c r="AN396" i="5" s="1"/>
  <c r="R45" i="5"/>
  <c r="R396" i="5"/>
  <c r="P396" i="5"/>
  <c r="AE365" i="5" l="1"/>
  <c r="AE362" i="5"/>
  <c r="AE360" i="5"/>
  <c r="AE358" i="5"/>
  <c r="AE394" i="5"/>
  <c r="T263" i="5"/>
  <c r="Z263" i="5" s="1"/>
  <c r="T260" i="5"/>
  <c r="AE260" i="5" s="1"/>
  <c r="U254" i="5"/>
  <c r="T251" i="5"/>
  <c r="Z251" i="5" s="1"/>
  <c r="T248" i="5"/>
  <c r="Z248" i="5" s="1"/>
  <c r="U245" i="5"/>
  <c r="T242" i="5"/>
  <c r="Z242" i="5" s="1"/>
  <c r="T239" i="5"/>
  <c r="Z239" i="5" s="1"/>
  <c r="T236" i="5"/>
  <c r="AE357" i="5"/>
  <c r="T403" i="5"/>
  <c r="Z403" i="5" s="1"/>
  <c r="U220" i="5"/>
  <c r="U398" i="5"/>
  <c r="T264" i="5"/>
  <c r="Z264" i="5" s="1"/>
  <c r="U261" i="5"/>
  <c r="T258" i="5"/>
  <c r="Z258" i="5" s="1"/>
  <c r="T252" i="5"/>
  <c r="AE252" i="5" s="1"/>
  <c r="T243" i="5"/>
  <c r="Z243" i="5" s="1"/>
  <c r="U237" i="5"/>
  <c r="AE364" i="5"/>
  <c r="U400" i="5"/>
  <c r="S402" i="5"/>
  <c r="AE361" i="5"/>
  <c r="T212" i="5"/>
  <c r="Z212" i="5" s="1"/>
  <c r="T228" i="5"/>
  <c r="Z228" i="5" s="1"/>
  <c r="U222" i="5"/>
  <c r="AE363" i="5"/>
  <c r="S397" i="5"/>
  <c r="U215" i="5"/>
  <c r="T219" i="5"/>
  <c r="U231" i="5"/>
  <c r="T225" i="5"/>
  <c r="Z225" i="5" s="1"/>
  <c r="U262" i="5"/>
  <c r="U259" i="5"/>
  <c r="T256" i="5"/>
  <c r="Z256" i="5" s="1"/>
  <c r="U253" i="5"/>
  <c r="T250" i="5"/>
  <c r="Z250" i="5" s="1"/>
  <c r="T247" i="5"/>
  <c r="Z247" i="5" s="1"/>
  <c r="T244" i="5"/>
  <c r="Z244" i="5" s="1"/>
  <c r="U238" i="5"/>
  <c r="AE359" i="5"/>
  <c r="T401" i="5"/>
  <c r="T396" i="5"/>
  <c r="Z396" i="5" s="1"/>
  <c r="U217" i="5"/>
  <c r="T214" i="5"/>
  <c r="U211" i="5"/>
  <c r="U218" i="5"/>
  <c r="T233" i="5"/>
  <c r="Z233" i="5" s="1"/>
  <c r="U230" i="5"/>
  <c r="U227" i="5"/>
  <c r="U224" i="5"/>
  <c r="T221" i="5"/>
  <c r="Z221" i="5" s="1"/>
  <c r="AE395" i="5"/>
  <c r="T255" i="5"/>
  <c r="Z255" i="5" s="1"/>
  <c r="U246" i="5"/>
  <c r="T240" i="5"/>
  <c r="Z240" i="5" s="1"/>
  <c r="T216" i="5"/>
  <c r="U235" i="5"/>
  <c r="U232" i="5"/>
  <c r="T229" i="5"/>
  <c r="Z229" i="5" s="1"/>
  <c r="U223" i="5"/>
  <c r="U210" i="5"/>
  <c r="T253" i="5"/>
  <c r="Z253" i="5" s="1"/>
  <c r="T227" i="5"/>
  <c r="Z227" i="5" s="1"/>
  <c r="U243" i="5"/>
  <c r="U256" i="5"/>
  <c r="T259" i="5"/>
  <c r="Z259" i="5" s="1"/>
  <c r="U225" i="5"/>
  <c r="U247" i="5"/>
  <c r="U239" i="5"/>
  <c r="T235" i="5"/>
  <c r="Z235" i="5" s="1"/>
  <c r="U233" i="5"/>
  <c r="T224" i="5"/>
  <c r="Z224" i="5" s="1"/>
  <c r="U255" i="5"/>
  <c r="T222" i="5"/>
  <c r="Z222" i="5" s="1"/>
  <c r="U263" i="5"/>
  <c r="U248" i="5"/>
  <c r="T245" i="5"/>
  <c r="Z245" i="5" s="1"/>
  <c r="U240" i="5"/>
  <c r="T237" i="5"/>
  <c r="Z237" i="5" s="1"/>
  <c r="T232" i="5"/>
  <c r="Z232" i="5" s="1"/>
  <c r="U264" i="5"/>
  <c r="T261" i="5"/>
  <c r="Z261" i="5" s="1"/>
  <c r="U251" i="5"/>
  <c r="T211" i="5"/>
  <c r="Z211" i="5" s="1"/>
  <c r="T230" i="5"/>
  <c r="Z230" i="5" s="1"/>
  <c r="T241" i="5"/>
  <c r="Z241" i="5" s="1"/>
  <c r="T262" i="5"/>
  <c r="Z262" i="5" s="1"/>
  <c r="T254" i="5"/>
  <c r="Z254" i="5" s="1"/>
  <c r="T246" i="5"/>
  <c r="Z246" i="5" s="1"/>
  <c r="T238" i="5"/>
  <c r="Z238" i="5" s="1"/>
  <c r="U265" i="5"/>
  <c r="U257" i="5"/>
  <c r="U249" i="5"/>
  <c r="U241" i="5"/>
  <c r="T265" i="5"/>
  <c r="Z265" i="5" s="1"/>
  <c r="U258" i="5"/>
  <c r="T257" i="5"/>
  <c r="Z257" i="5" s="1"/>
  <c r="U250" i="5"/>
  <c r="T249" i="5"/>
  <c r="Z249" i="5" s="1"/>
  <c r="U242" i="5"/>
  <c r="U260" i="5"/>
  <c r="U252" i="5"/>
  <c r="U244" i="5"/>
  <c r="U236" i="5"/>
  <c r="T217" i="5"/>
  <c r="Z217" i="5" s="1"/>
  <c r="T218" i="5"/>
  <c r="Z218" i="5" s="1"/>
  <c r="U228" i="5"/>
  <c r="T210" i="5"/>
  <c r="Z210" i="5" s="1"/>
  <c r="U212" i="5"/>
  <c r="U216" i="5"/>
  <c r="T231" i="5"/>
  <c r="Z231" i="5" s="1"/>
  <c r="T223" i="5"/>
  <c r="Z223" i="5" s="1"/>
  <c r="U234" i="5"/>
  <c r="U226" i="5"/>
  <c r="T234" i="5"/>
  <c r="Z234" i="5" s="1"/>
  <c r="T226" i="5"/>
  <c r="Z226" i="5" s="1"/>
  <c r="U229" i="5"/>
  <c r="U221" i="5"/>
  <c r="U219" i="5"/>
  <c r="T220" i="5"/>
  <c r="Z220" i="5" s="1"/>
  <c r="U213" i="5"/>
  <c r="U214" i="5"/>
  <c r="T213" i="5"/>
  <c r="Z213" i="5" s="1"/>
  <c r="T215" i="5"/>
  <c r="Z215" i="5" s="1"/>
  <c r="T398" i="5"/>
  <c r="Z398" i="5" s="1"/>
  <c r="S396" i="5"/>
  <c r="U403" i="5"/>
  <c r="S403" i="5"/>
  <c r="S400" i="5"/>
  <c r="S401" i="5"/>
  <c r="U396" i="5"/>
  <c r="U399" i="5"/>
  <c r="T400" i="5"/>
  <c r="Z400" i="5" s="1"/>
  <c r="T399" i="5"/>
  <c r="Z399" i="5" s="1"/>
  <c r="S398" i="5"/>
  <c r="S399" i="5"/>
  <c r="U402" i="5"/>
  <c r="U401" i="5"/>
  <c r="T402" i="5"/>
  <c r="Z402" i="5" s="1"/>
  <c r="U397" i="5"/>
  <c r="T397" i="5"/>
  <c r="Z397" i="5" s="1"/>
  <c r="T30" i="5"/>
  <c r="V30" i="5"/>
  <c r="AG30" i="5" s="1"/>
  <c r="AK30" i="5" s="1"/>
  <c r="W30" i="5"/>
  <c r="AH30" i="5" s="1"/>
  <c r="AL30" i="5" s="1"/>
  <c r="Y30" i="5"/>
  <c r="AJ30" i="5" s="1"/>
  <c r="AN30" i="5" s="1"/>
  <c r="T45" i="5"/>
  <c r="V45" i="5"/>
  <c r="AG45" i="5" s="1"/>
  <c r="AK45" i="5" s="1"/>
  <c r="W45" i="5"/>
  <c r="AH45" i="5" s="1"/>
  <c r="AL45" i="5" s="1"/>
  <c r="Y45" i="5"/>
  <c r="AJ45" i="5" s="1"/>
  <c r="AN45" i="5" s="1"/>
  <c r="V59" i="5"/>
  <c r="AG59" i="5" s="1"/>
  <c r="AK59" i="5" s="1"/>
  <c r="W59" i="5"/>
  <c r="AH59" i="5" s="1"/>
  <c r="AL59" i="5" s="1"/>
  <c r="Y59" i="5"/>
  <c r="AJ59" i="5" s="1"/>
  <c r="AN59" i="5" s="1"/>
  <c r="R165" i="5"/>
  <c r="V165" i="5"/>
  <c r="AG165" i="5" s="1"/>
  <c r="AK165" i="5" s="1"/>
  <c r="W165" i="5"/>
  <c r="AH165" i="5" s="1"/>
  <c r="AL165" i="5" s="1"/>
  <c r="Y165" i="5"/>
  <c r="AJ165" i="5" s="1"/>
  <c r="AN165" i="5" s="1"/>
  <c r="R120" i="5"/>
  <c r="V120" i="5"/>
  <c r="AG120" i="5" s="1"/>
  <c r="AK120" i="5" s="1"/>
  <c r="W120" i="5"/>
  <c r="AH120" i="5" s="1"/>
  <c r="AL120" i="5" s="1"/>
  <c r="Y120" i="5"/>
  <c r="AJ120" i="5" s="1"/>
  <c r="AN120" i="5" s="1"/>
  <c r="R202" i="5"/>
  <c r="V202" i="5"/>
  <c r="AG202" i="5" s="1"/>
  <c r="AK202" i="5" s="1"/>
  <c r="W202" i="5"/>
  <c r="AH202" i="5" s="1"/>
  <c r="AL202" i="5" s="1"/>
  <c r="Y202" i="5"/>
  <c r="AJ202" i="5" s="1"/>
  <c r="AN202" i="5" s="1"/>
  <c r="R203" i="5"/>
  <c r="V203" i="5"/>
  <c r="AG203" i="5" s="1"/>
  <c r="AK203" i="5" s="1"/>
  <c r="W203" i="5"/>
  <c r="AH203" i="5" s="1"/>
  <c r="AL203" i="5" s="1"/>
  <c r="Y203" i="5"/>
  <c r="AJ203" i="5" s="1"/>
  <c r="AN203" i="5" s="1"/>
  <c r="R204" i="5"/>
  <c r="V204" i="5"/>
  <c r="AG204" i="5" s="1"/>
  <c r="AK204" i="5" s="1"/>
  <c r="W204" i="5"/>
  <c r="AH204" i="5" s="1"/>
  <c r="AL204" i="5" s="1"/>
  <c r="Y204" i="5"/>
  <c r="AJ204" i="5" s="1"/>
  <c r="AN204" i="5" s="1"/>
  <c r="R206" i="5"/>
  <c r="V206" i="5"/>
  <c r="AG206" i="5" s="1"/>
  <c r="AK206" i="5" s="1"/>
  <c r="W206" i="5"/>
  <c r="AH206" i="5" s="1"/>
  <c r="AL206" i="5" s="1"/>
  <c r="Y206" i="5"/>
  <c r="AJ206" i="5" s="1"/>
  <c r="AN206" i="5" s="1"/>
  <c r="R207" i="5"/>
  <c r="V207" i="5"/>
  <c r="AG207" i="5" s="1"/>
  <c r="AK207" i="5" s="1"/>
  <c r="W207" i="5"/>
  <c r="AH207" i="5" s="1"/>
  <c r="AL207" i="5" s="1"/>
  <c r="Y207" i="5"/>
  <c r="AJ207" i="5" s="1"/>
  <c r="AN207" i="5" s="1"/>
  <c r="R209" i="5"/>
  <c r="V209" i="5"/>
  <c r="AG209" i="5" s="1"/>
  <c r="AK209" i="5" s="1"/>
  <c r="W209" i="5"/>
  <c r="AH209" i="5" s="1"/>
  <c r="AL209" i="5" s="1"/>
  <c r="Y209" i="5"/>
  <c r="AJ209" i="5" s="1"/>
  <c r="AN209" i="5" s="1"/>
  <c r="R205" i="5"/>
  <c r="V205" i="5"/>
  <c r="AG205" i="5" s="1"/>
  <c r="AK205" i="5" s="1"/>
  <c r="W205" i="5"/>
  <c r="AH205" i="5" s="1"/>
  <c r="AL205" i="5" s="1"/>
  <c r="Y205" i="5"/>
  <c r="AJ205" i="5" s="1"/>
  <c r="AN205" i="5" s="1"/>
  <c r="V143" i="5"/>
  <c r="AG143" i="5" s="1"/>
  <c r="AK143" i="5" s="1"/>
  <c r="W143" i="5"/>
  <c r="AH143" i="5" s="1"/>
  <c r="AL143" i="5" s="1"/>
  <c r="Y143" i="5"/>
  <c r="AJ143" i="5" s="1"/>
  <c r="AN143" i="5" s="1"/>
  <c r="R144" i="5"/>
  <c r="V144" i="5"/>
  <c r="AG144" i="5" s="1"/>
  <c r="AK144" i="5" s="1"/>
  <c r="W144" i="5"/>
  <c r="AH144" i="5" s="1"/>
  <c r="AL144" i="5" s="1"/>
  <c r="Y144" i="5"/>
  <c r="AJ144" i="5" s="1"/>
  <c r="AN144" i="5" s="1"/>
  <c r="V148" i="5"/>
  <c r="AG148" i="5" s="1"/>
  <c r="AK148" i="5" s="1"/>
  <c r="W148" i="5"/>
  <c r="AH148" i="5" s="1"/>
  <c r="AL148" i="5" s="1"/>
  <c r="Y148" i="5"/>
  <c r="AJ148" i="5" s="1"/>
  <c r="AN148" i="5" s="1"/>
  <c r="R146" i="5"/>
  <c r="V146" i="5"/>
  <c r="AG146" i="5" s="1"/>
  <c r="AK146" i="5" s="1"/>
  <c r="W146" i="5"/>
  <c r="AH146" i="5" s="1"/>
  <c r="AL146" i="5" s="1"/>
  <c r="Y146" i="5"/>
  <c r="AJ146" i="5" s="1"/>
  <c r="AN146" i="5" s="1"/>
  <c r="R147" i="5"/>
  <c r="V147" i="5"/>
  <c r="AG147" i="5" s="1"/>
  <c r="AK147" i="5" s="1"/>
  <c r="W147" i="5"/>
  <c r="AH147" i="5" s="1"/>
  <c r="AL147" i="5" s="1"/>
  <c r="Y147" i="5"/>
  <c r="AJ147" i="5" s="1"/>
  <c r="AN147" i="5" s="1"/>
  <c r="V149" i="5"/>
  <c r="AG149" i="5" s="1"/>
  <c r="AK149" i="5" s="1"/>
  <c r="W149" i="5"/>
  <c r="AH149" i="5" s="1"/>
  <c r="AL149" i="5" s="1"/>
  <c r="Y149" i="5"/>
  <c r="AJ149" i="5" s="1"/>
  <c r="AN149" i="5" s="1"/>
  <c r="R74" i="5"/>
  <c r="V74" i="5"/>
  <c r="AG74" i="5" s="1"/>
  <c r="AK74" i="5" s="1"/>
  <c r="W74" i="5"/>
  <c r="AH74" i="5" s="1"/>
  <c r="AL74" i="5" s="1"/>
  <c r="Y74" i="5"/>
  <c r="AJ74" i="5" s="1"/>
  <c r="AN74" i="5" s="1"/>
  <c r="R80" i="5"/>
  <c r="V80" i="5"/>
  <c r="AG80" i="5" s="1"/>
  <c r="AK80" i="5" s="1"/>
  <c r="W80" i="5"/>
  <c r="AH80" i="5" s="1"/>
  <c r="AL80" i="5" s="1"/>
  <c r="Y80" i="5"/>
  <c r="AJ80" i="5" s="1"/>
  <c r="AN80" i="5" s="1"/>
  <c r="R81" i="5"/>
  <c r="V81" i="5"/>
  <c r="AG81" i="5" s="1"/>
  <c r="AK81" i="5" s="1"/>
  <c r="W81" i="5"/>
  <c r="AH81" i="5" s="1"/>
  <c r="AL81" i="5" s="1"/>
  <c r="Y81" i="5"/>
  <c r="AJ81" i="5" s="1"/>
  <c r="AN81" i="5" s="1"/>
  <c r="R82" i="5"/>
  <c r="V82" i="5"/>
  <c r="AG82" i="5" s="1"/>
  <c r="AK82" i="5" s="1"/>
  <c r="W82" i="5"/>
  <c r="AH82" i="5" s="1"/>
  <c r="AL82" i="5" s="1"/>
  <c r="Y82" i="5"/>
  <c r="AJ82" i="5" s="1"/>
  <c r="AN82" i="5" s="1"/>
  <c r="R83" i="5"/>
  <c r="V83" i="5"/>
  <c r="AG83" i="5" s="1"/>
  <c r="AK83" i="5" s="1"/>
  <c r="W83" i="5"/>
  <c r="AH83" i="5" s="1"/>
  <c r="AL83" i="5" s="1"/>
  <c r="Y83" i="5"/>
  <c r="AJ83" i="5" s="1"/>
  <c r="AN83" i="5" s="1"/>
  <c r="R79" i="5"/>
  <c r="V79" i="5"/>
  <c r="AG79" i="5" s="1"/>
  <c r="AK79" i="5" s="1"/>
  <c r="W79" i="5"/>
  <c r="AH79" i="5" s="1"/>
  <c r="AL79" i="5" s="1"/>
  <c r="Y79" i="5"/>
  <c r="AJ79" i="5" s="1"/>
  <c r="AN79" i="5" s="1"/>
  <c r="R77" i="5"/>
  <c r="V77" i="5"/>
  <c r="AG77" i="5" s="1"/>
  <c r="AK77" i="5" s="1"/>
  <c r="W77" i="5"/>
  <c r="AH77" i="5" s="1"/>
  <c r="AL77" i="5" s="1"/>
  <c r="Y77" i="5"/>
  <c r="AJ77" i="5" s="1"/>
  <c r="AN77" i="5" s="1"/>
  <c r="R84" i="5"/>
  <c r="V84" i="5"/>
  <c r="AG84" i="5" s="1"/>
  <c r="AK84" i="5" s="1"/>
  <c r="W84" i="5"/>
  <c r="AH84" i="5" s="1"/>
  <c r="AL84" i="5" s="1"/>
  <c r="Y84" i="5"/>
  <c r="AJ84" i="5" s="1"/>
  <c r="AN84" i="5" s="1"/>
  <c r="R78" i="5"/>
  <c r="V78" i="5"/>
  <c r="AG78" i="5" s="1"/>
  <c r="AK78" i="5" s="1"/>
  <c r="W78" i="5"/>
  <c r="AH78" i="5" s="1"/>
  <c r="AL78" i="5" s="1"/>
  <c r="Y78" i="5"/>
  <c r="AJ78" i="5" s="1"/>
  <c r="AN78" i="5" s="1"/>
  <c r="R75" i="5"/>
  <c r="V75" i="5"/>
  <c r="AG75" i="5" s="1"/>
  <c r="AK75" i="5" s="1"/>
  <c r="W75" i="5"/>
  <c r="AH75" i="5" s="1"/>
  <c r="AL75" i="5" s="1"/>
  <c r="Y75" i="5"/>
  <c r="AJ75" i="5" s="1"/>
  <c r="AN75" i="5" s="1"/>
  <c r="R76" i="5"/>
  <c r="V76" i="5"/>
  <c r="AG76" i="5" s="1"/>
  <c r="AK76" i="5" s="1"/>
  <c r="W76" i="5"/>
  <c r="AH76" i="5" s="1"/>
  <c r="AL76" i="5" s="1"/>
  <c r="Y76" i="5"/>
  <c r="AJ76" i="5" s="1"/>
  <c r="AN76" i="5" s="1"/>
  <c r="R121" i="5"/>
  <c r="V121" i="5"/>
  <c r="AG121" i="5" s="1"/>
  <c r="AK121" i="5" s="1"/>
  <c r="W121" i="5"/>
  <c r="AH121" i="5" s="1"/>
  <c r="AL121" i="5" s="1"/>
  <c r="Y121" i="5"/>
  <c r="AJ121" i="5" s="1"/>
  <c r="AN121" i="5" s="1"/>
  <c r="R122" i="5"/>
  <c r="V122" i="5"/>
  <c r="AG122" i="5" s="1"/>
  <c r="AK122" i="5" s="1"/>
  <c r="W122" i="5"/>
  <c r="AH122" i="5" s="1"/>
  <c r="AL122" i="5" s="1"/>
  <c r="Y122" i="5"/>
  <c r="AJ122" i="5" s="1"/>
  <c r="AN122" i="5" s="1"/>
  <c r="R125" i="5"/>
  <c r="V125" i="5"/>
  <c r="AG125" i="5" s="1"/>
  <c r="AK125" i="5" s="1"/>
  <c r="W125" i="5"/>
  <c r="AH125" i="5" s="1"/>
  <c r="AL125" i="5" s="1"/>
  <c r="Y125" i="5"/>
  <c r="AJ125" i="5" s="1"/>
  <c r="AN125" i="5" s="1"/>
  <c r="R126" i="5"/>
  <c r="V126" i="5"/>
  <c r="AG126" i="5" s="1"/>
  <c r="AK126" i="5" s="1"/>
  <c r="W126" i="5"/>
  <c r="AH126" i="5" s="1"/>
  <c r="AL126" i="5" s="1"/>
  <c r="Y126" i="5"/>
  <c r="AJ126" i="5" s="1"/>
  <c r="AN126" i="5" s="1"/>
  <c r="R127" i="5"/>
  <c r="V127" i="5"/>
  <c r="AG127" i="5" s="1"/>
  <c r="AK127" i="5" s="1"/>
  <c r="W127" i="5"/>
  <c r="AH127" i="5" s="1"/>
  <c r="AL127" i="5" s="1"/>
  <c r="Y127" i="5"/>
  <c r="AJ127" i="5" s="1"/>
  <c r="AN127" i="5" s="1"/>
  <c r="R123" i="5"/>
  <c r="V123" i="5"/>
  <c r="AG123" i="5" s="1"/>
  <c r="AK123" i="5" s="1"/>
  <c r="W123" i="5"/>
  <c r="AH123" i="5" s="1"/>
  <c r="AL123" i="5" s="1"/>
  <c r="Y123" i="5"/>
  <c r="AJ123" i="5" s="1"/>
  <c r="AN123" i="5" s="1"/>
  <c r="R124" i="5"/>
  <c r="V124" i="5"/>
  <c r="AG124" i="5" s="1"/>
  <c r="AK124" i="5" s="1"/>
  <c r="W124" i="5"/>
  <c r="AH124" i="5" s="1"/>
  <c r="AL124" i="5" s="1"/>
  <c r="Y124" i="5"/>
  <c r="AJ124" i="5" s="1"/>
  <c r="AN124" i="5" s="1"/>
  <c r="V182" i="5"/>
  <c r="AG182" i="5" s="1"/>
  <c r="AK182" i="5" s="1"/>
  <c r="W182" i="5"/>
  <c r="AH182" i="5" s="1"/>
  <c r="AL182" i="5" s="1"/>
  <c r="Y182" i="5"/>
  <c r="AJ182" i="5" s="1"/>
  <c r="AN182" i="5" s="1"/>
  <c r="V183" i="5"/>
  <c r="AG183" i="5" s="1"/>
  <c r="AK183" i="5" s="1"/>
  <c r="W183" i="5"/>
  <c r="AH183" i="5" s="1"/>
  <c r="AL183" i="5" s="1"/>
  <c r="Y183" i="5"/>
  <c r="AJ183" i="5" s="1"/>
  <c r="AN183" i="5" s="1"/>
  <c r="V184" i="5"/>
  <c r="AG184" i="5" s="1"/>
  <c r="AK184" i="5" s="1"/>
  <c r="W184" i="5"/>
  <c r="AH184" i="5" s="1"/>
  <c r="AL184" i="5" s="1"/>
  <c r="Y184" i="5"/>
  <c r="AJ184" i="5" s="1"/>
  <c r="AN184" i="5" s="1"/>
  <c r="V185" i="5"/>
  <c r="AG185" i="5" s="1"/>
  <c r="AK185" i="5" s="1"/>
  <c r="W185" i="5"/>
  <c r="AH185" i="5" s="1"/>
  <c r="AL185" i="5" s="1"/>
  <c r="Y185" i="5"/>
  <c r="AJ185" i="5" s="1"/>
  <c r="AN185" i="5" s="1"/>
  <c r="V187" i="5"/>
  <c r="AG187" i="5" s="1"/>
  <c r="AK187" i="5" s="1"/>
  <c r="W187" i="5"/>
  <c r="AH187" i="5" s="1"/>
  <c r="AL187" i="5" s="1"/>
  <c r="Y187" i="5"/>
  <c r="AJ187" i="5" s="1"/>
  <c r="AN187" i="5" s="1"/>
  <c r="V190" i="5"/>
  <c r="AG190" i="5" s="1"/>
  <c r="AK190" i="5" s="1"/>
  <c r="W190" i="5"/>
  <c r="AH190" i="5" s="1"/>
  <c r="AL190" i="5" s="1"/>
  <c r="Y190" i="5"/>
  <c r="AJ190" i="5" s="1"/>
  <c r="AN190" i="5" s="1"/>
  <c r="V47" i="5"/>
  <c r="AG47" i="5" s="1"/>
  <c r="AK47" i="5" s="1"/>
  <c r="W47" i="5"/>
  <c r="AH47" i="5" s="1"/>
  <c r="AL47" i="5" s="1"/>
  <c r="Y47" i="5"/>
  <c r="AJ47" i="5" s="1"/>
  <c r="AN47" i="5" s="1"/>
  <c r="V48" i="5"/>
  <c r="AG48" i="5" s="1"/>
  <c r="AK48" i="5" s="1"/>
  <c r="W48" i="5"/>
  <c r="AH48" i="5" s="1"/>
  <c r="AL48" i="5" s="1"/>
  <c r="Y48" i="5"/>
  <c r="AJ48" i="5" s="1"/>
  <c r="AN48" i="5" s="1"/>
  <c r="V54" i="5"/>
  <c r="AG54" i="5" s="1"/>
  <c r="AK54" i="5" s="1"/>
  <c r="W54" i="5"/>
  <c r="AH54" i="5" s="1"/>
  <c r="AL54" i="5" s="1"/>
  <c r="Y54" i="5"/>
  <c r="AJ54" i="5" s="1"/>
  <c r="AN54" i="5" s="1"/>
  <c r="V58" i="5"/>
  <c r="AG58" i="5" s="1"/>
  <c r="AK58" i="5" s="1"/>
  <c r="W58" i="5"/>
  <c r="AH58" i="5" s="1"/>
  <c r="AL58" i="5" s="1"/>
  <c r="Y58" i="5"/>
  <c r="AJ58" i="5" s="1"/>
  <c r="AN58" i="5" s="1"/>
  <c r="V50" i="5"/>
  <c r="AG50" i="5" s="1"/>
  <c r="AK50" i="5" s="1"/>
  <c r="W50" i="5"/>
  <c r="AH50" i="5" s="1"/>
  <c r="AL50" i="5" s="1"/>
  <c r="Y50" i="5"/>
  <c r="AJ50" i="5" s="1"/>
  <c r="AN50" i="5" s="1"/>
  <c r="V55" i="5"/>
  <c r="AG55" i="5" s="1"/>
  <c r="AK55" i="5" s="1"/>
  <c r="W55" i="5"/>
  <c r="AH55" i="5" s="1"/>
  <c r="AL55" i="5" s="1"/>
  <c r="Y55" i="5"/>
  <c r="AJ55" i="5" s="1"/>
  <c r="AN55" i="5" s="1"/>
  <c r="V56" i="5"/>
  <c r="AG56" i="5" s="1"/>
  <c r="AK56" i="5" s="1"/>
  <c r="W56" i="5"/>
  <c r="AH56" i="5" s="1"/>
  <c r="AL56" i="5" s="1"/>
  <c r="Y56" i="5"/>
  <c r="AJ56" i="5" s="1"/>
  <c r="AN56" i="5" s="1"/>
  <c r="V57" i="5"/>
  <c r="AG57" i="5" s="1"/>
  <c r="AK57" i="5" s="1"/>
  <c r="W57" i="5"/>
  <c r="AH57" i="5" s="1"/>
  <c r="AL57" i="5" s="1"/>
  <c r="Y57" i="5"/>
  <c r="AJ57" i="5" s="1"/>
  <c r="AN57" i="5" s="1"/>
  <c r="V51" i="5"/>
  <c r="AG51" i="5" s="1"/>
  <c r="AK51" i="5" s="1"/>
  <c r="W51" i="5"/>
  <c r="AH51" i="5" s="1"/>
  <c r="AL51" i="5" s="1"/>
  <c r="Y51" i="5"/>
  <c r="AJ51" i="5" s="1"/>
  <c r="AN51" i="5" s="1"/>
  <c r="V49" i="5"/>
  <c r="AG49" i="5" s="1"/>
  <c r="AK49" i="5" s="1"/>
  <c r="W49" i="5"/>
  <c r="AH49" i="5" s="1"/>
  <c r="AL49" i="5" s="1"/>
  <c r="Y49" i="5"/>
  <c r="AJ49" i="5" s="1"/>
  <c r="AN49" i="5" s="1"/>
  <c r="V52" i="5"/>
  <c r="AG52" i="5" s="1"/>
  <c r="AK52" i="5" s="1"/>
  <c r="W52" i="5"/>
  <c r="AH52" i="5" s="1"/>
  <c r="AL52" i="5" s="1"/>
  <c r="Y52" i="5"/>
  <c r="AJ52" i="5" s="1"/>
  <c r="AN52" i="5" s="1"/>
  <c r="V53" i="5"/>
  <c r="AG53" i="5" s="1"/>
  <c r="AK53" i="5" s="1"/>
  <c r="W53" i="5"/>
  <c r="AH53" i="5" s="1"/>
  <c r="AL53" i="5" s="1"/>
  <c r="Y53" i="5"/>
  <c r="AJ53" i="5" s="1"/>
  <c r="AN53" i="5" s="1"/>
  <c r="V46" i="5"/>
  <c r="AG46" i="5" s="1"/>
  <c r="AK46" i="5" s="1"/>
  <c r="W46" i="5"/>
  <c r="AH46" i="5" s="1"/>
  <c r="AL46" i="5" s="1"/>
  <c r="Y46" i="5"/>
  <c r="AJ46" i="5" s="1"/>
  <c r="AN46" i="5" s="1"/>
  <c r="R103" i="5"/>
  <c r="V103" i="5"/>
  <c r="AG103" i="5" s="1"/>
  <c r="AK103" i="5" s="1"/>
  <c r="W103" i="5"/>
  <c r="AH103" i="5" s="1"/>
  <c r="AL103" i="5" s="1"/>
  <c r="R104" i="5"/>
  <c r="V104" i="5"/>
  <c r="AG104" i="5" s="1"/>
  <c r="AK104" i="5" s="1"/>
  <c r="W104" i="5"/>
  <c r="AH104" i="5" s="1"/>
  <c r="AL104" i="5" s="1"/>
  <c r="Y104" i="5"/>
  <c r="AJ104" i="5" s="1"/>
  <c r="AN104" i="5" s="1"/>
  <c r="R105" i="5"/>
  <c r="V105" i="5"/>
  <c r="AG105" i="5" s="1"/>
  <c r="AK105" i="5" s="1"/>
  <c r="W105" i="5"/>
  <c r="AH105" i="5" s="1"/>
  <c r="AL105" i="5" s="1"/>
  <c r="Y105" i="5"/>
  <c r="AJ105" i="5" s="1"/>
  <c r="AN105" i="5" s="1"/>
  <c r="R35" i="5"/>
  <c r="V35" i="5"/>
  <c r="AG35" i="5" s="1"/>
  <c r="AK35" i="5" s="1"/>
  <c r="W35" i="5"/>
  <c r="AH35" i="5" s="1"/>
  <c r="AL35" i="5" s="1"/>
  <c r="Y35" i="5"/>
  <c r="AJ35" i="5" s="1"/>
  <c r="AN35" i="5" s="1"/>
  <c r="R16" i="5"/>
  <c r="V16" i="5"/>
  <c r="AG16" i="5" s="1"/>
  <c r="AK16" i="5" s="1"/>
  <c r="W16" i="5"/>
  <c r="AH16" i="5" s="1"/>
  <c r="AL16" i="5" s="1"/>
  <c r="Y16" i="5"/>
  <c r="AJ16" i="5" s="1"/>
  <c r="AN16" i="5" s="1"/>
  <c r="R17" i="5"/>
  <c r="V17" i="5"/>
  <c r="AG17" i="5" s="1"/>
  <c r="AK17" i="5" s="1"/>
  <c r="W17" i="5"/>
  <c r="AH17" i="5" s="1"/>
  <c r="AL17" i="5" s="1"/>
  <c r="Y17" i="5"/>
  <c r="AJ17" i="5" s="1"/>
  <c r="AN17" i="5" s="1"/>
  <c r="R18" i="5"/>
  <c r="V18" i="5"/>
  <c r="AG18" i="5" s="1"/>
  <c r="AK18" i="5" s="1"/>
  <c r="W18" i="5"/>
  <c r="AH18" i="5" s="1"/>
  <c r="AL18" i="5" s="1"/>
  <c r="Y18" i="5"/>
  <c r="AJ18" i="5" s="1"/>
  <c r="AN18" i="5" s="1"/>
  <c r="R154" i="5"/>
  <c r="V154" i="5"/>
  <c r="AG154" i="5" s="1"/>
  <c r="AK154" i="5" s="1"/>
  <c r="W154" i="5"/>
  <c r="AH154" i="5" s="1"/>
  <c r="AL154" i="5" s="1"/>
  <c r="Y154" i="5"/>
  <c r="AJ154" i="5" s="1"/>
  <c r="AN154" i="5" s="1"/>
  <c r="R150" i="5"/>
  <c r="V150" i="5"/>
  <c r="AG150" i="5" s="1"/>
  <c r="AK150" i="5" s="1"/>
  <c r="W150" i="5"/>
  <c r="AH150" i="5" s="1"/>
  <c r="AL150" i="5" s="1"/>
  <c r="Y150" i="5"/>
  <c r="AJ150" i="5" s="1"/>
  <c r="AN150" i="5" s="1"/>
  <c r="R151" i="5"/>
  <c r="V151" i="5"/>
  <c r="AG151" i="5" s="1"/>
  <c r="AK151" i="5" s="1"/>
  <c r="W151" i="5"/>
  <c r="AH151" i="5" s="1"/>
  <c r="AL151" i="5" s="1"/>
  <c r="Y151" i="5"/>
  <c r="AJ151" i="5" s="1"/>
  <c r="AN151" i="5" s="1"/>
  <c r="R152" i="5"/>
  <c r="V152" i="5"/>
  <c r="AG152" i="5" s="1"/>
  <c r="AK152" i="5" s="1"/>
  <c r="W152" i="5"/>
  <c r="AH152" i="5" s="1"/>
  <c r="AL152" i="5" s="1"/>
  <c r="Y152" i="5"/>
  <c r="AJ152" i="5" s="1"/>
  <c r="AN152" i="5" s="1"/>
  <c r="R19" i="5"/>
  <c r="V19" i="5"/>
  <c r="AG19" i="5" s="1"/>
  <c r="AK19" i="5" s="1"/>
  <c r="W19" i="5"/>
  <c r="AH19" i="5" s="1"/>
  <c r="AL19" i="5" s="1"/>
  <c r="Y19" i="5"/>
  <c r="AJ19" i="5" s="1"/>
  <c r="AN19" i="5" s="1"/>
  <c r="R21" i="5"/>
  <c r="V21" i="5"/>
  <c r="AG21" i="5" s="1"/>
  <c r="AK21" i="5" s="1"/>
  <c r="W21" i="5"/>
  <c r="AH21" i="5" s="1"/>
  <c r="AL21" i="5" s="1"/>
  <c r="Y21" i="5"/>
  <c r="AJ21" i="5" s="1"/>
  <c r="AN21" i="5" s="1"/>
  <c r="R22" i="5"/>
  <c r="V22" i="5"/>
  <c r="AG22" i="5" s="1"/>
  <c r="AK22" i="5" s="1"/>
  <c r="W22" i="5"/>
  <c r="AH22" i="5" s="1"/>
  <c r="AL22" i="5" s="1"/>
  <c r="Y22" i="5"/>
  <c r="AJ22" i="5" s="1"/>
  <c r="AN22" i="5" s="1"/>
  <c r="R23" i="5"/>
  <c r="V23" i="5"/>
  <c r="AG23" i="5" s="1"/>
  <c r="AK23" i="5" s="1"/>
  <c r="W23" i="5"/>
  <c r="AH23" i="5" s="1"/>
  <c r="AL23" i="5" s="1"/>
  <c r="Y23" i="5"/>
  <c r="AJ23" i="5" s="1"/>
  <c r="AN23" i="5" s="1"/>
  <c r="R115" i="5"/>
  <c r="V115" i="5"/>
  <c r="AG115" i="5" s="1"/>
  <c r="AK115" i="5" s="1"/>
  <c r="W115" i="5"/>
  <c r="AH115" i="5" s="1"/>
  <c r="AL115" i="5" s="1"/>
  <c r="Y115" i="5"/>
  <c r="AJ115" i="5" s="1"/>
  <c r="AN115" i="5" s="1"/>
  <c r="R116" i="5"/>
  <c r="V116" i="5"/>
  <c r="AG116" i="5" s="1"/>
  <c r="AK116" i="5" s="1"/>
  <c r="W116" i="5"/>
  <c r="AH116" i="5" s="1"/>
  <c r="AL116" i="5" s="1"/>
  <c r="Y116" i="5"/>
  <c r="AJ116" i="5" s="1"/>
  <c r="AN116" i="5" s="1"/>
  <c r="R117" i="5"/>
  <c r="V117" i="5"/>
  <c r="AG117" i="5" s="1"/>
  <c r="AK117" i="5" s="1"/>
  <c r="W117" i="5"/>
  <c r="AH117" i="5" s="1"/>
  <c r="AL117" i="5" s="1"/>
  <c r="Y117" i="5"/>
  <c r="AJ117" i="5" s="1"/>
  <c r="AN117" i="5" s="1"/>
  <c r="R118" i="5"/>
  <c r="V118" i="5"/>
  <c r="AG118" i="5" s="1"/>
  <c r="AK118" i="5" s="1"/>
  <c r="W118" i="5"/>
  <c r="AH118" i="5" s="1"/>
  <c r="AL118" i="5" s="1"/>
  <c r="Y118" i="5"/>
  <c r="AJ118" i="5" s="1"/>
  <c r="AN118" i="5" s="1"/>
  <c r="R112" i="5"/>
  <c r="V112" i="5"/>
  <c r="AG112" i="5" s="1"/>
  <c r="AK112" i="5" s="1"/>
  <c r="W112" i="5"/>
  <c r="AH112" i="5" s="1"/>
  <c r="AL112" i="5" s="1"/>
  <c r="Y112" i="5"/>
  <c r="AJ112" i="5" s="1"/>
  <c r="AN112" i="5" s="1"/>
  <c r="R113" i="5"/>
  <c r="V113" i="5"/>
  <c r="AG113" i="5" s="1"/>
  <c r="AK113" i="5" s="1"/>
  <c r="W113" i="5"/>
  <c r="AH113" i="5" s="1"/>
  <c r="AL113" i="5" s="1"/>
  <c r="Y113" i="5"/>
  <c r="AJ113" i="5" s="1"/>
  <c r="AN113" i="5" s="1"/>
  <c r="R114" i="5"/>
  <c r="V114" i="5"/>
  <c r="AG114" i="5" s="1"/>
  <c r="AK114" i="5" s="1"/>
  <c r="W114" i="5"/>
  <c r="AH114" i="5" s="1"/>
  <c r="AL114" i="5" s="1"/>
  <c r="Y114" i="5"/>
  <c r="AJ114" i="5" s="1"/>
  <c r="AN114" i="5" s="1"/>
  <c r="R111" i="5"/>
  <c r="V111" i="5"/>
  <c r="AG111" i="5" s="1"/>
  <c r="AK111" i="5" s="1"/>
  <c r="W111" i="5"/>
  <c r="AH111" i="5" s="1"/>
  <c r="AL111" i="5" s="1"/>
  <c r="Y111" i="5"/>
  <c r="AJ111" i="5" s="1"/>
  <c r="AN111" i="5" s="1"/>
  <c r="R163" i="5"/>
  <c r="V163" i="5"/>
  <c r="AG163" i="5" s="1"/>
  <c r="AK163" i="5" s="1"/>
  <c r="W163" i="5"/>
  <c r="AH163" i="5" s="1"/>
  <c r="AL163" i="5" s="1"/>
  <c r="Y163" i="5"/>
  <c r="AJ163" i="5" s="1"/>
  <c r="AN163" i="5" s="1"/>
  <c r="Y162" i="5"/>
  <c r="AJ162" i="5" s="1"/>
  <c r="AN162" i="5" s="1"/>
  <c r="W162" i="5"/>
  <c r="AH162" i="5" s="1"/>
  <c r="AL162" i="5" s="1"/>
  <c r="V162" i="5"/>
  <c r="AG162" i="5" s="1"/>
  <c r="AK162" i="5" s="1"/>
  <c r="R162" i="5"/>
  <c r="Y161" i="5"/>
  <c r="AJ161" i="5" s="1"/>
  <c r="AN161" i="5" s="1"/>
  <c r="W161" i="5"/>
  <c r="AH161" i="5" s="1"/>
  <c r="AL161" i="5" s="1"/>
  <c r="V161" i="5"/>
  <c r="AG161" i="5" s="1"/>
  <c r="AK161" i="5" s="1"/>
  <c r="R161" i="5"/>
  <c r="Y160" i="5"/>
  <c r="AJ160" i="5" s="1"/>
  <c r="AN160" i="5" s="1"/>
  <c r="W160" i="5"/>
  <c r="AH160" i="5" s="1"/>
  <c r="AL160" i="5" s="1"/>
  <c r="V160" i="5"/>
  <c r="AG160" i="5" s="1"/>
  <c r="AK160" i="5" s="1"/>
  <c r="R160" i="5"/>
  <c r="Y159" i="5"/>
  <c r="AJ159" i="5" s="1"/>
  <c r="AN159" i="5" s="1"/>
  <c r="W159" i="5"/>
  <c r="AH159" i="5" s="1"/>
  <c r="AL159" i="5" s="1"/>
  <c r="V159" i="5"/>
  <c r="AG159" i="5" s="1"/>
  <c r="AK159" i="5" s="1"/>
  <c r="R159" i="5"/>
  <c r="Y158" i="5"/>
  <c r="AJ158" i="5" s="1"/>
  <c r="AN158" i="5" s="1"/>
  <c r="W158" i="5"/>
  <c r="AH158" i="5" s="1"/>
  <c r="AL158" i="5" s="1"/>
  <c r="V158" i="5"/>
  <c r="AG158" i="5" s="1"/>
  <c r="AK158" i="5" s="1"/>
  <c r="R158" i="5"/>
  <c r="R24" i="5"/>
  <c r="V24" i="5"/>
  <c r="AG24" i="5" s="1"/>
  <c r="AK24" i="5" s="1"/>
  <c r="W24" i="5"/>
  <c r="AH24" i="5" s="1"/>
  <c r="AL24" i="5" s="1"/>
  <c r="Y24" i="5"/>
  <c r="AJ24" i="5" s="1"/>
  <c r="AN24" i="5" s="1"/>
  <c r="R25" i="5"/>
  <c r="V25" i="5"/>
  <c r="AG25" i="5" s="1"/>
  <c r="AK25" i="5" s="1"/>
  <c r="W25" i="5"/>
  <c r="AH25" i="5" s="1"/>
  <c r="AL25" i="5" s="1"/>
  <c r="Y25" i="5"/>
  <c r="AJ25" i="5" s="1"/>
  <c r="AN25" i="5" s="1"/>
  <c r="R26" i="5"/>
  <c r="V26" i="5"/>
  <c r="AG26" i="5" s="1"/>
  <c r="AK26" i="5" s="1"/>
  <c r="W26" i="5"/>
  <c r="AH26" i="5" s="1"/>
  <c r="AL26" i="5" s="1"/>
  <c r="Y26" i="5"/>
  <c r="AJ26" i="5" s="1"/>
  <c r="AN26" i="5" s="1"/>
  <c r="R27" i="5"/>
  <c r="V27" i="5"/>
  <c r="AG27" i="5" s="1"/>
  <c r="AK27" i="5" s="1"/>
  <c r="W27" i="5"/>
  <c r="AH27" i="5" s="1"/>
  <c r="AL27" i="5" s="1"/>
  <c r="Y27" i="5"/>
  <c r="AJ27" i="5" s="1"/>
  <c r="AN27" i="5" s="1"/>
  <c r="R28" i="5"/>
  <c r="V28" i="5"/>
  <c r="AG28" i="5" s="1"/>
  <c r="AK28" i="5" s="1"/>
  <c r="W28" i="5"/>
  <c r="AH28" i="5" s="1"/>
  <c r="AL28" i="5" s="1"/>
  <c r="Y28" i="5"/>
  <c r="AJ28" i="5" s="1"/>
  <c r="AN28" i="5" s="1"/>
  <c r="V119" i="5"/>
  <c r="AG119" i="5" s="1"/>
  <c r="AK119" i="5" s="1"/>
  <c r="W119" i="5"/>
  <c r="AH119" i="5" s="1"/>
  <c r="AL119" i="5" s="1"/>
  <c r="V5" i="5"/>
  <c r="AG5" i="5" s="1"/>
  <c r="AK5" i="5" s="1"/>
  <c r="W5" i="5"/>
  <c r="AH5" i="5" s="1"/>
  <c r="AL5" i="5" s="1"/>
  <c r="Y5" i="5"/>
  <c r="AJ5" i="5" s="1"/>
  <c r="AN5" i="5" s="1"/>
  <c r="V6" i="5"/>
  <c r="AG6" i="5" s="1"/>
  <c r="AK6" i="5" s="1"/>
  <c r="W6" i="5"/>
  <c r="AH6" i="5" s="1"/>
  <c r="AL6" i="5" s="1"/>
  <c r="Y6" i="5"/>
  <c r="AJ6" i="5" s="1"/>
  <c r="AN6" i="5" s="1"/>
  <c r="V7" i="5"/>
  <c r="AG7" i="5" s="1"/>
  <c r="AK7" i="5" s="1"/>
  <c r="W7" i="5"/>
  <c r="AH7" i="5" s="1"/>
  <c r="AL7" i="5" s="1"/>
  <c r="Y7" i="5"/>
  <c r="AJ7" i="5" s="1"/>
  <c r="AN7" i="5" s="1"/>
  <c r="R9" i="5"/>
  <c r="V9" i="5"/>
  <c r="AG9" i="5" s="1"/>
  <c r="AK9" i="5" s="1"/>
  <c r="W9" i="5"/>
  <c r="AH9" i="5" s="1"/>
  <c r="AL9" i="5" s="1"/>
  <c r="Y9" i="5"/>
  <c r="AJ9" i="5" s="1"/>
  <c r="AN9" i="5" s="1"/>
  <c r="R10" i="5"/>
  <c r="V10" i="5"/>
  <c r="AG10" i="5" s="1"/>
  <c r="AK10" i="5" s="1"/>
  <c r="W10" i="5"/>
  <c r="AH10" i="5" s="1"/>
  <c r="AL10" i="5" s="1"/>
  <c r="Y10" i="5"/>
  <c r="AJ10" i="5" s="1"/>
  <c r="AN10" i="5" s="1"/>
  <c r="R11" i="5"/>
  <c r="V11" i="5"/>
  <c r="AG11" i="5" s="1"/>
  <c r="AK11" i="5" s="1"/>
  <c r="W11" i="5"/>
  <c r="AH11" i="5" s="1"/>
  <c r="AL11" i="5" s="1"/>
  <c r="Y11" i="5"/>
  <c r="AJ11" i="5" s="1"/>
  <c r="AN11" i="5" s="1"/>
  <c r="R4" i="5"/>
  <c r="V4" i="5"/>
  <c r="AG4" i="5" s="1"/>
  <c r="AK4" i="5" s="1"/>
  <c r="W4" i="5"/>
  <c r="AH4" i="5" s="1"/>
  <c r="AL4" i="5" s="1"/>
  <c r="Y4" i="5"/>
  <c r="AJ4" i="5" s="1"/>
  <c r="AN4" i="5" s="1"/>
  <c r="R5" i="5"/>
  <c r="R6" i="5"/>
  <c r="R7" i="5"/>
  <c r="V8" i="5"/>
  <c r="AG8" i="5" s="1"/>
  <c r="AK8" i="5" s="1"/>
  <c r="Y8" i="5"/>
  <c r="AJ8" i="5" s="1"/>
  <c r="AN8" i="5" s="1"/>
  <c r="W8" i="5"/>
  <c r="AH8" i="5" s="1"/>
  <c r="AL8" i="5" s="1"/>
  <c r="R8" i="5"/>
  <c r="Z219" i="5" l="1"/>
  <c r="AE219" i="5"/>
  <c r="AE403" i="5"/>
  <c r="AE236" i="5"/>
  <c r="AE223" i="5"/>
  <c r="AE243" i="5"/>
  <c r="AE234" i="5"/>
  <c r="AE213" i="5"/>
  <c r="AE218" i="5"/>
  <c r="AE244" i="5"/>
  <c r="AE211" i="5"/>
  <c r="Z214" i="5"/>
  <c r="AE214" i="5"/>
  <c r="Z216" i="5"/>
  <c r="AE247" i="5"/>
  <c r="AE258" i="5"/>
  <c r="AE263" i="5"/>
  <c r="AE400" i="5"/>
  <c r="AE242" i="5"/>
  <c r="Z236" i="5"/>
  <c r="AE401" i="5"/>
  <c r="AE398" i="5"/>
  <c r="AE259" i="5"/>
  <c r="AE216" i="5"/>
  <c r="AE238" i="5"/>
  <c r="AE227" i="5"/>
  <c r="AE262" i="5"/>
  <c r="AE45" i="5"/>
  <c r="AE251" i="5"/>
  <c r="AE226" i="5"/>
  <c r="AE261" i="5"/>
  <c r="Z260" i="5"/>
  <c r="AE230" i="5"/>
  <c r="AE254" i="5"/>
  <c r="AE229" i="5"/>
  <c r="AE396" i="5"/>
  <c r="AE250" i="5"/>
  <c r="AE264" i="5"/>
  <c r="AE255" i="5"/>
  <c r="AE239" i="5"/>
  <c r="AE210" i="5"/>
  <c r="T18" i="5"/>
  <c r="U126" i="5"/>
  <c r="AE237" i="5"/>
  <c r="AE220" i="5"/>
  <c r="U4" i="5"/>
  <c r="U9" i="5"/>
  <c r="AE49" i="5"/>
  <c r="AE56" i="5"/>
  <c r="Z47" i="5"/>
  <c r="T75" i="5"/>
  <c r="AE75" i="5" s="1"/>
  <c r="T82" i="5"/>
  <c r="AE82" i="5" s="1"/>
  <c r="U74" i="5"/>
  <c r="Z30" i="5"/>
  <c r="AE30" i="5"/>
  <c r="AE212" i="5"/>
  <c r="U113" i="5"/>
  <c r="U103" i="5"/>
  <c r="U184" i="5"/>
  <c r="AE399" i="5"/>
  <c r="U8" i="5"/>
  <c r="T159" i="5"/>
  <c r="Z159" i="5" s="1"/>
  <c r="T147" i="5"/>
  <c r="Z147" i="5" s="1"/>
  <c r="U144" i="5"/>
  <c r="T204" i="5"/>
  <c r="Z204" i="5" s="1"/>
  <c r="U27" i="5"/>
  <c r="U35" i="5"/>
  <c r="T121" i="5"/>
  <c r="Z121" i="5" s="1"/>
  <c r="T26" i="5"/>
  <c r="AE26" i="5" s="1"/>
  <c r="U117" i="5"/>
  <c r="T150" i="5"/>
  <c r="Z150" i="5" s="1"/>
  <c r="U125" i="5"/>
  <c r="AE221" i="5"/>
  <c r="AE233" i="5"/>
  <c r="AE217" i="5"/>
  <c r="AE253" i="5"/>
  <c r="AE265" i="5"/>
  <c r="AE215" i="5"/>
  <c r="AE222" i="5"/>
  <c r="AE245" i="5"/>
  <c r="AE257" i="5"/>
  <c r="U115" i="5"/>
  <c r="T119" i="5"/>
  <c r="AE119" i="5" s="1"/>
  <c r="T112" i="5"/>
  <c r="AE112" i="5" s="1"/>
  <c r="U19" i="5"/>
  <c r="T105" i="5"/>
  <c r="Z105" i="5" s="1"/>
  <c r="T187" i="5"/>
  <c r="U11" i="5"/>
  <c r="T79" i="5"/>
  <c r="AE79" i="5" s="1"/>
  <c r="U81" i="5"/>
  <c r="T120" i="5"/>
  <c r="Z120" i="5" s="1"/>
  <c r="U59" i="5"/>
  <c r="Z252" i="5"/>
  <c r="AE240" i="5"/>
  <c r="AE241" i="5"/>
  <c r="AE402" i="5"/>
  <c r="T21" i="5"/>
  <c r="AE21" i="5" s="1"/>
  <c r="T190" i="5"/>
  <c r="Z190" i="5" s="1"/>
  <c r="T124" i="5"/>
  <c r="AE124" i="5" s="1"/>
  <c r="T111" i="5"/>
  <c r="U17" i="5"/>
  <c r="T28" i="5"/>
  <c r="U25" i="5"/>
  <c r="T114" i="5"/>
  <c r="Z114" i="5" s="1"/>
  <c r="T116" i="5"/>
  <c r="Z116" i="5" s="1"/>
  <c r="U22" i="5"/>
  <c r="T152" i="5"/>
  <c r="Z152" i="5" s="1"/>
  <c r="T16" i="5"/>
  <c r="T104" i="5"/>
  <c r="AE104" i="5" s="1"/>
  <c r="U185" i="5"/>
  <c r="T182" i="5"/>
  <c r="Z182" i="5" s="1"/>
  <c r="AE232" i="5"/>
  <c r="AE249" i="5"/>
  <c r="T24" i="5"/>
  <c r="AE24" i="5" s="1"/>
  <c r="T151" i="5"/>
  <c r="T23" i="5"/>
  <c r="Z23" i="5" s="1"/>
  <c r="T183" i="5"/>
  <c r="T7" i="5"/>
  <c r="Z7" i="5" s="1"/>
  <c r="U160" i="5"/>
  <c r="U146" i="5"/>
  <c r="T143" i="5"/>
  <c r="Z143" i="5" s="1"/>
  <c r="T207" i="5"/>
  <c r="AE207" i="5" s="1"/>
  <c r="T203" i="5"/>
  <c r="Z203" i="5" s="1"/>
  <c r="AE224" i="5"/>
  <c r="AE256" i="5"/>
  <c r="AE225" i="5"/>
  <c r="AE397" i="5"/>
  <c r="AE228" i="5"/>
  <c r="AE248" i="5"/>
  <c r="U118" i="5"/>
  <c r="T6" i="5"/>
  <c r="Z6" i="5" s="1"/>
  <c r="U127" i="5"/>
  <c r="T122" i="5"/>
  <c r="Z401" i="5"/>
  <c r="AE246" i="5"/>
  <c r="U5" i="5"/>
  <c r="T10" i="5"/>
  <c r="AE10" i="5" s="1"/>
  <c r="Z57" i="5"/>
  <c r="Z50" i="5"/>
  <c r="AE48" i="5"/>
  <c r="U76" i="5"/>
  <c r="T84" i="5"/>
  <c r="Z84" i="5" s="1"/>
  <c r="U83" i="5"/>
  <c r="T80" i="5"/>
  <c r="Z80" i="5" s="1"/>
  <c r="T165" i="5"/>
  <c r="AE165" i="5" s="1"/>
  <c r="AE235" i="5"/>
  <c r="U163" i="5"/>
  <c r="U158" i="5"/>
  <c r="T161" i="5"/>
  <c r="Z161" i="5" s="1"/>
  <c r="T149" i="5"/>
  <c r="AE149" i="5" s="1"/>
  <c r="T148" i="5"/>
  <c r="T205" i="5"/>
  <c r="Z205" i="5" s="1"/>
  <c r="T206" i="5"/>
  <c r="Z206" i="5" s="1"/>
  <c r="U202" i="5"/>
  <c r="AE231" i="5"/>
  <c r="T74" i="5"/>
  <c r="Z74" i="5" s="1"/>
  <c r="U79" i="5"/>
  <c r="U206" i="5"/>
  <c r="T126" i="5"/>
  <c r="Z126" i="5" s="1"/>
  <c r="U30" i="5"/>
  <c r="T146" i="5"/>
  <c r="Z146" i="5" s="1"/>
  <c r="T17" i="5"/>
  <c r="Z17" i="5" s="1"/>
  <c r="U205" i="5"/>
  <c r="U124" i="5"/>
  <c r="U78" i="5"/>
  <c r="U204" i="5"/>
  <c r="T78" i="5"/>
  <c r="Z78" i="5" s="1"/>
  <c r="T76" i="5"/>
  <c r="Z76" i="5" s="1"/>
  <c r="U84" i="5"/>
  <c r="U120" i="5"/>
  <c r="U119" i="5"/>
  <c r="T81" i="5"/>
  <c r="Z81" i="5" s="1"/>
  <c r="U151" i="5"/>
  <c r="U121" i="5"/>
  <c r="U77" i="5"/>
  <c r="T77" i="5"/>
  <c r="Z77" i="5" s="1"/>
  <c r="U82" i="5"/>
  <c r="T202" i="5"/>
  <c r="Z202" i="5" s="1"/>
  <c r="T59" i="5"/>
  <c r="Z59" i="5" s="1"/>
  <c r="U165" i="5"/>
  <c r="Z45" i="5"/>
  <c r="U45" i="5"/>
  <c r="U148" i="5"/>
  <c r="U147" i="5"/>
  <c r="T144" i="5"/>
  <c r="Z144" i="5" s="1"/>
  <c r="U143" i="5"/>
  <c r="U149" i="5"/>
  <c r="U207" i="5"/>
  <c r="U209" i="5"/>
  <c r="T209" i="5"/>
  <c r="Z209" i="5" s="1"/>
  <c r="U203" i="5"/>
  <c r="T83" i="5"/>
  <c r="Z83" i="5" s="1"/>
  <c r="U75" i="5"/>
  <c r="U80" i="5"/>
  <c r="T125" i="5"/>
  <c r="Z125" i="5" s="1"/>
  <c r="U123" i="5"/>
  <c r="T127" i="5"/>
  <c r="Z127" i="5" s="1"/>
  <c r="T123" i="5"/>
  <c r="Z123" i="5" s="1"/>
  <c r="U122" i="5"/>
  <c r="T103" i="5"/>
  <c r="Z103" i="5" s="1"/>
  <c r="U190" i="5"/>
  <c r="T163" i="5"/>
  <c r="Z163" i="5" s="1"/>
  <c r="U150" i="5"/>
  <c r="Z55" i="5"/>
  <c r="Z52" i="5"/>
  <c r="T115" i="5"/>
  <c r="Z115" i="5" s="1"/>
  <c r="T35" i="5"/>
  <c r="Z35" i="5" s="1"/>
  <c r="T184" i="5"/>
  <c r="Z184" i="5" s="1"/>
  <c r="Z54" i="5"/>
  <c r="U18" i="5"/>
  <c r="U46" i="5"/>
  <c r="T22" i="5"/>
  <c r="Z22" i="5" s="1"/>
  <c r="T46" i="5"/>
  <c r="Z46" i="5" s="1"/>
  <c r="U182" i="5"/>
  <c r="U154" i="5"/>
  <c r="U104" i="5"/>
  <c r="T27" i="5"/>
  <c r="Z27" i="5" s="1"/>
  <c r="U23" i="5"/>
  <c r="T19" i="5"/>
  <c r="Z19" i="5" s="1"/>
  <c r="T154" i="5"/>
  <c r="Z154" i="5" s="1"/>
  <c r="Z53" i="5"/>
  <c r="U187" i="5"/>
  <c r="T185" i="5"/>
  <c r="Z185" i="5" s="1"/>
  <c r="U183" i="5"/>
  <c r="U152" i="5"/>
  <c r="U105" i="5"/>
  <c r="U21" i="5"/>
  <c r="U16" i="5"/>
  <c r="U161" i="5"/>
  <c r="T117" i="5"/>
  <c r="Z117" i="5" s="1"/>
  <c r="U114" i="5"/>
  <c r="T118" i="5"/>
  <c r="Z118" i="5" s="1"/>
  <c r="U116" i="5"/>
  <c r="U26" i="5"/>
  <c r="T160" i="5"/>
  <c r="Z160" i="5" s="1"/>
  <c r="U111" i="5"/>
  <c r="T25" i="5"/>
  <c r="Z25" i="5" s="1"/>
  <c r="T113" i="5"/>
  <c r="Z113" i="5" s="1"/>
  <c r="U112" i="5"/>
  <c r="T162" i="5"/>
  <c r="Z162" i="5" s="1"/>
  <c r="U162" i="5"/>
  <c r="T158" i="5"/>
  <c r="Z158" i="5" s="1"/>
  <c r="U159" i="5"/>
  <c r="U28" i="5"/>
  <c r="U24" i="5"/>
  <c r="T5" i="5"/>
  <c r="Z5" i="5" s="1"/>
  <c r="U6" i="5"/>
  <c r="T11" i="5"/>
  <c r="Z11" i="5" s="1"/>
  <c r="U7" i="5"/>
  <c r="T9" i="5"/>
  <c r="Z9" i="5" s="1"/>
  <c r="U10" i="5"/>
  <c r="T4" i="5"/>
  <c r="T8" i="5"/>
  <c r="Z8" i="5" s="1"/>
  <c r="AE122" i="5" l="1"/>
  <c r="Z49" i="5"/>
  <c r="Z51" i="5"/>
  <c r="Z122" i="5"/>
  <c r="Z58" i="5"/>
  <c r="AE190" i="5"/>
  <c r="AE16" i="5"/>
  <c r="AE116" i="5"/>
  <c r="Z18" i="5"/>
  <c r="Z207" i="5"/>
  <c r="Z28" i="5"/>
  <c r="Z48" i="5"/>
  <c r="AE28" i="5"/>
  <c r="AE187" i="5"/>
  <c r="AE47" i="5"/>
  <c r="AE154" i="5"/>
  <c r="AE81" i="5"/>
  <c r="AE80" i="5"/>
  <c r="AE152" i="5"/>
  <c r="AE161" i="5"/>
  <c r="Z183" i="5"/>
  <c r="Z112" i="5"/>
  <c r="AE206" i="5"/>
  <c r="AE183" i="5"/>
  <c r="AE114" i="5"/>
  <c r="AE150" i="5"/>
  <c r="AE202" i="5"/>
  <c r="AE6" i="5"/>
  <c r="AE18" i="5"/>
  <c r="AE84" i="5"/>
  <c r="AE5" i="5"/>
  <c r="AE4" i="5"/>
  <c r="AE115" i="5"/>
  <c r="Z26" i="5"/>
  <c r="Z56" i="5"/>
  <c r="AE205" i="5"/>
  <c r="AE105" i="5"/>
  <c r="AE147" i="5"/>
  <c r="AE9" i="5"/>
  <c r="AE27" i="5"/>
  <c r="AE118" i="5"/>
  <c r="AE83" i="5"/>
  <c r="AE78" i="5"/>
  <c r="Z79" i="5"/>
  <c r="AE57" i="5"/>
  <c r="AE203" i="5"/>
  <c r="AE182" i="5"/>
  <c r="Z24" i="5"/>
  <c r="Z151" i="5"/>
  <c r="Z10" i="5"/>
  <c r="Z148" i="5"/>
  <c r="AE55" i="5"/>
  <c r="Z21" i="5"/>
  <c r="AE148" i="5"/>
  <c r="AE23" i="5"/>
  <c r="AE111" i="5"/>
  <c r="Z104" i="5"/>
  <c r="Z111" i="5"/>
  <c r="Z16" i="5"/>
  <c r="Z165" i="5"/>
  <c r="AE143" i="5"/>
  <c r="AE35" i="5"/>
  <c r="AE146" i="5"/>
  <c r="Z119" i="5"/>
  <c r="Z187" i="5"/>
  <c r="Z124" i="5"/>
  <c r="Z82" i="5"/>
  <c r="AE50" i="5"/>
  <c r="AE127" i="5"/>
  <c r="AE22" i="5"/>
  <c r="AE25" i="5"/>
  <c r="AE204" i="5"/>
  <c r="AE103" i="5"/>
  <c r="AE58" i="5"/>
  <c r="Z4" i="5"/>
  <c r="Z149" i="5"/>
  <c r="AE7" i="5"/>
  <c r="AE53" i="5"/>
  <c r="AE19" i="5"/>
  <c r="AE123" i="5"/>
  <c r="AE121" i="5"/>
  <c r="AE159" i="5"/>
  <c r="AE46" i="5"/>
  <c r="AE54" i="5"/>
  <c r="AE8" i="5"/>
  <c r="AE120" i="5"/>
  <c r="AE144" i="5"/>
  <c r="AE113" i="5"/>
  <c r="AE11" i="5"/>
  <c r="AE209" i="5"/>
  <c r="AE77" i="5"/>
  <c r="Z75" i="5"/>
  <c r="AE158" i="5"/>
  <c r="AE76" i="5"/>
  <c r="AE52" i="5"/>
  <c r="AE17" i="5"/>
  <c r="AE117" i="5"/>
  <c r="AE126" i="5"/>
  <c r="AE184" i="5"/>
  <c r="AE163" i="5"/>
  <c r="AE160" i="5"/>
  <c r="AE151" i="5"/>
  <c r="AE185" i="5"/>
  <c r="AE51" i="5"/>
  <c r="AE125" i="5"/>
  <c r="AE74" i="5"/>
  <c r="AE59" i="5"/>
  <c r="AE162" i="5"/>
</calcChain>
</file>

<file path=xl/sharedStrings.xml><?xml version="1.0" encoding="utf-8"?>
<sst xmlns="http://schemas.openxmlformats.org/spreadsheetml/2006/main" count="3320" uniqueCount="306">
  <si>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</si>
  <si>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</si>
  <si>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</si>
  <si>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</si>
  <si>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</si>
  <si>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</si>
  <si>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</si>
  <si>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</si>
  <si>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</si>
  <si>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</si>
  <si>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</si>
  <si>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</si>
  <si>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</si>
  <si>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</si>
  <si>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</si>
  <si>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</si>
  <si>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</si>
  <si>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</si>
  <si>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</si>
  <si>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</si>
  <si>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</si>
  <si>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</si>
  <si>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</si>
  <si>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</si>
  <si>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</si>
  <si>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</si>
  <si>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</si>
  <si>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</si>
  <si>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</si>
  <si>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</si>
  <si>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</si>
  <si>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</si>
  <si>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</si>
  <si>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</si>
  <si>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</si>
  <si>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</si>
  <si>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</si>
  <si>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</si>
  <si>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</si>
  <si>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</si>
  <si>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</si>
  <si>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</si>
  <si>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</si>
  <si>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</si>
  <si>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</si>
  <si>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</si>
  <si>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</si>
  <si>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</si>
  <si>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</si>
  <si>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</si>
  <si>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</si>
  <si>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</si>
  <si>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</si>
  <si>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</si>
  <si>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</si>
  <si>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</si>
  <si>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</si>
  <si>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</si>
  <si>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</si>
  <si>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</si>
  <si>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</si>
  <si>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</si>
  <si>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</si>
  <si>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</si>
  <si>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</si>
  <si>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</si>
  <si>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</si>
  <si>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</si>
  <si>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</si>
  <si>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</si>
  <si>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</si>
  <si>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</si>
  <si>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</si>
  <si>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</si>
  <si>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</si>
  <si>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</si>
  <si>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</si>
  <si>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</si>
  <si>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</si>
  <si>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</si>
  <si>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</si>
  <si>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</si>
  <si>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</si>
  <si>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</si>
  <si>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</si>
  <si>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</si>
  <si>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</si>
  <si>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</si>
  <si>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</si>
  <si>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</si>
  <si>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</si>
  <si>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</si>
  <si>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</si>
  <si>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</si>
  <si>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</si>
  <si>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</si>
  <si>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</si>
  <si>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</si>
  <si>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</si>
  <si>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</si>
  <si>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</si>
  <si>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</si>
  <si>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</si>
  <si>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</si>
  <si>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</si>
  <si>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</si>
  <si>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</si>
  <si>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</si>
  <si>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</si>
  <si>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</si>
  <si>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</si>
  <si>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</si>
  <si>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</si>
  <si>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</si>
  <si>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</si>
  <si>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</si>
  <si>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</si>
  <si>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</si>
  <si>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</si>
  <si>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</si>
  <si>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</si>
  <si>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</si>
  <si>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</si>
  <si>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</si>
  <si>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</si>
  <si>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</si>
  <si>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</si>
  <si>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</si>
  <si>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</si>
  <si>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</si>
  <si>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</si>
  <si>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</si>
  <si>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</si>
  <si>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</si>
  <si>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</si>
  <si>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</si>
  <si>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</si>
  <si>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</si>
  <si>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</si>
  <si>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</si>
  <si>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</si>
  <si>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</si>
  <si>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</si>
  <si>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</si>
  <si>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</si>
  <si>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</si>
  <si>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</si>
  <si>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</si>
  <si>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</si>
  <si>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</si>
  <si>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</si>
  <si>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</si>
  <si>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</si>
  <si>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</si>
  <si>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</si>
  <si>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</si>
  <si>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</si>
  <si>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</si>
  <si>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</si>
  <si>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</si>
  <si>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</si>
  <si>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</si>
  <si>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</si>
  <si>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</si>
  <si>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</si>
  <si>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</si>
  <si>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</si>
  <si>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</si>
  <si>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</si>
  <si>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</si>
  <si>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</si>
  <si>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</si>
  <si>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</si>
  <si>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Max Teacher Pay/ Student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</si>
  <si>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</si>
  <si>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</si>
  <si>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</si>
  <si>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</si>
  <si>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</si>
  <si>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</si>
  <si>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</si>
  <si>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</si>
  <si>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</si>
  <si>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</si>
  <si>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</si>
  <si>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</si>
  <si>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Shamik</t>
  </si>
  <si>
    <t>Subrata Sir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</si>
  <si>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</si>
  <si>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</si>
  <si>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</si>
  <si>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</si>
  <si>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</si>
  <si>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</si>
  <si>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</si>
  <si>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</si>
  <si>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</si>
  <si>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</si>
  <si>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? Anupam</t>
  </si>
  <si>
    <t>Science, Physics</t>
  </si>
  <si>
    <t>Science, Chemistry</t>
  </si>
  <si>
    <t>Science, Biology</t>
  </si>
  <si>
    <t>Science - Physics, Chem</t>
  </si>
  <si>
    <t>Science - Bio</t>
  </si>
  <si>
    <t>Pradipta</t>
  </si>
  <si>
    <t>Found</t>
  </si>
  <si>
    <t>Accountancy</t>
  </si>
  <si>
    <t>Inter</t>
  </si>
  <si>
    <t>Biz laws &amp; Corspndnce</t>
  </si>
  <si>
    <t>Biz Math &amp; Stat</t>
  </si>
  <si>
    <t>? Sutapa Sen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</si>
  <si>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</si>
  <si>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</si>
  <si>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</si>
  <si>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</si>
  <si>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</si>
  <si>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</si>
  <si>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</si>
  <si>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</si>
  <si>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</si>
  <si>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</si>
  <si>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</si>
  <si>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</si>
  <si>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</si>
  <si>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</si>
  <si>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</si>
  <si>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</si>
  <si>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</si>
  <si>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</si>
  <si>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</si>
  <si>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</si>
  <si>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</si>
  <si>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</si>
  <si>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</si>
  <si>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</si>
  <si>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</si>
  <si>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</si>
  <si>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</si>
  <si>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</si>
  <si>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</si>
  <si>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</si>
  <si>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S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</si>
  <si>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</si>
  <si>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</si>
  <si>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</si>
  <si>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</si>
  <si>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</si>
  <si>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</si>
  <si>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</si>
  <si>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</si>
  <si>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</si>
  <si>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</si>
  <si>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</si>
  <si>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</si>
  <si>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</si>
  <si>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</si>
  <si>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</si>
  <si>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</si>
  <si>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</si>
  <si>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</si>
  <si>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</si>
  <si>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</si>
  <si>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</si>
  <si>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</si>
  <si>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</si>
  <si>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</si>
  <si>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</si>
  <si>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</si>
  <si>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</si>
  <si>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</si>
  <si>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</si>
  <si>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</si>
  <si>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</si>
  <si>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</si>
  <si>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>Dr P S Chak</t>
  </si>
  <si>
    <t xml:space="preserve"> </t>
  </si>
  <si>
    <t>? Amrita Chatt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</si>
  <si>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</si>
  <si>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</si>
  <si>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</si>
  <si>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</si>
  <si>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</si>
  <si>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</si>
  <si>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</si>
  <si>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? Hema</t>
  </si>
  <si>
    <t>Yes</t>
  </si>
  <si>
    <t>SST, Hist, Geog, Eco, Civics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</si>
  <si>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</si>
  <si>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</si>
  <si>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</si>
  <si>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</si>
  <si>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</si>
  <si>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</si>
  <si>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? Debolina</t>
  </si>
  <si>
    <t>Sujata</t>
  </si>
  <si>
    <t>Teacher Pay</t>
  </si>
  <si>
    <t>Module + Teacher Pay</t>
  </si>
  <si>
    <t>Months until Module Pay is Complete</t>
  </si>
  <si>
    <t>Module Royalty &gt;=50 students</t>
  </si>
  <si>
    <t>Module Royalty &gt;=20 students</t>
  </si>
  <si>
    <t>Module Royalty &gt;=10 students</t>
  </si>
  <si>
    <t>Module Royalty &gt;=5 students</t>
  </si>
  <si>
    <t>Total Royalty</t>
  </si>
  <si>
    <t>Module Royalty</t>
  </si>
  <si>
    <t>VIII-XII Sci</t>
  </si>
  <si>
    <t>VIII-XII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</si>
</sst>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8"/>
      <name val="Calibri"/>
      <family val="2"/>
      <scheme val="minor"/>
    </font>
    <font>
      <b/>
      <sz val="9"/>
      <name val="Oxygen"/>
    </font>
  </fonts>
  <fills count="2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1" fontId="5" fillId="15" borderId="1" xfId="0" applyNumberFormat="1" applyFont="1" applyFill="1" applyBorder="1" applyAlignment="1">
      <alignment horizontal="center" vertical="center" wrapText="1"/>
    </xf>
    <xf numFmtId="1" fontId="5" fillId="9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8" borderId="1" xfId="0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>
      <alignment horizontal="center" vertical="center" wrapText="1"/>
    </xf>
    <xf numFmtId="0" fontId="6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1" fontId="5" fillId="11" borderId="1" xfId="0" applyNumberFormat="1" applyFont="1" applyFill="1" applyBorder="1" applyAlignment="1">
      <alignment horizontal="center" vertical="center" wrapText="1"/>
    </xf>
    <xf numFmtId="0" fontId="7" fillId="17" borderId="1" xfId="0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7" fillId="20" borderId="3" xfId="0" applyFont="1" applyFill="1" applyBorder="1" applyAlignment="1">
      <alignment horizontal="center" vertical="center" wrapText="1"/>
    </xf>
    <xf numFmtId="0" fontId="7" fillId="20" borderId="4" xfId="0" applyFont="1" applyFill="1" applyBorder="1" applyAlignment="1">
      <alignment horizontal="center" vertical="center" wrapText="1"/>
    </xf>
    <xf numFmtId="0" fontId="7" fillId="20" borderId="5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164" fontId="7" fillId="14" borderId="1" xfId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0" borderId="8" xfId="0" applyFont="1" applyFill="1" applyBorder="1" applyAlignment="1">
      <alignment horizontal="center" vertical="center" wrapText="1"/>
    </xf>
    <xf numFmtId="0" fontId="7" fillId="20" borderId="9" xfId="0" applyFont="1" applyFill="1" applyBorder="1" applyAlignment="1">
      <alignment horizontal="center" vertical="center" wrapText="1"/>
    </xf>
    <xf numFmtId="164" fontId="7" fillId="20" borderId="1" xfId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2" fillId="24" borderId="2" xfId="0" applyFont="1" applyFill="1" applyBorder="1" applyAlignment="1">
      <alignment horizontal="center" vertical="center" wrapText="1"/>
    </xf>
    <xf numFmtId="0" fontId="2" fillId="24" borderId="6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7" fillId="13" borderId="5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164" fontId="7" fillId="13" borderId="1" xfId="1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403"/>
  <sheetViews>
    <sheetView tabSelected="1" zoomScale="119" zoomScaleNormal="110" workbookViewId="0">
      <pane xSplit="1" ySplit="3" topLeftCell="B10" activePane="bottomRight" state="frozen"/>
      <selection pane="topRight" activeCell="B1" sqref="B1"/>
      <selection pane="bottomLeft" activeCell="A3" sqref="A3"/>
      <selection pane="bottomRight" activeCell="B54" sqref="B54"/>
    </sheetView>
  </sheetViews>
  <sheetFormatPr defaultColWidth="10.6640625" defaultRowHeight="13.15" x14ac:dyDescent="0.45"/>
  <cols>
    <col min="1" max="1" width="31.33203125" style="2" customWidth="1"/>
    <col min="2" max="2" width="21.86328125" style="1" customWidth="1"/>
    <col min="3" max="3" width="9.53125" style="1" bestFit="1" customWidth="1"/>
    <col min="4" max="4" width="12.33203125" style="1" customWidth="1"/>
    <col min="5" max="5" width="8" style="1" customWidth="1"/>
    <col min="6" max="6" width="14.6640625" style="1" customWidth="1"/>
    <col min="7" max="7" width="7.33203125" style="1" customWidth="1"/>
    <col min="8" max="8" width="6.6640625" style="1" bestFit="1" customWidth="1"/>
    <col min="9" max="10" width="7.6640625" style="1" customWidth="1"/>
    <col min="11" max="11" width="6.86328125" style="1" bestFit="1" customWidth="1"/>
    <col min="12" max="13" width="6" style="1" customWidth="1"/>
    <col min="14" max="14" width="7.46484375" style="1" bestFit="1" customWidth="1"/>
    <col min="15" max="15" width="5.86328125" style="1" customWidth="1"/>
    <col min="16" max="16" width="4.53125" style="1" customWidth="1"/>
    <col min="17" max="17" width="7.6640625" style="1" customWidth="1"/>
    <col min="18" max="18" width="8.33203125" style="1" customWidth="1"/>
    <col min="19" max="19" width="4.33203125" style="1" customWidth="1"/>
    <col min="20" max="20" width="9" style="1" customWidth="1"/>
    <col min="21" max="21" width="8.1328125" style="1" customWidth="1"/>
    <col min="22" max="22" width="8.6640625" style="1" customWidth="1"/>
    <col min="23" max="23" width="9.1328125" style="1" customWidth="1"/>
    <col min="24" max="24" width="8.6640625" style="1" customWidth="1"/>
    <col min="25" max="25" width="8.53125" style="1" customWidth="1"/>
    <col min="26" max="26" width="6.46484375" style="1" customWidth="1"/>
    <col min="27" max="27" width="8.6640625" style="1" customWidth="1"/>
    <col min="28" max="28" width="9.1328125" style="1" customWidth="1"/>
    <col min="29" max="29" width="8.6640625" style="1" customWidth="1"/>
    <col min="30" max="30" width="8.53125" style="1" customWidth="1"/>
    <col min="31" max="31" width="6.46484375" style="1" customWidth="1"/>
    <col min="32" max="36" width="10.6640625" style="1"/>
    <col min="37" max="37" width="11.265625" style="1" bestFit="1" customWidth="1"/>
    <col min="38" max="16384" width="10.6640625" style="1"/>
  </cols>
  <sheetData>
    <row r="1" spans="1:40" x14ac:dyDescent="0.45">
      <c r="F1" s="51" t="s">
        <v>275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2"/>
      <c r="V1" s="53" t="s">
        <v>296</v>
      </c>
      <c r="W1" s="54"/>
      <c r="X1" s="54"/>
      <c r="Y1" s="54"/>
      <c r="Z1" s="55"/>
      <c r="AA1" s="56" t="s">
        <v>295</v>
      </c>
      <c r="AB1" s="57"/>
      <c r="AC1" s="57"/>
      <c r="AD1" s="57"/>
      <c r="AE1" s="58"/>
      <c r="AF1" s="35" t="s">
        <v>303</v>
      </c>
      <c r="AG1" s="36"/>
      <c r="AH1" s="36"/>
      <c r="AI1" s="36"/>
      <c r="AJ1" s="37"/>
      <c r="AK1" s="42" t="s">
        <v>297</v>
      </c>
      <c r="AL1" s="43"/>
      <c r="AM1" s="43"/>
      <c r="AN1" s="43"/>
    </row>
    <row r="2" spans="1:40" s="2" customFormat="1" x14ac:dyDescent="0.45">
      <c r="A2" s="48" t="s">
        <v>14</v>
      </c>
      <c r="B2" s="48" t="s">
        <v>6</v>
      </c>
      <c r="C2" s="48" t="s">
        <v>1</v>
      </c>
      <c r="D2" s="48" t="s">
        <v>15</v>
      </c>
      <c r="E2" s="48" t="s">
        <v>130</v>
      </c>
      <c r="F2" s="49" t="s">
        <v>73</v>
      </c>
      <c r="G2" s="49" t="s">
        <v>273</v>
      </c>
      <c r="H2" s="48" t="s">
        <v>7</v>
      </c>
      <c r="I2" s="48" t="s">
        <v>8</v>
      </c>
      <c r="J2" s="48" t="s">
        <v>18</v>
      </c>
      <c r="K2" s="48"/>
      <c r="L2" s="48" t="s">
        <v>19</v>
      </c>
      <c r="M2" s="48"/>
      <c r="N2" s="48" t="s">
        <v>16</v>
      </c>
      <c r="O2" s="48" t="s">
        <v>17</v>
      </c>
      <c r="P2" s="48" t="s">
        <v>66</v>
      </c>
      <c r="Q2" s="48" t="s">
        <v>71</v>
      </c>
      <c r="R2" s="48" t="s">
        <v>76</v>
      </c>
      <c r="S2" s="48" t="s">
        <v>66</v>
      </c>
      <c r="T2" s="48" t="s">
        <v>77</v>
      </c>
      <c r="U2" s="48" t="s">
        <v>173</v>
      </c>
      <c r="V2" s="50" t="s">
        <v>9</v>
      </c>
      <c r="W2" s="50" t="s">
        <v>10</v>
      </c>
      <c r="X2" s="61" t="s">
        <v>11</v>
      </c>
      <c r="Y2" s="50" t="s">
        <v>12</v>
      </c>
      <c r="Z2" s="50" t="s">
        <v>13</v>
      </c>
      <c r="AA2" s="59" t="s">
        <v>9</v>
      </c>
      <c r="AB2" s="59" t="s">
        <v>10</v>
      </c>
      <c r="AC2" s="60" t="s">
        <v>11</v>
      </c>
      <c r="AD2" s="59" t="s">
        <v>12</v>
      </c>
      <c r="AE2" s="59" t="s">
        <v>13</v>
      </c>
      <c r="AF2" s="44" t="s">
        <v>302</v>
      </c>
      <c r="AG2" s="45" t="s">
        <v>298</v>
      </c>
      <c r="AH2" s="45" t="s">
        <v>299</v>
      </c>
      <c r="AI2" s="47" t="s">
        <v>300</v>
      </c>
      <c r="AJ2" s="44" t="s">
        <v>301</v>
      </c>
      <c r="AK2" s="38" t="s">
        <v>9</v>
      </c>
      <c r="AL2" s="38" t="s">
        <v>10</v>
      </c>
      <c r="AM2" s="40" t="s">
        <v>11</v>
      </c>
      <c r="AN2" s="41" t="s">
        <v>12</v>
      </c>
    </row>
    <row r="3" spans="1:40" s="2" customFormat="1" ht="33" customHeight="1" x14ac:dyDescent="0.45">
      <c r="A3" s="48"/>
      <c r="B3" s="48"/>
      <c r="C3" s="48"/>
      <c r="D3" s="48"/>
      <c r="E3" s="48"/>
      <c r="F3" s="49"/>
      <c r="G3" s="49"/>
      <c r="H3" s="48"/>
      <c r="I3" s="48"/>
      <c r="J3" s="11" t="s">
        <v>21</v>
      </c>
      <c r="K3" s="11" t="s">
        <v>20</v>
      </c>
      <c r="L3" s="11" t="s">
        <v>22</v>
      </c>
      <c r="M3" s="11" t="s">
        <v>23</v>
      </c>
      <c r="N3" s="48"/>
      <c r="O3" s="48"/>
      <c r="P3" s="48"/>
      <c r="Q3" s="48"/>
      <c r="R3" s="48"/>
      <c r="S3" s="48"/>
      <c r="T3" s="48"/>
      <c r="U3" s="48"/>
      <c r="V3" s="50"/>
      <c r="W3" s="50"/>
      <c r="X3" s="61"/>
      <c r="Y3" s="50"/>
      <c r="Z3" s="50"/>
      <c r="AA3" s="59"/>
      <c r="AB3" s="59"/>
      <c r="AC3" s="60"/>
      <c r="AD3" s="59"/>
      <c r="AE3" s="59"/>
      <c r="AF3" s="44"/>
      <c r="AG3" s="46"/>
      <c r="AH3" s="46"/>
      <c r="AI3" s="47"/>
      <c r="AJ3" s="44"/>
      <c r="AK3" s="39"/>
      <c r="AL3" s="39"/>
      <c r="AM3" s="40"/>
      <c r="AN3" s="41"/>
    </row>
    <row r="4" spans="1:40" ht="13.25" hidden="1" customHeight="1" x14ac:dyDescent="0.45">
      <c r="A4" s="12" t="str">
        <f>"NEET &amp; IIT Crash Course "&amp;" " &amp; B4</f>
        <v>NEET &amp; IIT Crash Course  Physics</v>
      </c>
      <c r="B4" s="26" t="s">
        <v>24</v>
      </c>
      <c r="C4" s="3" t="s">
        <v>53</v>
      </c>
      <c r="D4" s="3" t="s">
        <v>26</v>
      </c>
      <c r="E4" s="3" t="s">
        <v>131</v>
      </c>
      <c r="F4" s="7" t="s">
        <v>187</v>
      </c>
      <c r="G4" s="7" t="s">
        <v>185</v>
      </c>
      <c r="H4" s="7" t="s">
        <v>72</v>
      </c>
      <c r="I4" s="17">
        <v>45139</v>
      </c>
      <c r="J4" s="7">
        <v>2</v>
      </c>
      <c r="K4" s="7">
        <v>2</v>
      </c>
      <c r="L4" s="7">
        <v>0</v>
      </c>
      <c r="M4" s="7">
        <v>0</v>
      </c>
      <c r="N4" s="7" t="s">
        <v>29</v>
      </c>
      <c r="O4" s="7">
        <v>4000</v>
      </c>
      <c r="P4" s="7">
        <v>0</v>
      </c>
      <c r="Q4" s="7" t="s">
        <v>27</v>
      </c>
      <c r="R4" s="7">
        <f>O4*50%</f>
        <v>2000</v>
      </c>
      <c r="S4" s="7">
        <v>0</v>
      </c>
      <c r="T4" s="7">
        <f>R4*20%</f>
        <v>400</v>
      </c>
      <c r="U4" s="18">
        <f>R4*46.666666666667%</f>
        <v>933.33333333333997</v>
      </c>
      <c r="V4" s="16">
        <f>X4*4</f>
        <v>37333.333599999998</v>
      </c>
      <c r="W4" s="16">
        <f>X4*2</f>
        <v>18666.666799999999</v>
      </c>
      <c r="X4" s="16">
        <v>9333.3333999999995</v>
      </c>
      <c r="Y4" s="16">
        <f>X4/2</f>
        <v>4666.6666999999998</v>
      </c>
      <c r="Z4" s="16">
        <f>(R4-(T4+X4/10))/(T4+X4/10)%</f>
        <v>49.999999250000016</v>
      </c>
      <c r="AA4" s="15">
        <f>AC4*4</f>
        <v>26133.333519999996</v>
      </c>
      <c r="AB4" s="15">
        <f>AC4*2</f>
        <v>13066.666759999998</v>
      </c>
      <c r="AC4" s="15">
        <f>X4*70%</f>
        <v>6533.3333799999991</v>
      </c>
      <c r="AD4" s="15">
        <f>AC4/2</f>
        <v>3266.6666899999996</v>
      </c>
      <c r="AE4" s="15">
        <f>(R4-(T4+AC4/10))/(T4+AC4/10)%</f>
        <v>89.873416880307673</v>
      </c>
      <c r="AF4" s="1">
        <v>200000</v>
      </c>
      <c r="AG4" s="34">
        <f t="shared" ref="AG4:AG67" si="0">V4-AA4</f>
        <v>11200.000080000002</v>
      </c>
      <c r="AH4" s="34">
        <f t="shared" ref="AH4:AH67" si="1">W4-AB4</f>
        <v>5600.0000400000008</v>
      </c>
      <c r="AI4" s="34">
        <f t="shared" ref="AI4:AI67" si="2">X4-AC4</f>
        <v>2800.0000200000004</v>
      </c>
      <c r="AJ4" s="34">
        <f t="shared" ref="AJ4:AJ67" si="3">(Y4-AD4)</f>
        <v>1400.0000100000002</v>
      </c>
      <c r="AK4" s="34">
        <f>$AF4/AG4</f>
        <v>17.857142729591835</v>
      </c>
      <c r="AL4" s="34">
        <f t="shared" ref="AL4:AN4" si="4">$AF4/AH4</f>
        <v>35.714285459183671</v>
      </c>
      <c r="AM4" s="34">
        <f t="shared" si="4"/>
        <v>71.428570918367342</v>
      </c>
      <c r="AN4" s="34">
        <f t="shared" si="4"/>
        <v>142.85714183673468</v>
      </c>
    </row>
    <row r="5" spans="1:40" ht="13.25" hidden="1" customHeight="1" x14ac:dyDescent="0.45">
      <c r="A5" s="12" t="str">
        <f t="shared" ref="A5:A7" si="5">"NEET &amp; IIT Crash Course "&amp;" " &amp; B5</f>
        <v>NEET &amp; IIT Crash Course  Chemistry</v>
      </c>
      <c r="B5" s="26" t="s">
        <v>28</v>
      </c>
      <c r="C5" s="3" t="s">
        <v>53</v>
      </c>
      <c r="D5" s="3" t="s">
        <v>26</v>
      </c>
      <c r="E5" s="3" t="s">
        <v>131</v>
      </c>
      <c r="F5" s="33" t="s">
        <v>188</v>
      </c>
      <c r="G5" s="33" t="s">
        <v>285</v>
      </c>
      <c r="H5" s="7" t="s">
        <v>72</v>
      </c>
      <c r="I5" s="17">
        <v>45139</v>
      </c>
      <c r="J5" s="7">
        <v>2</v>
      </c>
      <c r="K5" s="7">
        <v>2</v>
      </c>
      <c r="L5" s="7">
        <v>0</v>
      </c>
      <c r="M5" s="7">
        <v>0</v>
      </c>
      <c r="N5" s="7" t="s">
        <v>29</v>
      </c>
      <c r="O5" s="7">
        <v>4000</v>
      </c>
      <c r="P5" s="7">
        <v>0</v>
      </c>
      <c r="Q5" s="7" t="s">
        <v>27</v>
      </c>
      <c r="R5" s="7">
        <f>O5*50%</f>
        <v>2000</v>
      </c>
      <c r="S5" s="7">
        <v>0</v>
      </c>
      <c r="T5" s="7">
        <f>R5*20%</f>
        <v>400</v>
      </c>
      <c r="U5" s="18">
        <f t="shared" ref="U5:U7" si="6">R5*46.666666666667%</f>
        <v>933.33333333333997</v>
      </c>
      <c r="V5" s="16">
        <f t="shared" ref="V5:V7" si="7">X5*4</f>
        <v>37333.32</v>
      </c>
      <c r="W5" s="16">
        <f>X5*2</f>
        <v>18666.66</v>
      </c>
      <c r="X5" s="16">
        <v>9333.33</v>
      </c>
      <c r="Y5" s="16">
        <f>X5/2</f>
        <v>4666.665</v>
      </c>
      <c r="Z5" s="16">
        <f t="shared" ref="Z5:Z7" si="8">(R5-(T5+X5/10))/(T5+X5/10)%</f>
        <v>50.00003750000937</v>
      </c>
      <c r="AA5" s="15">
        <f t="shared" ref="AA5:AA7" si="9">AC5*4</f>
        <v>26133.323999999997</v>
      </c>
      <c r="AB5" s="15">
        <f>AC5*2</f>
        <v>13066.661999999998</v>
      </c>
      <c r="AC5" s="15">
        <f t="shared" ref="AC5:AC11" si="10">X5*70%</f>
        <v>6533.3309999999992</v>
      </c>
      <c r="AD5" s="15">
        <f>AC5/2</f>
        <v>3266.6654999999996</v>
      </c>
      <c r="AE5" s="15">
        <f t="shared" ref="AE5:AE11" si="11">(R5-(T5+AC5/10))/(T5+AC5/10)%</f>
        <v>89.873459782095551</v>
      </c>
      <c r="AF5" s="1">
        <v>200000</v>
      </c>
      <c r="AG5" s="34">
        <f t="shared" si="0"/>
        <v>11199.996000000003</v>
      </c>
      <c r="AH5" s="34">
        <f t="shared" si="1"/>
        <v>5599.9980000000014</v>
      </c>
      <c r="AI5" s="34">
        <f t="shared" si="2"/>
        <v>2799.9990000000007</v>
      </c>
      <c r="AJ5" s="34">
        <f t="shared" si="3"/>
        <v>1399.9995000000004</v>
      </c>
      <c r="AK5" s="34">
        <f t="shared" ref="AK5:AK68" si="12">$AF5/AG5</f>
        <v>17.857149234696152</v>
      </c>
      <c r="AL5" s="34">
        <f t="shared" ref="AL5:AL68" si="13">$AF5/AH5</f>
        <v>35.714298469392304</v>
      </c>
      <c r="AM5" s="34">
        <f t="shared" ref="AM5:AM68" si="14">$AF5/AI5</f>
        <v>71.428596938784608</v>
      </c>
      <c r="AN5" s="34">
        <f t="shared" ref="AN5:AN68" si="15">$AF5/AJ5</f>
        <v>142.85719387756922</v>
      </c>
    </row>
    <row r="6" spans="1:40" ht="13.25" hidden="1" customHeight="1" x14ac:dyDescent="0.45">
      <c r="A6" s="12" t="str">
        <f>"IIT Crash Course "&amp;" " &amp; B6</f>
        <v>IIT Crash Course  Maths</v>
      </c>
      <c r="B6" s="26" t="s">
        <v>2</v>
      </c>
      <c r="C6" s="3" t="s">
        <v>53</v>
      </c>
      <c r="D6" s="3" t="s">
        <v>26</v>
      </c>
      <c r="E6" s="3" t="s">
        <v>131</v>
      </c>
      <c r="F6" s="7" t="s">
        <v>189</v>
      </c>
      <c r="G6" s="7" t="s">
        <v>185</v>
      </c>
      <c r="H6" s="7" t="s">
        <v>72</v>
      </c>
      <c r="I6" s="17">
        <v>45139</v>
      </c>
      <c r="J6" s="7">
        <v>2</v>
      </c>
      <c r="K6" s="7">
        <v>2</v>
      </c>
      <c r="L6" s="7">
        <v>0</v>
      </c>
      <c r="M6" s="7">
        <v>0</v>
      </c>
      <c r="N6" s="7" t="s">
        <v>29</v>
      </c>
      <c r="O6" s="7">
        <v>4000</v>
      </c>
      <c r="P6" s="7">
        <v>0</v>
      </c>
      <c r="Q6" s="7" t="s">
        <v>27</v>
      </c>
      <c r="R6" s="7">
        <f>O6*50%</f>
        <v>2000</v>
      </c>
      <c r="S6" s="7">
        <v>0</v>
      </c>
      <c r="T6" s="7">
        <f>R6*20%</f>
        <v>400</v>
      </c>
      <c r="U6" s="18">
        <f t="shared" si="6"/>
        <v>933.33333333333997</v>
      </c>
      <c r="V6" s="16">
        <f t="shared" si="7"/>
        <v>37333.32</v>
      </c>
      <c r="W6" s="16">
        <f>X6*2</f>
        <v>18666.66</v>
      </c>
      <c r="X6" s="16">
        <v>9333.33</v>
      </c>
      <c r="Y6" s="16">
        <f>X6/2</f>
        <v>4666.665</v>
      </c>
      <c r="Z6" s="16">
        <f t="shared" si="8"/>
        <v>50.00003750000937</v>
      </c>
      <c r="AA6" s="15">
        <f t="shared" si="9"/>
        <v>26133.323999999997</v>
      </c>
      <c r="AB6" s="15">
        <f>AC6*2</f>
        <v>13066.661999999998</v>
      </c>
      <c r="AC6" s="15">
        <f t="shared" si="10"/>
        <v>6533.3309999999992</v>
      </c>
      <c r="AD6" s="15">
        <f>AC6/2</f>
        <v>3266.6654999999996</v>
      </c>
      <c r="AE6" s="15">
        <f t="shared" si="11"/>
        <v>89.873459782095551</v>
      </c>
      <c r="AF6" s="1">
        <v>150000</v>
      </c>
      <c r="AG6" s="34">
        <f t="shared" si="0"/>
        <v>11199.996000000003</v>
      </c>
      <c r="AH6" s="34">
        <f t="shared" si="1"/>
        <v>5599.9980000000014</v>
      </c>
      <c r="AI6" s="34">
        <f t="shared" si="2"/>
        <v>2799.9990000000007</v>
      </c>
      <c r="AJ6" s="34">
        <f t="shared" si="3"/>
        <v>1399.9995000000004</v>
      </c>
      <c r="AK6" s="34">
        <f t="shared" si="12"/>
        <v>13.392861926022112</v>
      </c>
      <c r="AL6" s="34">
        <f t="shared" si="13"/>
        <v>26.785723852044224</v>
      </c>
      <c r="AM6" s="34">
        <f t="shared" si="14"/>
        <v>53.571447704088449</v>
      </c>
      <c r="AN6" s="34">
        <f t="shared" si="15"/>
        <v>107.1428954081769</v>
      </c>
    </row>
    <row r="7" spans="1:40" ht="13.25" hidden="1" customHeight="1" x14ac:dyDescent="0.45">
      <c r="A7" s="12" t="str">
        <f t="shared" si="5"/>
        <v>NEET &amp; IIT Crash Course  Biology</v>
      </c>
      <c r="B7" s="26" t="s">
        <v>30</v>
      </c>
      <c r="C7" s="3" t="s">
        <v>53</v>
      </c>
      <c r="D7" s="3" t="s">
        <v>26</v>
      </c>
      <c r="E7" s="3" t="s">
        <v>131</v>
      </c>
      <c r="F7" s="7" t="s">
        <v>274</v>
      </c>
      <c r="G7" s="7" t="s">
        <v>185</v>
      </c>
      <c r="H7" s="7" t="s">
        <v>72</v>
      </c>
      <c r="I7" s="17">
        <v>45139</v>
      </c>
      <c r="J7" s="7">
        <v>2</v>
      </c>
      <c r="K7" s="7">
        <v>2</v>
      </c>
      <c r="L7" s="7">
        <v>0</v>
      </c>
      <c r="M7" s="7">
        <v>0</v>
      </c>
      <c r="N7" s="7" t="s">
        <v>29</v>
      </c>
      <c r="O7" s="7">
        <v>4000</v>
      </c>
      <c r="P7" s="7">
        <v>0</v>
      </c>
      <c r="Q7" s="7" t="s">
        <v>27</v>
      </c>
      <c r="R7" s="7">
        <f>O7*50%</f>
        <v>2000</v>
      </c>
      <c r="S7" s="7">
        <v>0</v>
      </c>
      <c r="T7" s="7">
        <f>R7*20%</f>
        <v>400</v>
      </c>
      <c r="U7" s="18">
        <f t="shared" si="6"/>
        <v>933.33333333333997</v>
      </c>
      <c r="V7" s="16">
        <f t="shared" si="7"/>
        <v>37333.32</v>
      </c>
      <c r="W7" s="16">
        <f>X7*2</f>
        <v>18666.66</v>
      </c>
      <c r="X7" s="16">
        <v>9333.33</v>
      </c>
      <c r="Y7" s="16">
        <f>X7/2</f>
        <v>4666.665</v>
      </c>
      <c r="Z7" s="16">
        <f t="shared" si="8"/>
        <v>50.00003750000937</v>
      </c>
      <c r="AA7" s="15">
        <f t="shared" si="9"/>
        <v>26133.323999999997</v>
      </c>
      <c r="AB7" s="15">
        <f>AC7*2</f>
        <v>13066.661999999998</v>
      </c>
      <c r="AC7" s="15">
        <f t="shared" si="10"/>
        <v>6533.3309999999992</v>
      </c>
      <c r="AD7" s="15">
        <f>AC7/2</f>
        <v>3266.6654999999996</v>
      </c>
      <c r="AE7" s="15">
        <f t="shared" si="11"/>
        <v>89.873459782095551</v>
      </c>
      <c r="AF7" s="1">
        <v>150000</v>
      </c>
      <c r="AG7" s="34">
        <f t="shared" si="0"/>
        <v>11199.996000000003</v>
      </c>
      <c r="AH7" s="34">
        <f t="shared" si="1"/>
        <v>5599.9980000000014</v>
      </c>
      <c r="AI7" s="34">
        <f t="shared" si="2"/>
        <v>2799.9990000000007</v>
      </c>
      <c r="AJ7" s="34">
        <f t="shared" si="3"/>
        <v>1399.9995000000004</v>
      </c>
      <c r="AK7" s="34">
        <f t="shared" si="12"/>
        <v>13.392861926022112</v>
      </c>
      <c r="AL7" s="34">
        <f t="shared" si="13"/>
        <v>26.785723852044224</v>
      </c>
      <c r="AM7" s="34">
        <f t="shared" si="14"/>
        <v>53.571447704088449</v>
      </c>
      <c r="AN7" s="34">
        <f t="shared" si="15"/>
        <v>107.1428954081769</v>
      </c>
    </row>
    <row r="8" spans="1:40" ht="13.25" hidden="1" customHeight="1" x14ac:dyDescent="0.45">
      <c r="A8" s="12" t="str">
        <f>C8&amp;" - All Boards - "&amp;B8</f>
        <v>XII - All Boards - Physics</v>
      </c>
      <c r="B8" s="25" t="s">
        <v>24</v>
      </c>
      <c r="C8" s="3" t="s">
        <v>53</v>
      </c>
      <c r="D8" s="3" t="s">
        <v>26</v>
      </c>
      <c r="E8" s="3" t="s">
        <v>304</v>
      </c>
      <c r="F8" s="7" t="s">
        <v>190</v>
      </c>
      <c r="G8" s="7" t="s">
        <v>185</v>
      </c>
      <c r="H8" s="7" t="s">
        <v>72</v>
      </c>
      <c r="I8" s="17">
        <v>45139</v>
      </c>
      <c r="J8" s="7">
        <v>2</v>
      </c>
      <c r="K8" s="7">
        <v>2</v>
      </c>
      <c r="L8" s="7">
        <v>0</v>
      </c>
      <c r="M8" s="7">
        <v>0</v>
      </c>
      <c r="N8" s="7" t="s">
        <v>29</v>
      </c>
      <c r="O8" s="7">
        <v>3000</v>
      </c>
      <c r="P8" s="7">
        <v>0</v>
      </c>
      <c r="Q8" s="7" t="s">
        <v>27</v>
      </c>
      <c r="R8" s="7">
        <f>O8*50%</f>
        <v>1500</v>
      </c>
      <c r="S8" s="7">
        <v>0</v>
      </c>
      <c r="T8" s="7">
        <f>R8*20%</f>
        <v>300</v>
      </c>
      <c r="U8" s="18">
        <f>R8*46.666666666667%</f>
        <v>700.000000000005</v>
      </c>
      <c r="V8" s="5">
        <f>X8*4</f>
        <v>28000</v>
      </c>
      <c r="W8" s="5">
        <f>X8*2</f>
        <v>14000</v>
      </c>
      <c r="X8" s="5">
        <v>7000</v>
      </c>
      <c r="Y8" s="5">
        <f>X8/2</f>
        <v>3500</v>
      </c>
      <c r="Z8" s="5">
        <f>(R8-(T8+X8/10))/(T8+X8/10)%</f>
        <v>50</v>
      </c>
      <c r="AA8" s="14">
        <f>AC8*4</f>
        <v>19600</v>
      </c>
      <c r="AB8" s="14">
        <f>AC8*2</f>
        <v>9800</v>
      </c>
      <c r="AC8" s="15">
        <f t="shared" si="10"/>
        <v>4900</v>
      </c>
      <c r="AD8" s="14">
        <f>AC8/2</f>
        <v>2450</v>
      </c>
      <c r="AE8" s="15">
        <f t="shared" si="11"/>
        <v>89.87341772151899</v>
      </c>
      <c r="AF8" s="1">
        <v>0</v>
      </c>
      <c r="AG8" s="34">
        <f t="shared" si="0"/>
        <v>8400</v>
      </c>
      <c r="AH8" s="34">
        <f t="shared" si="1"/>
        <v>4200</v>
      </c>
      <c r="AI8" s="34">
        <f t="shared" si="2"/>
        <v>2100</v>
      </c>
      <c r="AJ8" s="34">
        <f t="shared" si="3"/>
        <v>1050</v>
      </c>
      <c r="AK8" s="34">
        <f t="shared" si="12"/>
        <v>0</v>
      </c>
      <c r="AL8" s="34">
        <f t="shared" si="13"/>
        <v>0</v>
      </c>
      <c r="AM8" s="34">
        <f t="shared" si="14"/>
        <v>0</v>
      </c>
      <c r="AN8" s="34">
        <f t="shared" si="15"/>
        <v>0</v>
      </c>
    </row>
    <row r="9" spans="1:40" ht="13.25" hidden="1" customHeight="1" x14ac:dyDescent="0.45">
      <c r="A9" s="12" t="str">
        <f t="shared" ref="A9:A15" si="16">C9&amp;" - All Boards - "&amp;B9</f>
        <v>XII - All Boards - Chemistry</v>
      </c>
      <c r="B9" s="25" t="s">
        <v>28</v>
      </c>
      <c r="C9" s="3" t="s">
        <v>53</v>
      </c>
      <c r="D9" s="3" t="s">
        <v>26</v>
      </c>
      <c r="E9" s="3" t="s">
        <v>304</v>
      </c>
      <c r="F9" s="7" t="s">
        <v>191</v>
      </c>
      <c r="G9" s="7" t="s">
        <v>185</v>
      </c>
      <c r="H9" s="7" t="s">
        <v>72</v>
      </c>
      <c r="I9" s="17">
        <v>45139</v>
      </c>
      <c r="J9" s="7">
        <v>2</v>
      </c>
      <c r="K9" s="7">
        <v>2</v>
      </c>
      <c r="L9" s="7">
        <v>0</v>
      </c>
      <c r="M9" s="7">
        <v>0</v>
      </c>
      <c r="N9" s="7" t="s">
        <v>29</v>
      </c>
      <c r="O9" s="7">
        <v>3000</v>
      </c>
      <c r="P9" s="7">
        <v>0</v>
      </c>
      <c r="Q9" s="7" t="s">
        <v>27</v>
      </c>
      <c r="R9" s="7">
        <f t="shared" ref="R9:R11" si="17">O9*50%</f>
        <v>1500</v>
      </c>
      <c r="S9" s="7">
        <v>0</v>
      </c>
      <c r="T9" s="7">
        <f t="shared" ref="T9:T210" si="18">R9*20%</f>
        <v>300</v>
      </c>
      <c r="U9" s="18">
        <f t="shared" ref="U9:U11" si="19">R9*46.666666666667%</f>
        <v>700.000000000005</v>
      </c>
      <c r="V9" s="5">
        <f t="shared" ref="V9:V11" si="20">X9*4</f>
        <v>28000</v>
      </c>
      <c r="W9" s="5">
        <f t="shared" ref="W9:W210" si="21">X9*2</f>
        <v>14000</v>
      </c>
      <c r="X9" s="5">
        <v>7000</v>
      </c>
      <c r="Y9" s="5">
        <f t="shared" ref="Y9:Y210" si="22">X9/2</f>
        <v>3500</v>
      </c>
      <c r="Z9" s="5">
        <f t="shared" ref="Z9:Z11" si="23">(R9-(T9+X9/10))/(T9+X9/10)%</f>
        <v>50</v>
      </c>
      <c r="AA9" s="14">
        <f t="shared" ref="AA9:AA11" si="24">AC9*4</f>
        <v>19600</v>
      </c>
      <c r="AB9" s="14">
        <f t="shared" ref="AB9:AB210" si="25">AC9*2</f>
        <v>9800</v>
      </c>
      <c r="AC9" s="15">
        <f t="shared" si="10"/>
        <v>4900</v>
      </c>
      <c r="AD9" s="14">
        <f t="shared" ref="AD9:AD210" si="26">AC9/2</f>
        <v>2450</v>
      </c>
      <c r="AE9" s="15">
        <f t="shared" si="11"/>
        <v>89.87341772151899</v>
      </c>
      <c r="AF9" s="1">
        <v>0</v>
      </c>
      <c r="AG9" s="34">
        <f t="shared" si="0"/>
        <v>8400</v>
      </c>
      <c r="AH9" s="34">
        <f t="shared" si="1"/>
        <v>4200</v>
      </c>
      <c r="AI9" s="34">
        <f t="shared" si="2"/>
        <v>2100</v>
      </c>
      <c r="AJ9" s="34">
        <f t="shared" si="3"/>
        <v>1050</v>
      </c>
      <c r="AK9" s="34">
        <f t="shared" si="12"/>
        <v>0</v>
      </c>
      <c r="AL9" s="34">
        <f t="shared" si="13"/>
        <v>0</v>
      </c>
      <c r="AM9" s="34">
        <f t="shared" si="14"/>
        <v>0</v>
      </c>
      <c r="AN9" s="34">
        <f t="shared" si="15"/>
        <v>0</v>
      </c>
    </row>
    <row r="10" spans="1:40" ht="13.25" customHeight="1" x14ac:dyDescent="0.45">
      <c r="A10" s="12" t="str">
        <f t="shared" si="16"/>
        <v>XII - All Boards - Maths</v>
      </c>
      <c r="B10" s="25" t="s">
        <v>2</v>
      </c>
      <c r="C10" s="3" t="s">
        <v>53</v>
      </c>
      <c r="D10" s="3" t="s">
        <v>26</v>
      </c>
      <c r="E10" s="3" t="s">
        <v>304</v>
      </c>
      <c r="F10" s="33" t="s">
        <v>294</v>
      </c>
      <c r="G10" s="33" t="s">
        <v>285</v>
      </c>
      <c r="H10" s="7" t="s">
        <v>72</v>
      </c>
      <c r="I10" s="17">
        <v>45139</v>
      </c>
      <c r="J10" s="7">
        <v>2</v>
      </c>
      <c r="K10" s="7">
        <v>2</v>
      </c>
      <c r="L10" s="7">
        <v>0</v>
      </c>
      <c r="M10" s="7">
        <v>0</v>
      </c>
      <c r="N10" s="7" t="s">
        <v>29</v>
      </c>
      <c r="O10" s="7">
        <v>3000</v>
      </c>
      <c r="P10" s="7">
        <v>0</v>
      </c>
      <c r="Q10" s="7" t="s">
        <v>27</v>
      </c>
      <c r="R10" s="7">
        <f t="shared" si="17"/>
        <v>1500</v>
      </c>
      <c r="S10" s="7">
        <v>0</v>
      </c>
      <c r="T10" s="7">
        <f t="shared" si="18"/>
        <v>300</v>
      </c>
      <c r="U10" s="18">
        <f t="shared" si="19"/>
        <v>700.000000000005</v>
      </c>
      <c r="V10" s="5">
        <f t="shared" si="20"/>
        <v>28000</v>
      </c>
      <c r="W10" s="5">
        <f t="shared" si="21"/>
        <v>14000</v>
      </c>
      <c r="X10" s="5">
        <v>7000</v>
      </c>
      <c r="Y10" s="5">
        <f t="shared" si="22"/>
        <v>3500</v>
      </c>
      <c r="Z10" s="5">
        <f t="shared" si="23"/>
        <v>50</v>
      </c>
      <c r="AA10" s="14">
        <f t="shared" si="24"/>
        <v>19600</v>
      </c>
      <c r="AB10" s="14">
        <f t="shared" si="25"/>
        <v>9800</v>
      </c>
      <c r="AC10" s="15">
        <f t="shared" si="10"/>
        <v>4900</v>
      </c>
      <c r="AD10" s="14">
        <f t="shared" si="26"/>
        <v>2450</v>
      </c>
      <c r="AE10" s="15">
        <f t="shared" si="11"/>
        <v>89.87341772151899</v>
      </c>
      <c r="AF10" s="1">
        <v>0</v>
      </c>
      <c r="AG10" s="34">
        <f t="shared" si="0"/>
        <v>8400</v>
      </c>
      <c r="AH10" s="34">
        <f t="shared" si="1"/>
        <v>4200</v>
      </c>
      <c r="AI10" s="34">
        <f t="shared" si="2"/>
        <v>2100</v>
      </c>
      <c r="AJ10" s="34">
        <f t="shared" si="3"/>
        <v>1050</v>
      </c>
      <c r="AK10" s="34">
        <f t="shared" si="12"/>
        <v>0</v>
      </c>
      <c r="AL10" s="34">
        <f t="shared" si="13"/>
        <v>0</v>
      </c>
      <c r="AM10" s="34">
        <f t="shared" si="14"/>
        <v>0</v>
      </c>
      <c r="AN10" s="34">
        <f t="shared" si="15"/>
        <v>0</v>
      </c>
    </row>
    <row r="11" spans="1:40" ht="13.25" hidden="1" customHeight="1" x14ac:dyDescent="0.45">
      <c r="A11" s="12" t="str">
        <f t="shared" si="16"/>
        <v>XII - All Boards - Biology</v>
      </c>
      <c r="B11" s="25" t="s">
        <v>30</v>
      </c>
      <c r="C11" s="3" t="s">
        <v>53</v>
      </c>
      <c r="D11" s="3" t="s">
        <v>26</v>
      </c>
      <c r="E11" s="3" t="s">
        <v>304</v>
      </c>
      <c r="F11" s="22" t="s">
        <v>29</v>
      </c>
      <c r="G11" s="22"/>
      <c r="H11" s="7" t="s">
        <v>72</v>
      </c>
      <c r="I11" s="17">
        <v>45139</v>
      </c>
      <c r="J11" s="7">
        <v>2</v>
      </c>
      <c r="K11" s="7">
        <v>2</v>
      </c>
      <c r="L11" s="7">
        <v>0</v>
      </c>
      <c r="M11" s="7">
        <v>0</v>
      </c>
      <c r="N11" s="7" t="s">
        <v>29</v>
      </c>
      <c r="O11" s="7">
        <v>3000</v>
      </c>
      <c r="P11" s="7">
        <v>0</v>
      </c>
      <c r="Q11" s="7" t="s">
        <v>27</v>
      </c>
      <c r="R11" s="7">
        <f t="shared" si="17"/>
        <v>1500</v>
      </c>
      <c r="S11" s="7">
        <v>0</v>
      </c>
      <c r="T11" s="7">
        <f t="shared" si="18"/>
        <v>300</v>
      </c>
      <c r="U11" s="18">
        <f t="shared" si="19"/>
        <v>700.000000000005</v>
      </c>
      <c r="V11" s="5">
        <f t="shared" si="20"/>
        <v>28000</v>
      </c>
      <c r="W11" s="5">
        <f t="shared" si="21"/>
        <v>14000</v>
      </c>
      <c r="X11" s="5">
        <v>7000</v>
      </c>
      <c r="Y11" s="5">
        <f t="shared" si="22"/>
        <v>3500</v>
      </c>
      <c r="Z11" s="5">
        <f t="shared" si="23"/>
        <v>50</v>
      </c>
      <c r="AA11" s="14">
        <f t="shared" si="24"/>
        <v>19600</v>
      </c>
      <c r="AB11" s="14">
        <f t="shared" si="25"/>
        <v>9800</v>
      </c>
      <c r="AC11" s="15">
        <f t="shared" si="10"/>
        <v>4900</v>
      </c>
      <c r="AD11" s="14">
        <f t="shared" si="26"/>
        <v>2450</v>
      </c>
      <c r="AE11" s="15">
        <f t="shared" si="11"/>
        <v>89.87341772151899</v>
      </c>
      <c r="AF11" s="1">
        <v>0</v>
      </c>
      <c r="AG11" s="34">
        <f t="shared" si="0"/>
        <v>8400</v>
      </c>
      <c r="AH11" s="34">
        <f t="shared" si="1"/>
        <v>4200</v>
      </c>
      <c r="AI11" s="34">
        <f t="shared" si="2"/>
        <v>2100</v>
      </c>
      <c r="AJ11" s="34">
        <f t="shared" si="3"/>
        <v>1050</v>
      </c>
      <c r="AK11" s="34">
        <f t="shared" si="12"/>
        <v>0</v>
      </c>
      <c r="AL11" s="34">
        <f t="shared" si="13"/>
        <v>0</v>
      </c>
      <c r="AM11" s="34">
        <f t="shared" si="14"/>
        <v>0</v>
      </c>
      <c r="AN11" s="34">
        <f t="shared" si="15"/>
        <v>0</v>
      </c>
    </row>
    <row r="12" spans="1:40" ht="13.25" hidden="1" customHeight="1" x14ac:dyDescent="0.45">
      <c r="A12" s="12" t="str">
        <f t="shared" si="16"/>
        <v>XI - All Boards - Physics</v>
      </c>
      <c r="B12" s="25" t="s">
        <v>24</v>
      </c>
      <c r="C12" s="3" t="s">
        <v>25</v>
      </c>
      <c r="D12" s="3" t="s">
        <v>26</v>
      </c>
      <c r="E12" s="3" t="s">
        <v>304</v>
      </c>
      <c r="F12" s="7" t="s">
        <v>190</v>
      </c>
      <c r="G12" s="7" t="s">
        <v>185</v>
      </c>
      <c r="H12" s="7" t="s">
        <v>72</v>
      </c>
      <c r="I12" s="17">
        <v>45139</v>
      </c>
      <c r="J12" s="7">
        <v>2</v>
      </c>
      <c r="K12" s="7">
        <v>2</v>
      </c>
      <c r="L12" s="7">
        <v>0</v>
      </c>
      <c r="M12" s="7">
        <v>0</v>
      </c>
      <c r="N12" s="7" t="s">
        <v>29</v>
      </c>
      <c r="O12" s="7">
        <v>3000</v>
      </c>
      <c r="P12" s="7">
        <v>0</v>
      </c>
      <c r="Q12" s="7" t="s">
        <v>27</v>
      </c>
      <c r="R12" s="7">
        <f>O12*50%</f>
        <v>1500</v>
      </c>
      <c r="S12" s="7">
        <v>0</v>
      </c>
      <c r="T12" s="7">
        <f>R12*20%</f>
        <v>300</v>
      </c>
      <c r="U12" s="18">
        <f>R12*46.666666666667%</f>
        <v>700.000000000005</v>
      </c>
      <c r="V12" s="5">
        <f>X12*4</f>
        <v>28000</v>
      </c>
      <c r="W12" s="5">
        <f>X12*2</f>
        <v>14000</v>
      </c>
      <c r="X12" s="5">
        <v>7000</v>
      </c>
      <c r="Y12" s="5">
        <f>X12/2</f>
        <v>3500</v>
      </c>
      <c r="Z12" s="5">
        <f>(R12-(T12+X12/10))/(T12+X12/10)%</f>
        <v>50</v>
      </c>
      <c r="AA12" s="14">
        <f>AC12*4</f>
        <v>19600</v>
      </c>
      <c r="AB12" s="14">
        <f>AC12*2</f>
        <v>9800</v>
      </c>
      <c r="AC12" s="15">
        <f t="shared" ref="AC12:AC15" si="27">X12*70%</f>
        <v>4900</v>
      </c>
      <c r="AD12" s="14">
        <f>AC12/2</f>
        <v>2450</v>
      </c>
      <c r="AE12" s="15">
        <f t="shared" ref="AE12:AE15" si="28">(R12-(T12+AC12/10))/(T12+AC12/10)%</f>
        <v>89.87341772151899</v>
      </c>
      <c r="AF12" s="1">
        <v>0</v>
      </c>
      <c r="AG12" s="34">
        <f t="shared" si="0"/>
        <v>8400</v>
      </c>
      <c r="AH12" s="34">
        <f t="shared" si="1"/>
        <v>4200</v>
      </c>
      <c r="AI12" s="34">
        <f t="shared" si="2"/>
        <v>2100</v>
      </c>
      <c r="AJ12" s="34">
        <f t="shared" si="3"/>
        <v>1050</v>
      </c>
      <c r="AK12" s="34">
        <f t="shared" si="12"/>
        <v>0</v>
      </c>
      <c r="AL12" s="34">
        <f t="shared" si="13"/>
        <v>0</v>
      </c>
      <c r="AM12" s="34">
        <f t="shared" si="14"/>
        <v>0</v>
      </c>
      <c r="AN12" s="34">
        <f t="shared" si="15"/>
        <v>0</v>
      </c>
    </row>
    <row r="13" spans="1:40" ht="13.25" hidden="1" customHeight="1" x14ac:dyDescent="0.45">
      <c r="A13" s="12" t="str">
        <f t="shared" si="16"/>
        <v>XI - All Boards - Chemistry</v>
      </c>
      <c r="B13" s="25" t="s">
        <v>28</v>
      </c>
      <c r="C13" s="3" t="s">
        <v>25</v>
      </c>
      <c r="D13" s="3" t="s">
        <v>26</v>
      </c>
      <c r="E13" s="3" t="s">
        <v>304</v>
      </c>
      <c r="F13" s="7" t="s">
        <v>191</v>
      </c>
      <c r="G13" s="7" t="s">
        <v>185</v>
      </c>
      <c r="H13" s="7" t="s">
        <v>72</v>
      </c>
      <c r="I13" s="17">
        <v>45139</v>
      </c>
      <c r="J13" s="7">
        <v>2</v>
      </c>
      <c r="K13" s="7">
        <v>2</v>
      </c>
      <c r="L13" s="7">
        <v>0</v>
      </c>
      <c r="M13" s="7">
        <v>0</v>
      </c>
      <c r="N13" s="7" t="s">
        <v>29</v>
      </c>
      <c r="O13" s="7">
        <v>3000</v>
      </c>
      <c r="P13" s="7">
        <v>0</v>
      </c>
      <c r="Q13" s="7" t="s">
        <v>27</v>
      </c>
      <c r="R13" s="7">
        <f t="shared" ref="R13:R15" si="29">O13*50%</f>
        <v>1500</v>
      </c>
      <c r="S13" s="7">
        <v>0</v>
      </c>
      <c r="T13" s="7">
        <f t="shared" ref="T13:T15" si="30">R13*20%</f>
        <v>300</v>
      </c>
      <c r="U13" s="18">
        <f t="shared" ref="U13:U15" si="31">R13*46.666666666667%</f>
        <v>700.000000000005</v>
      </c>
      <c r="V13" s="5">
        <f t="shared" ref="V13:V15" si="32">X13*4</f>
        <v>28000</v>
      </c>
      <c r="W13" s="5">
        <f t="shared" ref="W13:W15" si="33">X13*2</f>
        <v>14000</v>
      </c>
      <c r="X13" s="5">
        <v>7000</v>
      </c>
      <c r="Y13" s="5">
        <f t="shared" ref="Y13:Y15" si="34">X13/2</f>
        <v>3500</v>
      </c>
      <c r="Z13" s="5">
        <f t="shared" ref="Z13:Z15" si="35">(R13-(T13+X13/10))/(T13+X13/10)%</f>
        <v>50</v>
      </c>
      <c r="AA13" s="14">
        <f t="shared" ref="AA13:AA15" si="36">AC13*4</f>
        <v>19600</v>
      </c>
      <c r="AB13" s="14">
        <f t="shared" ref="AB13:AB15" si="37">AC13*2</f>
        <v>9800</v>
      </c>
      <c r="AC13" s="15">
        <f t="shared" si="27"/>
        <v>4900</v>
      </c>
      <c r="AD13" s="14">
        <f t="shared" ref="AD13:AD15" si="38">AC13/2</f>
        <v>2450</v>
      </c>
      <c r="AE13" s="15">
        <f t="shared" si="28"/>
        <v>89.87341772151899</v>
      </c>
      <c r="AF13" s="1">
        <v>0</v>
      </c>
      <c r="AG13" s="34">
        <f t="shared" si="0"/>
        <v>8400</v>
      </c>
      <c r="AH13" s="34">
        <f t="shared" si="1"/>
        <v>4200</v>
      </c>
      <c r="AI13" s="34">
        <f t="shared" si="2"/>
        <v>2100</v>
      </c>
      <c r="AJ13" s="34">
        <f t="shared" si="3"/>
        <v>1050</v>
      </c>
      <c r="AK13" s="34">
        <f t="shared" si="12"/>
        <v>0</v>
      </c>
      <c r="AL13" s="34">
        <f t="shared" si="13"/>
        <v>0</v>
      </c>
      <c r="AM13" s="34">
        <f t="shared" si="14"/>
        <v>0</v>
      </c>
      <c r="AN13" s="34">
        <f t="shared" si="15"/>
        <v>0</v>
      </c>
    </row>
    <row r="14" spans="1:40" ht="13.25" customHeight="1" x14ac:dyDescent="0.45">
      <c r="A14" s="12" t="str">
        <f t="shared" si="16"/>
        <v>XI - All Boards - Maths</v>
      </c>
      <c r="B14" s="25" t="s">
        <v>2</v>
      </c>
      <c r="C14" s="3" t="s">
        <v>25</v>
      </c>
      <c r="D14" s="3" t="s">
        <v>26</v>
      </c>
      <c r="E14" s="3" t="s">
        <v>304</v>
      </c>
      <c r="F14" s="33" t="s">
        <v>294</v>
      </c>
      <c r="G14" s="33" t="s">
        <v>285</v>
      </c>
      <c r="H14" s="7" t="s">
        <v>72</v>
      </c>
      <c r="I14" s="17">
        <v>45139</v>
      </c>
      <c r="J14" s="7">
        <v>2</v>
      </c>
      <c r="K14" s="7">
        <v>2</v>
      </c>
      <c r="L14" s="7">
        <v>0</v>
      </c>
      <c r="M14" s="7">
        <v>0</v>
      </c>
      <c r="N14" s="7" t="s">
        <v>29</v>
      </c>
      <c r="O14" s="7">
        <v>3000</v>
      </c>
      <c r="P14" s="7">
        <v>0</v>
      </c>
      <c r="Q14" s="7" t="s">
        <v>27</v>
      </c>
      <c r="R14" s="7">
        <f t="shared" si="29"/>
        <v>1500</v>
      </c>
      <c r="S14" s="7">
        <v>0</v>
      </c>
      <c r="T14" s="7">
        <f t="shared" si="30"/>
        <v>300</v>
      </c>
      <c r="U14" s="18">
        <f t="shared" si="31"/>
        <v>700.000000000005</v>
      </c>
      <c r="V14" s="5">
        <f t="shared" si="32"/>
        <v>28000</v>
      </c>
      <c r="W14" s="5">
        <f t="shared" si="33"/>
        <v>14000</v>
      </c>
      <c r="X14" s="5">
        <v>7000</v>
      </c>
      <c r="Y14" s="5">
        <f t="shared" si="34"/>
        <v>3500</v>
      </c>
      <c r="Z14" s="5">
        <f t="shared" si="35"/>
        <v>50</v>
      </c>
      <c r="AA14" s="14">
        <f t="shared" si="36"/>
        <v>19600</v>
      </c>
      <c r="AB14" s="14">
        <f t="shared" si="37"/>
        <v>9800</v>
      </c>
      <c r="AC14" s="15">
        <f t="shared" si="27"/>
        <v>4900</v>
      </c>
      <c r="AD14" s="14">
        <f t="shared" si="38"/>
        <v>2450</v>
      </c>
      <c r="AE14" s="15">
        <f t="shared" si="28"/>
        <v>89.87341772151899</v>
      </c>
      <c r="AF14" s="1">
        <v>0</v>
      </c>
      <c r="AG14" s="34">
        <f t="shared" si="0"/>
        <v>8400</v>
      </c>
      <c r="AH14" s="34">
        <f t="shared" si="1"/>
        <v>4200</v>
      </c>
      <c r="AI14" s="34">
        <f t="shared" si="2"/>
        <v>2100</v>
      </c>
      <c r="AJ14" s="34">
        <f t="shared" si="3"/>
        <v>1050</v>
      </c>
      <c r="AK14" s="34">
        <f t="shared" si="12"/>
        <v>0</v>
      </c>
      <c r="AL14" s="34">
        <f t="shared" si="13"/>
        <v>0</v>
      </c>
      <c r="AM14" s="34">
        <f t="shared" si="14"/>
        <v>0</v>
      </c>
      <c r="AN14" s="34">
        <f t="shared" si="15"/>
        <v>0</v>
      </c>
    </row>
    <row r="15" spans="1:40" ht="13.25" hidden="1" customHeight="1" x14ac:dyDescent="0.45">
      <c r="A15" s="12" t="str">
        <f t="shared" si="16"/>
        <v>XI - All Boards - Biology</v>
      </c>
      <c r="B15" s="25" t="s">
        <v>30</v>
      </c>
      <c r="C15" s="3" t="s">
        <v>25</v>
      </c>
      <c r="D15" s="3" t="s">
        <v>26</v>
      </c>
      <c r="E15" s="3" t="s">
        <v>304</v>
      </c>
      <c r="F15" s="22" t="s">
        <v>29</v>
      </c>
      <c r="G15" s="22"/>
      <c r="H15" s="7" t="s">
        <v>72</v>
      </c>
      <c r="I15" s="17">
        <v>45139</v>
      </c>
      <c r="J15" s="7">
        <v>2</v>
      </c>
      <c r="K15" s="7">
        <v>2</v>
      </c>
      <c r="L15" s="7">
        <v>0</v>
      </c>
      <c r="M15" s="7">
        <v>0</v>
      </c>
      <c r="N15" s="7" t="s">
        <v>29</v>
      </c>
      <c r="O15" s="7">
        <v>3000</v>
      </c>
      <c r="P15" s="7">
        <v>0</v>
      </c>
      <c r="Q15" s="7" t="s">
        <v>27</v>
      </c>
      <c r="R15" s="7">
        <f t="shared" si="29"/>
        <v>1500</v>
      </c>
      <c r="S15" s="7">
        <v>0</v>
      </c>
      <c r="T15" s="7">
        <f t="shared" si="30"/>
        <v>300</v>
      </c>
      <c r="U15" s="18">
        <f t="shared" si="31"/>
        <v>700.000000000005</v>
      </c>
      <c r="V15" s="5">
        <f t="shared" si="32"/>
        <v>28000</v>
      </c>
      <c r="W15" s="5">
        <f t="shared" si="33"/>
        <v>14000</v>
      </c>
      <c r="X15" s="5">
        <v>7000</v>
      </c>
      <c r="Y15" s="5">
        <f t="shared" si="34"/>
        <v>3500</v>
      </c>
      <c r="Z15" s="5">
        <f t="shared" si="35"/>
        <v>50</v>
      </c>
      <c r="AA15" s="14">
        <f t="shared" si="36"/>
        <v>19600</v>
      </c>
      <c r="AB15" s="14">
        <f t="shared" si="37"/>
        <v>9800</v>
      </c>
      <c r="AC15" s="15">
        <f t="shared" si="27"/>
        <v>4900</v>
      </c>
      <c r="AD15" s="14">
        <f t="shared" si="38"/>
        <v>2450</v>
      </c>
      <c r="AE15" s="15">
        <f t="shared" si="28"/>
        <v>89.87341772151899</v>
      </c>
      <c r="AF15" s="1">
        <v>0</v>
      </c>
      <c r="AG15" s="34">
        <f t="shared" si="0"/>
        <v>8400</v>
      </c>
      <c r="AH15" s="34">
        <f t="shared" si="1"/>
        <v>4200</v>
      </c>
      <c r="AI15" s="34">
        <f t="shared" si="2"/>
        <v>2100</v>
      </c>
      <c r="AJ15" s="34">
        <f t="shared" si="3"/>
        <v>1050</v>
      </c>
      <c r="AK15" s="34">
        <f t="shared" si="12"/>
        <v>0</v>
      </c>
      <c r="AL15" s="34">
        <f t="shared" si="13"/>
        <v>0</v>
      </c>
      <c r="AM15" s="34">
        <f t="shared" si="14"/>
        <v>0</v>
      </c>
      <c r="AN15" s="34">
        <f t="shared" si="15"/>
        <v>0</v>
      </c>
    </row>
    <row r="16" spans="1:40" ht="13.25" hidden="1" customHeight="1" x14ac:dyDescent="0.45">
      <c r="A16" s="23" t="str">
        <f t="shared" ref="A16:A18" si="39">D16&amp;" - "&amp;C16&amp;" - "&amp;B16</f>
        <v>ISC - XII - English</v>
      </c>
      <c r="B16" s="6" t="s">
        <v>33</v>
      </c>
      <c r="C16" s="3" t="s">
        <v>53</v>
      </c>
      <c r="D16" s="3" t="s">
        <v>41</v>
      </c>
      <c r="E16" s="3" t="s">
        <v>305</v>
      </c>
      <c r="F16" s="33" t="s">
        <v>204</v>
      </c>
      <c r="G16" s="33" t="s">
        <v>285</v>
      </c>
      <c r="H16" s="7" t="s">
        <v>72</v>
      </c>
      <c r="I16" s="17">
        <v>45139</v>
      </c>
      <c r="J16" s="7">
        <v>1</v>
      </c>
      <c r="K16" s="7">
        <v>2</v>
      </c>
      <c r="L16" s="7">
        <v>0</v>
      </c>
      <c r="M16" s="7">
        <v>0</v>
      </c>
      <c r="N16" s="7" t="s">
        <v>29</v>
      </c>
      <c r="O16" s="7">
        <v>2000</v>
      </c>
      <c r="P16" s="7">
        <v>0</v>
      </c>
      <c r="Q16" s="7" t="s">
        <v>27</v>
      </c>
      <c r="R16" s="18">
        <f t="shared" ref="R16:R23" si="40">O16*50%</f>
        <v>1000</v>
      </c>
      <c r="S16" s="7">
        <v>0</v>
      </c>
      <c r="T16" s="18">
        <f t="shared" ref="T16:T23" si="41">R16*20%</f>
        <v>200</v>
      </c>
      <c r="U16" s="18">
        <f t="shared" ref="U16:U23" si="42">R16*46.666666666667%</f>
        <v>466.66666666666998</v>
      </c>
      <c r="V16" s="16">
        <f t="shared" ref="V16:V23" si="43">X16*4</f>
        <v>18666.64</v>
      </c>
      <c r="W16" s="16">
        <f t="shared" ref="W16:W23" si="44">X16*2</f>
        <v>9333.32</v>
      </c>
      <c r="X16" s="16">
        <v>4666.66</v>
      </c>
      <c r="Y16" s="16">
        <f t="shared" ref="Y16:Y23" si="45">X16/2</f>
        <v>2333.33</v>
      </c>
      <c r="Z16" s="16">
        <f t="shared" ref="Z16:Z23" si="46">(R16-(T16+X16/10))/(T16+X16/10)%</f>
        <v>50.000150000150015</v>
      </c>
      <c r="AA16" s="15">
        <f t="shared" ref="AA16:AA23" si="47">AC16*4</f>
        <v>13066.647999999999</v>
      </c>
      <c r="AB16" s="15">
        <f t="shared" ref="AB16:AB23" si="48">AC16*2</f>
        <v>6533.3239999999996</v>
      </c>
      <c r="AC16" s="15">
        <f t="shared" ref="AC16:AC23" si="49">X16*70%</f>
        <v>3266.6619999999998</v>
      </c>
      <c r="AD16" s="15">
        <f t="shared" ref="AD16:AD23" si="50">AC16/2</f>
        <v>1633.3309999999999</v>
      </c>
      <c r="AE16" s="15">
        <f t="shared" ref="AE16:AE23" si="51">(R16-(T16+AC16/10))/(T16+AC16/10)%</f>
        <v>89.873585963936932</v>
      </c>
      <c r="AF16" s="1">
        <v>0</v>
      </c>
      <c r="AG16" s="34">
        <f t="shared" si="0"/>
        <v>5599.9920000000002</v>
      </c>
      <c r="AH16" s="34">
        <f t="shared" si="1"/>
        <v>2799.9960000000001</v>
      </c>
      <c r="AI16" s="34">
        <f t="shared" si="2"/>
        <v>1399.998</v>
      </c>
      <c r="AJ16" s="34">
        <f t="shared" si="3"/>
        <v>699.99900000000002</v>
      </c>
      <c r="AK16" s="34">
        <f t="shared" si="12"/>
        <v>0</v>
      </c>
      <c r="AL16" s="34">
        <f t="shared" si="13"/>
        <v>0</v>
      </c>
      <c r="AM16" s="34">
        <f t="shared" si="14"/>
        <v>0</v>
      </c>
      <c r="AN16" s="34">
        <f t="shared" si="15"/>
        <v>0</v>
      </c>
    </row>
    <row r="17" spans="1:40" ht="13.25" hidden="1" customHeight="1" x14ac:dyDescent="0.45">
      <c r="A17" s="23" t="str">
        <f t="shared" si="39"/>
        <v>ISC - XII - Bengali</v>
      </c>
      <c r="B17" s="6" t="s">
        <v>34</v>
      </c>
      <c r="C17" s="3" t="s">
        <v>53</v>
      </c>
      <c r="D17" s="3" t="s">
        <v>41</v>
      </c>
      <c r="E17" s="3" t="s">
        <v>305</v>
      </c>
      <c r="F17" s="22" t="s">
        <v>29</v>
      </c>
      <c r="G17" s="22"/>
      <c r="H17" s="7" t="s">
        <v>72</v>
      </c>
      <c r="I17" s="17">
        <v>45139</v>
      </c>
      <c r="J17" s="7">
        <v>1</v>
      </c>
      <c r="K17" s="7">
        <v>2</v>
      </c>
      <c r="L17" s="7">
        <v>0</v>
      </c>
      <c r="M17" s="7">
        <v>0</v>
      </c>
      <c r="N17" s="7" t="s">
        <v>29</v>
      </c>
      <c r="O17" s="7">
        <v>2000</v>
      </c>
      <c r="P17" s="7">
        <v>0</v>
      </c>
      <c r="Q17" s="7" t="s">
        <v>27</v>
      </c>
      <c r="R17" s="18">
        <f t="shared" si="40"/>
        <v>1000</v>
      </c>
      <c r="S17" s="7">
        <v>0</v>
      </c>
      <c r="T17" s="18">
        <f t="shared" si="41"/>
        <v>200</v>
      </c>
      <c r="U17" s="18">
        <f t="shared" si="42"/>
        <v>466.66666666666998</v>
      </c>
      <c r="V17" s="16">
        <f t="shared" si="43"/>
        <v>18666.64</v>
      </c>
      <c r="W17" s="16">
        <f t="shared" si="44"/>
        <v>9333.32</v>
      </c>
      <c r="X17" s="16">
        <v>4666.66</v>
      </c>
      <c r="Y17" s="16">
        <f t="shared" si="45"/>
        <v>2333.33</v>
      </c>
      <c r="Z17" s="16">
        <f t="shared" si="46"/>
        <v>50.000150000150015</v>
      </c>
      <c r="AA17" s="15">
        <f t="shared" si="47"/>
        <v>13066.647999999999</v>
      </c>
      <c r="AB17" s="15">
        <f t="shared" si="48"/>
        <v>6533.3239999999996</v>
      </c>
      <c r="AC17" s="15">
        <f t="shared" si="49"/>
        <v>3266.6619999999998</v>
      </c>
      <c r="AD17" s="15">
        <f t="shared" si="50"/>
        <v>1633.3309999999999</v>
      </c>
      <c r="AE17" s="15">
        <f t="shared" si="51"/>
        <v>89.873585963936932</v>
      </c>
      <c r="AF17" s="1">
        <v>0</v>
      </c>
      <c r="AG17" s="34">
        <f t="shared" si="0"/>
        <v>5599.9920000000002</v>
      </c>
      <c r="AH17" s="34">
        <f t="shared" si="1"/>
        <v>2799.9960000000001</v>
      </c>
      <c r="AI17" s="34">
        <f t="shared" si="2"/>
        <v>1399.998</v>
      </c>
      <c r="AJ17" s="34">
        <f t="shared" si="3"/>
        <v>699.99900000000002</v>
      </c>
      <c r="AK17" s="34">
        <f t="shared" si="12"/>
        <v>0</v>
      </c>
      <c r="AL17" s="34">
        <f t="shared" si="13"/>
        <v>0</v>
      </c>
      <c r="AM17" s="34">
        <f t="shared" si="14"/>
        <v>0</v>
      </c>
      <c r="AN17" s="34">
        <f t="shared" si="15"/>
        <v>0</v>
      </c>
    </row>
    <row r="18" spans="1:40" ht="13.25" hidden="1" customHeight="1" x14ac:dyDescent="0.45">
      <c r="A18" s="23" t="str">
        <f t="shared" si="39"/>
        <v>ISC - XII - Hindi</v>
      </c>
      <c r="B18" s="6" t="s">
        <v>0</v>
      </c>
      <c r="C18" s="3" t="s">
        <v>53</v>
      </c>
      <c r="D18" s="3" t="s">
        <v>41</v>
      </c>
      <c r="E18" s="3" t="s">
        <v>305</v>
      </c>
      <c r="F18" s="22" t="s">
        <v>284</v>
      </c>
      <c r="G18" s="22" t="s">
        <v>185</v>
      </c>
      <c r="H18" s="7" t="s">
        <v>72</v>
      </c>
      <c r="I18" s="17">
        <v>45139</v>
      </c>
      <c r="J18" s="7">
        <v>1</v>
      </c>
      <c r="K18" s="7">
        <v>2</v>
      </c>
      <c r="L18" s="7">
        <v>0</v>
      </c>
      <c r="M18" s="7">
        <v>0</v>
      </c>
      <c r="N18" s="7" t="s">
        <v>29</v>
      </c>
      <c r="O18" s="7">
        <v>2000</v>
      </c>
      <c r="P18" s="7">
        <v>0</v>
      </c>
      <c r="Q18" s="7" t="s">
        <v>27</v>
      </c>
      <c r="R18" s="18">
        <f t="shared" si="40"/>
        <v>1000</v>
      </c>
      <c r="S18" s="7">
        <v>0</v>
      </c>
      <c r="T18" s="18">
        <f t="shared" si="41"/>
        <v>200</v>
      </c>
      <c r="U18" s="18">
        <f t="shared" si="42"/>
        <v>466.66666666666998</v>
      </c>
      <c r="V18" s="16">
        <f t="shared" si="43"/>
        <v>18666.64</v>
      </c>
      <c r="W18" s="16">
        <f t="shared" si="44"/>
        <v>9333.32</v>
      </c>
      <c r="X18" s="16">
        <v>4666.66</v>
      </c>
      <c r="Y18" s="16">
        <f t="shared" si="45"/>
        <v>2333.33</v>
      </c>
      <c r="Z18" s="16">
        <f t="shared" si="46"/>
        <v>50.000150000150015</v>
      </c>
      <c r="AA18" s="15">
        <f t="shared" si="47"/>
        <v>13066.647999999999</v>
      </c>
      <c r="AB18" s="15">
        <f t="shared" si="48"/>
        <v>6533.3239999999996</v>
      </c>
      <c r="AC18" s="15">
        <f t="shared" si="49"/>
        <v>3266.6619999999998</v>
      </c>
      <c r="AD18" s="15">
        <f t="shared" si="50"/>
        <v>1633.3309999999999</v>
      </c>
      <c r="AE18" s="15">
        <f t="shared" si="51"/>
        <v>89.873585963936932</v>
      </c>
      <c r="AF18" s="1">
        <v>0</v>
      </c>
      <c r="AG18" s="34">
        <f t="shared" si="0"/>
        <v>5599.9920000000002</v>
      </c>
      <c r="AH18" s="34">
        <f t="shared" si="1"/>
        <v>2799.9960000000001</v>
      </c>
      <c r="AI18" s="34">
        <f t="shared" si="2"/>
        <v>1399.998</v>
      </c>
      <c r="AJ18" s="34">
        <f t="shared" si="3"/>
        <v>699.99900000000002</v>
      </c>
      <c r="AK18" s="34">
        <f t="shared" si="12"/>
        <v>0</v>
      </c>
      <c r="AL18" s="34">
        <f t="shared" si="13"/>
        <v>0</v>
      </c>
      <c r="AM18" s="34">
        <f t="shared" si="14"/>
        <v>0</v>
      </c>
      <c r="AN18" s="34">
        <f t="shared" si="15"/>
        <v>0</v>
      </c>
    </row>
    <row r="19" spans="1:40" ht="13.25" hidden="1" customHeight="1" x14ac:dyDescent="0.45">
      <c r="A19" s="23" t="str">
        <f>D19&amp;" - "&amp;C19&amp;" - "&amp;B19</f>
        <v>ISC - XII - History</v>
      </c>
      <c r="B19" s="6" t="s">
        <v>35</v>
      </c>
      <c r="C19" s="3" t="s">
        <v>53</v>
      </c>
      <c r="D19" s="3" t="s">
        <v>41</v>
      </c>
      <c r="E19" s="3" t="s">
        <v>305</v>
      </c>
      <c r="F19" s="33" t="s">
        <v>194</v>
      </c>
      <c r="G19" s="33" t="s">
        <v>285</v>
      </c>
      <c r="H19" s="7" t="s">
        <v>72</v>
      </c>
      <c r="I19" s="17">
        <v>45139</v>
      </c>
      <c r="J19" s="7">
        <v>1</v>
      </c>
      <c r="K19" s="7">
        <v>2</v>
      </c>
      <c r="L19" s="7">
        <v>0</v>
      </c>
      <c r="M19" s="7">
        <v>0</v>
      </c>
      <c r="N19" s="7" t="s">
        <v>29</v>
      </c>
      <c r="O19" s="7">
        <v>2000</v>
      </c>
      <c r="P19" s="7">
        <v>0</v>
      </c>
      <c r="Q19" s="7" t="s">
        <v>27</v>
      </c>
      <c r="R19" s="18">
        <f t="shared" si="40"/>
        <v>1000</v>
      </c>
      <c r="S19" s="7">
        <v>0</v>
      </c>
      <c r="T19" s="18">
        <f t="shared" si="41"/>
        <v>200</v>
      </c>
      <c r="U19" s="18">
        <f t="shared" si="42"/>
        <v>466.66666666666998</v>
      </c>
      <c r="V19" s="16">
        <f t="shared" si="43"/>
        <v>18666.64</v>
      </c>
      <c r="W19" s="16">
        <f t="shared" si="44"/>
        <v>9333.32</v>
      </c>
      <c r="X19" s="16">
        <v>4666.66</v>
      </c>
      <c r="Y19" s="16">
        <f t="shared" si="45"/>
        <v>2333.33</v>
      </c>
      <c r="Z19" s="16">
        <f t="shared" si="46"/>
        <v>50.000150000150015</v>
      </c>
      <c r="AA19" s="15">
        <f t="shared" si="47"/>
        <v>13066.647999999999</v>
      </c>
      <c r="AB19" s="15">
        <f t="shared" si="48"/>
        <v>6533.3239999999996</v>
      </c>
      <c r="AC19" s="15">
        <f t="shared" si="49"/>
        <v>3266.6619999999998</v>
      </c>
      <c r="AD19" s="15">
        <f t="shared" si="50"/>
        <v>1633.3309999999999</v>
      </c>
      <c r="AE19" s="15">
        <f t="shared" si="51"/>
        <v>89.873585963936932</v>
      </c>
      <c r="AF19" s="1">
        <v>0</v>
      </c>
      <c r="AG19" s="34">
        <f t="shared" si="0"/>
        <v>5599.9920000000002</v>
      </c>
      <c r="AH19" s="34">
        <f t="shared" si="1"/>
        <v>2799.9960000000001</v>
      </c>
      <c r="AI19" s="34">
        <f t="shared" si="2"/>
        <v>1399.998</v>
      </c>
      <c r="AJ19" s="34">
        <f t="shared" si="3"/>
        <v>699.99900000000002</v>
      </c>
      <c r="AK19" s="34">
        <f t="shared" si="12"/>
        <v>0</v>
      </c>
      <c r="AL19" s="34">
        <f t="shared" si="13"/>
        <v>0</v>
      </c>
      <c r="AM19" s="34">
        <f t="shared" si="14"/>
        <v>0</v>
      </c>
      <c r="AN19" s="34">
        <f t="shared" si="15"/>
        <v>0</v>
      </c>
    </row>
    <row r="20" spans="1:40" ht="13.25" hidden="1" customHeight="1" x14ac:dyDescent="0.45">
      <c r="A20" s="23" t="str">
        <f>D20&amp;" - "&amp;C20&amp;" - "&amp;B20</f>
        <v>ISC - XII - Geography</v>
      </c>
      <c r="B20" s="6" t="s">
        <v>32</v>
      </c>
      <c r="C20" s="3" t="s">
        <v>53</v>
      </c>
      <c r="D20" s="3" t="s">
        <v>41</v>
      </c>
      <c r="E20" s="3" t="s">
        <v>305</v>
      </c>
      <c r="F20" s="22" t="s">
        <v>293</v>
      </c>
      <c r="G20" s="22"/>
      <c r="H20" s="7" t="s">
        <v>72</v>
      </c>
      <c r="I20" s="17">
        <v>45139</v>
      </c>
      <c r="J20" s="7">
        <v>1</v>
      </c>
      <c r="K20" s="7">
        <v>2</v>
      </c>
      <c r="L20" s="7">
        <v>0</v>
      </c>
      <c r="M20" s="7">
        <v>0</v>
      </c>
      <c r="N20" s="7" t="s">
        <v>29</v>
      </c>
      <c r="O20" s="7">
        <v>2000</v>
      </c>
      <c r="P20" s="7">
        <v>0</v>
      </c>
      <c r="Q20" s="7" t="s">
        <v>27</v>
      </c>
      <c r="R20" s="18">
        <f t="shared" si="40"/>
        <v>1000</v>
      </c>
      <c r="S20" s="7">
        <v>0</v>
      </c>
      <c r="T20" s="18">
        <f t="shared" si="41"/>
        <v>200</v>
      </c>
      <c r="U20" s="18">
        <f t="shared" si="42"/>
        <v>466.66666666666998</v>
      </c>
      <c r="V20" s="16">
        <f t="shared" si="43"/>
        <v>18666.64</v>
      </c>
      <c r="W20" s="16">
        <f t="shared" si="44"/>
        <v>9333.32</v>
      </c>
      <c r="X20" s="16">
        <v>4666.66</v>
      </c>
      <c r="Y20" s="16">
        <f t="shared" si="45"/>
        <v>2333.33</v>
      </c>
      <c r="Z20" s="16">
        <f t="shared" si="46"/>
        <v>50.000150000150015</v>
      </c>
      <c r="AA20" s="15">
        <f t="shared" si="47"/>
        <v>13066.647999999999</v>
      </c>
      <c r="AB20" s="15">
        <f t="shared" si="48"/>
        <v>6533.3239999999996</v>
      </c>
      <c r="AC20" s="15">
        <f t="shared" si="49"/>
        <v>3266.6619999999998</v>
      </c>
      <c r="AD20" s="15">
        <f t="shared" si="50"/>
        <v>1633.3309999999999</v>
      </c>
      <c r="AE20" s="15">
        <f t="shared" si="51"/>
        <v>89.873585963936932</v>
      </c>
      <c r="AF20" s="1">
        <v>0</v>
      </c>
      <c r="AG20" s="34">
        <f t="shared" si="0"/>
        <v>5599.9920000000002</v>
      </c>
      <c r="AH20" s="34">
        <f t="shared" si="1"/>
        <v>2799.9960000000001</v>
      </c>
      <c r="AI20" s="34">
        <f t="shared" si="2"/>
        <v>1399.998</v>
      </c>
      <c r="AJ20" s="34">
        <f t="shared" si="3"/>
        <v>699.99900000000002</v>
      </c>
      <c r="AK20" s="34">
        <f t="shared" si="12"/>
        <v>0</v>
      </c>
      <c r="AL20" s="34">
        <f t="shared" si="13"/>
        <v>0</v>
      </c>
      <c r="AM20" s="34">
        <f t="shared" si="14"/>
        <v>0</v>
      </c>
      <c r="AN20" s="34">
        <f t="shared" si="15"/>
        <v>0</v>
      </c>
    </row>
    <row r="21" spans="1:40" ht="13.25" hidden="1" customHeight="1" x14ac:dyDescent="0.45">
      <c r="A21" s="23" t="str">
        <f>D21&amp;" - "&amp;C21&amp;" - "&amp;B21</f>
        <v>ISC - XII - Political Science</v>
      </c>
      <c r="B21" s="6" t="s">
        <v>36</v>
      </c>
      <c r="C21" s="3" t="s">
        <v>53</v>
      </c>
      <c r="D21" s="3" t="s">
        <v>41</v>
      </c>
      <c r="E21" s="3" t="s">
        <v>305</v>
      </c>
      <c r="F21" s="33" t="s">
        <v>194</v>
      </c>
      <c r="G21" s="33" t="s">
        <v>285</v>
      </c>
      <c r="H21" s="7" t="s">
        <v>72</v>
      </c>
      <c r="I21" s="17">
        <v>45139</v>
      </c>
      <c r="J21" s="7">
        <v>1</v>
      </c>
      <c r="K21" s="7">
        <v>2</v>
      </c>
      <c r="L21" s="7">
        <v>0</v>
      </c>
      <c r="M21" s="7">
        <v>0</v>
      </c>
      <c r="N21" s="7" t="s">
        <v>29</v>
      </c>
      <c r="O21" s="7">
        <v>2000</v>
      </c>
      <c r="P21" s="7">
        <v>0</v>
      </c>
      <c r="Q21" s="7" t="s">
        <v>27</v>
      </c>
      <c r="R21" s="18">
        <f t="shared" si="40"/>
        <v>1000</v>
      </c>
      <c r="S21" s="7">
        <v>0</v>
      </c>
      <c r="T21" s="18">
        <f t="shared" si="41"/>
        <v>200</v>
      </c>
      <c r="U21" s="18">
        <f t="shared" si="42"/>
        <v>466.66666666666998</v>
      </c>
      <c r="V21" s="16">
        <f t="shared" si="43"/>
        <v>18666.64</v>
      </c>
      <c r="W21" s="16">
        <f t="shared" si="44"/>
        <v>9333.32</v>
      </c>
      <c r="X21" s="16">
        <v>4666.66</v>
      </c>
      <c r="Y21" s="16">
        <f t="shared" si="45"/>
        <v>2333.33</v>
      </c>
      <c r="Z21" s="16">
        <f t="shared" si="46"/>
        <v>50.000150000150015</v>
      </c>
      <c r="AA21" s="15">
        <f t="shared" si="47"/>
        <v>13066.647999999999</v>
      </c>
      <c r="AB21" s="15">
        <f t="shared" si="48"/>
        <v>6533.3239999999996</v>
      </c>
      <c r="AC21" s="15">
        <f t="shared" si="49"/>
        <v>3266.6619999999998</v>
      </c>
      <c r="AD21" s="15">
        <f t="shared" si="50"/>
        <v>1633.3309999999999</v>
      </c>
      <c r="AE21" s="15">
        <f t="shared" si="51"/>
        <v>89.873585963936932</v>
      </c>
      <c r="AF21" s="1">
        <v>0</v>
      </c>
      <c r="AG21" s="34">
        <f t="shared" si="0"/>
        <v>5599.9920000000002</v>
      </c>
      <c r="AH21" s="34">
        <f t="shared" si="1"/>
        <v>2799.9960000000001</v>
      </c>
      <c r="AI21" s="34">
        <f t="shared" si="2"/>
        <v>1399.998</v>
      </c>
      <c r="AJ21" s="34">
        <f t="shared" si="3"/>
        <v>699.99900000000002</v>
      </c>
      <c r="AK21" s="34">
        <f t="shared" si="12"/>
        <v>0</v>
      </c>
      <c r="AL21" s="34">
        <f t="shared" si="13"/>
        <v>0</v>
      </c>
      <c r="AM21" s="34">
        <f t="shared" si="14"/>
        <v>0</v>
      </c>
      <c r="AN21" s="34">
        <f t="shared" si="15"/>
        <v>0</v>
      </c>
    </row>
    <row r="22" spans="1:40" ht="13.25" hidden="1" customHeight="1" x14ac:dyDescent="0.45">
      <c r="A22" s="23" t="str">
        <f>D22&amp;" - "&amp;C22&amp;" - "&amp;B22</f>
        <v>ISC - XII - Sociology</v>
      </c>
      <c r="B22" s="28" t="s">
        <v>37</v>
      </c>
      <c r="C22" s="3" t="s">
        <v>53</v>
      </c>
      <c r="D22" s="3" t="s">
        <v>41</v>
      </c>
      <c r="E22" s="3" t="s">
        <v>305</v>
      </c>
      <c r="F22" s="33" t="s">
        <v>204</v>
      </c>
      <c r="G22" s="33" t="s">
        <v>285</v>
      </c>
      <c r="H22" s="7" t="s">
        <v>72</v>
      </c>
      <c r="I22" s="17">
        <v>45139</v>
      </c>
      <c r="J22" s="7">
        <v>1</v>
      </c>
      <c r="K22" s="7">
        <v>2</v>
      </c>
      <c r="L22" s="7">
        <v>0</v>
      </c>
      <c r="M22" s="7">
        <v>0</v>
      </c>
      <c r="N22" s="7" t="s">
        <v>29</v>
      </c>
      <c r="O22" s="7">
        <v>2000</v>
      </c>
      <c r="P22" s="7">
        <v>0</v>
      </c>
      <c r="Q22" s="7" t="s">
        <v>27</v>
      </c>
      <c r="R22" s="18">
        <f t="shared" si="40"/>
        <v>1000</v>
      </c>
      <c r="S22" s="7">
        <v>0</v>
      </c>
      <c r="T22" s="18">
        <f t="shared" si="41"/>
        <v>200</v>
      </c>
      <c r="U22" s="18">
        <f t="shared" si="42"/>
        <v>466.66666666666998</v>
      </c>
      <c r="V22" s="16">
        <f t="shared" si="43"/>
        <v>18666.64</v>
      </c>
      <c r="W22" s="16">
        <f t="shared" si="44"/>
        <v>9333.32</v>
      </c>
      <c r="X22" s="16">
        <v>4666.66</v>
      </c>
      <c r="Y22" s="16">
        <f t="shared" si="45"/>
        <v>2333.33</v>
      </c>
      <c r="Z22" s="16">
        <f t="shared" si="46"/>
        <v>50.000150000150015</v>
      </c>
      <c r="AA22" s="15">
        <f t="shared" si="47"/>
        <v>13066.647999999999</v>
      </c>
      <c r="AB22" s="15">
        <f t="shared" si="48"/>
        <v>6533.3239999999996</v>
      </c>
      <c r="AC22" s="15">
        <f t="shared" si="49"/>
        <v>3266.6619999999998</v>
      </c>
      <c r="AD22" s="15">
        <f t="shared" si="50"/>
        <v>1633.3309999999999</v>
      </c>
      <c r="AE22" s="15">
        <f t="shared" si="51"/>
        <v>89.873585963936932</v>
      </c>
      <c r="AF22" s="1">
        <v>0</v>
      </c>
      <c r="AG22" s="34">
        <f t="shared" si="0"/>
        <v>5599.9920000000002</v>
      </c>
      <c r="AH22" s="34">
        <f t="shared" si="1"/>
        <v>2799.9960000000001</v>
      </c>
      <c r="AI22" s="34">
        <f t="shared" si="2"/>
        <v>1399.998</v>
      </c>
      <c r="AJ22" s="34">
        <f t="shared" si="3"/>
        <v>699.99900000000002</v>
      </c>
      <c r="AK22" s="34">
        <f t="shared" si="12"/>
        <v>0</v>
      </c>
      <c r="AL22" s="34">
        <f t="shared" si="13"/>
        <v>0</v>
      </c>
      <c r="AM22" s="34">
        <f t="shared" si="14"/>
        <v>0</v>
      </c>
      <c r="AN22" s="34">
        <f t="shared" si="15"/>
        <v>0</v>
      </c>
    </row>
    <row r="23" spans="1:40" ht="13.25" hidden="1" customHeight="1" x14ac:dyDescent="0.45">
      <c r="A23" s="23" t="str">
        <f>D23&amp;" - "&amp;C23&amp;" - "&amp;B23</f>
        <v>ISC - XII - Philosophy</v>
      </c>
      <c r="B23" s="28" t="s">
        <v>38</v>
      </c>
      <c r="C23" s="3" t="s">
        <v>53</v>
      </c>
      <c r="D23" s="3" t="s">
        <v>41</v>
      </c>
      <c r="E23" s="3" t="s">
        <v>305</v>
      </c>
      <c r="F23" s="22" t="s">
        <v>29</v>
      </c>
      <c r="G23" s="22"/>
      <c r="H23" s="7" t="s">
        <v>72</v>
      </c>
      <c r="I23" s="17">
        <v>45139</v>
      </c>
      <c r="J23" s="7">
        <v>1</v>
      </c>
      <c r="K23" s="7">
        <v>2</v>
      </c>
      <c r="L23" s="7">
        <v>0</v>
      </c>
      <c r="M23" s="7">
        <v>0</v>
      </c>
      <c r="N23" s="7" t="s">
        <v>29</v>
      </c>
      <c r="O23" s="7">
        <v>2000</v>
      </c>
      <c r="P23" s="7">
        <v>0</v>
      </c>
      <c r="Q23" s="7" t="s">
        <v>27</v>
      </c>
      <c r="R23" s="18">
        <f t="shared" si="40"/>
        <v>1000</v>
      </c>
      <c r="S23" s="7">
        <v>0</v>
      </c>
      <c r="T23" s="18">
        <f t="shared" si="41"/>
        <v>200</v>
      </c>
      <c r="U23" s="18">
        <f t="shared" si="42"/>
        <v>466.66666666666998</v>
      </c>
      <c r="V23" s="16">
        <f t="shared" si="43"/>
        <v>18666.64</v>
      </c>
      <c r="W23" s="16">
        <f t="shared" si="44"/>
        <v>9333.32</v>
      </c>
      <c r="X23" s="16">
        <v>4666.66</v>
      </c>
      <c r="Y23" s="16">
        <f t="shared" si="45"/>
        <v>2333.33</v>
      </c>
      <c r="Z23" s="16">
        <f t="shared" si="46"/>
        <v>50.000150000150015</v>
      </c>
      <c r="AA23" s="15">
        <f t="shared" si="47"/>
        <v>13066.647999999999</v>
      </c>
      <c r="AB23" s="15">
        <f t="shared" si="48"/>
        <v>6533.3239999999996</v>
      </c>
      <c r="AC23" s="15">
        <f t="shared" si="49"/>
        <v>3266.6619999999998</v>
      </c>
      <c r="AD23" s="15">
        <f t="shared" si="50"/>
        <v>1633.3309999999999</v>
      </c>
      <c r="AE23" s="15">
        <f t="shared" si="51"/>
        <v>89.873585963936932</v>
      </c>
      <c r="AF23" s="1">
        <v>0</v>
      </c>
      <c r="AG23" s="34">
        <f t="shared" si="0"/>
        <v>5599.9920000000002</v>
      </c>
      <c r="AH23" s="34">
        <f t="shared" si="1"/>
        <v>2799.9960000000001</v>
      </c>
      <c r="AI23" s="34">
        <f t="shared" si="2"/>
        <v>1399.998</v>
      </c>
      <c r="AJ23" s="34">
        <f t="shared" si="3"/>
        <v>699.99900000000002</v>
      </c>
      <c r="AK23" s="34">
        <f t="shared" si="12"/>
        <v>0</v>
      </c>
      <c r="AL23" s="34">
        <f t="shared" si="13"/>
        <v>0</v>
      </c>
      <c r="AM23" s="34">
        <f t="shared" si="14"/>
        <v>0</v>
      </c>
      <c r="AN23" s="34">
        <f t="shared" si="15"/>
        <v>0</v>
      </c>
    </row>
    <row r="24" spans="1:40" ht="13.25" hidden="1" customHeight="1" x14ac:dyDescent="0.45">
      <c r="A24" s="23" t="str">
        <f t="shared" ref="A24:A43" si="52">D24&amp;" - "&amp;C24&amp;" - "&amp;B24</f>
        <v>ISC - XII - Accounting</v>
      </c>
      <c r="B24" s="9" t="s">
        <v>39</v>
      </c>
      <c r="C24" s="3" t="s">
        <v>53</v>
      </c>
      <c r="D24" s="3" t="s">
        <v>41</v>
      </c>
      <c r="E24" s="3" t="s">
        <v>4</v>
      </c>
      <c r="F24" s="33" t="s">
        <v>181</v>
      </c>
      <c r="G24" s="33" t="s">
        <v>285</v>
      </c>
      <c r="H24" s="7" t="s">
        <v>72</v>
      </c>
      <c r="I24" s="17">
        <v>45139</v>
      </c>
      <c r="J24" s="7">
        <v>1</v>
      </c>
      <c r="K24" s="7">
        <v>2</v>
      </c>
      <c r="L24" s="7">
        <v>0</v>
      </c>
      <c r="M24" s="7">
        <v>0</v>
      </c>
      <c r="N24" s="7" t="s">
        <v>29</v>
      </c>
      <c r="O24" s="7">
        <v>3000</v>
      </c>
      <c r="P24" s="7">
        <v>0</v>
      </c>
      <c r="Q24" s="7" t="s">
        <v>27</v>
      </c>
      <c r="R24" s="18">
        <f t="shared" ref="R24:R57" si="53">O24*50%</f>
        <v>1500</v>
      </c>
      <c r="S24" s="7">
        <v>0</v>
      </c>
      <c r="T24" s="18">
        <f t="shared" ref="T24:T71" si="54">R24*20%</f>
        <v>300</v>
      </c>
      <c r="U24" s="18">
        <f t="shared" ref="U24:U43" si="55">R24*46.666666666667%</f>
        <v>700.000000000005</v>
      </c>
      <c r="V24" s="16">
        <f t="shared" ref="V24:V43" si="56">X24*4</f>
        <v>28000</v>
      </c>
      <c r="W24" s="16">
        <f t="shared" ref="W24:W71" si="57">X24*2</f>
        <v>14000</v>
      </c>
      <c r="X24" s="16">
        <v>7000</v>
      </c>
      <c r="Y24" s="16">
        <f t="shared" ref="Y24:Y71" si="58">X24/2</f>
        <v>3500</v>
      </c>
      <c r="Z24" s="16">
        <f t="shared" ref="Z24:Z43" si="59">(R24-(T24+X24/10))/(T24+X24/10)%</f>
        <v>50</v>
      </c>
      <c r="AA24" s="15">
        <f t="shared" ref="AA24:AA71" si="60">AC24*4</f>
        <v>19600</v>
      </c>
      <c r="AB24" s="15">
        <f t="shared" ref="AB24:AB71" si="61">AC24*2</f>
        <v>9800</v>
      </c>
      <c r="AC24" s="15">
        <f t="shared" ref="AC24:AC71" si="62">X24*70%</f>
        <v>4900</v>
      </c>
      <c r="AD24" s="15">
        <f t="shared" ref="AD24:AD71" si="63">AC24/2</f>
        <v>2450</v>
      </c>
      <c r="AE24" s="15">
        <f t="shared" ref="AE24:AE71" si="64">(R24-(T24+AC24/10))/(T24+AC24/10)%</f>
        <v>89.87341772151899</v>
      </c>
      <c r="AF24" s="1">
        <v>0</v>
      </c>
      <c r="AG24" s="34">
        <f t="shared" si="0"/>
        <v>8400</v>
      </c>
      <c r="AH24" s="34">
        <f t="shared" si="1"/>
        <v>4200</v>
      </c>
      <c r="AI24" s="34">
        <f t="shared" si="2"/>
        <v>2100</v>
      </c>
      <c r="AJ24" s="34">
        <f t="shared" si="3"/>
        <v>1050</v>
      </c>
      <c r="AK24" s="34">
        <f t="shared" si="12"/>
        <v>0</v>
      </c>
      <c r="AL24" s="34">
        <f t="shared" si="13"/>
        <v>0</v>
      </c>
      <c r="AM24" s="34">
        <f t="shared" si="14"/>
        <v>0</v>
      </c>
      <c r="AN24" s="34">
        <f t="shared" si="15"/>
        <v>0</v>
      </c>
    </row>
    <row r="25" spans="1:40" ht="13.25" hidden="1" customHeight="1" x14ac:dyDescent="0.45">
      <c r="A25" s="23" t="str">
        <f t="shared" si="52"/>
        <v>ISC - XII - Commercial Study</v>
      </c>
      <c r="B25" s="9" t="s">
        <v>69</v>
      </c>
      <c r="C25" s="3" t="s">
        <v>53</v>
      </c>
      <c r="D25" s="3" t="s">
        <v>41</v>
      </c>
      <c r="E25" s="3" t="s">
        <v>4</v>
      </c>
      <c r="F25" s="33" t="s">
        <v>179</v>
      </c>
      <c r="G25" s="33" t="s">
        <v>285</v>
      </c>
      <c r="H25" s="7" t="s">
        <v>72</v>
      </c>
      <c r="I25" s="17">
        <v>45139</v>
      </c>
      <c r="J25" s="7">
        <v>1</v>
      </c>
      <c r="K25" s="7">
        <v>2</v>
      </c>
      <c r="L25" s="7">
        <v>0</v>
      </c>
      <c r="M25" s="7">
        <v>0</v>
      </c>
      <c r="N25" s="7" t="s">
        <v>29</v>
      </c>
      <c r="O25" s="7">
        <v>2000</v>
      </c>
      <c r="P25" s="7">
        <v>0</v>
      </c>
      <c r="Q25" s="7" t="s">
        <v>27</v>
      </c>
      <c r="R25" s="18">
        <f t="shared" si="53"/>
        <v>1000</v>
      </c>
      <c r="S25" s="7">
        <v>0</v>
      </c>
      <c r="T25" s="18">
        <f t="shared" si="54"/>
        <v>200</v>
      </c>
      <c r="U25" s="18">
        <f t="shared" si="55"/>
        <v>466.66666666666998</v>
      </c>
      <c r="V25" s="16">
        <f t="shared" si="56"/>
        <v>18668</v>
      </c>
      <c r="W25" s="16">
        <f t="shared" si="57"/>
        <v>9334</v>
      </c>
      <c r="X25" s="16">
        <v>4667</v>
      </c>
      <c r="Y25" s="16">
        <f t="shared" si="58"/>
        <v>2333.5</v>
      </c>
      <c r="Z25" s="16">
        <f t="shared" si="59"/>
        <v>49.99250037498124</v>
      </c>
      <c r="AA25" s="15">
        <f t="shared" si="60"/>
        <v>13067.599999999999</v>
      </c>
      <c r="AB25" s="15">
        <f t="shared" si="61"/>
        <v>6533.7999999999993</v>
      </c>
      <c r="AC25" s="15">
        <f t="shared" si="62"/>
        <v>3266.8999999999996</v>
      </c>
      <c r="AD25" s="15">
        <f t="shared" si="63"/>
        <v>1633.4499999999998</v>
      </c>
      <c r="AE25" s="15">
        <f t="shared" si="64"/>
        <v>89.865005980747711</v>
      </c>
      <c r="AF25" s="1">
        <v>0</v>
      </c>
      <c r="AG25" s="34">
        <f t="shared" si="0"/>
        <v>5600.4000000000015</v>
      </c>
      <c r="AH25" s="34">
        <f t="shared" si="1"/>
        <v>2800.2000000000007</v>
      </c>
      <c r="AI25" s="34">
        <f t="shared" si="2"/>
        <v>1400.1000000000004</v>
      </c>
      <c r="AJ25" s="34">
        <f t="shared" si="3"/>
        <v>700.05000000000018</v>
      </c>
      <c r="AK25" s="34">
        <f t="shared" si="12"/>
        <v>0</v>
      </c>
      <c r="AL25" s="34">
        <f t="shared" si="13"/>
        <v>0</v>
      </c>
      <c r="AM25" s="34">
        <f t="shared" si="14"/>
        <v>0</v>
      </c>
      <c r="AN25" s="34">
        <f t="shared" si="15"/>
        <v>0</v>
      </c>
    </row>
    <row r="26" spans="1:40" ht="13.25" hidden="1" customHeight="1" x14ac:dyDescent="0.45">
      <c r="A26" s="23" t="str">
        <f t="shared" si="52"/>
        <v>ISC - XII - Economics</v>
      </c>
      <c r="B26" s="9" t="s">
        <v>31</v>
      </c>
      <c r="C26" s="3" t="s">
        <v>53</v>
      </c>
      <c r="D26" s="3" t="s">
        <v>41</v>
      </c>
      <c r="E26" s="3" t="s">
        <v>4</v>
      </c>
      <c r="F26" s="33" t="s">
        <v>180</v>
      </c>
      <c r="G26" s="33" t="s">
        <v>285</v>
      </c>
      <c r="H26" s="7" t="s">
        <v>72</v>
      </c>
      <c r="I26" s="17">
        <v>45139</v>
      </c>
      <c r="J26" s="7">
        <v>1</v>
      </c>
      <c r="K26" s="7">
        <v>2</v>
      </c>
      <c r="L26" s="7">
        <v>0</v>
      </c>
      <c r="M26" s="7">
        <v>0</v>
      </c>
      <c r="N26" s="7" t="s">
        <v>29</v>
      </c>
      <c r="O26" s="7">
        <v>3000</v>
      </c>
      <c r="P26" s="7">
        <v>0</v>
      </c>
      <c r="Q26" s="7" t="s">
        <v>27</v>
      </c>
      <c r="R26" s="18">
        <f t="shared" si="53"/>
        <v>1500</v>
      </c>
      <c r="S26" s="7">
        <v>0</v>
      </c>
      <c r="T26" s="18">
        <f t="shared" si="54"/>
        <v>300</v>
      </c>
      <c r="U26" s="18">
        <f t="shared" si="55"/>
        <v>700.000000000005</v>
      </c>
      <c r="V26" s="16">
        <f t="shared" si="56"/>
        <v>28000</v>
      </c>
      <c r="W26" s="16">
        <f t="shared" si="57"/>
        <v>14000</v>
      </c>
      <c r="X26" s="16">
        <v>7000</v>
      </c>
      <c r="Y26" s="16">
        <f t="shared" si="58"/>
        <v>3500</v>
      </c>
      <c r="Z26" s="16">
        <f t="shared" si="59"/>
        <v>50</v>
      </c>
      <c r="AA26" s="15">
        <f t="shared" si="60"/>
        <v>19600</v>
      </c>
      <c r="AB26" s="15">
        <f t="shared" si="61"/>
        <v>9800</v>
      </c>
      <c r="AC26" s="15">
        <f t="shared" si="62"/>
        <v>4900</v>
      </c>
      <c r="AD26" s="15">
        <f t="shared" si="63"/>
        <v>2450</v>
      </c>
      <c r="AE26" s="15">
        <f t="shared" si="64"/>
        <v>89.87341772151899</v>
      </c>
      <c r="AF26" s="1">
        <v>0</v>
      </c>
      <c r="AG26" s="34">
        <f t="shared" si="0"/>
        <v>8400</v>
      </c>
      <c r="AH26" s="34">
        <f t="shared" si="1"/>
        <v>4200</v>
      </c>
      <c r="AI26" s="34">
        <f t="shared" si="2"/>
        <v>2100</v>
      </c>
      <c r="AJ26" s="34">
        <f t="shared" si="3"/>
        <v>1050</v>
      </c>
      <c r="AK26" s="34">
        <f t="shared" si="12"/>
        <v>0</v>
      </c>
      <c r="AL26" s="34">
        <f t="shared" si="13"/>
        <v>0</v>
      </c>
      <c r="AM26" s="34">
        <f t="shared" si="14"/>
        <v>0</v>
      </c>
      <c r="AN26" s="34">
        <f t="shared" si="15"/>
        <v>0</v>
      </c>
    </row>
    <row r="27" spans="1:40" ht="13.25" hidden="1" customHeight="1" x14ac:dyDescent="0.45">
      <c r="A27" s="23" t="str">
        <f t="shared" si="52"/>
        <v>ISC - XII - Business Studies</v>
      </c>
      <c r="B27" s="9" t="s">
        <v>40</v>
      </c>
      <c r="C27" s="3" t="s">
        <v>53</v>
      </c>
      <c r="D27" s="3" t="s">
        <v>41</v>
      </c>
      <c r="E27" s="3" t="s">
        <v>4</v>
      </c>
      <c r="F27" s="33" t="s">
        <v>179</v>
      </c>
      <c r="G27" s="33" t="s">
        <v>285</v>
      </c>
      <c r="H27" s="7" t="s">
        <v>72</v>
      </c>
      <c r="I27" s="17">
        <v>45139</v>
      </c>
      <c r="J27" s="7">
        <v>1</v>
      </c>
      <c r="K27" s="7">
        <v>2</v>
      </c>
      <c r="L27" s="7">
        <v>0</v>
      </c>
      <c r="M27" s="7">
        <v>0</v>
      </c>
      <c r="N27" s="7" t="s">
        <v>29</v>
      </c>
      <c r="O27" s="7">
        <v>2000</v>
      </c>
      <c r="P27" s="7">
        <v>0</v>
      </c>
      <c r="Q27" s="7" t="s">
        <v>27</v>
      </c>
      <c r="R27" s="18">
        <f t="shared" si="53"/>
        <v>1000</v>
      </c>
      <c r="S27" s="7">
        <v>0</v>
      </c>
      <c r="T27" s="18">
        <f t="shared" si="54"/>
        <v>200</v>
      </c>
      <c r="U27" s="18">
        <f t="shared" si="55"/>
        <v>466.66666666666998</v>
      </c>
      <c r="V27" s="16">
        <f t="shared" si="56"/>
        <v>18668</v>
      </c>
      <c r="W27" s="16">
        <f t="shared" si="57"/>
        <v>9334</v>
      </c>
      <c r="X27" s="16">
        <v>4667</v>
      </c>
      <c r="Y27" s="16">
        <f t="shared" si="58"/>
        <v>2333.5</v>
      </c>
      <c r="Z27" s="16">
        <f t="shared" si="59"/>
        <v>49.99250037498124</v>
      </c>
      <c r="AA27" s="15">
        <f t="shared" si="60"/>
        <v>13067.599999999999</v>
      </c>
      <c r="AB27" s="15">
        <f t="shared" si="61"/>
        <v>6533.7999999999993</v>
      </c>
      <c r="AC27" s="15">
        <f t="shared" si="62"/>
        <v>3266.8999999999996</v>
      </c>
      <c r="AD27" s="15">
        <f t="shared" si="63"/>
        <v>1633.4499999999998</v>
      </c>
      <c r="AE27" s="15">
        <f t="shared" si="64"/>
        <v>89.865005980747711</v>
      </c>
      <c r="AF27" s="1">
        <v>0</v>
      </c>
      <c r="AG27" s="34">
        <f t="shared" si="0"/>
        <v>5600.4000000000015</v>
      </c>
      <c r="AH27" s="34">
        <f t="shared" si="1"/>
        <v>2800.2000000000007</v>
      </c>
      <c r="AI27" s="34">
        <f t="shared" si="2"/>
        <v>1400.1000000000004</v>
      </c>
      <c r="AJ27" s="34">
        <f t="shared" si="3"/>
        <v>700.05000000000018</v>
      </c>
      <c r="AK27" s="34">
        <f t="shared" si="12"/>
        <v>0</v>
      </c>
      <c r="AL27" s="34">
        <f t="shared" si="13"/>
        <v>0</v>
      </c>
      <c r="AM27" s="34">
        <f t="shared" si="14"/>
        <v>0</v>
      </c>
      <c r="AN27" s="34">
        <f t="shared" si="15"/>
        <v>0</v>
      </c>
    </row>
    <row r="28" spans="1:40" ht="13.25" customHeight="1" x14ac:dyDescent="0.45">
      <c r="A28" s="23" t="str">
        <f t="shared" si="52"/>
        <v>ISC - XII - Maths (Comm)</v>
      </c>
      <c r="B28" s="9" t="s">
        <v>182</v>
      </c>
      <c r="C28" s="3" t="s">
        <v>53</v>
      </c>
      <c r="D28" s="3" t="s">
        <v>41</v>
      </c>
      <c r="E28" s="3" t="s">
        <v>4</v>
      </c>
      <c r="F28" s="33" t="s">
        <v>192</v>
      </c>
      <c r="G28" s="33" t="s">
        <v>285</v>
      </c>
      <c r="H28" s="7" t="s">
        <v>72</v>
      </c>
      <c r="I28" s="17">
        <v>45139</v>
      </c>
      <c r="J28" s="7">
        <v>1</v>
      </c>
      <c r="K28" s="7">
        <v>2</v>
      </c>
      <c r="L28" s="7">
        <v>0</v>
      </c>
      <c r="M28" s="7">
        <v>0</v>
      </c>
      <c r="N28" s="7" t="s">
        <v>29</v>
      </c>
      <c r="O28" s="7">
        <v>3000</v>
      </c>
      <c r="P28" s="7">
        <v>0</v>
      </c>
      <c r="Q28" s="7" t="s">
        <v>27</v>
      </c>
      <c r="R28" s="18">
        <f t="shared" si="53"/>
        <v>1500</v>
      </c>
      <c r="S28" s="7">
        <v>0</v>
      </c>
      <c r="T28" s="18">
        <f t="shared" si="54"/>
        <v>300</v>
      </c>
      <c r="U28" s="18">
        <f t="shared" si="55"/>
        <v>700.000000000005</v>
      </c>
      <c r="V28" s="16">
        <f t="shared" si="56"/>
        <v>28000</v>
      </c>
      <c r="W28" s="16">
        <f t="shared" si="57"/>
        <v>14000</v>
      </c>
      <c r="X28" s="16">
        <v>7000</v>
      </c>
      <c r="Y28" s="16">
        <f t="shared" si="58"/>
        <v>3500</v>
      </c>
      <c r="Z28" s="16">
        <f t="shared" si="59"/>
        <v>50</v>
      </c>
      <c r="AA28" s="15">
        <f t="shared" si="60"/>
        <v>19600</v>
      </c>
      <c r="AB28" s="15">
        <f t="shared" si="61"/>
        <v>9800</v>
      </c>
      <c r="AC28" s="15">
        <f t="shared" si="62"/>
        <v>4900</v>
      </c>
      <c r="AD28" s="15">
        <f t="shared" si="63"/>
        <v>2450</v>
      </c>
      <c r="AE28" s="15">
        <f t="shared" si="64"/>
        <v>89.87341772151899</v>
      </c>
      <c r="AF28" s="1">
        <v>0</v>
      </c>
      <c r="AG28" s="34">
        <f t="shared" si="0"/>
        <v>8400</v>
      </c>
      <c r="AH28" s="34">
        <f t="shared" si="1"/>
        <v>4200</v>
      </c>
      <c r="AI28" s="34">
        <f t="shared" si="2"/>
        <v>2100</v>
      </c>
      <c r="AJ28" s="34">
        <f t="shared" si="3"/>
        <v>1050</v>
      </c>
      <c r="AK28" s="34">
        <f t="shared" si="12"/>
        <v>0</v>
      </c>
      <c r="AL28" s="34">
        <f t="shared" si="13"/>
        <v>0</v>
      </c>
      <c r="AM28" s="34">
        <f t="shared" si="14"/>
        <v>0</v>
      </c>
      <c r="AN28" s="34">
        <f t="shared" si="15"/>
        <v>0</v>
      </c>
    </row>
    <row r="29" spans="1:40" ht="13.25" hidden="1" customHeight="1" x14ac:dyDescent="0.45">
      <c r="A29" s="23" t="str">
        <f>D29&amp;" - "&amp;C29&amp;" - "&amp;B29</f>
        <v>ISC - XII - Computers</v>
      </c>
      <c r="B29" s="8" t="s">
        <v>48</v>
      </c>
      <c r="C29" s="3" t="s">
        <v>53</v>
      </c>
      <c r="D29" s="3" t="s">
        <v>41</v>
      </c>
      <c r="E29" s="3" t="s">
        <v>132</v>
      </c>
      <c r="F29" s="7" t="s">
        <v>193</v>
      </c>
      <c r="G29" s="7" t="s">
        <v>185</v>
      </c>
      <c r="H29" s="7" t="s">
        <v>72</v>
      </c>
      <c r="I29" s="17">
        <v>45139</v>
      </c>
      <c r="J29" s="7">
        <v>1</v>
      </c>
      <c r="K29" s="7">
        <v>2</v>
      </c>
      <c r="L29" s="7">
        <v>0</v>
      </c>
      <c r="M29" s="7">
        <v>0</v>
      </c>
      <c r="N29" s="7" t="s">
        <v>29</v>
      </c>
      <c r="O29" s="7">
        <v>2400</v>
      </c>
      <c r="P29" s="7">
        <v>0</v>
      </c>
      <c r="Q29" s="7" t="s">
        <v>27</v>
      </c>
      <c r="R29" s="18">
        <f>O29*50%</f>
        <v>1200</v>
      </c>
      <c r="S29" s="7">
        <v>0</v>
      </c>
      <c r="T29" s="18">
        <f>R29*20%</f>
        <v>240</v>
      </c>
      <c r="U29" s="18">
        <f>R29*46.666666666667%</f>
        <v>560.00000000000398</v>
      </c>
      <c r="V29" s="16">
        <f>X29*4</f>
        <v>22400</v>
      </c>
      <c r="W29" s="16">
        <f>X29*2</f>
        <v>11200</v>
      </c>
      <c r="X29" s="16">
        <v>5600</v>
      </c>
      <c r="Y29" s="16">
        <f>X29/2</f>
        <v>2800</v>
      </c>
      <c r="Z29" s="16">
        <f>(R29-(T29+X29/10))/(T29+X29/10)%</f>
        <v>50</v>
      </c>
      <c r="AA29" s="15">
        <f t="shared" ref="AA29" si="65">AC29*4</f>
        <v>15679.999999999998</v>
      </c>
      <c r="AB29" s="15">
        <f t="shared" ref="AB29" si="66">AC29*2</f>
        <v>7839.9999999999991</v>
      </c>
      <c r="AC29" s="15">
        <f t="shared" ref="AC29" si="67">X29*70%</f>
        <v>3919.9999999999995</v>
      </c>
      <c r="AD29" s="15">
        <f t="shared" ref="AD29" si="68">AC29/2</f>
        <v>1959.9999999999998</v>
      </c>
      <c r="AE29" s="15">
        <f t="shared" ref="AE29" si="69">(R29-(T29+AC29/10))/(T29+AC29/10)%</f>
        <v>89.87341772151899</v>
      </c>
      <c r="AF29" s="1">
        <v>0</v>
      </c>
      <c r="AG29" s="34">
        <f t="shared" si="0"/>
        <v>6720.0000000000018</v>
      </c>
      <c r="AH29" s="34">
        <f t="shared" si="1"/>
        <v>3360.0000000000009</v>
      </c>
      <c r="AI29" s="34">
        <f t="shared" si="2"/>
        <v>1680.0000000000005</v>
      </c>
      <c r="AJ29" s="34">
        <f t="shared" si="3"/>
        <v>840.00000000000023</v>
      </c>
      <c r="AK29" s="34">
        <f t="shared" si="12"/>
        <v>0</v>
      </c>
      <c r="AL29" s="34">
        <f t="shared" si="13"/>
        <v>0</v>
      </c>
      <c r="AM29" s="34">
        <f t="shared" si="14"/>
        <v>0</v>
      </c>
      <c r="AN29" s="34">
        <f t="shared" si="15"/>
        <v>0</v>
      </c>
    </row>
    <row r="30" spans="1:40" ht="13.25" hidden="1" customHeight="1" x14ac:dyDescent="0.45">
      <c r="A30" s="23" t="str">
        <f>D30&amp;" - "&amp;C30&amp;" - "&amp;B30</f>
        <v>ISC - XII - AI</v>
      </c>
      <c r="B30" s="8" t="s">
        <v>5</v>
      </c>
      <c r="C30" s="3" t="s">
        <v>53</v>
      </c>
      <c r="D30" s="3" t="s">
        <v>41</v>
      </c>
      <c r="E30" s="3" t="s">
        <v>132</v>
      </c>
      <c r="F30" s="33" t="s">
        <v>64</v>
      </c>
      <c r="G30" s="33" t="s">
        <v>285</v>
      </c>
      <c r="H30" s="7" t="s">
        <v>72</v>
      </c>
      <c r="I30" s="17">
        <v>45139</v>
      </c>
      <c r="J30" s="7">
        <v>1</v>
      </c>
      <c r="K30" s="7">
        <v>1</v>
      </c>
      <c r="L30" s="7">
        <v>1</v>
      </c>
      <c r="M30" s="7">
        <v>1</v>
      </c>
      <c r="N30" s="7" t="s">
        <v>29</v>
      </c>
      <c r="O30" s="7">
        <v>6000</v>
      </c>
      <c r="P30" s="7">
        <v>0</v>
      </c>
      <c r="Q30" s="7" t="s">
        <v>27</v>
      </c>
      <c r="R30" s="18">
        <f>O30*50%</f>
        <v>3000</v>
      </c>
      <c r="S30" s="7">
        <v>0</v>
      </c>
      <c r="T30" s="18">
        <f>R30*20%</f>
        <v>600</v>
      </c>
      <c r="U30" s="18">
        <f>R30*46.666666666667%</f>
        <v>1400.00000000001</v>
      </c>
      <c r="V30" s="16">
        <f>X30*4</f>
        <v>56000</v>
      </c>
      <c r="W30" s="16">
        <f>X30*2</f>
        <v>28000</v>
      </c>
      <c r="X30" s="16">
        <v>14000</v>
      </c>
      <c r="Y30" s="16">
        <f>X30/2</f>
        <v>7000</v>
      </c>
      <c r="Z30" s="16">
        <f>(R30-(T30+X30/10))/(T30+X30/10)%</f>
        <v>50</v>
      </c>
      <c r="AA30" s="15">
        <f>AC30*4</f>
        <v>39200</v>
      </c>
      <c r="AB30" s="15">
        <f>AC30*2</f>
        <v>19600</v>
      </c>
      <c r="AC30" s="15">
        <f>X30*70%</f>
        <v>9800</v>
      </c>
      <c r="AD30" s="15">
        <f>AC30/2</f>
        <v>4900</v>
      </c>
      <c r="AE30" s="15">
        <f>(R30-(T30+AC30/10))/(T30+AC30/10)%</f>
        <v>89.87341772151899</v>
      </c>
      <c r="AF30" s="1">
        <v>0</v>
      </c>
      <c r="AG30" s="34">
        <f t="shared" si="0"/>
        <v>16800</v>
      </c>
      <c r="AH30" s="34">
        <f t="shared" si="1"/>
        <v>8400</v>
      </c>
      <c r="AI30" s="34">
        <f t="shared" si="2"/>
        <v>4200</v>
      </c>
      <c r="AJ30" s="34">
        <f t="shared" si="3"/>
        <v>2100</v>
      </c>
      <c r="AK30" s="34">
        <f t="shared" si="12"/>
        <v>0</v>
      </c>
      <c r="AL30" s="34">
        <f t="shared" si="13"/>
        <v>0</v>
      </c>
      <c r="AM30" s="34">
        <f t="shared" si="14"/>
        <v>0</v>
      </c>
      <c r="AN30" s="34">
        <f t="shared" si="15"/>
        <v>0</v>
      </c>
    </row>
    <row r="31" spans="1:40" ht="13.25" hidden="1" customHeight="1" x14ac:dyDescent="0.45">
      <c r="A31" s="23" t="str">
        <f t="shared" si="52"/>
        <v>ISC - XI - English</v>
      </c>
      <c r="B31" s="6" t="s">
        <v>33</v>
      </c>
      <c r="C31" s="3" t="s">
        <v>25</v>
      </c>
      <c r="D31" s="3" t="s">
        <v>41</v>
      </c>
      <c r="E31" s="3" t="s">
        <v>305</v>
      </c>
      <c r="F31" s="33" t="s">
        <v>204</v>
      </c>
      <c r="G31" s="33" t="s">
        <v>285</v>
      </c>
      <c r="H31" s="7" t="s">
        <v>72</v>
      </c>
      <c r="I31" s="17">
        <v>45139</v>
      </c>
      <c r="J31" s="7">
        <v>1</v>
      </c>
      <c r="K31" s="7">
        <v>2</v>
      </c>
      <c r="L31" s="7">
        <v>0</v>
      </c>
      <c r="M31" s="7">
        <v>0</v>
      </c>
      <c r="N31" s="7" t="s">
        <v>29</v>
      </c>
      <c r="O31" s="7">
        <v>2000</v>
      </c>
      <c r="P31" s="7">
        <v>0</v>
      </c>
      <c r="Q31" s="7" t="s">
        <v>27</v>
      </c>
      <c r="R31" s="18">
        <f>O31*50%</f>
        <v>1000</v>
      </c>
      <c r="S31" s="7">
        <v>0</v>
      </c>
      <c r="T31" s="18">
        <f>R31*20%</f>
        <v>200</v>
      </c>
      <c r="U31" s="18">
        <f>R31*46.666666666667%</f>
        <v>466.66666666666998</v>
      </c>
      <c r="V31" s="16">
        <f>X31*4</f>
        <v>18666.64</v>
      </c>
      <c r="W31" s="16">
        <f>X31*2</f>
        <v>9333.32</v>
      </c>
      <c r="X31" s="16">
        <v>4666.66</v>
      </c>
      <c r="Y31" s="16">
        <f>X31/2</f>
        <v>2333.33</v>
      </c>
      <c r="Z31" s="16">
        <f>(R31-(T31+X31/10))/(T31+X31/10)%</f>
        <v>50.000150000150015</v>
      </c>
      <c r="AA31" s="15">
        <f>AC31*4</f>
        <v>13066.647999999999</v>
      </c>
      <c r="AB31" s="15">
        <f>AC31*2</f>
        <v>6533.3239999999996</v>
      </c>
      <c r="AC31" s="15">
        <f>X31*70%</f>
        <v>3266.6619999999998</v>
      </c>
      <c r="AD31" s="15">
        <f>AC31/2</f>
        <v>1633.3309999999999</v>
      </c>
      <c r="AE31" s="15">
        <f>(R31-(T31+AC31/10))/(T31+AC31/10)%</f>
        <v>89.873585963936932</v>
      </c>
      <c r="AF31" s="1">
        <v>0</v>
      </c>
      <c r="AG31" s="34">
        <f t="shared" si="0"/>
        <v>5599.9920000000002</v>
      </c>
      <c r="AH31" s="34">
        <f t="shared" si="1"/>
        <v>2799.9960000000001</v>
      </c>
      <c r="AI31" s="34">
        <f t="shared" si="2"/>
        <v>1399.998</v>
      </c>
      <c r="AJ31" s="34">
        <f t="shared" si="3"/>
        <v>699.99900000000002</v>
      </c>
      <c r="AK31" s="34">
        <f t="shared" si="12"/>
        <v>0</v>
      </c>
      <c r="AL31" s="34">
        <f t="shared" si="13"/>
        <v>0</v>
      </c>
      <c r="AM31" s="34">
        <f t="shared" si="14"/>
        <v>0</v>
      </c>
      <c r="AN31" s="34">
        <f t="shared" si="15"/>
        <v>0</v>
      </c>
    </row>
    <row r="32" spans="1:40" ht="13.25" hidden="1" customHeight="1" x14ac:dyDescent="0.45">
      <c r="A32" s="23" t="str">
        <f t="shared" si="52"/>
        <v>ISC - XI - Bengali</v>
      </c>
      <c r="B32" s="6" t="s">
        <v>34</v>
      </c>
      <c r="C32" s="3" t="s">
        <v>25</v>
      </c>
      <c r="D32" s="3" t="s">
        <v>41</v>
      </c>
      <c r="E32" s="3" t="s">
        <v>305</v>
      </c>
      <c r="F32" s="22" t="s">
        <v>29</v>
      </c>
      <c r="G32" s="22"/>
      <c r="H32" s="7" t="s">
        <v>72</v>
      </c>
      <c r="I32" s="17">
        <v>45139</v>
      </c>
      <c r="J32" s="7">
        <v>1</v>
      </c>
      <c r="K32" s="7">
        <v>2</v>
      </c>
      <c r="L32" s="7">
        <v>0</v>
      </c>
      <c r="M32" s="7">
        <v>0</v>
      </c>
      <c r="N32" s="7" t="s">
        <v>29</v>
      </c>
      <c r="O32" s="7">
        <v>2000</v>
      </c>
      <c r="P32" s="7">
        <v>0</v>
      </c>
      <c r="Q32" s="7" t="s">
        <v>27</v>
      </c>
      <c r="R32" s="18">
        <f>O32*50%</f>
        <v>1000</v>
      </c>
      <c r="S32" s="7">
        <v>0</v>
      </c>
      <c r="T32" s="18">
        <f>R32*20%</f>
        <v>200</v>
      </c>
      <c r="U32" s="18">
        <f>R32*46.666666666667%</f>
        <v>466.66666666666998</v>
      </c>
      <c r="V32" s="16">
        <f>X32*4</f>
        <v>18666.64</v>
      </c>
      <c r="W32" s="16">
        <f>X32*2</f>
        <v>9333.32</v>
      </c>
      <c r="X32" s="16">
        <v>4666.66</v>
      </c>
      <c r="Y32" s="16">
        <f>X32/2</f>
        <v>2333.33</v>
      </c>
      <c r="Z32" s="16">
        <f>(R32-(T32+X32/10))/(T32+X32/10)%</f>
        <v>50.000150000150015</v>
      </c>
      <c r="AA32" s="15">
        <f>AC32*4</f>
        <v>13066.647999999999</v>
      </c>
      <c r="AB32" s="15">
        <f>AC32*2</f>
        <v>6533.3239999999996</v>
      </c>
      <c r="AC32" s="15">
        <f>X32*70%</f>
        <v>3266.6619999999998</v>
      </c>
      <c r="AD32" s="15">
        <f>AC32/2</f>
        <v>1633.3309999999999</v>
      </c>
      <c r="AE32" s="15">
        <f>(R32-(T32+AC32/10))/(T32+AC32/10)%</f>
        <v>89.873585963936932</v>
      </c>
      <c r="AF32" s="1">
        <v>0</v>
      </c>
      <c r="AG32" s="34">
        <f t="shared" si="0"/>
        <v>5599.9920000000002</v>
      </c>
      <c r="AH32" s="34">
        <f t="shared" si="1"/>
        <v>2799.9960000000001</v>
      </c>
      <c r="AI32" s="34">
        <f t="shared" si="2"/>
        <v>1399.998</v>
      </c>
      <c r="AJ32" s="34">
        <f t="shared" si="3"/>
        <v>699.99900000000002</v>
      </c>
      <c r="AK32" s="34">
        <f t="shared" si="12"/>
        <v>0</v>
      </c>
      <c r="AL32" s="34">
        <f t="shared" si="13"/>
        <v>0</v>
      </c>
      <c r="AM32" s="34">
        <f t="shared" si="14"/>
        <v>0</v>
      </c>
      <c r="AN32" s="34">
        <f t="shared" si="15"/>
        <v>0</v>
      </c>
    </row>
    <row r="33" spans="1:40" ht="13.25" hidden="1" customHeight="1" x14ac:dyDescent="0.45">
      <c r="A33" s="23" t="str">
        <f t="shared" si="52"/>
        <v>ISC - XI - Hindi</v>
      </c>
      <c r="B33" s="6" t="s">
        <v>0</v>
      </c>
      <c r="C33" s="3" t="s">
        <v>25</v>
      </c>
      <c r="D33" s="3" t="s">
        <v>41</v>
      </c>
      <c r="E33" s="3" t="s">
        <v>305</v>
      </c>
      <c r="F33" s="22" t="s">
        <v>284</v>
      </c>
      <c r="G33" s="22" t="s">
        <v>185</v>
      </c>
      <c r="H33" s="7" t="s">
        <v>72</v>
      </c>
      <c r="I33" s="17">
        <v>45139</v>
      </c>
      <c r="J33" s="7">
        <v>1</v>
      </c>
      <c r="K33" s="7">
        <v>2</v>
      </c>
      <c r="L33" s="7">
        <v>0</v>
      </c>
      <c r="M33" s="7">
        <v>0</v>
      </c>
      <c r="N33" s="7" t="s">
        <v>29</v>
      </c>
      <c r="O33" s="7">
        <v>2000</v>
      </c>
      <c r="P33" s="7">
        <v>0</v>
      </c>
      <c r="Q33" s="7" t="s">
        <v>27</v>
      </c>
      <c r="R33" s="18">
        <f>O33*50%</f>
        <v>1000</v>
      </c>
      <c r="S33" s="7">
        <v>0</v>
      </c>
      <c r="T33" s="18">
        <f>R33*20%</f>
        <v>200</v>
      </c>
      <c r="U33" s="18">
        <f>R33*46.666666666667%</f>
        <v>466.66666666666998</v>
      </c>
      <c r="V33" s="16">
        <f>X33*4</f>
        <v>18666.64</v>
      </c>
      <c r="W33" s="16">
        <f>X33*2</f>
        <v>9333.32</v>
      </c>
      <c r="X33" s="16">
        <v>4666.66</v>
      </c>
      <c r="Y33" s="16">
        <f>X33/2</f>
        <v>2333.33</v>
      </c>
      <c r="Z33" s="16">
        <f>(R33-(T33+X33/10))/(T33+X33/10)%</f>
        <v>50.000150000150015</v>
      </c>
      <c r="AA33" s="15">
        <f>AC33*4</f>
        <v>13066.647999999999</v>
      </c>
      <c r="AB33" s="15">
        <f>AC33*2</f>
        <v>6533.3239999999996</v>
      </c>
      <c r="AC33" s="15">
        <f>X33*70%</f>
        <v>3266.6619999999998</v>
      </c>
      <c r="AD33" s="15">
        <f>AC33/2</f>
        <v>1633.3309999999999</v>
      </c>
      <c r="AE33" s="15">
        <f>(R33-(T33+AC33/10))/(T33+AC33/10)%</f>
        <v>89.873585963936932</v>
      </c>
      <c r="AF33" s="1">
        <v>0</v>
      </c>
      <c r="AG33" s="34">
        <f t="shared" si="0"/>
        <v>5599.9920000000002</v>
      </c>
      <c r="AH33" s="34">
        <f t="shared" si="1"/>
        <v>2799.9960000000001</v>
      </c>
      <c r="AI33" s="34">
        <f t="shared" si="2"/>
        <v>1399.998</v>
      </c>
      <c r="AJ33" s="34">
        <f t="shared" si="3"/>
        <v>699.99900000000002</v>
      </c>
      <c r="AK33" s="34">
        <f t="shared" si="12"/>
        <v>0</v>
      </c>
      <c r="AL33" s="34">
        <f t="shared" si="13"/>
        <v>0</v>
      </c>
      <c r="AM33" s="34">
        <f t="shared" si="14"/>
        <v>0</v>
      </c>
      <c r="AN33" s="34">
        <f t="shared" si="15"/>
        <v>0</v>
      </c>
    </row>
    <row r="34" spans="1:40" ht="13.25" hidden="1" customHeight="1" x14ac:dyDescent="0.45">
      <c r="A34" s="23" t="str">
        <f>D34&amp;" - "&amp;C34&amp;" - "&amp;B34</f>
        <v>ISC - XI - History</v>
      </c>
      <c r="B34" s="6" t="s">
        <v>35</v>
      </c>
      <c r="C34" s="3" t="s">
        <v>25</v>
      </c>
      <c r="D34" s="3" t="s">
        <v>41</v>
      </c>
      <c r="E34" s="3" t="s">
        <v>305</v>
      </c>
      <c r="F34" s="33" t="s">
        <v>194</v>
      </c>
      <c r="G34" s="33" t="s">
        <v>285</v>
      </c>
      <c r="H34" s="7" t="s">
        <v>72</v>
      </c>
      <c r="I34" s="17">
        <v>45139</v>
      </c>
      <c r="J34" s="7">
        <v>1</v>
      </c>
      <c r="K34" s="7">
        <v>2</v>
      </c>
      <c r="L34" s="7">
        <v>0</v>
      </c>
      <c r="M34" s="7">
        <v>0</v>
      </c>
      <c r="N34" s="7" t="s">
        <v>29</v>
      </c>
      <c r="O34" s="7">
        <v>2000</v>
      </c>
      <c r="P34" s="7">
        <v>0</v>
      </c>
      <c r="Q34" s="7" t="s">
        <v>27</v>
      </c>
      <c r="R34" s="18">
        <f t="shared" ref="R34:R38" si="70">O34*50%</f>
        <v>1000</v>
      </c>
      <c r="S34" s="7">
        <v>0</v>
      </c>
      <c r="T34" s="18">
        <f t="shared" ref="T34:T38" si="71">R34*20%</f>
        <v>200</v>
      </c>
      <c r="U34" s="18">
        <f t="shared" ref="U34:U38" si="72">R34*46.666666666667%</f>
        <v>466.66666666666998</v>
      </c>
      <c r="V34" s="16">
        <f t="shared" ref="V34:V38" si="73">X34*4</f>
        <v>18666.64</v>
      </c>
      <c r="W34" s="16">
        <f t="shared" ref="W34:W38" si="74">X34*2</f>
        <v>9333.32</v>
      </c>
      <c r="X34" s="16">
        <v>4666.66</v>
      </c>
      <c r="Y34" s="16">
        <f t="shared" ref="Y34:Y38" si="75">X34/2</f>
        <v>2333.33</v>
      </c>
      <c r="Z34" s="16">
        <f t="shared" ref="Z34:Z38" si="76">(R34-(T34+X34/10))/(T34+X34/10)%</f>
        <v>50.000150000150015</v>
      </c>
      <c r="AA34" s="15">
        <f t="shared" ref="AA34:AA38" si="77">AC34*4</f>
        <v>13066.647999999999</v>
      </c>
      <c r="AB34" s="15">
        <f t="shared" ref="AB34:AB38" si="78">AC34*2</f>
        <v>6533.3239999999996</v>
      </c>
      <c r="AC34" s="15">
        <f t="shared" ref="AC34:AC38" si="79">X34*70%</f>
        <v>3266.6619999999998</v>
      </c>
      <c r="AD34" s="15">
        <f t="shared" ref="AD34:AD38" si="80">AC34/2</f>
        <v>1633.3309999999999</v>
      </c>
      <c r="AE34" s="15">
        <f t="shared" ref="AE34:AE38" si="81">(R34-(T34+AC34/10))/(T34+AC34/10)%</f>
        <v>89.873585963936932</v>
      </c>
      <c r="AF34" s="1">
        <v>0</v>
      </c>
      <c r="AG34" s="34">
        <f t="shared" si="0"/>
        <v>5599.9920000000002</v>
      </c>
      <c r="AH34" s="34">
        <f t="shared" si="1"/>
        <v>2799.9960000000001</v>
      </c>
      <c r="AI34" s="34">
        <f t="shared" si="2"/>
        <v>1399.998</v>
      </c>
      <c r="AJ34" s="34">
        <f t="shared" si="3"/>
        <v>699.99900000000002</v>
      </c>
      <c r="AK34" s="34">
        <f t="shared" si="12"/>
        <v>0</v>
      </c>
      <c r="AL34" s="34">
        <f t="shared" si="13"/>
        <v>0</v>
      </c>
      <c r="AM34" s="34">
        <f t="shared" si="14"/>
        <v>0</v>
      </c>
      <c r="AN34" s="34">
        <f t="shared" si="15"/>
        <v>0</v>
      </c>
    </row>
    <row r="35" spans="1:40" ht="13.25" hidden="1" customHeight="1" x14ac:dyDescent="0.45">
      <c r="A35" s="23" t="str">
        <f>D35&amp;" - "&amp;C35&amp;" - "&amp;B35</f>
        <v>ISC - XI - Geography</v>
      </c>
      <c r="B35" s="6" t="s">
        <v>32</v>
      </c>
      <c r="C35" s="3" t="s">
        <v>25</v>
      </c>
      <c r="D35" s="3" t="s">
        <v>41</v>
      </c>
      <c r="E35" s="3" t="s">
        <v>305</v>
      </c>
      <c r="F35" s="22" t="s">
        <v>293</v>
      </c>
      <c r="G35" s="22"/>
      <c r="H35" s="7" t="s">
        <v>72</v>
      </c>
      <c r="I35" s="17">
        <v>45139</v>
      </c>
      <c r="J35" s="7">
        <v>1</v>
      </c>
      <c r="K35" s="7">
        <v>2</v>
      </c>
      <c r="L35" s="7">
        <v>0</v>
      </c>
      <c r="M35" s="7">
        <v>0</v>
      </c>
      <c r="N35" s="7" t="s">
        <v>29</v>
      </c>
      <c r="O35" s="7">
        <v>2000</v>
      </c>
      <c r="P35" s="7">
        <v>0</v>
      </c>
      <c r="Q35" s="7" t="s">
        <v>27</v>
      </c>
      <c r="R35" s="18">
        <f t="shared" ref="R35" si="82">O35*50%</f>
        <v>1000</v>
      </c>
      <c r="S35" s="7">
        <v>0</v>
      </c>
      <c r="T35" s="18">
        <f t="shared" ref="T35" si="83">R35*20%</f>
        <v>200</v>
      </c>
      <c r="U35" s="18">
        <f t="shared" ref="U35" si="84">R35*46.666666666667%</f>
        <v>466.66666666666998</v>
      </c>
      <c r="V35" s="16">
        <f t="shared" ref="V35" si="85">X35*4</f>
        <v>18666.64</v>
      </c>
      <c r="W35" s="16">
        <f t="shared" ref="W35" si="86">X35*2</f>
        <v>9333.32</v>
      </c>
      <c r="X35" s="16">
        <v>4666.66</v>
      </c>
      <c r="Y35" s="16">
        <f t="shared" ref="Y35" si="87">X35/2</f>
        <v>2333.33</v>
      </c>
      <c r="Z35" s="16">
        <f t="shared" ref="Z35" si="88">(R35-(T35+X35/10))/(T35+X35/10)%</f>
        <v>50.000150000150015</v>
      </c>
      <c r="AA35" s="15">
        <f>AC35*4</f>
        <v>13066.647999999999</v>
      </c>
      <c r="AB35" s="15">
        <f>AC35*2</f>
        <v>6533.3239999999996</v>
      </c>
      <c r="AC35" s="15">
        <f>X35*70%</f>
        <v>3266.6619999999998</v>
      </c>
      <c r="AD35" s="15">
        <f>AC35/2</f>
        <v>1633.3309999999999</v>
      </c>
      <c r="AE35" s="15">
        <f>(R35-(T35+AC35/10))/(T35+AC35/10)%</f>
        <v>89.873585963936932</v>
      </c>
      <c r="AF35" s="1">
        <v>0</v>
      </c>
      <c r="AG35" s="34">
        <f t="shared" si="0"/>
        <v>5599.9920000000002</v>
      </c>
      <c r="AH35" s="34">
        <f t="shared" si="1"/>
        <v>2799.9960000000001</v>
      </c>
      <c r="AI35" s="34">
        <f t="shared" si="2"/>
        <v>1399.998</v>
      </c>
      <c r="AJ35" s="34">
        <f t="shared" si="3"/>
        <v>699.99900000000002</v>
      </c>
      <c r="AK35" s="34">
        <f t="shared" si="12"/>
        <v>0</v>
      </c>
      <c r="AL35" s="34">
        <f t="shared" si="13"/>
        <v>0</v>
      </c>
      <c r="AM35" s="34">
        <f t="shared" si="14"/>
        <v>0</v>
      </c>
      <c r="AN35" s="34">
        <f t="shared" si="15"/>
        <v>0</v>
      </c>
    </row>
    <row r="36" spans="1:40" ht="13.25" hidden="1" customHeight="1" x14ac:dyDescent="0.45">
      <c r="A36" s="23" t="str">
        <f>D36&amp;" - "&amp;C36&amp;" - "&amp;B36</f>
        <v>ISC - XI - Political Science</v>
      </c>
      <c r="B36" s="6" t="s">
        <v>36</v>
      </c>
      <c r="C36" s="3" t="s">
        <v>25</v>
      </c>
      <c r="D36" s="3" t="s">
        <v>41</v>
      </c>
      <c r="E36" s="3" t="s">
        <v>305</v>
      </c>
      <c r="F36" s="33" t="s">
        <v>194</v>
      </c>
      <c r="G36" s="33" t="s">
        <v>285</v>
      </c>
      <c r="H36" s="7" t="s">
        <v>72</v>
      </c>
      <c r="I36" s="17">
        <v>45139</v>
      </c>
      <c r="J36" s="7">
        <v>1</v>
      </c>
      <c r="K36" s="7">
        <v>2</v>
      </c>
      <c r="L36" s="7">
        <v>0</v>
      </c>
      <c r="M36" s="7">
        <v>0</v>
      </c>
      <c r="N36" s="7" t="s">
        <v>29</v>
      </c>
      <c r="O36" s="7">
        <v>2000</v>
      </c>
      <c r="P36" s="7">
        <v>0</v>
      </c>
      <c r="Q36" s="7" t="s">
        <v>27</v>
      </c>
      <c r="R36" s="18">
        <f t="shared" si="70"/>
        <v>1000</v>
      </c>
      <c r="S36" s="7">
        <v>0</v>
      </c>
      <c r="T36" s="18">
        <f t="shared" si="71"/>
        <v>200</v>
      </c>
      <c r="U36" s="18">
        <f t="shared" si="72"/>
        <v>466.66666666666998</v>
      </c>
      <c r="V36" s="16">
        <f t="shared" si="73"/>
        <v>18666.64</v>
      </c>
      <c r="W36" s="16">
        <f t="shared" si="74"/>
        <v>9333.32</v>
      </c>
      <c r="X36" s="16">
        <v>4666.66</v>
      </c>
      <c r="Y36" s="16">
        <f t="shared" si="75"/>
        <v>2333.33</v>
      </c>
      <c r="Z36" s="16">
        <f t="shared" si="76"/>
        <v>50.000150000150015</v>
      </c>
      <c r="AA36" s="15">
        <f t="shared" si="77"/>
        <v>13066.647999999999</v>
      </c>
      <c r="AB36" s="15">
        <f t="shared" si="78"/>
        <v>6533.3239999999996</v>
      </c>
      <c r="AC36" s="15">
        <f t="shared" si="79"/>
        <v>3266.6619999999998</v>
      </c>
      <c r="AD36" s="15">
        <f t="shared" si="80"/>
        <v>1633.3309999999999</v>
      </c>
      <c r="AE36" s="15">
        <f t="shared" si="81"/>
        <v>89.873585963936932</v>
      </c>
      <c r="AF36" s="1">
        <v>0</v>
      </c>
      <c r="AG36" s="34">
        <f t="shared" si="0"/>
        <v>5599.9920000000002</v>
      </c>
      <c r="AH36" s="34">
        <f t="shared" si="1"/>
        <v>2799.9960000000001</v>
      </c>
      <c r="AI36" s="34">
        <f t="shared" si="2"/>
        <v>1399.998</v>
      </c>
      <c r="AJ36" s="34">
        <f t="shared" si="3"/>
        <v>699.99900000000002</v>
      </c>
      <c r="AK36" s="34">
        <f t="shared" si="12"/>
        <v>0</v>
      </c>
      <c r="AL36" s="34">
        <f t="shared" si="13"/>
        <v>0</v>
      </c>
      <c r="AM36" s="34">
        <f t="shared" si="14"/>
        <v>0</v>
      </c>
      <c r="AN36" s="34">
        <f t="shared" si="15"/>
        <v>0</v>
      </c>
    </row>
    <row r="37" spans="1:40" ht="13.25" hidden="1" customHeight="1" x14ac:dyDescent="0.45">
      <c r="A37" s="23" t="str">
        <f>D37&amp;" - "&amp;C37&amp;" - "&amp;B37</f>
        <v>ISC - XI - Sociology</v>
      </c>
      <c r="B37" s="28" t="s">
        <v>37</v>
      </c>
      <c r="C37" s="3" t="s">
        <v>25</v>
      </c>
      <c r="D37" s="3" t="s">
        <v>41</v>
      </c>
      <c r="E37" s="3" t="s">
        <v>305</v>
      </c>
      <c r="F37" s="33" t="s">
        <v>204</v>
      </c>
      <c r="G37" s="33" t="s">
        <v>285</v>
      </c>
      <c r="H37" s="7" t="s">
        <v>72</v>
      </c>
      <c r="I37" s="17">
        <v>45139</v>
      </c>
      <c r="J37" s="7">
        <v>1</v>
      </c>
      <c r="K37" s="7">
        <v>2</v>
      </c>
      <c r="L37" s="7">
        <v>0</v>
      </c>
      <c r="M37" s="7">
        <v>0</v>
      </c>
      <c r="N37" s="7" t="s">
        <v>29</v>
      </c>
      <c r="O37" s="7">
        <v>2000</v>
      </c>
      <c r="P37" s="7">
        <v>0</v>
      </c>
      <c r="Q37" s="7" t="s">
        <v>27</v>
      </c>
      <c r="R37" s="18">
        <f t="shared" si="70"/>
        <v>1000</v>
      </c>
      <c r="S37" s="7">
        <v>0</v>
      </c>
      <c r="T37" s="18">
        <f t="shared" si="71"/>
        <v>200</v>
      </c>
      <c r="U37" s="18">
        <f t="shared" si="72"/>
        <v>466.66666666666998</v>
      </c>
      <c r="V37" s="16">
        <f t="shared" si="73"/>
        <v>18666.64</v>
      </c>
      <c r="W37" s="16">
        <f t="shared" si="74"/>
        <v>9333.32</v>
      </c>
      <c r="X37" s="16">
        <v>4666.66</v>
      </c>
      <c r="Y37" s="16">
        <f t="shared" si="75"/>
        <v>2333.33</v>
      </c>
      <c r="Z37" s="16">
        <f t="shared" si="76"/>
        <v>50.000150000150015</v>
      </c>
      <c r="AA37" s="15">
        <f t="shared" si="77"/>
        <v>13066.647999999999</v>
      </c>
      <c r="AB37" s="15">
        <f t="shared" si="78"/>
        <v>6533.3239999999996</v>
      </c>
      <c r="AC37" s="15">
        <f t="shared" si="79"/>
        <v>3266.6619999999998</v>
      </c>
      <c r="AD37" s="15">
        <f t="shared" si="80"/>
        <v>1633.3309999999999</v>
      </c>
      <c r="AE37" s="15">
        <f t="shared" si="81"/>
        <v>89.873585963936932</v>
      </c>
      <c r="AF37" s="1">
        <v>0</v>
      </c>
      <c r="AG37" s="34">
        <f t="shared" si="0"/>
        <v>5599.9920000000002</v>
      </c>
      <c r="AH37" s="34">
        <f t="shared" si="1"/>
        <v>2799.9960000000001</v>
      </c>
      <c r="AI37" s="34">
        <f t="shared" si="2"/>
        <v>1399.998</v>
      </c>
      <c r="AJ37" s="34">
        <f t="shared" si="3"/>
        <v>699.99900000000002</v>
      </c>
      <c r="AK37" s="34">
        <f t="shared" si="12"/>
        <v>0</v>
      </c>
      <c r="AL37" s="34">
        <f t="shared" si="13"/>
        <v>0</v>
      </c>
      <c r="AM37" s="34">
        <f t="shared" si="14"/>
        <v>0</v>
      </c>
      <c r="AN37" s="34">
        <f t="shared" si="15"/>
        <v>0</v>
      </c>
    </row>
    <row r="38" spans="1:40" ht="13.25" hidden="1" customHeight="1" x14ac:dyDescent="0.45">
      <c r="A38" s="23" t="str">
        <f>D38&amp;" - "&amp;C38&amp;" - "&amp;B38</f>
        <v>ISC - XI - Philosophy</v>
      </c>
      <c r="B38" s="28" t="s">
        <v>38</v>
      </c>
      <c r="C38" s="3" t="s">
        <v>25</v>
      </c>
      <c r="D38" s="3" t="s">
        <v>41</v>
      </c>
      <c r="E38" s="3" t="s">
        <v>305</v>
      </c>
      <c r="F38" s="22" t="s">
        <v>29</v>
      </c>
      <c r="G38" s="22"/>
      <c r="H38" s="7" t="s">
        <v>72</v>
      </c>
      <c r="I38" s="17">
        <v>45139</v>
      </c>
      <c r="J38" s="7">
        <v>1</v>
      </c>
      <c r="K38" s="7">
        <v>2</v>
      </c>
      <c r="L38" s="7">
        <v>0</v>
      </c>
      <c r="M38" s="7">
        <v>0</v>
      </c>
      <c r="N38" s="7" t="s">
        <v>29</v>
      </c>
      <c r="O38" s="7">
        <v>2000</v>
      </c>
      <c r="P38" s="7">
        <v>0</v>
      </c>
      <c r="Q38" s="7" t="s">
        <v>27</v>
      </c>
      <c r="R38" s="18">
        <f t="shared" si="70"/>
        <v>1000</v>
      </c>
      <c r="S38" s="7">
        <v>0</v>
      </c>
      <c r="T38" s="18">
        <f t="shared" si="71"/>
        <v>200</v>
      </c>
      <c r="U38" s="18">
        <f t="shared" si="72"/>
        <v>466.66666666666998</v>
      </c>
      <c r="V38" s="16">
        <f t="shared" si="73"/>
        <v>18666.64</v>
      </c>
      <c r="W38" s="16">
        <f t="shared" si="74"/>
        <v>9333.32</v>
      </c>
      <c r="X38" s="16">
        <v>4666.66</v>
      </c>
      <c r="Y38" s="16">
        <f t="shared" si="75"/>
        <v>2333.33</v>
      </c>
      <c r="Z38" s="16">
        <f t="shared" si="76"/>
        <v>50.000150000150015</v>
      </c>
      <c r="AA38" s="15">
        <f t="shared" si="77"/>
        <v>13066.647999999999</v>
      </c>
      <c r="AB38" s="15">
        <f t="shared" si="78"/>
        <v>6533.3239999999996</v>
      </c>
      <c r="AC38" s="15">
        <f t="shared" si="79"/>
        <v>3266.6619999999998</v>
      </c>
      <c r="AD38" s="15">
        <f t="shared" si="80"/>
        <v>1633.3309999999999</v>
      </c>
      <c r="AE38" s="15">
        <f t="shared" si="81"/>
        <v>89.873585963936932</v>
      </c>
      <c r="AF38" s="1">
        <v>0</v>
      </c>
      <c r="AG38" s="34">
        <f t="shared" si="0"/>
        <v>5599.9920000000002</v>
      </c>
      <c r="AH38" s="34">
        <f t="shared" si="1"/>
        <v>2799.9960000000001</v>
      </c>
      <c r="AI38" s="34">
        <f t="shared" si="2"/>
        <v>1399.998</v>
      </c>
      <c r="AJ38" s="34">
        <f t="shared" si="3"/>
        <v>699.99900000000002</v>
      </c>
      <c r="AK38" s="34">
        <f t="shared" si="12"/>
        <v>0</v>
      </c>
      <c r="AL38" s="34">
        <f t="shared" si="13"/>
        <v>0</v>
      </c>
      <c r="AM38" s="34">
        <f t="shared" si="14"/>
        <v>0</v>
      </c>
      <c r="AN38" s="34">
        <f t="shared" si="15"/>
        <v>0</v>
      </c>
    </row>
    <row r="39" spans="1:40" ht="13.25" hidden="1" customHeight="1" x14ac:dyDescent="0.45">
      <c r="A39" s="23" t="str">
        <f t="shared" si="52"/>
        <v>ISC - XI - Accounting</v>
      </c>
      <c r="B39" s="9" t="s">
        <v>39</v>
      </c>
      <c r="C39" s="3" t="s">
        <v>25</v>
      </c>
      <c r="D39" s="3" t="s">
        <v>41</v>
      </c>
      <c r="E39" s="3" t="s">
        <v>4</v>
      </c>
      <c r="F39" s="33" t="s">
        <v>181</v>
      </c>
      <c r="G39" s="33" t="s">
        <v>285</v>
      </c>
      <c r="H39" s="7" t="s">
        <v>72</v>
      </c>
      <c r="I39" s="17">
        <v>45139</v>
      </c>
      <c r="J39" s="7">
        <v>1</v>
      </c>
      <c r="K39" s="7">
        <v>2</v>
      </c>
      <c r="L39" s="7">
        <v>0</v>
      </c>
      <c r="M39" s="7">
        <v>0</v>
      </c>
      <c r="N39" s="7" t="s">
        <v>29</v>
      </c>
      <c r="O39" s="7">
        <v>3000</v>
      </c>
      <c r="P39" s="7">
        <v>0</v>
      </c>
      <c r="Q39" s="7" t="s">
        <v>27</v>
      </c>
      <c r="R39" s="18">
        <f t="shared" si="53"/>
        <v>1500</v>
      </c>
      <c r="S39" s="7">
        <v>0</v>
      </c>
      <c r="T39" s="18">
        <f t="shared" si="54"/>
        <v>300</v>
      </c>
      <c r="U39" s="18">
        <f t="shared" si="55"/>
        <v>700.000000000005</v>
      </c>
      <c r="V39" s="16">
        <f t="shared" si="56"/>
        <v>28000</v>
      </c>
      <c r="W39" s="16">
        <f t="shared" si="57"/>
        <v>14000</v>
      </c>
      <c r="X39" s="16">
        <v>7000</v>
      </c>
      <c r="Y39" s="16">
        <f t="shared" si="58"/>
        <v>3500</v>
      </c>
      <c r="Z39" s="16">
        <f t="shared" si="59"/>
        <v>50</v>
      </c>
      <c r="AA39" s="15">
        <f t="shared" si="60"/>
        <v>19600</v>
      </c>
      <c r="AB39" s="15">
        <f t="shared" si="61"/>
        <v>9800</v>
      </c>
      <c r="AC39" s="15">
        <f t="shared" si="62"/>
        <v>4900</v>
      </c>
      <c r="AD39" s="15">
        <f t="shared" si="63"/>
        <v>2450</v>
      </c>
      <c r="AE39" s="15">
        <f t="shared" si="64"/>
        <v>89.87341772151899</v>
      </c>
      <c r="AF39" s="1">
        <v>0</v>
      </c>
      <c r="AG39" s="34">
        <f t="shared" si="0"/>
        <v>8400</v>
      </c>
      <c r="AH39" s="34">
        <f t="shared" si="1"/>
        <v>4200</v>
      </c>
      <c r="AI39" s="34">
        <f t="shared" si="2"/>
        <v>2100</v>
      </c>
      <c r="AJ39" s="34">
        <f t="shared" si="3"/>
        <v>1050</v>
      </c>
      <c r="AK39" s="34">
        <f t="shared" si="12"/>
        <v>0</v>
      </c>
      <c r="AL39" s="34">
        <f t="shared" si="13"/>
        <v>0</v>
      </c>
      <c r="AM39" s="34">
        <f t="shared" si="14"/>
        <v>0</v>
      </c>
      <c r="AN39" s="34">
        <f t="shared" si="15"/>
        <v>0</v>
      </c>
    </row>
    <row r="40" spans="1:40" ht="13.25" hidden="1" customHeight="1" x14ac:dyDescent="0.45">
      <c r="A40" s="23" t="str">
        <f t="shared" si="52"/>
        <v>ISC - XI - Commercial Study</v>
      </c>
      <c r="B40" s="9" t="s">
        <v>69</v>
      </c>
      <c r="C40" s="3" t="s">
        <v>25</v>
      </c>
      <c r="D40" s="3" t="s">
        <v>41</v>
      </c>
      <c r="E40" s="3" t="s">
        <v>4</v>
      </c>
      <c r="F40" s="33" t="s">
        <v>179</v>
      </c>
      <c r="G40" s="33" t="s">
        <v>285</v>
      </c>
      <c r="H40" s="7" t="s">
        <v>72</v>
      </c>
      <c r="I40" s="17">
        <v>45139</v>
      </c>
      <c r="J40" s="7">
        <v>1</v>
      </c>
      <c r="K40" s="7">
        <v>2</v>
      </c>
      <c r="L40" s="7">
        <v>0</v>
      </c>
      <c r="M40" s="7">
        <v>0</v>
      </c>
      <c r="N40" s="7" t="s">
        <v>29</v>
      </c>
      <c r="O40" s="7">
        <v>2000</v>
      </c>
      <c r="P40" s="7">
        <v>0</v>
      </c>
      <c r="Q40" s="7" t="s">
        <v>27</v>
      </c>
      <c r="R40" s="18">
        <f t="shared" si="53"/>
        <v>1000</v>
      </c>
      <c r="S40" s="7">
        <v>0</v>
      </c>
      <c r="T40" s="18">
        <f t="shared" si="54"/>
        <v>200</v>
      </c>
      <c r="U40" s="18">
        <f t="shared" si="55"/>
        <v>466.66666666666998</v>
      </c>
      <c r="V40" s="16">
        <f t="shared" si="56"/>
        <v>18668</v>
      </c>
      <c r="W40" s="16">
        <f t="shared" si="57"/>
        <v>9334</v>
      </c>
      <c r="X40" s="16">
        <v>4667</v>
      </c>
      <c r="Y40" s="16">
        <f t="shared" si="58"/>
        <v>2333.5</v>
      </c>
      <c r="Z40" s="16">
        <f t="shared" si="59"/>
        <v>49.99250037498124</v>
      </c>
      <c r="AA40" s="15">
        <f t="shared" si="60"/>
        <v>13067.599999999999</v>
      </c>
      <c r="AB40" s="15">
        <f t="shared" si="61"/>
        <v>6533.7999999999993</v>
      </c>
      <c r="AC40" s="15">
        <f t="shared" si="62"/>
        <v>3266.8999999999996</v>
      </c>
      <c r="AD40" s="15">
        <f t="shared" si="63"/>
        <v>1633.4499999999998</v>
      </c>
      <c r="AE40" s="15">
        <f t="shared" si="64"/>
        <v>89.865005980747711</v>
      </c>
      <c r="AF40" s="1">
        <v>0</v>
      </c>
      <c r="AG40" s="34">
        <f t="shared" si="0"/>
        <v>5600.4000000000015</v>
      </c>
      <c r="AH40" s="34">
        <f t="shared" si="1"/>
        <v>2800.2000000000007</v>
      </c>
      <c r="AI40" s="34">
        <f t="shared" si="2"/>
        <v>1400.1000000000004</v>
      </c>
      <c r="AJ40" s="34">
        <f t="shared" si="3"/>
        <v>700.05000000000018</v>
      </c>
      <c r="AK40" s="34">
        <f t="shared" si="12"/>
        <v>0</v>
      </c>
      <c r="AL40" s="34">
        <f t="shared" si="13"/>
        <v>0</v>
      </c>
      <c r="AM40" s="34">
        <f t="shared" si="14"/>
        <v>0</v>
      </c>
      <c r="AN40" s="34">
        <f t="shared" si="15"/>
        <v>0</v>
      </c>
    </row>
    <row r="41" spans="1:40" ht="13.25" hidden="1" customHeight="1" x14ac:dyDescent="0.45">
      <c r="A41" s="23" t="str">
        <f t="shared" si="52"/>
        <v>ISC - XI - Economics</v>
      </c>
      <c r="B41" s="9" t="s">
        <v>31</v>
      </c>
      <c r="C41" s="3" t="s">
        <v>25</v>
      </c>
      <c r="D41" s="3" t="s">
        <v>41</v>
      </c>
      <c r="E41" s="3" t="s">
        <v>4</v>
      </c>
      <c r="F41" s="33" t="s">
        <v>180</v>
      </c>
      <c r="G41" s="33" t="s">
        <v>285</v>
      </c>
      <c r="H41" s="7" t="s">
        <v>72</v>
      </c>
      <c r="I41" s="17">
        <v>45139</v>
      </c>
      <c r="J41" s="7">
        <v>1</v>
      </c>
      <c r="K41" s="7">
        <v>2</v>
      </c>
      <c r="L41" s="7">
        <v>0</v>
      </c>
      <c r="M41" s="7">
        <v>0</v>
      </c>
      <c r="N41" s="7" t="s">
        <v>29</v>
      </c>
      <c r="O41" s="7">
        <v>3000</v>
      </c>
      <c r="P41" s="7">
        <v>0</v>
      </c>
      <c r="Q41" s="7" t="s">
        <v>27</v>
      </c>
      <c r="R41" s="18">
        <f t="shared" si="53"/>
        <v>1500</v>
      </c>
      <c r="S41" s="7">
        <v>0</v>
      </c>
      <c r="T41" s="18">
        <f t="shared" si="54"/>
        <v>300</v>
      </c>
      <c r="U41" s="18">
        <f t="shared" si="55"/>
        <v>700.000000000005</v>
      </c>
      <c r="V41" s="16">
        <f t="shared" si="56"/>
        <v>28000</v>
      </c>
      <c r="W41" s="16">
        <f t="shared" si="57"/>
        <v>14000</v>
      </c>
      <c r="X41" s="16">
        <v>7000</v>
      </c>
      <c r="Y41" s="16">
        <f t="shared" si="58"/>
        <v>3500</v>
      </c>
      <c r="Z41" s="16">
        <f t="shared" si="59"/>
        <v>50</v>
      </c>
      <c r="AA41" s="15">
        <f t="shared" si="60"/>
        <v>19600</v>
      </c>
      <c r="AB41" s="15">
        <f t="shared" si="61"/>
        <v>9800</v>
      </c>
      <c r="AC41" s="15">
        <f t="shared" si="62"/>
        <v>4900</v>
      </c>
      <c r="AD41" s="15">
        <f t="shared" si="63"/>
        <v>2450</v>
      </c>
      <c r="AE41" s="15">
        <f t="shared" si="64"/>
        <v>89.87341772151899</v>
      </c>
      <c r="AF41" s="1">
        <v>0</v>
      </c>
      <c r="AG41" s="34">
        <f t="shared" si="0"/>
        <v>8400</v>
      </c>
      <c r="AH41" s="34">
        <f t="shared" si="1"/>
        <v>4200</v>
      </c>
      <c r="AI41" s="34">
        <f t="shared" si="2"/>
        <v>2100</v>
      </c>
      <c r="AJ41" s="34">
        <f t="shared" si="3"/>
        <v>1050</v>
      </c>
      <c r="AK41" s="34">
        <f t="shared" si="12"/>
        <v>0</v>
      </c>
      <c r="AL41" s="34">
        <f t="shared" si="13"/>
        <v>0</v>
      </c>
      <c r="AM41" s="34">
        <f t="shared" si="14"/>
        <v>0</v>
      </c>
      <c r="AN41" s="34">
        <f t="shared" si="15"/>
        <v>0</v>
      </c>
    </row>
    <row r="42" spans="1:40" ht="13.25" hidden="1" customHeight="1" x14ac:dyDescent="0.45">
      <c r="A42" s="23" t="str">
        <f t="shared" si="52"/>
        <v>ISC - XI - Business Studies</v>
      </c>
      <c r="B42" s="9" t="s">
        <v>40</v>
      </c>
      <c r="C42" s="3" t="s">
        <v>25</v>
      </c>
      <c r="D42" s="3" t="s">
        <v>41</v>
      </c>
      <c r="E42" s="3" t="s">
        <v>4</v>
      </c>
      <c r="F42" s="33" t="s">
        <v>179</v>
      </c>
      <c r="G42" s="33" t="s">
        <v>285</v>
      </c>
      <c r="H42" s="7" t="s">
        <v>72</v>
      </c>
      <c r="I42" s="17">
        <v>45139</v>
      </c>
      <c r="J42" s="7">
        <v>1</v>
      </c>
      <c r="K42" s="7">
        <v>2</v>
      </c>
      <c r="L42" s="7">
        <v>0</v>
      </c>
      <c r="M42" s="7">
        <v>0</v>
      </c>
      <c r="N42" s="7" t="s">
        <v>29</v>
      </c>
      <c r="O42" s="7">
        <v>2000</v>
      </c>
      <c r="P42" s="7">
        <v>0</v>
      </c>
      <c r="Q42" s="7" t="s">
        <v>27</v>
      </c>
      <c r="R42" s="18">
        <f t="shared" si="53"/>
        <v>1000</v>
      </c>
      <c r="S42" s="7">
        <v>0</v>
      </c>
      <c r="T42" s="18">
        <f t="shared" si="54"/>
        <v>200</v>
      </c>
      <c r="U42" s="18">
        <f t="shared" si="55"/>
        <v>466.66666666666998</v>
      </c>
      <c r="V42" s="16">
        <f t="shared" si="56"/>
        <v>18668</v>
      </c>
      <c r="W42" s="16">
        <f t="shared" si="57"/>
        <v>9334</v>
      </c>
      <c r="X42" s="16">
        <v>4667</v>
      </c>
      <c r="Y42" s="16">
        <f t="shared" si="58"/>
        <v>2333.5</v>
      </c>
      <c r="Z42" s="16">
        <f t="shared" si="59"/>
        <v>49.99250037498124</v>
      </c>
      <c r="AA42" s="15">
        <f t="shared" si="60"/>
        <v>13067.599999999999</v>
      </c>
      <c r="AB42" s="15">
        <f t="shared" si="61"/>
        <v>6533.7999999999993</v>
      </c>
      <c r="AC42" s="15">
        <f t="shared" si="62"/>
        <v>3266.8999999999996</v>
      </c>
      <c r="AD42" s="15">
        <f t="shared" si="63"/>
        <v>1633.4499999999998</v>
      </c>
      <c r="AE42" s="15">
        <f t="shared" si="64"/>
        <v>89.865005980747711</v>
      </c>
      <c r="AF42" s="1">
        <v>0</v>
      </c>
      <c r="AG42" s="34">
        <f t="shared" si="0"/>
        <v>5600.4000000000015</v>
      </c>
      <c r="AH42" s="34">
        <f t="shared" si="1"/>
        <v>2800.2000000000007</v>
      </c>
      <c r="AI42" s="34">
        <f t="shared" si="2"/>
        <v>1400.1000000000004</v>
      </c>
      <c r="AJ42" s="34">
        <f t="shared" si="3"/>
        <v>700.05000000000018</v>
      </c>
      <c r="AK42" s="34">
        <f t="shared" si="12"/>
        <v>0</v>
      </c>
      <c r="AL42" s="34">
        <f t="shared" si="13"/>
        <v>0</v>
      </c>
      <c r="AM42" s="34">
        <f t="shared" si="14"/>
        <v>0</v>
      </c>
      <c r="AN42" s="34">
        <f t="shared" si="15"/>
        <v>0</v>
      </c>
    </row>
    <row r="43" spans="1:40" ht="13.25" customHeight="1" x14ac:dyDescent="0.45">
      <c r="A43" s="23" t="str">
        <f t="shared" si="52"/>
        <v>ISC - XI - Maths (Comm)</v>
      </c>
      <c r="B43" s="9" t="s">
        <v>182</v>
      </c>
      <c r="C43" s="3" t="s">
        <v>25</v>
      </c>
      <c r="D43" s="3" t="s">
        <v>41</v>
      </c>
      <c r="E43" s="3" t="s">
        <v>4</v>
      </c>
      <c r="F43" s="33" t="s">
        <v>192</v>
      </c>
      <c r="G43" s="33" t="s">
        <v>285</v>
      </c>
      <c r="H43" s="7" t="s">
        <v>72</v>
      </c>
      <c r="I43" s="17">
        <v>45139</v>
      </c>
      <c r="J43" s="7">
        <v>1</v>
      </c>
      <c r="K43" s="7">
        <v>2</v>
      </c>
      <c r="L43" s="7">
        <v>0</v>
      </c>
      <c r="M43" s="7">
        <v>0</v>
      </c>
      <c r="N43" s="7" t="s">
        <v>29</v>
      </c>
      <c r="O43" s="7">
        <v>3000</v>
      </c>
      <c r="P43" s="7">
        <v>0</v>
      </c>
      <c r="Q43" s="7" t="s">
        <v>27</v>
      </c>
      <c r="R43" s="18">
        <f t="shared" si="53"/>
        <v>1500</v>
      </c>
      <c r="S43" s="7">
        <v>0</v>
      </c>
      <c r="T43" s="18">
        <f t="shared" si="54"/>
        <v>300</v>
      </c>
      <c r="U43" s="18">
        <f t="shared" si="55"/>
        <v>700.000000000005</v>
      </c>
      <c r="V43" s="16">
        <f t="shared" si="56"/>
        <v>28000</v>
      </c>
      <c r="W43" s="16">
        <f t="shared" si="57"/>
        <v>14000</v>
      </c>
      <c r="X43" s="16">
        <v>7000</v>
      </c>
      <c r="Y43" s="16">
        <f t="shared" si="58"/>
        <v>3500</v>
      </c>
      <c r="Z43" s="16">
        <f t="shared" si="59"/>
        <v>50</v>
      </c>
      <c r="AA43" s="15">
        <f t="shared" si="60"/>
        <v>19600</v>
      </c>
      <c r="AB43" s="15">
        <f t="shared" si="61"/>
        <v>9800</v>
      </c>
      <c r="AC43" s="15">
        <f t="shared" si="62"/>
        <v>4900</v>
      </c>
      <c r="AD43" s="15">
        <f t="shared" si="63"/>
        <v>2450</v>
      </c>
      <c r="AE43" s="15">
        <f t="shared" si="64"/>
        <v>89.87341772151899</v>
      </c>
      <c r="AF43" s="1">
        <v>0</v>
      </c>
      <c r="AG43" s="34">
        <f t="shared" si="0"/>
        <v>8400</v>
      </c>
      <c r="AH43" s="34">
        <f t="shared" si="1"/>
        <v>4200</v>
      </c>
      <c r="AI43" s="34">
        <f t="shared" si="2"/>
        <v>2100</v>
      </c>
      <c r="AJ43" s="34">
        <f t="shared" si="3"/>
        <v>1050</v>
      </c>
      <c r="AK43" s="34">
        <f t="shared" si="12"/>
        <v>0</v>
      </c>
      <c r="AL43" s="34">
        <f t="shared" si="13"/>
        <v>0</v>
      </c>
      <c r="AM43" s="34">
        <f t="shared" si="14"/>
        <v>0</v>
      </c>
      <c r="AN43" s="34">
        <f t="shared" si="15"/>
        <v>0</v>
      </c>
    </row>
    <row r="44" spans="1:40" ht="13.25" hidden="1" customHeight="1" x14ac:dyDescent="0.45">
      <c r="A44" s="23" t="str">
        <f>D44&amp;" - "&amp;C44&amp;" - "&amp;B44</f>
        <v>ISC - XI - Computers</v>
      </c>
      <c r="B44" s="8" t="s">
        <v>48</v>
      </c>
      <c r="C44" s="3" t="s">
        <v>25</v>
      </c>
      <c r="D44" s="3" t="s">
        <v>41</v>
      </c>
      <c r="E44" s="3" t="s">
        <v>132</v>
      </c>
      <c r="F44" s="7" t="s">
        <v>193</v>
      </c>
      <c r="G44" s="7" t="s">
        <v>185</v>
      </c>
      <c r="H44" s="7" t="s">
        <v>72</v>
      </c>
      <c r="I44" s="17">
        <v>45139</v>
      </c>
      <c r="J44" s="7">
        <v>1</v>
      </c>
      <c r="K44" s="7">
        <v>2</v>
      </c>
      <c r="L44" s="7">
        <v>0</v>
      </c>
      <c r="M44" s="7">
        <v>0</v>
      </c>
      <c r="N44" s="7" t="s">
        <v>29</v>
      </c>
      <c r="O44" s="7">
        <v>2400</v>
      </c>
      <c r="P44" s="7">
        <v>0</v>
      </c>
      <c r="Q44" s="7" t="s">
        <v>27</v>
      </c>
      <c r="R44" s="18">
        <f>O44*50%</f>
        <v>1200</v>
      </c>
      <c r="S44" s="7">
        <v>0</v>
      </c>
      <c r="T44" s="18">
        <f>R44*20%</f>
        <v>240</v>
      </c>
      <c r="U44" s="18">
        <f>R44*46.666666666667%</f>
        <v>560.00000000000398</v>
      </c>
      <c r="V44" s="16">
        <f>X44*4</f>
        <v>22400</v>
      </c>
      <c r="W44" s="16">
        <f>X44*2</f>
        <v>11200</v>
      </c>
      <c r="X44" s="16">
        <v>5600</v>
      </c>
      <c r="Y44" s="16">
        <f>X44/2</f>
        <v>2800</v>
      </c>
      <c r="Z44" s="16">
        <f>(R44-(T44+X44/10))/(T44+X44/10)%</f>
        <v>50</v>
      </c>
      <c r="AA44" s="15">
        <f t="shared" ref="AA44" si="89">AC44*4</f>
        <v>15679.999999999998</v>
      </c>
      <c r="AB44" s="15">
        <f t="shared" ref="AB44" si="90">AC44*2</f>
        <v>7839.9999999999991</v>
      </c>
      <c r="AC44" s="15">
        <f t="shared" ref="AC44" si="91">X44*70%</f>
        <v>3919.9999999999995</v>
      </c>
      <c r="AD44" s="15">
        <f t="shared" ref="AD44" si="92">AC44/2</f>
        <v>1959.9999999999998</v>
      </c>
      <c r="AE44" s="15">
        <f t="shared" ref="AE44" si="93">(R44-(T44+AC44/10))/(T44+AC44/10)%</f>
        <v>89.87341772151899</v>
      </c>
      <c r="AF44" s="1">
        <v>0</v>
      </c>
      <c r="AG44" s="34">
        <f t="shared" si="0"/>
        <v>6720.0000000000018</v>
      </c>
      <c r="AH44" s="34">
        <f t="shared" si="1"/>
        <v>3360.0000000000009</v>
      </c>
      <c r="AI44" s="34">
        <f t="shared" si="2"/>
        <v>1680.0000000000005</v>
      </c>
      <c r="AJ44" s="34">
        <f t="shared" si="3"/>
        <v>840.00000000000023</v>
      </c>
      <c r="AK44" s="34">
        <f t="shared" si="12"/>
        <v>0</v>
      </c>
      <c r="AL44" s="34">
        <f t="shared" si="13"/>
        <v>0</v>
      </c>
      <c r="AM44" s="34">
        <f t="shared" si="14"/>
        <v>0</v>
      </c>
      <c r="AN44" s="34">
        <f t="shared" si="15"/>
        <v>0</v>
      </c>
    </row>
    <row r="45" spans="1:40" ht="13.25" hidden="1" customHeight="1" x14ac:dyDescent="0.45">
      <c r="A45" s="23" t="str">
        <f>D45&amp;" - "&amp;C45&amp;" - "&amp;B45</f>
        <v>ISC - XI - AI</v>
      </c>
      <c r="B45" s="8" t="s">
        <v>5</v>
      </c>
      <c r="C45" s="3" t="s">
        <v>25</v>
      </c>
      <c r="D45" s="3" t="s">
        <v>41</v>
      </c>
      <c r="E45" s="3" t="s">
        <v>132</v>
      </c>
      <c r="F45" s="33" t="s">
        <v>64</v>
      </c>
      <c r="G45" s="33" t="s">
        <v>285</v>
      </c>
      <c r="H45" s="7" t="s">
        <v>72</v>
      </c>
      <c r="I45" s="17">
        <v>45139</v>
      </c>
      <c r="J45" s="7">
        <v>1</v>
      </c>
      <c r="K45" s="7">
        <v>1</v>
      </c>
      <c r="L45" s="7">
        <v>1</v>
      </c>
      <c r="M45" s="7">
        <v>1</v>
      </c>
      <c r="N45" s="7" t="s">
        <v>29</v>
      </c>
      <c r="O45" s="7">
        <v>6000</v>
      </c>
      <c r="P45" s="7">
        <v>0</v>
      </c>
      <c r="Q45" s="7" t="s">
        <v>27</v>
      </c>
      <c r="R45" s="18">
        <f t="shared" ref="R45" si="94">O45*50%</f>
        <v>3000</v>
      </c>
      <c r="S45" s="7">
        <v>0</v>
      </c>
      <c r="T45" s="18">
        <f>R45*20%</f>
        <v>600</v>
      </c>
      <c r="U45" s="18">
        <f>R45*46.666666666667%</f>
        <v>1400.00000000001</v>
      </c>
      <c r="V45" s="16">
        <f>X45*4</f>
        <v>56000</v>
      </c>
      <c r="W45" s="16">
        <f>X45*2</f>
        <v>28000</v>
      </c>
      <c r="X45" s="16">
        <v>14000</v>
      </c>
      <c r="Y45" s="16">
        <f>X45/2</f>
        <v>7000</v>
      </c>
      <c r="Z45" s="16">
        <f>(R45-(T45+X45/10))/(T45+X45/10)%</f>
        <v>50</v>
      </c>
      <c r="AA45" s="15">
        <f>AC45*4</f>
        <v>39200</v>
      </c>
      <c r="AB45" s="15">
        <f>AC45*2</f>
        <v>19600</v>
      </c>
      <c r="AC45" s="15">
        <f>X45*70%</f>
        <v>9800</v>
      </c>
      <c r="AD45" s="15">
        <f>AC45/2</f>
        <v>4900</v>
      </c>
      <c r="AE45" s="15">
        <f>(R45-(T45+AC45/10))/(T45+AC45/10)%</f>
        <v>89.87341772151899</v>
      </c>
      <c r="AF45" s="1">
        <v>0</v>
      </c>
      <c r="AG45" s="34">
        <f t="shared" si="0"/>
        <v>16800</v>
      </c>
      <c r="AH45" s="34">
        <f t="shared" si="1"/>
        <v>8400</v>
      </c>
      <c r="AI45" s="34">
        <f t="shared" si="2"/>
        <v>4200</v>
      </c>
      <c r="AJ45" s="34">
        <f t="shared" si="3"/>
        <v>2100</v>
      </c>
      <c r="AK45" s="34">
        <f t="shared" si="12"/>
        <v>0</v>
      </c>
      <c r="AL45" s="34">
        <f t="shared" si="13"/>
        <v>0</v>
      </c>
      <c r="AM45" s="34">
        <f t="shared" si="14"/>
        <v>0</v>
      </c>
      <c r="AN45" s="34">
        <f t="shared" si="15"/>
        <v>0</v>
      </c>
    </row>
    <row r="46" spans="1:40" ht="13.25" hidden="1" customHeight="1" x14ac:dyDescent="0.45">
      <c r="A46" s="23" t="str">
        <f>D46&amp;" - "&amp;C46&amp;" - "&amp;B46</f>
        <v>ICSE - X - English</v>
      </c>
      <c r="B46" s="6" t="s">
        <v>33</v>
      </c>
      <c r="C46" s="3" t="s">
        <v>54</v>
      </c>
      <c r="D46" s="3" t="s">
        <v>47</v>
      </c>
      <c r="E46" s="3" t="s">
        <v>305</v>
      </c>
      <c r="F46" s="33" t="s">
        <v>197</v>
      </c>
      <c r="G46" s="33" t="s">
        <v>285</v>
      </c>
      <c r="H46" s="7" t="s">
        <v>72</v>
      </c>
      <c r="I46" s="17">
        <v>45139</v>
      </c>
      <c r="J46" s="7">
        <v>1</v>
      </c>
      <c r="K46" s="7">
        <v>2</v>
      </c>
      <c r="L46" s="7">
        <v>0</v>
      </c>
      <c r="M46" s="7">
        <v>0</v>
      </c>
      <c r="N46" s="7" t="s">
        <v>29</v>
      </c>
      <c r="O46" s="7">
        <v>1400</v>
      </c>
      <c r="P46" s="7">
        <v>0</v>
      </c>
      <c r="Q46" s="7" t="s">
        <v>27</v>
      </c>
      <c r="R46" s="18">
        <f>O46*50%</f>
        <v>700</v>
      </c>
      <c r="S46" s="7">
        <v>0</v>
      </c>
      <c r="T46" s="18">
        <f>R46*20%</f>
        <v>140</v>
      </c>
      <c r="U46" s="18">
        <f>R46*46.666666666667%</f>
        <v>326.66666666666902</v>
      </c>
      <c r="V46" s="16">
        <f>X46*4</f>
        <v>13080</v>
      </c>
      <c r="W46" s="16">
        <f>X46*2</f>
        <v>6540</v>
      </c>
      <c r="X46" s="16">
        <v>3270</v>
      </c>
      <c r="Y46" s="16">
        <f>X46/2</f>
        <v>1635</v>
      </c>
      <c r="Z46" s="16">
        <f>(R46-(T46+X46/10))/(T46+X46/10)%</f>
        <v>49.892933618843685</v>
      </c>
      <c r="AA46" s="15">
        <f>AC46*4</f>
        <v>9156</v>
      </c>
      <c r="AB46" s="15">
        <f>AC46*2</f>
        <v>4578</v>
      </c>
      <c r="AC46" s="15">
        <f>X46*70%</f>
        <v>2289</v>
      </c>
      <c r="AD46" s="15">
        <f>AC46/2</f>
        <v>1144.5</v>
      </c>
      <c r="AE46" s="15">
        <f>(R46-(T46+AC46/10))/(T46+AC46/10)%</f>
        <v>89.753320683111966</v>
      </c>
      <c r="AF46" s="1">
        <v>0</v>
      </c>
      <c r="AG46" s="34">
        <f t="shared" si="0"/>
        <v>3924</v>
      </c>
      <c r="AH46" s="34">
        <f t="shared" si="1"/>
        <v>1962</v>
      </c>
      <c r="AI46" s="34">
        <f t="shared" si="2"/>
        <v>981</v>
      </c>
      <c r="AJ46" s="34">
        <f t="shared" si="3"/>
        <v>490.5</v>
      </c>
      <c r="AK46" s="34">
        <f t="shared" si="12"/>
        <v>0</v>
      </c>
      <c r="AL46" s="34">
        <f t="shared" si="13"/>
        <v>0</v>
      </c>
      <c r="AM46" s="34">
        <f t="shared" si="14"/>
        <v>0</v>
      </c>
      <c r="AN46" s="34">
        <f t="shared" si="15"/>
        <v>0</v>
      </c>
    </row>
    <row r="47" spans="1:40" ht="13.5" hidden="1" x14ac:dyDescent="0.45">
      <c r="A47" s="23" t="str">
        <f t="shared" ref="A47:A163" si="95">D47&amp;" - "&amp;C47&amp;" - "&amp;B47</f>
        <v>ICSE - X - Bengali</v>
      </c>
      <c r="B47" s="6" t="s">
        <v>34</v>
      </c>
      <c r="C47" s="3" t="s">
        <v>54</v>
      </c>
      <c r="D47" s="3" t="s">
        <v>47</v>
      </c>
      <c r="E47" s="3" t="s">
        <v>305</v>
      </c>
      <c r="F47" s="22" t="s">
        <v>29</v>
      </c>
      <c r="G47" s="22"/>
      <c r="H47" s="7" t="s">
        <v>72</v>
      </c>
      <c r="I47" s="17">
        <v>45139</v>
      </c>
      <c r="J47" s="7">
        <v>1</v>
      </c>
      <c r="K47" s="7">
        <v>2</v>
      </c>
      <c r="L47" s="7">
        <v>0</v>
      </c>
      <c r="M47" s="7">
        <v>0</v>
      </c>
      <c r="N47" s="7" t="s">
        <v>29</v>
      </c>
      <c r="O47" s="7">
        <v>1200</v>
      </c>
      <c r="P47" s="7">
        <v>0</v>
      </c>
      <c r="Q47" s="7" t="s">
        <v>27</v>
      </c>
      <c r="R47" s="18">
        <f t="shared" si="53"/>
        <v>600</v>
      </c>
      <c r="S47" s="7">
        <v>0</v>
      </c>
      <c r="T47" s="18">
        <f t="shared" si="54"/>
        <v>120</v>
      </c>
      <c r="U47" s="18">
        <f t="shared" ref="U47:U58" si="96">R47*46.666666666667%</f>
        <v>280.00000000000199</v>
      </c>
      <c r="V47" s="16">
        <f t="shared" ref="V47:V58" si="97">X47*4</f>
        <v>11200</v>
      </c>
      <c r="W47" s="16">
        <f t="shared" si="57"/>
        <v>5600</v>
      </c>
      <c r="X47" s="16">
        <v>2800</v>
      </c>
      <c r="Y47" s="16">
        <f t="shared" si="58"/>
        <v>1400</v>
      </c>
      <c r="Z47" s="16">
        <f t="shared" ref="Z47:Z58" si="98">(R47-(T47+X47/10))/(T47+X47/10)%</f>
        <v>50</v>
      </c>
      <c r="AA47" s="15">
        <f t="shared" si="60"/>
        <v>7839.9999999999991</v>
      </c>
      <c r="AB47" s="15">
        <f t="shared" si="61"/>
        <v>3919.9999999999995</v>
      </c>
      <c r="AC47" s="15">
        <f t="shared" si="62"/>
        <v>1959.9999999999998</v>
      </c>
      <c r="AD47" s="15">
        <f t="shared" si="63"/>
        <v>979.99999999999989</v>
      </c>
      <c r="AE47" s="15">
        <f t="shared" si="64"/>
        <v>89.87341772151899</v>
      </c>
      <c r="AF47" s="1">
        <v>0</v>
      </c>
      <c r="AG47" s="34">
        <f t="shared" si="0"/>
        <v>3360.0000000000009</v>
      </c>
      <c r="AH47" s="34">
        <f t="shared" si="1"/>
        <v>1680.0000000000005</v>
      </c>
      <c r="AI47" s="34">
        <f t="shared" si="2"/>
        <v>840.00000000000023</v>
      </c>
      <c r="AJ47" s="34">
        <f t="shared" si="3"/>
        <v>420.00000000000011</v>
      </c>
      <c r="AK47" s="34">
        <f t="shared" si="12"/>
        <v>0</v>
      </c>
      <c r="AL47" s="34">
        <f t="shared" si="13"/>
        <v>0</v>
      </c>
      <c r="AM47" s="34">
        <f t="shared" si="14"/>
        <v>0</v>
      </c>
      <c r="AN47" s="34">
        <f t="shared" si="15"/>
        <v>0</v>
      </c>
    </row>
    <row r="48" spans="1:40" ht="13.25" hidden="1" customHeight="1" x14ac:dyDescent="0.45">
      <c r="A48" s="23" t="str">
        <f t="shared" si="95"/>
        <v>ICSE - X - Hindi</v>
      </c>
      <c r="B48" s="6" t="s">
        <v>0</v>
      </c>
      <c r="C48" s="3" t="s">
        <v>54</v>
      </c>
      <c r="D48" s="3" t="s">
        <v>47</v>
      </c>
      <c r="E48" s="3" t="s">
        <v>305</v>
      </c>
      <c r="F48" s="22" t="s">
        <v>284</v>
      </c>
      <c r="G48" s="22" t="s">
        <v>185</v>
      </c>
      <c r="H48" s="7" t="s">
        <v>72</v>
      </c>
      <c r="I48" s="17">
        <v>45139</v>
      </c>
      <c r="J48" s="7">
        <v>1</v>
      </c>
      <c r="K48" s="7">
        <v>2</v>
      </c>
      <c r="L48" s="7">
        <v>0</v>
      </c>
      <c r="M48" s="7">
        <v>0</v>
      </c>
      <c r="N48" s="7" t="s">
        <v>29</v>
      </c>
      <c r="O48" s="7">
        <v>1200</v>
      </c>
      <c r="P48" s="7">
        <v>0</v>
      </c>
      <c r="Q48" s="7" t="s">
        <v>27</v>
      </c>
      <c r="R48" s="18">
        <f t="shared" si="53"/>
        <v>600</v>
      </c>
      <c r="S48" s="7">
        <v>0</v>
      </c>
      <c r="T48" s="18">
        <f t="shared" si="54"/>
        <v>120</v>
      </c>
      <c r="U48" s="18">
        <f t="shared" si="96"/>
        <v>280.00000000000199</v>
      </c>
      <c r="V48" s="16">
        <f t="shared" si="97"/>
        <v>11200</v>
      </c>
      <c r="W48" s="16">
        <f t="shared" si="57"/>
        <v>5600</v>
      </c>
      <c r="X48" s="16">
        <v>2800</v>
      </c>
      <c r="Y48" s="16">
        <f t="shared" si="58"/>
        <v>1400</v>
      </c>
      <c r="Z48" s="16">
        <f t="shared" si="98"/>
        <v>50</v>
      </c>
      <c r="AA48" s="15">
        <f t="shared" si="60"/>
        <v>7839.9999999999991</v>
      </c>
      <c r="AB48" s="15">
        <f t="shared" si="61"/>
        <v>3919.9999999999995</v>
      </c>
      <c r="AC48" s="15">
        <f t="shared" si="62"/>
        <v>1959.9999999999998</v>
      </c>
      <c r="AD48" s="15">
        <f t="shared" si="63"/>
        <v>979.99999999999989</v>
      </c>
      <c r="AE48" s="15">
        <f t="shared" si="64"/>
        <v>89.87341772151899</v>
      </c>
      <c r="AF48" s="1">
        <v>0</v>
      </c>
      <c r="AG48" s="34">
        <f t="shared" si="0"/>
        <v>3360.0000000000009</v>
      </c>
      <c r="AH48" s="34">
        <f t="shared" si="1"/>
        <v>1680.0000000000005</v>
      </c>
      <c r="AI48" s="34">
        <f t="shared" si="2"/>
        <v>840.00000000000023</v>
      </c>
      <c r="AJ48" s="34">
        <f t="shared" si="3"/>
        <v>420.00000000000011</v>
      </c>
      <c r="AK48" s="34">
        <f t="shared" si="12"/>
        <v>0</v>
      </c>
      <c r="AL48" s="34">
        <f t="shared" si="13"/>
        <v>0</v>
      </c>
      <c r="AM48" s="34">
        <f t="shared" si="14"/>
        <v>0</v>
      </c>
      <c r="AN48" s="34">
        <f t="shared" si="15"/>
        <v>0</v>
      </c>
    </row>
    <row r="49" spans="1:40" ht="13.5" hidden="1" x14ac:dyDescent="0.45">
      <c r="A49" s="23" t="str">
        <f>D49&amp;" - "&amp;C49&amp;" - "&amp;B49</f>
        <v>ICSE - X - Geography</v>
      </c>
      <c r="B49" s="6" t="s">
        <v>32</v>
      </c>
      <c r="C49" s="3" t="s">
        <v>54</v>
      </c>
      <c r="D49" s="3" t="s">
        <v>47</v>
      </c>
      <c r="E49" s="3" t="s">
        <v>305</v>
      </c>
      <c r="F49" s="33" t="s">
        <v>179</v>
      </c>
      <c r="G49" s="33" t="s">
        <v>285</v>
      </c>
      <c r="H49" s="7" t="s">
        <v>72</v>
      </c>
      <c r="I49" s="17">
        <v>45139</v>
      </c>
      <c r="J49" s="7">
        <v>1</v>
      </c>
      <c r="K49" s="7">
        <v>2</v>
      </c>
      <c r="L49" s="7">
        <v>0</v>
      </c>
      <c r="M49" s="7">
        <v>0</v>
      </c>
      <c r="N49" s="7" t="s">
        <v>29</v>
      </c>
      <c r="O49" s="7">
        <v>1400</v>
      </c>
      <c r="P49" s="7">
        <v>0</v>
      </c>
      <c r="Q49" s="7" t="s">
        <v>27</v>
      </c>
      <c r="R49" s="18">
        <f>O49*50%</f>
        <v>700</v>
      </c>
      <c r="S49" s="7">
        <v>0</v>
      </c>
      <c r="T49" s="18">
        <f>R49*20%</f>
        <v>140</v>
      </c>
      <c r="U49" s="18">
        <f>R49*46.666666666667%</f>
        <v>326.66666666666902</v>
      </c>
      <c r="V49" s="16">
        <f>X49*4</f>
        <v>13080</v>
      </c>
      <c r="W49" s="16">
        <f>X49*2</f>
        <v>6540</v>
      </c>
      <c r="X49" s="16">
        <v>3270</v>
      </c>
      <c r="Y49" s="16">
        <f>X49/2</f>
        <v>1635</v>
      </c>
      <c r="Z49" s="16">
        <f>(R49-(T49+X49/10))/(T49+X49/10)%</f>
        <v>49.892933618843685</v>
      </c>
      <c r="AA49" s="15">
        <f>AC49*4</f>
        <v>9156</v>
      </c>
      <c r="AB49" s="15">
        <f>AC49*2</f>
        <v>4578</v>
      </c>
      <c r="AC49" s="15">
        <f>X49*70%</f>
        <v>2289</v>
      </c>
      <c r="AD49" s="15">
        <f>AC49/2</f>
        <v>1144.5</v>
      </c>
      <c r="AE49" s="15">
        <f>(R49-(T49+AC49/10))/(T49+AC49/10)%</f>
        <v>89.753320683111966</v>
      </c>
      <c r="AF49" s="1">
        <v>0</v>
      </c>
      <c r="AG49" s="34">
        <f t="shared" si="0"/>
        <v>3924</v>
      </c>
      <c r="AH49" s="34">
        <f t="shared" si="1"/>
        <v>1962</v>
      </c>
      <c r="AI49" s="34">
        <f t="shared" si="2"/>
        <v>981</v>
      </c>
      <c r="AJ49" s="34">
        <f t="shared" si="3"/>
        <v>490.5</v>
      </c>
      <c r="AK49" s="34">
        <f t="shared" si="12"/>
        <v>0</v>
      </c>
      <c r="AL49" s="34">
        <f t="shared" si="13"/>
        <v>0</v>
      </c>
      <c r="AM49" s="34">
        <f t="shared" si="14"/>
        <v>0</v>
      </c>
      <c r="AN49" s="34">
        <f t="shared" si="15"/>
        <v>0</v>
      </c>
    </row>
    <row r="50" spans="1:40" ht="13.25" hidden="1" customHeight="1" x14ac:dyDescent="0.45">
      <c r="A50" s="23" t="str">
        <f>D50&amp;" - "&amp;C50&amp;" - "&amp;B50</f>
        <v>ICSE - X - EVS</v>
      </c>
      <c r="B50" s="6" t="s">
        <v>3</v>
      </c>
      <c r="C50" s="3" t="s">
        <v>54</v>
      </c>
      <c r="D50" s="3" t="s">
        <v>47</v>
      </c>
      <c r="E50" s="3" t="s">
        <v>305</v>
      </c>
      <c r="F50" s="33" t="s">
        <v>204</v>
      </c>
      <c r="G50" s="33" t="s">
        <v>285</v>
      </c>
      <c r="H50" s="7" t="s">
        <v>72</v>
      </c>
      <c r="I50" s="17">
        <v>45139</v>
      </c>
      <c r="J50" s="7">
        <v>1</v>
      </c>
      <c r="K50" s="7">
        <v>2</v>
      </c>
      <c r="L50" s="7">
        <v>0</v>
      </c>
      <c r="M50" s="7">
        <v>0</v>
      </c>
      <c r="N50" s="7" t="s">
        <v>29</v>
      </c>
      <c r="O50" s="7">
        <v>1200</v>
      </c>
      <c r="P50" s="7">
        <v>0</v>
      </c>
      <c r="Q50" s="7" t="s">
        <v>27</v>
      </c>
      <c r="R50" s="18">
        <f>O50*50%</f>
        <v>600</v>
      </c>
      <c r="S50" s="7">
        <v>0</v>
      </c>
      <c r="T50" s="18">
        <f>R50*20%</f>
        <v>120</v>
      </c>
      <c r="U50" s="18">
        <f>R50*46.666666666667%</f>
        <v>280.00000000000199</v>
      </c>
      <c r="V50" s="16">
        <f>X50*4</f>
        <v>11200</v>
      </c>
      <c r="W50" s="16">
        <f>X50*2</f>
        <v>5600</v>
      </c>
      <c r="X50" s="16">
        <v>2800</v>
      </c>
      <c r="Y50" s="16">
        <f>X50/2</f>
        <v>1400</v>
      </c>
      <c r="Z50" s="16">
        <f>(R50-(T50+X50/10))/(T50+X50/10)%</f>
        <v>50</v>
      </c>
      <c r="AA50" s="15">
        <f>AC50*4</f>
        <v>7839.9999999999991</v>
      </c>
      <c r="AB50" s="15">
        <f>AC50*2</f>
        <v>3919.9999999999995</v>
      </c>
      <c r="AC50" s="15">
        <f>X50*70%</f>
        <v>1959.9999999999998</v>
      </c>
      <c r="AD50" s="15">
        <f>AC50/2</f>
        <v>979.99999999999989</v>
      </c>
      <c r="AE50" s="15">
        <f>(R50-(T50+AC50/10))/(T50+AC50/10)%</f>
        <v>89.87341772151899</v>
      </c>
      <c r="AF50" s="1">
        <v>0</v>
      </c>
      <c r="AG50" s="34">
        <f t="shared" si="0"/>
        <v>3360.0000000000009</v>
      </c>
      <c r="AH50" s="34">
        <f t="shared" si="1"/>
        <v>1680.0000000000005</v>
      </c>
      <c r="AI50" s="34">
        <f t="shared" si="2"/>
        <v>840.00000000000023</v>
      </c>
      <c r="AJ50" s="34">
        <f t="shared" si="3"/>
        <v>420.00000000000011</v>
      </c>
      <c r="AK50" s="34">
        <f t="shared" si="12"/>
        <v>0</v>
      </c>
      <c r="AL50" s="34">
        <f t="shared" si="13"/>
        <v>0</v>
      </c>
      <c r="AM50" s="34">
        <f t="shared" si="14"/>
        <v>0</v>
      </c>
      <c r="AN50" s="34">
        <f t="shared" si="15"/>
        <v>0</v>
      </c>
    </row>
    <row r="51" spans="1:40" ht="13.5" hidden="1" x14ac:dyDescent="0.45">
      <c r="A51" s="23" t="str">
        <f>D51&amp;" - "&amp;C51&amp;" - "&amp;B51</f>
        <v>ICSE - X - Hist Civics</v>
      </c>
      <c r="B51" s="6" t="s">
        <v>67</v>
      </c>
      <c r="C51" s="3" t="s">
        <v>54</v>
      </c>
      <c r="D51" s="3" t="s">
        <v>47</v>
      </c>
      <c r="E51" s="3" t="s">
        <v>305</v>
      </c>
      <c r="F51" s="33" t="s">
        <v>194</v>
      </c>
      <c r="G51" s="33" t="s">
        <v>285</v>
      </c>
      <c r="H51" s="7" t="s">
        <v>72</v>
      </c>
      <c r="I51" s="17">
        <v>45139</v>
      </c>
      <c r="J51" s="7">
        <v>1</v>
      </c>
      <c r="K51" s="7">
        <v>2</v>
      </c>
      <c r="L51" s="7">
        <v>0</v>
      </c>
      <c r="M51" s="7">
        <v>0</v>
      </c>
      <c r="N51" s="7" t="s">
        <v>29</v>
      </c>
      <c r="O51" s="7">
        <v>1200</v>
      </c>
      <c r="P51" s="7">
        <v>0</v>
      </c>
      <c r="Q51" s="7" t="s">
        <v>27</v>
      </c>
      <c r="R51" s="18">
        <f>O51*50%</f>
        <v>600</v>
      </c>
      <c r="S51" s="7">
        <v>0</v>
      </c>
      <c r="T51" s="18">
        <f>R51*20%</f>
        <v>120</v>
      </c>
      <c r="U51" s="18">
        <f>R51*46.666666666667%</f>
        <v>280.00000000000199</v>
      </c>
      <c r="V51" s="16">
        <f>X51*4</f>
        <v>11200</v>
      </c>
      <c r="W51" s="16">
        <f>X51*2</f>
        <v>5600</v>
      </c>
      <c r="X51" s="16">
        <v>2800</v>
      </c>
      <c r="Y51" s="16">
        <f>X51/2</f>
        <v>1400</v>
      </c>
      <c r="Z51" s="16">
        <f>(R51-(T51+X51/10))/(T51+X51/10)%</f>
        <v>50</v>
      </c>
      <c r="AA51" s="15">
        <f>AC51*4</f>
        <v>7839.9999999999991</v>
      </c>
      <c r="AB51" s="15">
        <f>AC51*2</f>
        <v>3919.9999999999995</v>
      </c>
      <c r="AC51" s="15">
        <f>X51*70%</f>
        <v>1959.9999999999998</v>
      </c>
      <c r="AD51" s="15">
        <f>AC51/2</f>
        <v>979.99999999999989</v>
      </c>
      <c r="AE51" s="15">
        <f>(R51-(T51+AC51/10))/(T51+AC51/10)%</f>
        <v>89.87341772151899</v>
      </c>
      <c r="AF51" s="1">
        <v>0</v>
      </c>
      <c r="AG51" s="34">
        <f t="shared" si="0"/>
        <v>3360.0000000000009</v>
      </c>
      <c r="AH51" s="34">
        <f t="shared" si="1"/>
        <v>1680.0000000000005</v>
      </c>
      <c r="AI51" s="34">
        <f t="shared" si="2"/>
        <v>840.00000000000023</v>
      </c>
      <c r="AJ51" s="34">
        <f t="shared" si="3"/>
        <v>420.00000000000011</v>
      </c>
      <c r="AK51" s="34">
        <f t="shared" si="12"/>
        <v>0</v>
      </c>
      <c r="AL51" s="34">
        <f t="shared" si="13"/>
        <v>0</v>
      </c>
      <c r="AM51" s="34">
        <f t="shared" si="14"/>
        <v>0</v>
      </c>
      <c r="AN51" s="34">
        <f t="shared" si="15"/>
        <v>0</v>
      </c>
    </row>
    <row r="52" spans="1:40" ht="13.25" hidden="1" customHeight="1" x14ac:dyDescent="0.45">
      <c r="A52" s="23" t="str">
        <f>D52&amp;" - "&amp;C52&amp;" - "&amp;B52</f>
        <v>ICSE - X - Commercial Study</v>
      </c>
      <c r="B52" s="9" t="s">
        <v>69</v>
      </c>
      <c r="C52" s="3" t="s">
        <v>54</v>
      </c>
      <c r="D52" s="3" t="s">
        <v>47</v>
      </c>
      <c r="E52" s="3" t="s">
        <v>4</v>
      </c>
      <c r="F52" s="33" t="s">
        <v>179</v>
      </c>
      <c r="G52" s="33" t="s">
        <v>285</v>
      </c>
      <c r="H52" s="7" t="s">
        <v>72</v>
      </c>
      <c r="I52" s="17">
        <v>45139</v>
      </c>
      <c r="J52" s="7">
        <v>1</v>
      </c>
      <c r="K52" s="7">
        <v>2</v>
      </c>
      <c r="L52" s="7">
        <v>0</v>
      </c>
      <c r="M52" s="7">
        <v>0</v>
      </c>
      <c r="N52" s="7" t="s">
        <v>29</v>
      </c>
      <c r="O52" s="7">
        <v>1400</v>
      </c>
      <c r="P52" s="7">
        <v>0</v>
      </c>
      <c r="Q52" s="7" t="s">
        <v>27</v>
      </c>
      <c r="R52" s="18">
        <f>O52*50%</f>
        <v>700</v>
      </c>
      <c r="S52" s="7">
        <v>0</v>
      </c>
      <c r="T52" s="18">
        <f>R52*20%</f>
        <v>140</v>
      </c>
      <c r="U52" s="18">
        <f>R52*46.666666666667%</f>
        <v>326.66666666666902</v>
      </c>
      <c r="V52" s="16">
        <f>X52*4</f>
        <v>13080</v>
      </c>
      <c r="W52" s="16">
        <f>X52*2</f>
        <v>6540</v>
      </c>
      <c r="X52" s="16">
        <v>3270</v>
      </c>
      <c r="Y52" s="16">
        <f>X52/2</f>
        <v>1635</v>
      </c>
      <c r="Z52" s="16">
        <f>(R52-(T52+X52/10))/(T52+X52/10)%</f>
        <v>49.892933618843685</v>
      </c>
      <c r="AA52" s="15">
        <f>AC52*4</f>
        <v>9156</v>
      </c>
      <c r="AB52" s="15">
        <f>AC52*2</f>
        <v>4578</v>
      </c>
      <c r="AC52" s="15">
        <f>X52*70%</f>
        <v>2289</v>
      </c>
      <c r="AD52" s="15">
        <f>AC52/2</f>
        <v>1144.5</v>
      </c>
      <c r="AE52" s="15">
        <f>(R52-(T52+AC52/10))/(T52+AC52/10)%</f>
        <v>89.753320683111966</v>
      </c>
      <c r="AF52" s="1">
        <v>0</v>
      </c>
      <c r="AG52" s="34">
        <f t="shared" si="0"/>
        <v>3924</v>
      </c>
      <c r="AH52" s="34">
        <f t="shared" si="1"/>
        <v>1962</v>
      </c>
      <c r="AI52" s="34">
        <f t="shared" si="2"/>
        <v>981</v>
      </c>
      <c r="AJ52" s="34">
        <f t="shared" si="3"/>
        <v>490.5</v>
      </c>
      <c r="AK52" s="34">
        <f t="shared" si="12"/>
        <v>0</v>
      </c>
      <c r="AL52" s="34">
        <f t="shared" si="13"/>
        <v>0</v>
      </c>
      <c r="AM52" s="34">
        <f t="shared" si="14"/>
        <v>0</v>
      </c>
      <c r="AN52" s="34">
        <f t="shared" si="15"/>
        <v>0</v>
      </c>
    </row>
    <row r="53" spans="1:40" ht="13.25" hidden="1" customHeight="1" x14ac:dyDescent="0.45">
      <c r="A53" s="23" t="str">
        <f>D53&amp;" - "&amp;C53&amp;" - "&amp;B53</f>
        <v>ICSE - X - Economics</v>
      </c>
      <c r="B53" s="9" t="s">
        <v>31</v>
      </c>
      <c r="C53" s="3" t="s">
        <v>54</v>
      </c>
      <c r="D53" s="3" t="s">
        <v>47</v>
      </c>
      <c r="E53" s="3" t="s">
        <v>4</v>
      </c>
      <c r="F53" s="33" t="s">
        <v>180</v>
      </c>
      <c r="G53" s="33" t="s">
        <v>285</v>
      </c>
      <c r="H53" s="7" t="s">
        <v>72</v>
      </c>
      <c r="I53" s="17">
        <v>45139</v>
      </c>
      <c r="J53" s="7">
        <v>1</v>
      </c>
      <c r="K53" s="7">
        <v>2</v>
      </c>
      <c r="L53" s="7">
        <v>0</v>
      </c>
      <c r="M53" s="7">
        <v>0</v>
      </c>
      <c r="N53" s="7" t="s">
        <v>29</v>
      </c>
      <c r="O53" s="7">
        <v>1400</v>
      </c>
      <c r="P53" s="7">
        <v>0</v>
      </c>
      <c r="Q53" s="7" t="s">
        <v>27</v>
      </c>
      <c r="R53" s="18">
        <f>O53*50%</f>
        <v>700</v>
      </c>
      <c r="S53" s="7">
        <v>0</v>
      </c>
      <c r="T53" s="18">
        <f>R53*20%</f>
        <v>140</v>
      </c>
      <c r="U53" s="18">
        <f>R53*46.666666666667%</f>
        <v>326.66666666666902</v>
      </c>
      <c r="V53" s="16">
        <f>X53*4</f>
        <v>13080</v>
      </c>
      <c r="W53" s="16">
        <f>X53*2</f>
        <v>6540</v>
      </c>
      <c r="X53" s="16">
        <v>3270</v>
      </c>
      <c r="Y53" s="16">
        <f>X53/2</f>
        <v>1635</v>
      </c>
      <c r="Z53" s="16">
        <f>(R53-(T53+X53/10))/(T53+X53/10)%</f>
        <v>49.892933618843685</v>
      </c>
      <c r="AA53" s="15">
        <f>AC53*4</f>
        <v>9156</v>
      </c>
      <c r="AB53" s="15">
        <f>AC53*2</f>
        <v>4578</v>
      </c>
      <c r="AC53" s="15">
        <f>X53*70%</f>
        <v>2289</v>
      </c>
      <c r="AD53" s="15">
        <f>AC53/2</f>
        <v>1144.5</v>
      </c>
      <c r="AE53" s="15">
        <f>(R53-(T53+AC53/10))/(T53+AC53/10)%</f>
        <v>89.753320683111966</v>
      </c>
      <c r="AF53" s="1">
        <v>0</v>
      </c>
      <c r="AG53" s="34">
        <f t="shared" si="0"/>
        <v>3924</v>
      </c>
      <c r="AH53" s="34">
        <f t="shared" si="1"/>
        <v>1962</v>
      </c>
      <c r="AI53" s="34">
        <f t="shared" si="2"/>
        <v>981</v>
      </c>
      <c r="AJ53" s="34">
        <f t="shared" si="3"/>
        <v>490.5</v>
      </c>
      <c r="AK53" s="34">
        <f t="shared" si="12"/>
        <v>0</v>
      </c>
      <c r="AL53" s="34">
        <f t="shared" si="13"/>
        <v>0</v>
      </c>
      <c r="AM53" s="34">
        <f t="shared" si="14"/>
        <v>0</v>
      </c>
      <c r="AN53" s="34">
        <f t="shared" si="15"/>
        <v>0</v>
      </c>
    </row>
    <row r="54" spans="1:40" ht="13.25" customHeight="1" x14ac:dyDescent="0.45">
      <c r="A54" s="23" t="str">
        <f t="shared" si="95"/>
        <v>ICSE - X - Maths</v>
      </c>
      <c r="B54" s="25" t="s">
        <v>2</v>
      </c>
      <c r="C54" s="3" t="s">
        <v>54</v>
      </c>
      <c r="D54" s="3" t="s">
        <v>47</v>
      </c>
      <c r="E54" s="3" t="s">
        <v>304</v>
      </c>
      <c r="F54" s="33" t="s">
        <v>192</v>
      </c>
      <c r="G54" s="33" t="s">
        <v>285</v>
      </c>
      <c r="H54" s="7" t="s">
        <v>72</v>
      </c>
      <c r="I54" s="17">
        <v>45139</v>
      </c>
      <c r="J54" s="7">
        <v>1</v>
      </c>
      <c r="K54" s="7">
        <v>2</v>
      </c>
      <c r="L54" s="7">
        <v>0</v>
      </c>
      <c r="M54" s="7">
        <v>0</v>
      </c>
      <c r="N54" s="7" t="s">
        <v>29</v>
      </c>
      <c r="O54" s="7">
        <v>1400</v>
      </c>
      <c r="P54" s="7">
        <v>0</v>
      </c>
      <c r="Q54" s="7" t="s">
        <v>27</v>
      </c>
      <c r="R54" s="18">
        <f t="shared" si="53"/>
        <v>700</v>
      </c>
      <c r="S54" s="7">
        <v>0</v>
      </c>
      <c r="T54" s="18">
        <f t="shared" si="54"/>
        <v>140</v>
      </c>
      <c r="U54" s="18">
        <f t="shared" si="96"/>
        <v>326.66666666666902</v>
      </c>
      <c r="V54" s="16">
        <f t="shared" si="97"/>
        <v>13080</v>
      </c>
      <c r="W54" s="16">
        <f t="shared" si="57"/>
        <v>6540</v>
      </c>
      <c r="X54" s="16">
        <v>3270</v>
      </c>
      <c r="Y54" s="16">
        <f t="shared" si="58"/>
        <v>1635</v>
      </c>
      <c r="Z54" s="16">
        <f t="shared" si="98"/>
        <v>49.892933618843685</v>
      </c>
      <c r="AA54" s="15">
        <f t="shared" si="60"/>
        <v>9156</v>
      </c>
      <c r="AB54" s="15">
        <f t="shared" si="61"/>
        <v>4578</v>
      </c>
      <c r="AC54" s="15">
        <f t="shared" si="62"/>
        <v>2289</v>
      </c>
      <c r="AD54" s="15">
        <f t="shared" si="63"/>
        <v>1144.5</v>
      </c>
      <c r="AE54" s="15">
        <f t="shared" si="64"/>
        <v>89.753320683111966</v>
      </c>
      <c r="AF54" s="1">
        <v>0</v>
      </c>
      <c r="AG54" s="34">
        <f t="shared" si="0"/>
        <v>3924</v>
      </c>
      <c r="AH54" s="34">
        <f t="shared" si="1"/>
        <v>1962</v>
      </c>
      <c r="AI54" s="34">
        <f t="shared" si="2"/>
        <v>981</v>
      </c>
      <c r="AJ54" s="34">
        <f t="shared" si="3"/>
        <v>490.5</v>
      </c>
      <c r="AK54" s="34">
        <f t="shared" si="12"/>
        <v>0</v>
      </c>
      <c r="AL54" s="34">
        <f t="shared" si="13"/>
        <v>0</v>
      </c>
      <c r="AM54" s="34">
        <f t="shared" si="14"/>
        <v>0</v>
      </c>
      <c r="AN54" s="34">
        <f t="shared" si="15"/>
        <v>0</v>
      </c>
    </row>
    <row r="55" spans="1:40" ht="13.25" hidden="1" customHeight="1" x14ac:dyDescent="0.45">
      <c r="A55" s="23" t="str">
        <f t="shared" si="95"/>
        <v>ICSE - X - Physics</v>
      </c>
      <c r="B55" s="29" t="s">
        <v>24</v>
      </c>
      <c r="C55" s="3" t="s">
        <v>54</v>
      </c>
      <c r="D55" s="3" t="s">
        <v>47</v>
      </c>
      <c r="E55" s="3" t="s">
        <v>304</v>
      </c>
      <c r="F55" s="7" t="s">
        <v>190</v>
      </c>
      <c r="G55" s="7" t="s">
        <v>185</v>
      </c>
      <c r="H55" s="7" t="s">
        <v>72</v>
      </c>
      <c r="I55" s="17">
        <v>45139</v>
      </c>
      <c r="J55" s="7">
        <v>1</v>
      </c>
      <c r="K55" s="7">
        <v>2</v>
      </c>
      <c r="L55" s="7">
        <v>0</v>
      </c>
      <c r="M55" s="7">
        <v>0</v>
      </c>
      <c r="N55" s="7" t="s">
        <v>29</v>
      </c>
      <c r="O55" s="7">
        <v>1400</v>
      </c>
      <c r="P55" s="7">
        <v>0</v>
      </c>
      <c r="Q55" s="7" t="s">
        <v>27</v>
      </c>
      <c r="R55" s="18">
        <f t="shared" si="53"/>
        <v>700</v>
      </c>
      <c r="S55" s="7">
        <v>0</v>
      </c>
      <c r="T55" s="18">
        <f t="shared" si="54"/>
        <v>140</v>
      </c>
      <c r="U55" s="18">
        <f>R55*46.666666666667%</f>
        <v>326.66666666666902</v>
      </c>
      <c r="V55" s="16">
        <f>X55*4</f>
        <v>13080</v>
      </c>
      <c r="W55" s="16">
        <f t="shared" si="57"/>
        <v>6540</v>
      </c>
      <c r="X55" s="16">
        <v>3270</v>
      </c>
      <c r="Y55" s="16">
        <f t="shared" si="58"/>
        <v>1635</v>
      </c>
      <c r="Z55" s="16">
        <f>(R55-(T55+X55/10))/(T55+X55/10)%</f>
        <v>49.892933618843685</v>
      </c>
      <c r="AA55" s="15">
        <f t="shared" si="60"/>
        <v>9156</v>
      </c>
      <c r="AB55" s="15">
        <f t="shared" si="61"/>
        <v>4578</v>
      </c>
      <c r="AC55" s="15">
        <f t="shared" si="62"/>
        <v>2289</v>
      </c>
      <c r="AD55" s="15">
        <f t="shared" si="63"/>
        <v>1144.5</v>
      </c>
      <c r="AE55" s="15">
        <f t="shared" si="64"/>
        <v>89.753320683111966</v>
      </c>
      <c r="AF55" s="1">
        <v>0</v>
      </c>
      <c r="AG55" s="34">
        <f t="shared" si="0"/>
        <v>3924</v>
      </c>
      <c r="AH55" s="34">
        <f t="shared" si="1"/>
        <v>1962</v>
      </c>
      <c r="AI55" s="34">
        <f t="shared" si="2"/>
        <v>981</v>
      </c>
      <c r="AJ55" s="34">
        <f t="shared" si="3"/>
        <v>490.5</v>
      </c>
      <c r="AK55" s="34">
        <f t="shared" si="12"/>
        <v>0</v>
      </c>
      <c r="AL55" s="34">
        <f t="shared" si="13"/>
        <v>0</v>
      </c>
      <c r="AM55" s="34">
        <f t="shared" si="14"/>
        <v>0</v>
      </c>
      <c r="AN55" s="34">
        <f t="shared" si="15"/>
        <v>0</v>
      </c>
    </row>
    <row r="56" spans="1:40" ht="13.25" hidden="1" customHeight="1" x14ac:dyDescent="0.45">
      <c r="A56" s="23" t="str">
        <f t="shared" si="95"/>
        <v>ICSE - X - Chemistry</v>
      </c>
      <c r="B56" s="29" t="s">
        <v>28</v>
      </c>
      <c r="C56" s="3" t="s">
        <v>54</v>
      </c>
      <c r="D56" s="3" t="s">
        <v>47</v>
      </c>
      <c r="E56" s="3" t="s">
        <v>304</v>
      </c>
      <c r="F56" s="7" t="s">
        <v>191</v>
      </c>
      <c r="G56" s="7" t="s">
        <v>185</v>
      </c>
      <c r="H56" s="7" t="s">
        <v>72</v>
      </c>
      <c r="I56" s="17">
        <v>45139</v>
      </c>
      <c r="J56" s="7">
        <v>1</v>
      </c>
      <c r="K56" s="7">
        <v>2</v>
      </c>
      <c r="L56" s="7">
        <v>0</v>
      </c>
      <c r="M56" s="7">
        <v>0</v>
      </c>
      <c r="N56" s="7" t="s">
        <v>29</v>
      </c>
      <c r="O56" s="7">
        <v>1400</v>
      </c>
      <c r="P56" s="7">
        <v>0</v>
      </c>
      <c r="Q56" s="7" t="s">
        <v>27</v>
      </c>
      <c r="R56" s="18">
        <f t="shared" si="53"/>
        <v>700</v>
      </c>
      <c r="S56" s="7">
        <v>0</v>
      </c>
      <c r="T56" s="18">
        <f t="shared" si="54"/>
        <v>140</v>
      </c>
      <c r="U56" s="18">
        <f>R56*46.666666666667%</f>
        <v>326.66666666666902</v>
      </c>
      <c r="V56" s="16">
        <f>X56*4</f>
        <v>13080</v>
      </c>
      <c r="W56" s="16">
        <f t="shared" si="57"/>
        <v>6540</v>
      </c>
      <c r="X56" s="16">
        <v>3270</v>
      </c>
      <c r="Y56" s="16">
        <f t="shared" si="58"/>
        <v>1635</v>
      </c>
      <c r="Z56" s="16">
        <f>(R56-(T56+X56/10))/(T56+X56/10)%</f>
        <v>49.892933618843685</v>
      </c>
      <c r="AA56" s="15">
        <f t="shared" si="60"/>
        <v>9156</v>
      </c>
      <c r="AB56" s="15">
        <f t="shared" si="61"/>
        <v>4578</v>
      </c>
      <c r="AC56" s="15">
        <f t="shared" si="62"/>
        <v>2289</v>
      </c>
      <c r="AD56" s="15">
        <f t="shared" si="63"/>
        <v>1144.5</v>
      </c>
      <c r="AE56" s="15">
        <f t="shared" si="64"/>
        <v>89.753320683111966</v>
      </c>
      <c r="AF56" s="1">
        <v>0</v>
      </c>
      <c r="AG56" s="34">
        <f t="shared" si="0"/>
        <v>3924</v>
      </c>
      <c r="AH56" s="34">
        <f t="shared" si="1"/>
        <v>1962</v>
      </c>
      <c r="AI56" s="34">
        <f t="shared" si="2"/>
        <v>981</v>
      </c>
      <c r="AJ56" s="34">
        <f t="shared" si="3"/>
        <v>490.5</v>
      </c>
      <c r="AK56" s="34">
        <f t="shared" si="12"/>
        <v>0</v>
      </c>
      <c r="AL56" s="34">
        <f t="shared" si="13"/>
        <v>0</v>
      </c>
      <c r="AM56" s="34">
        <f t="shared" si="14"/>
        <v>0</v>
      </c>
      <c r="AN56" s="34">
        <f t="shared" si="15"/>
        <v>0</v>
      </c>
    </row>
    <row r="57" spans="1:40" ht="13.25" hidden="1" customHeight="1" x14ac:dyDescent="0.45">
      <c r="A57" s="23" t="str">
        <f t="shared" si="95"/>
        <v>ICSE - X - Biology</v>
      </c>
      <c r="B57" s="29" t="s">
        <v>30</v>
      </c>
      <c r="C57" s="3" t="s">
        <v>54</v>
      </c>
      <c r="D57" s="3" t="s">
        <v>47</v>
      </c>
      <c r="E57" s="3" t="s">
        <v>304</v>
      </c>
      <c r="F57" s="22" t="s">
        <v>29</v>
      </c>
      <c r="G57" s="22"/>
      <c r="H57" s="7" t="s">
        <v>72</v>
      </c>
      <c r="I57" s="17">
        <v>45139</v>
      </c>
      <c r="J57" s="7">
        <v>1</v>
      </c>
      <c r="K57" s="7">
        <v>2</v>
      </c>
      <c r="L57" s="7">
        <v>0</v>
      </c>
      <c r="M57" s="7">
        <v>0</v>
      </c>
      <c r="N57" s="7" t="s">
        <v>29</v>
      </c>
      <c r="O57" s="7">
        <v>1400</v>
      </c>
      <c r="P57" s="7">
        <v>0</v>
      </c>
      <c r="Q57" s="7" t="s">
        <v>27</v>
      </c>
      <c r="R57" s="18">
        <f t="shared" si="53"/>
        <v>700</v>
      </c>
      <c r="S57" s="7">
        <v>0</v>
      </c>
      <c r="T57" s="18">
        <f t="shared" si="54"/>
        <v>140</v>
      </c>
      <c r="U57" s="18">
        <f>R57*46.666666666667%</f>
        <v>326.66666666666902</v>
      </c>
      <c r="V57" s="16">
        <f>X57*4</f>
        <v>13080</v>
      </c>
      <c r="W57" s="16">
        <f t="shared" si="57"/>
        <v>6540</v>
      </c>
      <c r="X57" s="16">
        <v>3270</v>
      </c>
      <c r="Y57" s="16">
        <f t="shared" si="58"/>
        <v>1635</v>
      </c>
      <c r="Z57" s="16">
        <f>(R57-(T57+X57/10))/(T57+X57/10)%</f>
        <v>49.892933618843685</v>
      </c>
      <c r="AA57" s="15">
        <f t="shared" si="60"/>
        <v>9156</v>
      </c>
      <c r="AB57" s="15">
        <f t="shared" si="61"/>
        <v>4578</v>
      </c>
      <c r="AC57" s="15">
        <f t="shared" si="62"/>
        <v>2289</v>
      </c>
      <c r="AD57" s="15">
        <f t="shared" si="63"/>
        <v>1144.5</v>
      </c>
      <c r="AE57" s="15">
        <f t="shared" si="64"/>
        <v>89.753320683111966</v>
      </c>
      <c r="AF57" s="1">
        <v>0</v>
      </c>
      <c r="AG57" s="34">
        <f t="shared" si="0"/>
        <v>3924</v>
      </c>
      <c r="AH57" s="34">
        <f t="shared" si="1"/>
        <v>1962</v>
      </c>
      <c r="AI57" s="34">
        <f t="shared" si="2"/>
        <v>981</v>
      </c>
      <c r="AJ57" s="34">
        <f t="shared" si="3"/>
        <v>490.5</v>
      </c>
      <c r="AK57" s="34">
        <f t="shared" si="12"/>
        <v>0</v>
      </c>
      <c r="AL57" s="34">
        <f t="shared" si="13"/>
        <v>0</v>
      </c>
      <c r="AM57" s="34">
        <f t="shared" si="14"/>
        <v>0</v>
      </c>
      <c r="AN57" s="34">
        <f t="shared" si="15"/>
        <v>0</v>
      </c>
    </row>
    <row r="58" spans="1:40" ht="13.25" hidden="1" customHeight="1" x14ac:dyDescent="0.45">
      <c r="A58" s="23" t="str">
        <f t="shared" si="95"/>
        <v>ICSE - X - Computers</v>
      </c>
      <c r="B58" s="8" t="s">
        <v>48</v>
      </c>
      <c r="C58" s="3" t="s">
        <v>54</v>
      </c>
      <c r="D58" s="3" t="s">
        <v>47</v>
      </c>
      <c r="E58" s="3" t="s">
        <v>132</v>
      </c>
      <c r="F58" s="7" t="s">
        <v>193</v>
      </c>
      <c r="G58" s="7" t="s">
        <v>185</v>
      </c>
      <c r="H58" s="7" t="s">
        <v>72</v>
      </c>
      <c r="I58" s="17">
        <v>45139</v>
      </c>
      <c r="J58" s="7">
        <v>1</v>
      </c>
      <c r="K58" s="7">
        <v>2</v>
      </c>
      <c r="L58" s="7">
        <v>0</v>
      </c>
      <c r="M58" s="7">
        <v>0</v>
      </c>
      <c r="N58" s="7" t="s">
        <v>29</v>
      </c>
      <c r="O58" s="7">
        <v>1400</v>
      </c>
      <c r="P58" s="7">
        <v>0</v>
      </c>
      <c r="Q58" s="7" t="s">
        <v>27</v>
      </c>
      <c r="R58" s="18">
        <f t="shared" ref="R58:R191" si="99">O58*50%</f>
        <v>700</v>
      </c>
      <c r="S58" s="7">
        <v>0</v>
      </c>
      <c r="T58" s="18">
        <f t="shared" si="54"/>
        <v>140</v>
      </c>
      <c r="U58" s="18">
        <f t="shared" si="96"/>
        <v>326.66666666666902</v>
      </c>
      <c r="V58" s="16">
        <f t="shared" si="97"/>
        <v>13080</v>
      </c>
      <c r="W58" s="16">
        <f t="shared" si="57"/>
        <v>6540</v>
      </c>
      <c r="X58" s="16">
        <v>3270</v>
      </c>
      <c r="Y58" s="16">
        <f t="shared" si="58"/>
        <v>1635</v>
      </c>
      <c r="Z58" s="16">
        <f t="shared" si="98"/>
        <v>49.892933618843685</v>
      </c>
      <c r="AA58" s="15">
        <f t="shared" si="60"/>
        <v>9156</v>
      </c>
      <c r="AB58" s="15">
        <f t="shared" si="61"/>
        <v>4578</v>
      </c>
      <c r="AC58" s="15">
        <f t="shared" si="62"/>
        <v>2289</v>
      </c>
      <c r="AD58" s="15">
        <f t="shared" si="63"/>
        <v>1144.5</v>
      </c>
      <c r="AE58" s="15">
        <f t="shared" si="64"/>
        <v>89.753320683111966</v>
      </c>
      <c r="AF58" s="1">
        <v>0</v>
      </c>
      <c r="AG58" s="34">
        <f t="shared" si="0"/>
        <v>3924</v>
      </c>
      <c r="AH58" s="34">
        <f t="shared" si="1"/>
        <v>1962</v>
      </c>
      <c r="AI58" s="34">
        <f t="shared" si="2"/>
        <v>981</v>
      </c>
      <c r="AJ58" s="34">
        <f t="shared" si="3"/>
        <v>490.5</v>
      </c>
      <c r="AK58" s="34">
        <f t="shared" si="12"/>
        <v>0</v>
      </c>
      <c r="AL58" s="34">
        <f t="shared" si="13"/>
        <v>0</v>
      </c>
      <c r="AM58" s="34">
        <f t="shared" si="14"/>
        <v>0</v>
      </c>
      <c r="AN58" s="34">
        <f t="shared" si="15"/>
        <v>0</v>
      </c>
    </row>
    <row r="59" spans="1:40" ht="13.25" hidden="1" customHeight="1" x14ac:dyDescent="0.45">
      <c r="A59" s="23" t="str">
        <f t="shared" si="95"/>
        <v>ICSE - X - AI</v>
      </c>
      <c r="B59" s="8" t="s">
        <v>5</v>
      </c>
      <c r="C59" s="3" t="s">
        <v>54</v>
      </c>
      <c r="D59" s="3" t="s">
        <v>47</v>
      </c>
      <c r="E59" s="3" t="s">
        <v>132</v>
      </c>
      <c r="F59" s="33" t="s">
        <v>64</v>
      </c>
      <c r="G59" s="33" t="s">
        <v>285</v>
      </c>
      <c r="H59" s="7" t="s">
        <v>72</v>
      </c>
      <c r="I59" s="17">
        <v>45139</v>
      </c>
      <c r="J59" s="7">
        <v>1</v>
      </c>
      <c r="K59" s="7">
        <v>1</v>
      </c>
      <c r="L59" s="7">
        <v>1</v>
      </c>
      <c r="M59" s="7">
        <v>1</v>
      </c>
      <c r="N59" s="7" t="s">
        <v>29</v>
      </c>
      <c r="O59" s="7">
        <v>5000</v>
      </c>
      <c r="P59" s="7">
        <v>0</v>
      </c>
      <c r="Q59" s="7" t="s">
        <v>27</v>
      </c>
      <c r="R59" s="18">
        <f t="shared" si="99"/>
        <v>2500</v>
      </c>
      <c r="S59" s="7">
        <v>0</v>
      </c>
      <c r="T59" s="18">
        <f t="shared" si="54"/>
        <v>500</v>
      </c>
      <c r="U59" s="18">
        <f>R59*46.666666666667%</f>
        <v>1166.6666666666749</v>
      </c>
      <c r="V59" s="16">
        <f>X59*4</f>
        <v>46668</v>
      </c>
      <c r="W59" s="16">
        <f t="shared" si="57"/>
        <v>23334</v>
      </c>
      <c r="X59" s="16">
        <v>11667</v>
      </c>
      <c r="Y59" s="16">
        <f t="shared" si="58"/>
        <v>5833.5</v>
      </c>
      <c r="Z59" s="16">
        <f>(R59-(T59+X59/10))/(T59+X59/10)%</f>
        <v>49.99700005999879</v>
      </c>
      <c r="AA59" s="15">
        <f t="shared" si="60"/>
        <v>32667.599999999999</v>
      </c>
      <c r="AB59" s="15">
        <f t="shared" si="61"/>
        <v>16333.8</v>
      </c>
      <c r="AC59" s="15">
        <f t="shared" si="62"/>
        <v>8166.9</v>
      </c>
      <c r="AD59" s="15">
        <f t="shared" si="63"/>
        <v>4083.45</v>
      </c>
      <c r="AE59" s="15">
        <f t="shared" si="64"/>
        <v>89.870052935770758</v>
      </c>
      <c r="AF59" s="1">
        <v>0</v>
      </c>
      <c r="AG59" s="34">
        <f t="shared" si="0"/>
        <v>14000.400000000001</v>
      </c>
      <c r="AH59" s="34">
        <f t="shared" si="1"/>
        <v>7000.2000000000007</v>
      </c>
      <c r="AI59" s="34">
        <f t="shared" si="2"/>
        <v>3500.1000000000004</v>
      </c>
      <c r="AJ59" s="34">
        <f t="shared" si="3"/>
        <v>1750.0500000000002</v>
      </c>
      <c r="AK59" s="34">
        <f t="shared" si="12"/>
        <v>0</v>
      </c>
      <c r="AL59" s="34">
        <f t="shared" si="13"/>
        <v>0</v>
      </c>
      <c r="AM59" s="34">
        <f t="shared" si="14"/>
        <v>0</v>
      </c>
      <c r="AN59" s="34">
        <f t="shared" si="15"/>
        <v>0</v>
      </c>
    </row>
    <row r="60" spans="1:40" ht="13.25" hidden="1" customHeight="1" x14ac:dyDescent="0.45">
      <c r="A60" s="23" t="str">
        <f t="shared" si="95"/>
        <v>ICSE - IX - English</v>
      </c>
      <c r="B60" s="6" t="s">
        <v>33</v>
      </c>
      <c r="C60" s="3" t="s">
        <v>55</v>
      </c>
      <c r="D60" s="3" t="s">
        <v>47</v>
      </c>
      <c r="E60" s="3" t="s">
        <v>305</v>
      </c>
      <c r="F60" s="33" t="s">
        <v>197</v>
      </c>
      <c r="G60" s="33" t="s">
        <v>285</v>
      </c>
      <c r="H60" s="7" t="s">
        <v>72</v>
      </c>
      <c r="I60" s="17">
        <v>45139</v>
      </c>
      <c r="J60" s="7">
        <v>1</v>
      </c>
      <c r="K60" s="7">
        <v>2</v>
      </c>
      <c r="L60" s="7">
        <v>0</v>
      </c>
      <c r="M60" s="7">
        <v>0</v>
      </c>
      <c r="N60" s="7" t="s">
        <v>29</v>
      </c>
      <c r="O60" s="7">
        <v>1400</v>
      </c>
      <c r="P60" s="7">
        <v>0</v>
      </c>
      <c r="Q60" s="7" t="s">
        <v>27</v>
      </c>
      <c r="R60" s="18">
        <f t="shared" ref="R60:R69" si="100">O60*50%</f>
        <v>700</v>
      </c>
      <c r="S60" s="7">
        <v>0</v>
      </c>
      <c r="T60" s="18">
        <f t="shared" si="54"/>
        <v>140</v>
      </c>
      <c r="U60" s="18">
        <f>R60*46.666666666667%</f>
        <v>326.66666666666902</v>
      </c>
      <c r="V60" s="16">
        <f>X60*4</f>
        <v>13080</v>
      </c>
      <c r="W60" s="16">
        <f t="shared" si="57"/>
        <v>6540</v>
      </c>
      <c r="X60" s="16">
        <v>3270</v>
      </c>
      <c r="Y60" s="16">
        <f t="shared" si="58"/>
        <v>1635</v>
      </c>
      <c r="Z60" s="16">
        <f>(R60-(T60+X60/10))/(T60+X60/10)%</f>
        <v>49.892933618843685</v>
      </c>
      <c r="AA60" s="15">
        <f t="shared" si="60"/>
        <v>9156</v>
      </c>
      <c r="AB60" s="15">
        <f t="shared" si="61"/>
        <v>4578</v>
      </c>
      <c r="AC60" s="15">
        <f t="shared" si="62"/>
        <v>2289</v>
      </c>
      <c r="AD60" s="15">
        <f t="shared" si="63"/>
        <v>1144.5</v>
      </c>
      <c r="AE60" s="15">
        <f t="shared" si="64"/>
        <v>89.753320683111966</v>
      </c>
      <c r="AF60" s="1">
        <v>0</v>
      </c>
      <c r="AG60" s="34">
        <f t="shared" si="0"/>
        <v>3924</v>
      </c>
      <c r="AH60" s="34">
        <f t="shared" si="1"/>
        <v>1962</v>
      </c>
      <c r="AI60" s="34">
        <f t="shared" si="2"/>
        <v>981</v>
      </c>
      <c r="AJ60" s="34">
        <f t="shared" si="3"/>
        <v>490.5</v>
      </c>
      <c r="AK60" s="34">
        <f t="shared" si="12"/>
        <v>0</v>
      </c>
      <c r="AL60" s="34">
        <f t="shared" si="13"/>
        <v>0</v>
      </c>
      <c r="AM60" s="34">
        <f t="shared" si="14"/>
        <v>0</v>
      </c>
      <c r="AN60" s="34">
        <f t="shared" si="15"/>
        <v>0</v>
      </c>
    </row>
    <row r="61" spans="1:40" ht="13.5" hidden="1" x14ac:dyDescent="0.45">
      <c r="A61" s="23" t="str">
        <f t="shared" si="95"/>
        <v>ICSE - IX - Bengali</v>
      </c>
      <c r="B61" s="6" t="s">
        <v>34</v>
      </c>
      <c r="C61" s="3" t="s">
        <v>55</v>
      </c>
      <c r="D61" s="3" t="s">
        <v>47</v>
      </c>
      <c r="E61" s="3" t="s">
        <v>305</v>
      </c>
      <c r="F61" s="22" t="s">
        <v>29</v>
      </c>
      <c r="G61" s="22"/>
      <c r="H61" s="7" t="s">
        <v>72</v>
      </c>
      <c r="I61" s="17">
        <v>45139</v>
      </c>
      <c r="J61" s="7">
        <v>1</v>
      </c>
      <c r="K61" s="7">
        <v>2</v>
      </c>
      <c r="L61" s="7">
        <v>0</v>
      </c>
      <c r="M61" s="7">
        <v>0</v>
      </c>
      <c r="N61" s="7" t="s">
        <v>29</v>
      </c>
      <c r="O61" s="7">
        <v>1200</v>
      </c>
      <c r="P61" s="7">
        <v>0</v>
      </c>
      <c r="Q61" s="7" t="s">
        <v>27</v>
      </c>
      <c r="R61" s="18">
        <f t="shared" si="100"/>
        <v>600</v>
      </c>
      <c r="S61" s="7">
        <v>0</v>
      </c>
      <c r="T61" s="18">
        <f t="shared" si="54"/>
        <v>120</v>
      </c>
      <c r="U61" s="18">
        <f t="shared" ref="U61:U68" si="101">R61*46.666666666667%</f>
        <v>280.00000000000199</v>
      </c>
      <c r="V61" s="16">
        <f t="shared" ref="V61:V68" si="102">X61*4</f>
        <v>11200</v>
      </c>
      <c r="W61" s="16">
        <f t="shared" si="57"/>
        <v>5600</v>
      </c>
      <c r="X61" s="16">
        <v>2800</v>
      </c>
      <c r="Y61" s="16">
        <f t="shared" si="58"/>
        <v>1400</v>
      </c>
      <c r="Z61" s="16">
        <f t="shared" ref="Z61:Z68" si="103">(R61-(T61+X61/10))/(T61+X61/10)%</f>
        <v>50</v>
      </c>
      <c r="AA61" s="15">
        <f t="shared" si="60"/>
        <v>7839.9999999999991</v>
      </c>
      <c r="AB61" s="15">
        <f t="shared" si="61"/>
        <v>3919.9999999999995</v>
      </c>
      <c r="AC61" s="15">
        <f t="shared" si="62"/>
        <v>1959.9999999999998</v>
      </c>
      <c r="AD61" s="15">
        <f t="shared" si="63"/>
        <v>979.99999999999989</v>
      </c>
      <c r="AE61" s="15">
        <f t="shared" si="64"/>
        <v>89.87341772151899</v>
      </c>
      <c r="AF61" s="1">
        <v>0</v>
      </c>
      <c r="AG61" s="34">
        <f t="shared" si="0"/>
        <v>3360.0000000000009</v>
      </c>
      <c r="AH61" s="34">
        <f t="shared" si="1"/>
        <v>1680.0000000000005</v>
      </c>
      <c r="AI61" s="34">
        <f t="shared" si="2"/>
        <v>840.00000000000023</v>
      </c>
      <c r="AJ61" s="34">
        <f t="shared" si="3"/>
        <v>420.00000000000011</v>
      </c>
      <c r="AK61" s="34">
        <f t="shared" si="12"/>
        <v>0</v>
      </c>
      <c r="AL61" s="34">
        <f t="shared" si="13"/>
        <v>0</v>
      </c>
      <c r="AM61" s="34">
        <f t="shared" si="14"/>
        <v>0</v>
      </c>
      <c r="AN61" s="34">
        <f t="shared" si="15"/>
        <v>0</v>
      </c>
    </row>
    <row r="62" spans="1:40" ht="13.25" hidden="1" customHeight="1" x14ac:dyDescent="0.45">
      <c r="A62" s="23" t="str">
        <f t="shared" si="95"/>
        <v>ICSE - IX - Hindi</v>
      </c>
      <c r="B62" s="6" t="s">
        <v>0</v>
      </c>
      <c r="C62" s="3" t="s">
        <v>55</v>
      </c>
      <c r="D62" s="3" t="s">
        <v>47</v>
      </c>
      <c r="E62" s="3" t="s">
        <v>305</v>
      </c>
      <c r="F62" s="22" t="s">
        <v>284</v>
      </c>
      <c r="G62" s="22" t="s">
        <v>185</v>
      </c>
      <c r="H62" s="7" t="s">
        <v>72</v>
      </c>
      <c r="I62" s="17">
        <v>45139</v>
      </c>
      <c r="J62" s="7">
        <v>1</v>
      </c>
      <c r="K62" s="7">
        <v>2</v>
      </c>
      <c r="L62" s="7">
        <v>0</v>
      </c>
      <c r="M62" s="7">
        <v>0</v>
      </c>
      <c r="N62" s="7" t="s">
        <v>29</v>
      </c>
      <c r="O62" s="7">
        <v>1200</v>
      </c>
      <c r="P62" s="7">
        <v>0</v>
      </c>
      <c r="Q62" s="7" t="s">
        <v>27</v>
      </c>
      <c r="R62" s="18">
        <f t="shared" si="100"/>
        <v>600</v>
      </c>
      <c r="S62" s="7">
        <v>0</v>
      </c>
      <c r="T62" s="18">
        <f t="shared" si="54"/>
        <v>120</v>
      </c>
      <c r="U62" s="18">
        <f t="shared" si="101"/>
        <v>280.00000000000199</v>
      </c>
      <c r="V62" s="16">
        <f t="shared" si="102"/>
        <v>11200</v>
      </c>
      <c r="W62" s="16">
        <f t="shared" si="57"/>
        <v>5600</v>
      </c>
      <c r="X62" s="16">
        <v>2800</v>
      </c>
      <c r="Y62" s="16">
        <f t="shared" si="58"/>
        <v>1400</v>
      </c>
      <c r="Z62" s="16">
        <f t="shared" si="103"/>
        <v>50</v>
      </c>
      <c r="AA62" s="15">
        <f t="shared" si="60"/>
        <v>7839.9999999999991</v>
      </c>
      <c r="AB62" s="15">
        <f t="shared" si="61"/>
        <v>3919.9999999999995</v>
      </c>
      <c r="AC62" s="15">
        <f t="shared" si="62"/>
        <v>1959.9999999999998</v>
      </c>
      <c r="AD62" s="15">
        <f t="shared" si="63"/>
        <v>979.99999999999989</v>
      </c>
      <c r="AE62" s="15">
        <f t="shared" si="64"/>
        <v>89.87341772151899</v>
      </c>
      <c r="AF62" s="1">
        <v>0</v>
      </c>
      <c r="AG62" s="34">
        <f t="shared" si="0"/>
        <v>3360.0000000000009</v>
      </c>
      <c r="AH62" s="34">
        <f t="shared" si="1"/>
        <v>1680.0000000000005</v>
      </c>
      <c r="AI62" s="34">
        <f t="shared" si="2"/>
        <v>840.00000000000023</v>
      </c>
      <c r="AJ62" s="34">
        <f t="shared" si="3"/>
        <v>420.00000000000011</v>
      </c>
      <c r="AK62" s="34">
        <f t="shared" si="12"/>
        <v>0</v>
      </c>
      <c r="AL62" s="34">
        <f t="shared" si="13"/>
        <v>0</v>
      </c>
      <c r="AM62" s="34">
        <f t="shared" si="14"/>
        <v>0</v>
      </c>
      <c r="AN62" s="34">
        <f t="shared" si="15"/>
        <v>0</v>
      </c>
    </row>
    <row r="63" spans="1:40" ht="13.5" hidden="1" x14ac:dyDescent="0.45">
      <c r="A63" s="23" t="str">
        <f>D63&amp;" - "&amp;C63&amp;" - "&amp;B63</f>
        <v>ICSE - IX - Geography</v>
      </c>
      <c r="B63" s="6" t="s">
        <v>32</v>
      </c>
      <c r="C63" s="3" t="s">
        <v>55</v>
      </c>
      <c r="D63" s="3" t="s">
        <v>47</v>
      </c>
      <c r="E63" s="3" t="s">
        <v>305</v>
      </c>
      <c r="F63" s="33" t="s">
        <v>179</v>
      </c>
      <c r="G63" s="33" t="s">
        <v>285</v>
      </c>
      <c r="H63" s="7" t="s">
        <v>72</v>
      </c>
      <c r="I63" s="17">
        <v>45139</v>
      </c>
      <c r="J63" s="7">
        <v>1</v>
      </c>
      <c r="K63" s="7">
        <v>2</v>
      </c>
      <c r="L63" s="7">
        <v>0</v>
      </c>
      <c r="M63" s="7">
        <v>0</v>
      </c>
      <c r="N63" s="7" t="s">
        <v>29</v>
      </c>
      <c r="O63" s="7">
        <v>1400</v>
      </c>
      <c r="P63" s="7">
        <v>0</v>
      </c>
      <c r="Q63" s="7" t="s">
        <v>27</v>
      </c>
      <c r="R63" s="18">
        <f t="shared" si="100"/>
        <v>700</v>
      </c>
      <c r="S63" s="7">
        <v>0</v>
      </c>
      <c r="T63" s="18">
        <f>R63*20%</f>
        <v>140</v>
      </c>
      <c r="U63" s="18">
        <f>R63*46.666666666667%</f>
        <v>326.66666666666902</v>
      </c>
      <c r="V63" s="16">
        <f>X63*4</f>
        <v>13080</v>
      </c>
      <c r="W63" s="16">
        <f>X63*2</f>
        <v>6540</v>
      </c>
      <c r="X63" s="16">
        <v>3270</v>
      </c>
      <c r="Y63" s="16">
        <f>X63/2</f>
        <v>1635</v>
      </c>
      <c r="Z63" s="16">
        <f>(R63-(T63+X63/10))/(T63+X63/10)%</f>
        <v>49.892933618843685</v>
      </c>
      <c r="AA63" s="15">
        <f>AC63*4</f>
        <v>9156</v>
      </c>
      <c r="AB63" s="15">
        <f>AC63*2</f>
        <v>4578</v>
      </c>
      <c r="AC63" s="15">
        <f>X63*70%</f>
        <v>2289</v>
      </c>
      <c r="AD63" s="15">
        <f>AC63/2</f>
        <v>1144.5</v>
      </c>
      <c r="AE63" s="15">
        <f>(R63-(T63+AC63/10))/(T63+AC63/10)%</f>
        <v>89.753320683111966</v>
      </c>
      <c r="AF63" s="1">
        <v>0</v>
      </c>
      <c r="AG63" s="34">
        <f t="shared" si="0"/>
        <v>3924</v>
      </c>
      <c r="AH63" s="34">
        <f t="shared" si="1"/>
        <v>1962</v>
      </c>
      <c r="AI63" s="34">
        <f t="shared" si="2"/>
        <v>981</v>
      </c>
      <c r="AJ63" s="34">
        <f t="shared" si="3"/>
        <v>490.5</v>
      </c>
      <c r="AK63" s="34">
        <f t="shared" si="12"/>
        <v>0</v>
      </c>
      <c r="AL63" s="34">
        <f t="shared" si="13"/>
        <v>0</v>
      </c>
      <c r="AM63" s="34">
        <f t="shared" si="14"/>
        <v>0</v>
      </c>
      <c r="AN63" s="34">
        <f t="shared" si="15"/>
        <v>0</v>
      </c>
    </row>
    <row r="64" spans="1:40" ht="13.25" hidden="1" customHeight="1" x14ac:dyDescent="0.45">
      <c r="A64" s="23" t="str">
        <f>D64&amp;" - "&amp;C64&amp;" - "&amp;B64</f>
        <v>ICSE - IX - EVS</v>
      </c>
      <c r="B64" s="6" t="s">
        <v>3</v>
      </c>
      <c r="C64" s="3" t="s">
        <v>55</v>
      </c>
      <c r="D64" s="3" t="s">
        <v>47</v>
      </c>
      <c r="E64" s="3" t="s">
        <v>305</v>
      </c>
      <c r="F64" s="33" t="s">
        <v>204</v>
      </c>
      <c r="G64" s="33" t="s">
        <v>285</v>
      </c>
      <c r="H64" s="7" t="s">
        <v>72</v>
      </c>
      <c r="I64" s="17">
        <v>45139</v>
      </c>
      <c r="J64" s="7">
        <v>1</v>
      </c>
      <c r="K64" s="7">
        <v>2</v>
      </c>
      <c r="L64" s="7">
        <v>0</v>
      </c>
      <c r="M64" s="7">
        <v>0</v>
      </c>
      <c r="N64" s="7" t="s">
        <v>29</v>
      </c>
      <c r="O64" s="7">
        <v>1200</v>
      </c>
      <c r="P64" s="7">
        <v>0</v>
      </c>
      <c r="Q64" s="7" t="s">
        <v>27</v>
      </c>
      <c r="R64" s="18">
        <f t="shared" si="100"/>
        <v>600</v>
      </c>
      <c r="S64" s="7">
        <v>0</v>
      </c>
      <c r="T64" s="18">
        <f>R64*20%</f>
        <v>120</v>
      </c>
      <c r="U64" s="18">
        <f>R64*46.666666666667%</f>
        <v>280.00000000000199</v>
      </c>
      <c r="V64" s="16">
        <f>X64*4</f>
        <v>11200</v>
      </c>
      <c r="W64" s="16">
        <f>X64*2</f>
        <v>5600</v>
      </c>
      <c r="X64" s="16">
        <v>2800</v>
      </c>
      <c r="Y64" s="16">
        <f>X64/2</f>
        <v>1400</v>
      </c>
      <c r="Z64" s="16">
        <f>(R64-(T64+X64/10))/(T64+X64/10)%</f>
        <v>50</v>
      </c>
      <c r="AA64" s="15">
        <f>AC64*4</f>
        <v>7839.9999999999991</v>
      </c>
      <c r="AB64" s="15">
        <f>AC64*2</f>
        <v>3919.9999999999995</v>
      </c>
      <c r="AC64" s="15">
        <f>X64*70%</f>
        <v>1959.9999999999998</v>
      </c>
      <c r="AD64" s="15">
        <f>AC64/2</f>
        <v>979.99999999999989</v>
      </c>
      <c r="AE64" s="15">
        <f>(R64-(T64+AC64/10))/(T64+AC64/10)%</f>
        <v>89.87341772151899</v>
      </c>
      <c r="AF64" s="1">
        <v>0</v>
      </c>
      <c r="AG64" s="34">
        <f t="shared" si="0"/>
        <v>3360.0000000000009</v>
      </c>
      <c r="AH64" s="34">
        <f t="shared" si="1"/>
        <v>1680.0000000000005</v>
      </c>
      <c r="AI64" s="34">
        <f t="shared" si="2"/>
        <v>840.00000000000023</v>
      </c>
      <c r="AJ64" s="34">
        <f t="shared" si="3"/>
        <v>420.00000000000011</v>
      </c>
      <c r="AK64" s="34">
        <f t="shared" si="12"/>
        <v>0</v>
      </c>
      <c r="AL64" s="34">
        <f t="shared" si="13"/>
        <v>0</v>
      </c>
      <c r="AM64" s="34">
        <f t="shared" si="14"/>
        <v>0</v>
      </c>
      <c r="AN64" s="34">
        <f t="shared" si="15"/>
        <v>0</v>
      </c>
    </row>
    <row r="65" spans="1:40" ht="13.5" hidden="1" x14ac:dyDescent="0.45">
      <c r="A65" s="23" t="str">
        <f>D65&amp;" - "&amp;C65&amp;" - "&amp;B65</f>
        <v>ICSE - IX - Hist Civics</v>
      </c>
      <c r="B65" s="6" t="s">
        <v>67</v>
      </c>
      <c r="C65" s="3" t="s">
        <v>55</v>
      </c>
      <c r="D65" s="3" t="s">
        <v>47</v>
      </c>
      <c r="E65" s="3" t="s">
        <v>305</v>
      </c>
      <c r="F65" s="33" t="s">
        <v>194</v>
      </c>
      <c r="G65" s="33" t="s">
        <v>285</v>
      </c>
      <c r="H65" s="7" t="s">
        <v>72</v>
      </c>
      <c r="I65" s="17">
        <v>45139</v>
      </c>
      <c r="J65" s="7">
        <v>1</v>
      </c>
      <c r="K65" s="7">
        <v>2</v>
      </c>
      <c r="L65" s="7">
        <v>0</v>
      </c>
      <c r="M65" s="7">
        <v>0</v>
      </c>
      <c r="N65" s="7" t="s">
        <v>29</v>
      </c>
      <c r="O65" s="7">
        <v>1200</v>
      </c>
      <c r="P65" s="7">
        <v>0</v>
      </c>
      <c r="Q65" s="7" t="s">
        <v>27</v>
      </c>
      <c r="R65" s="18">
        <f t="shared" si="100"/>
        <v>600</v>
      </c>
      <c r="S65" s="7">
        <v>0</v>
      </c>
      <c r="T65" s="18">
        <f>R65*20%</f>
        <v>120</v>
      </c>
      <c r="U65" s="18">
        <f>R65*46.666666666667%</f>
        <v>280.00000000000199</v>
      </c>
      <c r="V65" s="16">
        <f>X65*4</f>
        <v>11200</v>
      </c>
      <c r="W65" s="16">
        <f>X65*2</f>
        <v>5600</v>
      </c>
      <c r="X65" s="16">
        <v>2800</v>
      </c>
      <c r="Y65" s="16">
        <f>X65/2</f>
        <v>1400</v>
      </c>
      <c r="Z65" s="16">
        <f>(R65-(T65+X65/10))/(T65+X65/10)%</f>
        <v>50</v>
      </c>
      <c r="AA65" s="15">
        <f>AC65*4</f>
        <v>7839.9999999999991</v>
      </c>
      <c r="AB65" s="15">
        <f>AC65*2</f>
        <v>3919.9999999999995</v>
      </c>
      <c r="AC65" s="15">
        <f>X65*70%</f>
        <v>1959.9999999999998</v>
      </c>
      <c r="AD65" s="15">
        <f>AC65/2</f>
        <v>979.99999999999989</v>
      </c>
      <c r="AE65" s="15">
        <f>(R65-(T65+AC65/10))/(T65+AC65/10)%</f>
        <v>89.87341772151899</v>
      </c>
      <c r="AF65" s="1">
        <v>0</v>
      </c>
      <c r="AG65" s="34">
        <f t="shared" si="0"/>
        <v>3360.0000000000009</v>
      </c>
      <c r="AH65" s="34">
        <f t="shared" si="1"/>
        <v>1680.0000000000005</v>
      </c>
      <c r="AI65" s="34">
        <f t="shared" si="2"/>
        <v>840.00000000000023</v>
      </c>
      <c r="AJ65" s="34">
        <f t="shared" si="3"/>
        <v>420.00000000000011</v>
      </c>
      <c r="AK65" s="34">
        <f t="shared" si="12"/>
        <v>0</v>
      </c>
      <c r="AL65" s="34">
        <f t="shared" si="13"/>
        <v>0</v>
      </c>
      <c r="AM65" s="34">
        <f t="shared" si="14"/>
        <v>0</v>
      </c>
      <c r="AN65" s="34">
        <f t="shared" si="15"/>
        <v>0</v>
      </c>
    </row>
    <row r="66" spans="1:40" ht="13.25" hidden="1" customHeight="1" x14ac:dyDescent="0.45">
      <c r="A66" s="23" t="str">
        <f>D66&amp;" - "&amp;C66&amp;" - "&amp;B66</f>
        <v>ICSE - IX - Commercial Study</v>
      </c>
      <c r="B66" s="9" t="s">
        <v>69</v>
      </c>
      <c r="C66" s="3" t="s">
        <v>55</v>
      </c>
      <c r="D66" s="3" t="s">
        <v>47</v>
      </c>
      <c r="E66" s="3" t="s">
        <v>4</v>
      </c>
      <c r="F66" s="33" t="s">
        <v>179</v>
      </c>
      <c r="G66" s="33" t="s">
        <v>285</v>
      </c>
      <c r="H66" s="7" t="s">
        <v>72</v>
      </c>
      <c r="I66" s="17">
        <v>45139</v>
      </c>
      <c r="J66" s="7">
        <v>1</v>
      </c>
      <c r="K66" s="7">
        <v>2</v>
      </c>
      <c r="L66" s="7">
        <v>0</v>
      </c>
      <c r="M66" s="7">
        <v>0</v>
      </c>
      <c r="N66" s="7" t="s">
        <v>29</v>
      </c>
      <c r="O66" s="7">
        <v>1400</v>
      </c>
      <c r="P66" s="7">
        <v>0</v>
      </c>
      <c r="Q66" s="7" t="s">
        <v>27</v>
      </c>
      <c r="R66" s="18">
        <f>O66*50%</f>
        <v>700</v>
      </c>
      <c r="S66" s="7">
        <v>0</v>
      </c>
      <c r="T66" s="18">
        <f>R66*20%</f>
        <v>140</v>
      </c>
      <c r="U66" s="18">
        <f>R66*46.666666666667%</f>
        <v>326.66666666666902</v>
      </c>
      <c r="V66" s="16">
        <f>X66*4</f>
        <v>13080</v>
      </c>
      <c r="W66" s="16">
        <f>X66*2</f>
        <v>6540</v>
      </c>
      <c r="X66" s="16">
        <v>3270</v>
      </c>
      <c r="Y66" s="16">
        <f>X66/2</f>
        <v>1635</v>
      </c>
      <c r="Z66" s="16">
        <f>(R66-(T66+X66/10))/(T66+X66/10)%</f>
        <v>49.892933618843685</v>
      </c>
      <c r="AA66" s="15">
        <f>AC66*4</f>
        <v>9156</v>
      </c>
      <c r="AB66" s="15">
        <f>AC66*2</f>
        <v>4578</v>
      </c>
      <c r="AC66" s="15">
        <f>X66*70%</f>
        <v>2289</v>
      </c>
      <c r="AD66" s="15">
        <f>AC66/2</f>
        <v>1144.5</v>
      </c>
      <c r="AE66" s="15">
        <f>(R66-(T66+AC66/10))/(T66+AC66/10)%</f>
        <v>89.753320683111966</v>
      </c>
      <c r="AF66" s="1">
        <v>0</v>
      </c>
      <c r="AG66" s="34">
        <f t="shared" si="0"/>
        <v>3924</v>
      </c>
      <c r="AH66" s="34">
        <f t="shared" si="1"/>
        <v>1962</v>
      </c>
      <c r="AI66" s="34">
        <f t="shared" si="2"/>
        <v>981</v>
      </c>
      <c r="AJ66" s="34">
        <f t="shared" si="3"/>
        <v>490.5</v>
      </c>
      <c r="AK66" s="34">
        <f t="shared" si="12"/>
        <v>0</v>
      </c>
      <c r="AL66" s="34">
        <f t="shared" si="13"/>
        <v>0</v>
      </c>
      <c r="AM66" s="34">
        <f t="shared" si="14"/>
        <v>0</v>
      </c>
      <c r="AN66" s="34">
        <f t="shared" si="15"/>
        <v>0</v>
      </c>
    </row>
    <row r="67" spans="1:40" ht="13.25" hidden="1" customHeight="1" x14ac:dyDescent="0.45">
      <c r="A67" s="23" t="str">
        <f>D67&amp;" - "&amp;C67&amp;" - "&amp;B67</f>
        <v>ICSE - IX - Economics</v>
      </c>
      <c r="B67" s="9" t="s">
        <v>31</v>
      </c>
      <c r="C67" s="3" t="s">
        <v>55</v>
      </c>
      <c r="D67" s="3" t="s">
        <v>47</v>
      </c>
      <c r="E67" s="3" t="s">
        <v>4</v>
      </c>
      <c r="F67" s="33" t="s">
        <v>180</v>
      </c>
      <c r="G67" s="33" t="s">
        <v>285</v>
      </c>
      <c r="H67" s="7" t="s">
        <v>72</v>
      </c>
      <c r="I67" s="17">
        <v>45139</v>
      </c>
      <c r="J67" s="7">
        <v>1</v>
      </c>
      <c r="K67" s="7">
        <v>2</v>
      </c>
      <c r="L67" s="7">
        <v>0</v>
      </c>
      <c r="M67" s="7">
        <v>0</v>
      </c>
      <c r="N67" s="7" t="s">
        <v>29</v>
      </c>
      <c r="O67" s="7">
        <v>1400</v>
      </c>
      <c r="P67" s="7">
        <v>0</v>
      </c>
      <c r="Q67" s="7" t="s">
        <v>27</v>
      </c>
      <c r="R67" s="18">
        <f>O67*50%</f>
        <v>700</v>
      </c>
      <c r="S67" s="7">
        <v>0</v>
      </c>
      <c r="T67" s="18">
        <f>R67*20%</f>
        <v>140</v>
      </c>
      <c r="U67" s="18">
        <f t="shared" ref="U67" si="104">R67*46.666666666667%</f>
        <v>326.66666666666902</v>
      </c>
      <c r="V67" s="16">
        <f t="shared" ref="V67" si="105">X67*4</f>
        <v>13080</v>
      </c>
      <c r="W67" s="16">
        <f>X67*2</f>
        <v>6540</v>
      </c>
      <c r="X67" s="16">
        <v>3270</v>
      </c>
      <c r="Y67" s="16">
        <f>X67/2</f>
        <v>1635</v>
      </c>
      <c r="Z67" s="16">
        <f t="shared" ref="Z67" si="106">(R67-(T67+X67/10))/(T67+X67/10)%</f>
        <v>49.892933618843685</v>
      </c>
      <c r="AA67" s="15">
        <f>AC67*4</f>
        <v>9156</v>
      </c>
      <c r="AB67" s="15">
        <f>AC67*2</f>
        <v>4578</v>
      </c>
      <c r="AC67" s="15">
        <f>X67*70%</f>
        <v>2289</v>
      </c>
      <c r="AD67" s="15">
        <f>AC67/2</f>
        <v>1144.5</v>
      </c>
      <c r="AE67" s="15">
        <f>(R67-(T67+AC67/10))/(T67+AC67/10)%</f>
        <v>89.753320683111966</v>
      </c>
      <c r="AF67" s="1">
        <v>0</v>
      </c>
      <c r="AG67" s="34">
        <f t="shared" si="0"/>
        <v>3924</v>
      </c>
      <c r="AH67" s="34">
        <f t="shared" si="1"/>
        <v>1962</v>
      </c>
      <c r="AI67" s="34">
        <f t="shared" si="2"/>
        <v>981</v>
      </c>
      <c r="AJ67" s="34">
        <f t="shared" si="3"/>
        <v>490.5</v>
      </c>
      <c r="AK67" s="34">
        <f t="shared" si="12"/>
        <v>0</v>
      </c>
      <c r="AL67" s="34">
        <f t="shared" si="13"/>
        <v>0</v>
      </c>
      <c r="AM67" s="34">
        <f t="shared" si="14"/>
        <v>0</v>
      </c>
      <c r="AN67" s="34">
        <f t="shared" si="15"/>
        <v>0</v>
      </c>
    </row>
    <row r="68" spans="1:40" ht="13.25" customHeight="1" x14ac:dyDescent="0.45">
      <c r="A68" s="23" t="str">
        <f t="shared" si="95"/>
        <v>ICSE - IX - Maths</v>
      </c>
      <c r="B68" s="25" t="s">
        <v>2</v>
      </c>
      <c r="C68" s="3" t="s">
        <v>55</v>
      </c>
      <c r="D68" s="3" t="s">
        <v>47</v>
      </c>
      <c r="E68" s="3" t="s">
        <v>304</v>
      </c>
      <c r="F68" s="33" t="s">
        <v>192</v>
      </c>
      <c r="G68" s="33" t="s">
        <v>285</v>
      </c>
      <c r="H68" s="7" t="s">
        <v>72</v>
      </c>
      <c r="I68" s="17">
        <v>45139</v>
      </c>
      <c r="J68" s="7">
        <v>1</v>
      </c>
      <c r="K68" s="7">
        <v>2</v>
      </c>
      <c r="L68" s="7">
        <v>0</v>
      </c>
      <c r="M68" s="7">
        <v>0</v>
      </c>
      <c r="N68" s="7" t="s">
        <v>29</v>
      </c>
      <c r="O68" s="7">
        <v>1400</v>
      </c>
      <c r="P68" s="7">
        <v>0</v>
      </c>
      <c r="Q68" s="7" t="s">
        <v>27</v>
      </c>
      <c r="R68" s="18">
        <f t="shared" si="100"/>
        <v>700</v>
      </c>
      <c r="S68" s="7">
        <v>0</v>
      </c>
      <c r="T68" s="18">
        <f t="shared" si="54"/>
        <v>140</v>
      </c>
      <c r="U68" s="18">
        <f t="shared" si="101"/>
        <v>326.66666666666902</v>
      </c>
      <c r="V68" s="16">
        <f t="shared" si="102"/>
        <v>13080</v>
      </c>
      <c r="W68" s="16">
        <f t="shared" si="57"/>
        <v>6540</v>
      </c>
      <c r="X68" s="16">
        <v>3270</v>
      </c>
      <c r="Y68" s="16">
        <f t="shared" si="58"/>
        <v>1635</v>
      </c>
      <c r="Z68" s="16">
        <f t="shared" si="103"/>
        <v>49.892933618843685</v>
      </c>
      <c r="AA68" s="15">
        <f t="shared" si="60"/>
        <v>9156</v>
      </c>
      <c r="AB68" s="15">
        <f t="shared" si="61"/>
        <v>4578</v>
      </c>
      <c r="AC68" s="15">
        <f t="shared" si="62"/>
        <v>2289</v>
      </c>
      <c r="AD68" s="15">
        <f t="shared" si="63"/>
        <v>1144.5</v>
      </c>
      <c r="AE68" s="15">
        <f t="shared" si="64"/>
        <v>89.753320683111966</v>
      </c>
      <c r="AF68" s="1">
        <v>0</v>
      </c>
      <c r="AG68" s="34">
        <f t="shared" ref="AG68:AG131" si="107">V68-AA68</f>
        <v>3924</v>
      </c>
      <c r="AH68" s="34">
        <f t="shared" ref="AH68:AH131" si="108">W68-AB68</f>
        <v>1962</v>
      </c>
      <c r="AI68" s="34">
        <f t="shared" ref="AI68:AI131" si="109">X68-AC68</f>
        <v>981</v>
      </c>
      <c r="AJ68" s="34">
        <f t="shared" ref="AJ68:AJ131" si="110">(Y68-AD68)</f>
        <v>490.5</v>
      </c>
      <c r="AK68" s="34">
        <f t="shared" si="12"/>
        <v>0</v>
      </c>
      <c r="AL68" s="34">
        <f t="shared" si="13"/>
        <v>0</v>
      </c>
      <c r="AM68" s="34">
        <f t="shared" si="14"/>
        <v>0</v>
      </c>
      <c r="AN68" s="34">
        <f t="shared" si="15"/>
        <v>0</v>
      </c>
    </row>
    <row r="69" spans="1:40" ht="13.25" hidden="1" customHeight="1" x14ac:dyDescent="0.45">
      <c r="A69" s="23" t="str">
        <f t="shared" si="95"/>
        <v>ICSE - IX - Physics</v>
      </c>
      <c r="B69" s="29" t="s">
        <v>24</v>
      </c>
      <c r="C69" s="3" t="s">
        <v>55</v>
      </c>
      <c r="D69" s="3" t="s">
        <v>47</v>
      </c>
      <c r="E69" s="3" t="s">
        <v>304</v>
      </c>
      <c r="F69" s="7" t="s">
        <v>190</v>
      </c>
      <c r="G69" s="7" t="s">
        <v>185</v>
      </c>
      <c r="H69" s="7" t="s">
        <v>72</v>
      </c>
      <c r="I69" s="17">
        <v>45139</v>
      </c>
      <c r="J69" s="7">
        <v>1</v>
      </c>
      <c r="K69" s="7">
        <v>2</v>
      </c>
      <c r="L69" s="7">
        <v>0</v>
      </c>
      <c r="M69" s="7">
        <v>0</v>
      </c>
      <c r="N69" s="7" t="s">
        <v>29</v>
      </c>
      <c r="O69" s="7">
        <v>1400</v>
      </c>
      <c r="P69" s="7">
        <v>0</v>
      </c>
      <c r="Q69" s="7" t="s">
        <v>27</v>
      </c>
      <c r="R69" s="18">
        <f t="shared" si="100"/>
        <v>700</v>
      </c>
      <c r="S69" s="7">
        <v>0</v>
      </c>
      <c r="T69" s="18">
        <f t="shared" si="54"/>
        <v>140</v>
      </c>
      <c r="U69" s="18">
        <f>R69*46.666666666667%</f>
        <v>326.66666666666902</v>
      </c>
      <c r="V69" s="16">
        <f>X69*4</f>
        <v>13080</v>
      </c>
      <c r="W69" s="16">
        <f t="shared" si="57"/>
        <v>6540</v>
      </c>
      <c r="X69" s="16">
        <v>3270</v>
      </c>
      <c r="Y69" s="16">
        <f t="shared" si="58"/>
        <v>1635</v>
      </c>
      <c r="Z69" s="16">
        <f>(R69-(T69+X69/10))/(T69+X69/10)%</f>
        <v>49.892933618843685</v>
      </c>
      <c r="AA69" s="15">
        <f t="shared" si="60"/>
        <v>9156</v>
      </c>
      <c r="AB69" s="15">
        <f t="shared" si="61"/>
        <v>4578</v>
      </c>
      <c r="AC69" s="15">
        <f t="shared" si="62"/>
        <v>2289</v>
      </c>
      <c r="AD69" s="15">
        <f t="shared" si="63"/>
        <v>1144.5</v>
      </c>
      <c r="AE69" s="15">
        <f t="shared" si="64"/>
        <v>89.753320683111966</v>
      </c>
      <c r="AF69" s="1">
        <v>0</v>
      </c>
      <c r="AG69" s="34">
        <f t="shared" si="107"/>
        <v>3924</v>
      </c>
      <c r="AH69" s="34">
        <f t="shared" si="108"/>
        <v>1962</v>
      </c>
      <c r="AI69" s="34">
        <f t="shared" si="109"/>
        <v>981</v>
      </c>
      <c r="AJ69" s="34">
        <f t="shared" si="110"/>
        <v>490.5</v>
      </c>
      <c r="AK69" s="34">
        <f t="shared" ref="AK69:AK132" si="111">$AF69/AG69</f>
        <v>0</v>
      </c>
      <c r="AL69" s="34">
        <f t="shared" ref="AL69:AL132" si="112">$AF69/AH69</f>
        <v>0</v>
      </c>
      <c r="AM69" s="34">
        <f t="shared" ref="AM69:AM132" si="113">$AF69/AI69</f>
        <v>0</v>
      </c>
      <c r="AN69" s="34">
        <f t="shared" ref="AN69:AN132" si="114">$AF69/AJ69</f>
        <v>0</v>
      </c>
    </row>
    <row r="70" spans="1:40" ht="13.25" hidden="1" customHeight="1" x14ac:dyDescent="0.45">
      <c r="A70" s="23" t="str">
        <f t="shared" si="95"/>
        <v>ICSE - IX - Chemistry</v>
      </c>
      <c r="B70" s="29" t="s">
        <v>28</v>
      </c>
      <c r="C70" s="3" t="s">
        <v>55</v>
      </c>
      <c r="D70" s="3" t="s">
        <v>47</v>
      </c>
      <c r="E70" s="3" t="s">
        <v>304</v>
      </c>
      <c r="F70" s="7" t="s">
        <v>191</v>
      </c>
      <c r="G70" s="7" t="s">
        <v>185</v>
      </c>
      <c r="H70" s="7" t="s">
        <v>72</v>
      </c>
      <c r="I70" s="17">
        <v>45139</v>
      </c>
      <c r="J70" s="7">
        <v>1</v>
      </c>
      <c r="K70" s="7">
        <v>2</v>
      </c>
      <c r="L70" s="7">
        <v>0</v>
      </c>
      <c r="M70" s="7">
        <v>0</v>
      </c>
      <c r="N70" s="7" t="s">
        <v>29</v>
      </c>
      <c r="O70" s="7">
        <v>1400</v>
      </c>
      <c r="P70" s="7">
        <v>0</v>
      </c>
      <c r="Q70" s="7" t="s">
        <v>27</v>
      </c>
      <c r="R70" s="18">
        <f t="shared" ref="R70:R73" si="115">O70*50%</f>
        <v>700</v>
      </c>
      <c r="S70" s="7">
        <v>0</v>
      </c>
      <c r="T70" s="18">
        <f t="shared" si="54"/>
        <v>140</v>
      </c>
      <c r="U70" s="18">
        <f>R70*46.666666666667%</f>
        <v>326.66666666666902</v>
      </c>
      <c r="V70" s="16">
        <f>X70*4</f>
        <v>13080</v>
      </c>
      <c r="W70" s="16">
        <f t="shared" si="57"/>
        <v>6540</v>
      </c>
      <c r="X70" s="16">
        <v>3270</v>
      </c>
      <c r="Y70" s="16">
        <f t="shared" si="58"/>
        <v>1635</v>
      </c>
      <c r="Z70" s="16">
        <f>(R70-(T70+X70/10))/(T70+X70/10)%</f>
        <v>49.892933618843685</v>
      </c>
      <c r="AA70" s="15">
        <f t="shared" si="60"/>
        <v>9156</v>
      </c>
      <c r="AB70" s="15">
        <f t="shared" si="61"/>
        <v>4578</v>
      </c>
      <c r="AC70" s="15">
        <f t="shared" si="62"/>
        <v>2289</v>
      </c>
      <c r="AD70" s="15">
        <f t="shared" si="63"/>
        <v>1144.5</v>
      </c>
      <c r="AE70" s="15">
        <f t="shared" si="64"/>
        <v>89.753320683111966</v>
      </c>
      <c r="AF70" s="1">
        <v>0</v>
      </c>
      <c r="AG70" s="34">
        <f t="shared" si="107"/>
        <v>3924</v>
      </c>
      <c r="AH70" s="34">
        <f t="shared" si="108"/>
        <v>1962</v>
      </c>
      <c r="AI70" s="34">
        <f t="shared" si="109"/>
        <v>981</v>
      </c>
      <c r="AJ70" s="34">
        <f t="shared" si="110"/>
        <v>490.5</v>
      </c>
      <c r="AK70" s="34">
        <f t="shared" si="111"/>
        <v>0</v>
      </c>
      <c r="AL70" s="34">
        <f t="shared" si="112"/>
        <v>0</v>
      </c>
      <c r="AM70" s="34">
        <f t="shared" si="113"/>
        <v>0</v>
      </c>
      <c r="AN70" s="34">
        <f t="shared" si="114"/>
        <v>0</v>
      </c>
    </row>
    <row r="71" spans="1:40" ht="13.25" hidden="1" customHeight="1" x14ac:dyDescent="0.45">
      <c r="A71" s="23" t="str">
        <f t="shared" si="95"/>
        <v>ICSE - IX - Biology</v>
      </c>
      <c r="B71" s="29" t="s">
        <v>30</v>
      </c>
      <c r="C71" s="3" t="s">
        <v>55</v>
      </c>
      <c r="D71" s="3" t="s">
        <v>47</v>
      </c>
      <c r="E71" s="3" t="s">
        <v>304</v>
      </c>
      <c r="F71" s="22" t="s">
        <v>29</v>
      </c>
      <c r="G71" s="22"/>
      <c r="H71" s="7" t="s">
        <v>72</v>
      </c>
      <c r="I71" s="17">
        <v>45139</v>
      </c>
      <c r="J71" s="7">
        <v>1</v>
      </c>
      <c r="K71" s="7">
        <v>2</v>
      </c>
      <c r="L71" s="7">
        <v>0</v>
      </c>
      <c r="M71" s="7">
        <v>0</v>
      </c>
      <c r="N71" s="7" t="s">
        <v>29</v>
      </c>
      <c r="O71" s="7">
        <v>1400</v>
      </c>
      <c r="P71" s="7">
        <v>0</v>
      </c>
      <c r="Q71" s="7" t="s">
        <v>27</v>
      </c>
      <c r="R71" s="18">
        <f t="shared" si="115"/>
        <v>700</v>
      </c>
      <c r="S71" s="7">
        <v>0</v>
      </c>
      <c r="T71" s="18">
        <f t="shared" si="54"/>
        <v>140</v>
      </c>
      <c r="U71" s="18">
        <f>R71*46.666666666667%</f>
        <v>326.66666666666902</v>
      </c>
      <c r="V71" s="16">
        <f>X71*4</f>
        <v>13080</v>
      </c>
      <c r="W71" s="16">
        <f t="shared" si="57"/>
        <v>6540</v>
      </c>
      <c r="X71" s="16">
        <v>3270</v>
      </c>
      <c r="Y71" s="16">
        <f t="shared" si="58"/>
        <v>1635</v>
      </c>
      <c r="Z71" s="16">
        <f>(R71-(T71+X71/10))/(T71+X71/10)%</f>
        <v>49.892933618843685</v>
      </c>
      <c r="AA71" s="15">
        <f t="shared" si="60"/>
        <v>9156</v>
      </c>
      <c r="AB71" s="15">
        <f t="shared" si="61"/>
        <v>4578</v>
      </c>
      <c r="AC71" s="15">
        <f t="shared" si="62"/>
        <v>2289</v>
      </c>
      <c r="AD71" s="15">
        <f t="shared" si="63"/>
        <v>1144.5</v>
      </c>
      <c r="AE71" s="15">
        <f t="shared" si="64"/>
        <v>89.753320683111966</v>
      </c>
      <c r="AF71" s="1">
        <v>0</v>
      </c>
      <c r="AG71" s="34">
        <f t="shared" si="107"/>
        <v>3924</v>
      </c>
      <c r="AH71" s="34">
        <f t="shared" si="108"/>
        <v>1962</v>
      </c>
      <c r="AI71" s="34">
        <f t="shared" si="109"/>
        <v>981</v>
      </c>
      <c r="AJ71" s="34">
        <f t="shared" si="110"/>
        <v>490.5</v>
      </c>
      <c r="AK71" s="34">
        <f t="shared" si="111"/>
        <v>0</v>
      </c>
      <c r="AL71" s="34">
        <f t="shared" si="112"/>
        <v>0</v>
      </c>
      <c r="AM71" s="34">
        <f t="shared" si="113"/>
        <v>0</v>
      </c>
      <c r="AN71" s="34">
        <f t="shared" si="114"/>
        <v>0</v>
      </c>
    </row>
    <row r="72" spans="1:40" ht="13.25" hidden="1" customHeight="1" x14ac:dyDescent="0.45">
      <c r="A72" s="23" t="str">
        <f>D72&amp;" - "&amp;C72&amp;" - "&amp;B72</f>
        <v>ICSE - IX - Computers</v>
      </c>
      <c r="B72" s="8" t="s">
        <v>48</v>
      </c>
      <c r="C72" s="3" t="s">
        <v>55</v>
      </c>
      <c r="D72" s="3" t="s">
        <v>47</v>
      </c>
      <c r="E72" s="3" t="s">
        <v>132</v>
      </c>
      <c r="F72" s="7" t="s">
        <v>193</v>
      </c>
      <c r="G72" s="7" t="s">
        <v>185</v>
      </c>
      <c r="H72" s="7" t="s">
        <v>72</v>
      </c>
      <c r="I72" s="17">
        <v>45139</v>
      </c>
      <c r="J72" s="7">
        <v>1</v>
      </c>
      <c r="K72" s="7">
        <v>2</v>
      </c>
      <c r="L72" s="7">
        <v>0</v>
      </c>
      <c r="M72" s="7">
        <v>0</v>
      </c>
      <c r="N72" s="7" t="s">
        <v>29</v>
      </c>
      <c r="O72" s="7">
        <v>1400</v>
      </c>
      <c r="P72" s="7">
        <v>0</v>
      </c>
      <c r="Q72" s="7" t="s">
        <v>27</v>
      </c>
      <c r="R72" s="18">
        <f>O72*50%</f>
        <v>700</v>
      </c>
      <c r="S72" s="7">
        <v>0</v>
      </c>
      <c r="T72" s="18">
        <f>R72*20%</f>
        <v>140</v>
      </c>
      <c r="U72" s="18">
        <f>R72*46.666666666667%</f>
        <v>326.66666666666902</v>
      </c>
      <c r="V72" s="16">
        <f>X72*4</f>
        <v>13080</v>
      </c>
      <c r="W72" s="16">
        <f>X72*2</f>
        <v>6540</v>
      </c>
      <c r="X72" s="16">
        <v>3270</v>
      </c>
      <c r="Y72" s="16">
        <f>X72/2</f>
        <v>1635</v>
      </c>
      <c r="Z72" s="16">
        <f>(R72-(T72+X72/10))/(T72+X72/10)%</f>
        <v>49.892933618843685</v>
      </c>
      <c r="AA72" s="15">
        <f>AC72*4</f>
        <v>9156</v>
      </c>
      <c r="AB72" s="15">
        <f>AC72*2</f>
        <v>4578</v>
      </c>
      <c r="AC72" s="15">
        <f>X72*70%</f>
        <v>2289</v>
      </c>
      <c r="AD72" s="15">
        <f>AC72/2</f>
        <v>1144.5</v>
      </c>
      <c r="AE72" s="15">
        <f>(R72-(T72+AC72/10))/(T72+AC72/10)%</f>
        <v>89.753320683111966</v>
      </c>
      <c r="AF72" s="1">
        <v>0</v>
      </c>
      <c r="AG72" s="34">
        <f t="shared" si="107"/>
        <v>3924</v>
      </c>
      <c r="AH72" s="34">
        <f t="shared" si="108"/>
        <v>1962</v>
      </c>
      <c r="AI72" s="34">
        <f t="shared" si="109"/>
        <v>981</v>
      </c>
      <c r="AJ72" s="34">
        <f t="shared" si="110"/>
        <v>490.5</v>
      </c>
      <c r="AK72" s="34">
        <f t="shared" si="111"/>
        <v>0</v>
      </c>
      <c r="AL72" s="34">
        <f t="shared" si="112"/>
        <v>0</v>
      </c>
      <c r="AM72" s="34">
        <f t="shared" si="113"/>
        <v>0</v>
      </c>
      <c r="AN72" s="34">
        <f t="shared" si="114"/>
        <v>0</v>
      </c>
    </row>
    <row r="73" spans="1:40" ht="13.25" hidden="1" customHeight="1" x14ac:dyDescent="0.45">
      <c r="A73" s="23" t="str">
        <f t="shared" si="95"/>
        <v>ICSE - IX - AI</v>
      </c>
      <c r="B73" s="8" t="s">
        <v>5</v>
      </c>
      <c r="C73" s="3" t="s">
        <v>55</v>
      </c>
      <c r="D73" s="3" t="s">
        <v>47</v>
      </c>
      <c r="E73" s="3" t="s">
        <v>132</v>
      </c>
      <c r="F73" s="33" t="s">
        <v>64</v>
      </c>
      <c r="G73" s="33" t="s">
        <v>285</v>
      </c>
      <c r="H73" s="7" t="s">
        <v>72</v>
      </c>
      <c r="I73" s="17">
        <v>45139</v>
      </c>
      <c r="J73" s="7">
        <v>1</v>
      </c>
      <c r="K73" s="7">
        <v>1</v>
      </c>
      <c r="L73" s="7">
        <v>1</v>
      </c>
      <c r="M73" s="7">
        <v>1</v>
      </c>
      <c r="N73" s="7" t="s">
        <v>29</v>
      </c>
      <c r="O73" s="7">
        <v>5000</v>
      </c>
      <c r="P73" s="7">
        <v>0</v>
      </c>
      <c r="Q73" s="7" t="s">
        <v>27</v>
      </c>
      <c r="R73" s="18">
        <f t="shared" si="115"/>
        <v>2500</v>
      </c>
      <c r="S73" s="7">
        <v>0</v>
      </c>
      <c r="T73" s="18">
        <f t="shared" ref="T73:T163" si="116">R73*20%</f>
        <v>500</v>
      </c>
      <c r="U73" s="18">
        <f>R73*46.666666666667%</f>
        <v>1166.6666666666749</v>
      </c>
      <c r="V73" s="16">
        <f>X73*4</f>
        <v>46668</v>
      </c>
      <c r="W73" s="16">
        <f t="shared" ref="W73:W163" si="117">X73*2</f>
        <v>23334</v>
      </c>
      <c r="X73" s="16">
        <v>11667</v>
      </c>
      <c r="Y73" s="16">
        <f t="shared" ref="Y73:Y163" si="118">X73/2</f>
        <v>5833.5</v>
      </c>
      <c r="Z73" s="16">
        <f>(R73-(T73+X73/10))/(T73+X73/10)%</f>
        <v>49.99700005999879</v>
      </c>
      <c r="AA73" s="15">
        <f t="shared" ref="AA73:AA84" si="119">AC73*4</f>
        <v>32667.599999999999</v>
      </c>
      <c r="AB73" s="15">
        <f t="shared" ref="AB73:AB84" si="120">AC73*2</f>
        <v>16333.8</v>
      </c>
      <c r="AC73" s="15">
        <f t="shared" ref="AC73:AC84" si="121">X73*70%</f>
        <v>8166.9</v>
      </c>
      <c r="AD73" s="15">
        <f t="shared" ref="AD73:AD84" si="122">AC73/2</f>
        <v>4083.45</v>
      </c>
      <c r="AE73" s="15">
        <f t="shared" ref="AE73:AE84" si="123">(R73-(T73+AC73/10))/(T73+AC73/10)%</f>
        <v>89.870052935770758</v>
      </c>
      <c r="AF73" s="1">
        <v>0</v>
      </c>
      <c r="AG73" s="34">
        <f t="shared" si="107"/>
        <v>14000.400000000001</v>
      </c>
      <c r="AH73" s="34">
        <f t="shared" si="108"/>
        <v>7000.2000000000007</v>
      </c>
      <c r="AI73" s="34">
        <f t="shared" si="109"/>
        <v>3500.1000000000004</v>
      </c>
      <c r="AJ73" s="34">
        <f t="shared" si="110"/>
        <v>1750.0500000000002</v>
      </c>
      <c r="AK73" s="34">
        <f t="shared" si="111"/>
        <v>0</v>
      </c>
      <c r="AL73" s="34">
        <f t="shared" si="112"/>
        <v>0</v>
      </c>
      <c r="AM73" s="34">
        <f t="shared" si="113"/>
        <v>0</v>
      </c>
      <c r="AN73" s="34">
        <f t="shared" si="114"/>
        <v>0</v>
      </c>
    </row>
    <row r="74" spans="1:40" ht="13.25" hidden="1" customHeight="1" x14ac:dyDescent="0.45">
      <c r="A74" s="23" t="str">
        <f t="shared" si="95"/>
        <v>ICSE - VIII - English</v>
      </c>
      <c r="B74" s="6" t="s">
        <v>33</v>
      </c>
      <c r="C74" s="3" t="s">
        <v>52</v>
      </c>
      <c r="D74" s="3" t="s">
        <v>47</v>
      </c>
      <c r="E74" s="3" t="s">
        <v>305</v>
      </c>
      <c r="F74" s="33" t="s">
        <v>197</v>
      </c>
      <c r="G74" s="33" t="s">
        <v>285</v>
      </c>
      <c r="H74" s="7" t="s">
        <v>72</v>
      </c>
      <c r="I74" s="17">
        <v>45139</v>
      </c>
      <c r="J74" s="7">
        <v>1</v>
      </c>
      <c r="K74" s="7">
        <v>2</v>
      </c>
      <c r="L74" s="7">
        <v>0</v>
      </c>
      <c r="M74" s="7">
        <v>0</v>
      </c>
      <c r="N74" s="7" t="s">
        <v>29</v>
      </c>
      <c r="O74" s="7">
        <v>1300</v>
      </c>
      <c r="P74" s="7">
        <v>0</v>
      </c>
      <c r="Q74" s="7" t="s">
        <v>27</v>
      </c>
      <c r="R74" s="18">
        <f t="shared" ref="R74:R84" si="124">O74*50%</f>
        <v>650</v>
      </c>
      <c r="S74" s="7">
        <v>0</v>
      </c>
      <c r="T74" s="18">
        <f t="shared" si="116"/>
        <v>130</v>
      </c>
      <c r="U74" s="18">
        <f t="shared" ref="U74:U84" si="125">R74*46.666666666667%</f>
        <v>303.33333333333553</v>
      </c>
      <c r="V74" s="16">
        <f t="shared" ref="V74:V84" si="126">X74*4</f>
        <v>12120</v>
      </c>
      <c r="W74" s="16">
        <f t="shared" si="117"/>
        <v>6060</v>
      </c>
      <c r="X74" s="16">
        <v>3030</v>
      </c>
      <c r="Y74" s="16">
        <f t="shared" si="118"/>
        <v>1515</v>
      </c>
      <c r="Z74" s="16">
        <f t="shared" ref="Z74:Z84" si="127">(R74-(T74+X74/10))/(T74+X74/10)%</f>
        <v>50.115473441108541</v>
      </c>
      <c r="AA74" s="15">
        <f t="shared" si="119"/>
        <v>8484</v>
      </c>
      <c r="AB74" s="15">
        <f t="shared" si="120"/>
        <v>4242</v>
      </c>
      <c r="AC74" s="15">
        <f t="shared" si="121"/>
        <v>2121</v>
      </c>
      <c r="AD74" s="15">
        <f t="shared" si="122"/>
        <v>1060.5</v>
      </c>
      <c r="AE74" s="15">
        <f t="shared" si="123"/>
        <v>90.00292312189417</v>
      </c>
      <c r="AF74" s="1">
        <v>0</v>
      </c>
      <c r="AG74" s="34">
        <f t="shared" si="107"/>
        <v>3636</v>
      </c>
      <c r="AH74" s="34">
        <f t="shared" si="108"/>
        <v>1818</v>
      </c>
      <c r="AI74" s="34">
        <f t="shared" si="109"/>
        <v>909</v>
      </c>
      <c r="AJ74" s="34">
        <f t="shared" si="110"/>
        <v>454.5</v>
      </c>
      <c r="AK74" s="34">
        <f t="shared" si="111"/>
        <v>0</v>
      </c>
      <c r="AL74" s="34">
        <f t="shared" si="112"/>
        <v>0</v>
      </c>
      <c r="AM74" s="34">
        <f t="shared" si="113"/>
        <v>0</v>
      </c>
      <c r="AN74" s="34">
        <f t="shared" si="114"/>
        <v>0</v>
      </c>
    </row>
    <row r="75" spans="1:40" ht="13.5" hidden="1" x14ac:dyDescent="0.45">
      <c r="A75" s="23" t="str">
        <f>D75&amp;" - "&amp;C75&amp;" - "&amp;B75</f>
        <v>ICSE - VIII - Bengali</v>
      </c>
      <c r="B75" s="6" t="s">
        <v>34</v>
      </c>
      <c r="C75" s="3" t="s">
        <v>52</v>
      </c>
      <c r="D75" s="3" t="s">
        <v>47</v>
      </c>
      <c r="E75" s="3" t="s">
        <v>305</v>
      </c>
      <c r="F75" s="22" t="s">
        <v>29</v>
      </c>
      <c r="G75" s="22"/>
      <c r="H75" s="7" t="s">
        <v>72</v>
      </c>
      <c r="I75" s="17">
        <v>45139</v>
      </c>
      <c r="J75" s="7">
        <v>1</v>
      </c>
      <c r="K75" s="7">
        <v>2</v>
      </c>
      <c r="L75" s="7">
        <v>0</v>
      </c>
      <c r="M75" s="7">
        <v>0</v>
      </c>
      <c r="N75" s="7" t="s">
        <v>29</v>
      </c>
      <c r="O75" s="7">
        <v>1100</v>
      </c>
      <c r="P75" s="7">
        <v>0</v>
      </c>
      <c r="Q75" s="7" t="s">
        <v>27</v>
      </c>
      <c r="R75" s="18">
        <f>O75*50%</f>
        <v>550</v>
      </c>
      <c r="S75" s="7">
        <v>0</v>
      </c>
      <c r="T75" s="18">
        <f t="shared" si="116"/>
        <v>110</v>
      </c>
      <c r="U75" s="18">
        <f>R75*46.666666666667%</f>
        <v>256.6666666666685</v>
      </c>
      <c r="V75" s="16">
        <f>X75*4</f>
        <v>10280</v>
      </c>
      <c r="W75" s="16">
        <f t="shared" si="117"/>
        <v>5140</v>
      </c>
      <c r="X75" s="16">
        <v>2570</v>
      </c>
      <c r="Y75" s="16">
        <f t="shared" si="118"/>
        <v>1285</v>
      </c>
      <c r="Z75" s="16">
        <f>(R75-(T75+X75/10))/(T75+X75/10)%</f>
        <v>49.863760217983653</v>
      </c>
      <c r="AA75" s="15">
        <f t="shared" si="119"/>
        <v>7195.9999999999991</v>
      </c>
      <c r="AB75" s="15">
        <f t="shared" si="120"/>
        <v>3597.9999999999995</v>
      </c>
      <c r="AC75" s="15">
        <f t="shared" si="121"/>
        <v>1798.9999999999998</v>
      </c>
      <c r="AD75" s="15">
        <f t="shared" si="122"/>
        <v>899.49999999999989</v>
      </c>
      <c r="AE75" s="15">
        <f t="shared" si="123"/>
        <v>89.72059330803728</v>
      </c>
      <c r="AF75" s="1">
        <v>0</v>
      </c>
      <c r="AG75" s="34">
        <f t="shared" si="107"/>
        <v>3084.0000000000009</v>
      </c>
      <c r="AH75" s="34">
        <f t="shared" si="108"/>
        <v>1542.0000000000005</v>
      </c>
      <c r="AI75" s="34">
        <f t="shared" si="109"/>
        <v>771.00000000000023</v>
      </c>
      <c r="AJ75" s="34">
        <f t="shared" si="110"/>
        <v>385.50000000000011</v>
      </c>
      <c r="AK75" s="34">
        <f t="shared" si="111"/>
        <v>0</v>
      </c>
      <c r="AL75" s="34">
        <f t="shared" si="112"/>
        <v>0</v>
      </c>
      <c r="AM75" s="34">
        <f t="shared" si="113"/>
        <v>0</v>
      </c>
      <c r="AN75" s="34">
        <f t="shared" si="114"/>
        <v>0</v>
      </c>
    </row>
    <row r="76" spans="1:40" ht="13.25" hidden="1" customHeight="1" x14ac:dyDescent="0.45">
      <c r="A76" s="23" t="str">
        <f>D76&amp;" - "&amp;C76&amp;" - "&amp;B76</f>
        <v>ICSE - VIII - Hindi</v>
      </c>
      <c r="B76" s="6" t="s">
        <v>0</v>
      </c>
      <c r="C76" s="3" t="s">
        <v>52</v>
      </c>
      <c r="D76" s="3" t="s">
        <v>47</v>
      </c>
      <c r="E76" s="3" t="s">
        <v>305</v>
      </c>
      <c r="F76" s="22" t="s">
        <v>284</v>
      </c>
      <c r="G76" s="22" t="s">
        <v>185</v>
      </c>
      <c r="H76" s="7" t="s">
        <v>72</v>
      </c>
      <c r="I76" s="17">
        <v>45139</v>
      </c>
      <c r="J76" s="7">
        <v>1</v>
      </c>
      <c r="K76" s="7">
        <v>2</v>
      </c>
      <c r="L76" s="7">
        <v>0</v>
      </c>
      <c r="M76" s="7">
        <v>0</v>
      </c>
      <c r="N76" s="7" t="s">
        <v>29</v>
      </c>
      <c r="O76" s="7">
        <v>1100</v>
      </c>
      <c r="P76" s="7">
        <v>0</v>
      </c>
      <c r="Q76" s="7" t="s">
        <v>27</v>
      </c>
      <c r="R76" s="18">
        <f>O76*50%</f>
        <v>550</v>
      </c>
      <c r="S76" s="7">
        <v>0</v>
      </c>
      <c r="T76" s="18">
        <f t="shared" si="116"/>
        <v>110</v>
      </c>
      <c r="U76" s="18">
        <f>R76*46.666666666667%</f>
        <v>256.6666666666685</v>
      </c>
      <c r="V76" s="16">
        <f>X76*4</f>
        <v>10280</v>
      </c>
      <c r="W76" s="16">
        <f t="shared" si="117"/>
        <v>5140</v>
      </c>
      <c r="X76" s="16">
        <v>2570</v>
      </c>
      <c r="Y76" s="16">
        <f t="shared" si="118"/>
        <v>1285</v>
      </c>
      <c r="Z76" s="16">
        <f>(R76-(T76+X76/10))/(T76+X76/10)%</f>
        <v>49.863760217983653</v>
      </c>
      <c r="AA76" s="15">
        <f t="shared" si="119"/>
        <v>7195.9999999999991</v>
      </c>
      <c r="AB76" s="15">
        <f t="shared" si="120"/>
        <v>3597.9999999999995</v>
      </c>
      <c r="AC76" s="15">
        <f t="shared" si="121"/>
        <v>1798.9999999999998</v>
      </c>
      <c r="AD76" s="15">
        <f t="shared" si="122"/>
        <v>899.49999999999989</v>
      </c>
      <c r="AE76" s="15">
        <f t="shared" si="123"/>
        <v>89.72059330803728</v>
      </c>
      <c r="AF76" s="1">
        <v>0</v>
      </c>
      <c r="AG76" s="34">
        <f t="shared" si="107"/>
        <v>3084.0000000000009</v>
      </c>
      <c r="AH76" s="34">
        <f t="shared" si="108"/>
        <v>1542.0000000000005</v>
      </c>
      <c r="AI76" s="34">
        <f t="shared" si="109"/>
        <v>771.00000000000023</v>
      </c>
      <c r="AJ76" s="34">
        <f t="shared" si="110"/>
        <v>385.50000000000011</v>
      </c>
      <c r="AK76" s="34">
        <f t="shared" si="111"/>
        <v>0</v>
      </c>
      <c r="AL76" s="34">
        <f t="shared" si="112"/>
        <v>0</v>
      </c>
      <c r="AM76" s="34">
        <f t="shared" si="113"/>
        <v>0</v>
      </c>
      <c r="AN76" s="34">
        <f t="shared" si="114"/>
        <v>0</v>
      </c>
    </row>
    <row r="77" spans="1:40" ht="13.5" hidden="1" x14ac:dyDescent="0.45">
      <c r="A77" s="23" t="str">
        <f>D77&amp;" - "&amp;C77&amp;" - "&amp;B77</f>
        <v>ICSE - VIII - Geography</v>
      </c>
      <c r="B77" s="6" t="s">
        <v>32</v>
      </c>
      <c r="C77" s="3" t="s">
        <v>52</v>
      </c>
      <c r="D77" s="3" t="s">
        <v>47</v>
      </c>
      <c r="E77" s="3" t="s">
        <v>305</v>
      </c>
      <c r="F77" s="33" t="s">
        <v>179</v>
      </c>
      <c r="G77" s="33" t="s">
        <v>285</v>
      </c>
      <c r="H77" s="7" t="s">
        <v>72</v>
      </c>
      <c r="I77" s="17">
        <v>45139</v>
      </c>
      <c r="J77" s="7">
        <v>1</v>
      </c>
      <c r="K77" s="7">
        <v>2</v>
      </c>
      <c r="L77" s="7">
        <v>0</v>
      </c>
      <c r="M77" s="7">
        <v>0</v>
      </c>
      <c r="N77" s="7" t="s">
        <v>29</v>
      </c>
      <c r="O77" s="7">
        <v>1300</v>
      </c>
      <c r="P77" s="7">
        <v>0</v>
      </c>
      <c r="Q77" s="7" t="s">
        <v>27</v>
      </c>
      <c r="R77" s="18">
        <f>O77*50%</f>
        <v>650</v>
      </c>
      <c r="S77" s="7">
        <v>0</v>
      </c>
      <c r="T77" s="18">
        <f>R77*20%</f>
        <v>130</v>
      </c>
      <c r="U77" s="18">
        <f>R77*46.666666666667%</f>
        <v>303.33333333333553</v>
      </c>
      <c r="V77" s="16">
        <f>X77*4</f>
        <v>12120</v>
      </c>
      <c r="W77" s="16">
        <f>X77*2</f>
        <v>6060</v>
      </c>
      <c r="X77" s="16">
        <v>3030</v>
      </c>
      <c r="Y77" s="16">
        <f>X77/2</f>
        <v>1515</v>
      </c>
      <c r="Z77" s="16">
        <f>(R77-(T77+X77/10))/(T77+X77/10)%</f>
        <v>50.115473441108541</v>
      </c>
      <c r="AA77" s="15">
        <f>AC77*4</f>
        <v>8484</v>
      </c>
      <c r="AB77" s="15">
        <f>AC77*2</f>
        <v>4242</v>
      </c>
      <c r="AC77" s="15">
        <f>X77*70%</f>
        <v>2121</v>
      </c>
      <c r="AD77" s="15">
        <f>AC77/2</f>
        <v>1060.5</v>
      </c>
      <c r="AE77" s="15">
        <f>(R77-(T77+AC77/10))/(T77+AC77/10)%</f>
        <v>90.00292312189417</v>
      </c>
      <c r="AF77" s="1">
        <v>0</v>
      </c>
      <c r="AG77" s="34">
        <f t="shared" si="107"/>
        <v>3636</v>
      </c>
      <c r="AH77" s="34">
        <f t="shared" si="108"/>
        <v>1818</v>
      </c>
      <c r="AI77" s="34">
        <f t="shared" si="109"/>
        <v>909</v>
      </c>
      <c r="AJ77" s="34">
        <f t="shared" si="110"/>
        <v>454.5</v>
      </c>
      <c r="AK77" s="34">
        <f t="shared" si="111"/>
        <v>0</v>
      </c>
      <c r="AL77" s="34">
        <f t="shared" si="112"/>
        <v>0</v>
      </c>
      <c r="AM77" s="34">
        <f t="shared" si="113"/>
        <v>0</v>
      </c>
      <c r="AN77" s="34">
        <f t="shared" si="114"/>
        <v>0</v>
      </c>
    </row>
    <row r="78" spans="1:40" ht="13.25" hidden="1" customHeight="1" x14ac:dyDescent="0.45">
      <c r="A78" s="23" t="str">
        <f>D78&amp;" - "&amp;C78&amp;" - "&amp;B78</f>
        <v>ICSE - VIII - EVS</v>
      </c>
      <c r="B78" s="6" t="s">
        <v>3</v>
      </c>
      <c r="C78" s="3" t="s">
        <v>52</v>
      </c>
      <c r="D78" s="3" t="s">
        <v>47</v>
      </c>
      <c r="E78" s="3" t="s">
        <v>305</v>
      </c>
      <c r="F78" s="33" t="s">
        <v>204</v>
      </c>
      <c r="G78" s="33" t="s">
        <v>285</v>
      </c>
      <c r="H78" s="7" t="s">
        <v>72</v>
      </c>
      <c r="I78" s="17">
        <v>45139</v>
      </c>
      <c r="J78" s="7">
        <v>1</v>
      </c>
      <c r="K78" s="7">
        <v>2</v>
      </c>
      <c r="L78" s="7">
        <v>0</v>
      </c>
      <c r="M78" s="7">
        <v>0</v>
      </c>
      <c r="N78" s="7" t="s">
        <v>29</v>
      </c>
      <c r="O78" s="7">
        <v>1100</v>
      </c>
      <c r="P78" s="7">
        <v>0</v>
      </c>
      <c r="Q78" s="7" t="s">
        <v>27</v>
      </c>
      <c r="R78" s="18">
        <f>O78*50%</f>
        <v>550</v>
      </c>
      <c r="S78" s="7">
        <v>0</v>
      </c>
      <c r="T78" s="18">
        <f>R78*20%</f>
        <v>110</v>
      </c>
      <c r="U78" s="18">
        <f>R78*46.666666666667%</f>
        <v>256.6666666666685</v>
      </c>
      <c r="V78" s="16">
        <f>X78*4</f>
        <v>10280</v>
      </c>
      <c r="W78" s="16">
        <f>X78*2</f>
        <v>5140</v>
      </c>
      <c r="X78" s="16">
        <v>2570</v>
      </c>
      <c r="Y78" s="16">
        <f>X78/2</f>
        <v>1285</v>
      </c>
      <c r="Z78" s="16">
        <f>(R78-(T78+X78/10))/(T78+X78/10)%</f>
        <v>49.863760217983653</v>
      </c>
      <c r="AA78" s="15">
        <f>AC78*4</f>
        <v>7195.9999999999991</v>
      </c>
      <c r="AB78" s="15">
        <f>AC78*2</f>
        <v>3597.9999999999995</v>
      </c>
      <c r="AC78" s="15">
        <f>X78*70%</f>
        <v>1798.9999999999998</v>
      </c>
      <c r="AD78" s="15">
        <f>AC78/2</f>
        <v>899.49999999999989</v>
      </c>
      <c r="AE78" s="15">
        <f>(R78-(T78+AC78/10))/(T78+AC78/10)%</f>
        <v>89.72059330803728</v>
      </c>
      <c r="AF78" s="1">
        <v>0</v>
      </c>
      <c r="AG78" s="34">
        <f t="shared" si="107"/>
        <v>3084.0000000000009</v>
      </c>
      <c r="AH78" s="34">
        <f t="shared" si="108"/>
        <v>1542.0000000000005</v>
      </c>
      <c r="AI78" s="34">
        <f t="shared" si="109"/>
        <v>771.00000000000023</v>
      </c>
      <c r="AJ78" s="34">
        <f t="shared" si="110"/>
        <v>385.50000000000011</v>
      </c>
      <c r="AK78" s="34">
        <f t="shared" si="111"/>
        <v>0</v>
      </c>
      <c r="AL78" s="34">
        <f t="shared" si="112"/>
        <v>0</v>
      </c>
      <c r="AM78" s="34">
        <f t="shared" si="113"/>
        <v>0</v>
      </c>
      <c r="AN78" s="34">
        <f t="shared" si="114"/>
        <v>0</v>
      </c>
    </row>
    <row r="79" spans="1:40" ht="13.5" hidden="1" x14ac:dyDescent="0.45">
      <c r="A79" s="23" t="str">
        <f>D79&amp;" - "&amp;C79&amp;" - "&amp;B79</f>
        <v>ICSE - VIII - Hist Civics</v>
      </c>
      <c r="B79" s="6" t="s">
        <v>67</v>
      </c>
      <c r="C79" s="3" t="s">
        <v>52</v>
      </c>
      <c r="D79" s="3" t="s">
        <v>47</v>
      </c>
      <c r="E79" s="3" t="s">
        <v>305</v>
      </c>
      <c r="F79" s="33" t="s">
        <v>194</v>
      </c>
      <c r="G79" s="33" t="s">
        <v>285</v>
      </c>
      <c r="H79" s="7" t="s">
        <v>72</v>
      </c>
      <c r="I79" s="17">
        <v>45139</v>
      </c>
      <c r="J79" s="7">
        <v>1</v>
      </c>
      <c r="K79" s="7">
        <v>2</v>
      </c>
      <c r="L79" s="7">
        <v>0</v>
      </c>
      <c r="M79" s="7">
        <v>0</v>
      </c>
      <c r="N79" s="7" t="s">
        <v>29</v>
      </c>
      <c r="O79" s="7">
        <v>1100</v>
      </c>
      <c r="P79" s="7">
        <v>0</v>
      </c>
      <c r="Q79" s="7" t="s">
        <v>27</v>
      </c>
      <c r="R79" s="18">
        <f>O79*50%</f>
        <v>550</v>
      </c>
      <c r="S79" s="7">
        <v>0</v>
      </c>
      <c r="T79" s="18">
        <f>R79*20%</f>
        <v>110</v>
      </c>
      <c r="U79" s="18">
        <f>R79*46.666666666667%</f>
        <v>256.6666666666685</v>
      </c>
      <c r="V79" s="16">
        <f>X79*4</f>
        <v>10280</v>
      </c>
      <c r="W79" s="16">
        <f>X79*2</f>
        <v>5140</v>
      </c>
      <c r="X79" s="16">
        <v>2570</v>
      </c>
      <c r="Y79" s="16">
        <f>X79/2</f>
        <v>1285</v>
      </c>
      <c r="Z79" s="16">
        <f>(R79-(T79+X79/10))/(T79+X79/10)%</f>
        <v>49.863760217983653</v>
      </c>
      <c r="AA79" s="15">
        <f>AC79*4</f>
        <v>7195.9999999999991</v>
      </c>
      <c r="AB79" s="15">
        <f>AC79*2</f>
        <v>3597.9999999999995</v>
      </c>
      <c r="AC79" s="15">
        <f>X79*70%</f>
        <v>1798.9999999999998</v>
      </c>
      <c r="AD79" s="15">
        <f>AC79/2</f>
        <v>899.49999999999989</v>
      </c>
      <c r="AE79" s="15">
        <f>(R79-(T79+AC79/10))/(T79+AC79/10)%</f>
        <v>89.72059330803728</v>
      </c>
      <c r="AF79" s="1">
        <v>0</v>
      </c>
      <c r="AG79" s="34">
        <f t="shared" si="107"/>
        <v>3084.0000000000009</v>
      </c>
      <c r="AH79" s="34">
        <f t="shared" si="108"/>
        <v>1542.0000000000005</v>
      </c>
      <c r="AI79" s="34">
        <f t="shared" si="109"/>
        <v>771.00000000000023</v>
      </c>
      <c r="AJ79" s="34">
        <f t="shared" si="110"/>
        <v>385.50000000000011</v>
      </c>
      <c r="AK79" s="34">
        <f t="shared" si="111"/>
        <v>0</v>
      </c>
      <c r="AL79" s="34">
        <f t="shared" si="112"/>
        <v>0</v>
      </c>
      <c r="AM79" s="34">
        <f t="shared" si="113"/>
        <v>0</v>
      </c>
      <c r="AN79" s="34">
        <f t="shared" si="114"/>
        <v>0</v>
      </c>
    </row>
    <row r="80" spans="1:40" ht="13.25" customHeight="1" x14ac:dyDescent="0.45">
      <c r="A80" s="23" t="str">
        <f t="shared" si="95"/>
        <v>ICSE - VIII - Maths</v>
      </c>
      <c r="B80" s="25" t="s">
        <v>2</v>
      </c>
      <c r="C80" s="3" t="s">
        <v>52</v>
      </c>
      <c r="D80" s="3" t="s">
        <v>47</v>
      </c>
      <c r="E80" s="3" t="s">
        <v>304</v>
      </c>
      <c r="F80" s="33" t="s">
        <v>192</v>
      </c>
      <c r="G80" s="33" t="s">
        <v>285</v>
      </c>
      <c r="H80" s="7" t="s">
        <v>72</v>
      </c>
      <c r="I80" s="17">
        <v>45139</v>
      </c>
      <c r="J80" s="7">
        <v>1</v>
      </c>
      <c r="K80" s="7">
        <v>2</v>
      </c>
      <c r="L80" s="7">
        <v>0</v>
      </c>
      <c r="M80" s="7">
        <v>0</v>
      </c>
      <c r="N80" s="7" t="s">
        <v>29</v>
      </c>
      <c r="O80" s="7">
        <v>1300</v>
      </c>
      <c r="P80" s="7">
        <v>0</v>
      </c>
      <c r="Q80" s="7" t="s">
        <v>27</v>
      </c>
      <c r="R80" s="18">
        <f t="shared" si="124"/>
        <v>650</v>
      </c>
      <c r="S80" s="7">
        <v>0</v>
      </c>
      <c r="T80" s="18">
        <f t="shared" si="116"/>
        <v>130</v>
      </c>
      <c r="U80" s="18">
        <f t="shared" si="125"/>
        <v>303.33333333333553</v>
      </c>
      <c r="V80" s="16">
        <f t="shared" si="126"/>
        <v>12120</v>
      </c>
      <c r="W80" s="16">
        <f t="shared" si="117"/>
        <v>6060</v>
      </c>
      <c r="X80" s="16">
        <v>3030</v>
      </c>
      <c r="Y80" s="16">
        <f t="shared" si="118"/>
        <v>1515</v>
      </c>
      <c r="Z80" s="16">
        <f t="shared" si="127"/>
        <v>50.115473441108541</v>
      </c>
      <c r="AA80" s="15">
        <f t="shared" si="119"/>
        <v>8484</v>
      </c>
      <c r="AB80" s="15">
        <f t="shared" si="120"/>
        <v>4242</v>
      </c>
      <c r="AC80" s="15">
        <f t="shared" si="121"/>
        <v>2121</v>
      </c>
      <c r="AD80" s="15">
        <f t="shared" si="122"/>
        <v>1060.5</v>
      </c>
      <c r="AE80" s="15">
        <f t="shared" si="123"/>
        <v>90.00292312189417</v>
      </c>
      <c r="AF80" s="1">
        <v>0</v>
      </c>
      <c r="AG80" s="34">
        <f t="shared" si="107"/>
        <v>3636</v>
      </c>
      <c r="AH80" s="34">
        <f t="shared" si="108"/>
        <v>1818</v>
      </c>
      <c r="AI80" s="34">
        <f t="shared" si="109"/>
        <v>909</v>
      </c>
      <c r="AJ80" s="34">
        <f t="shared" si="110"/>
        <v>454.5</v>
      </c>
      <c r="AK80" s="34">
        <f t="shared" si="111"/>
        <v>0</v>
      </c>
      <c r="AL80" s="34">
        <f t="shared" si="112"/>
        <v>0</v>
      </c>
      <c r="AM80" s="34">
        <f t="shared" si="113"/>
        <v>0</v>
      </c>
      <c r="AN80" s="34">
        <f t="shared" si="114"/>
        <v>0</v>
      </c>
    </row>
    <row r="81" spans="1:40" ht="13.25" hidden="1" customHeight="1" x14ac:dyDescent="0.45">
      <c r="A81" s="23" t="str">
        <f t="shared" si="95"/>
        <v>ICSE - VIII - Physics</v>
      </c>
      <c r="B81" s="29" t="s">
        <v>24</v>
      </c>
      <c r="C81" s="3" t="s">
        <v>52</v>
      </c>
      <c r="D81" s="3" t="s">
        <v>47</v>
      </c>
      <c r="E81" s="3" t="s">
        <v>304</v>
      </c>
      <c r="F81" s="7" t="s">
        <v>190</v>
      </c>
      <c r="G81" s="7" t="s">
        <v>185</v>
      </c>
      <c r="H81" s="7" t="s">
        <v>72</v>
      </c>
      <c r="I81" s="17">
        <v>45139</v>
      </c>
      <c r="J81" s="7">
        <v>1</v>
      </c>
      <c r="K81" s="7">
        <v>2</v>
      </c>
      <c r="L81" s="7">
        <v>0</v>
      </c>
      <c r="M81" s="7">
        <v>0</v>
      </c>
      <c r="N81" s="7" t="s">
        <v>29</v>
      </c>
      <c r="O81" s="7">
        <v>1300</v>
      </c>
      <c r="P81" s="7">
        <v>0</v>
      </c>
      <c r="Q81" s="7" t="s">
        <v>27</v>
      </c>
      <c r="R81" s="18">
        <f t="shared" si="124"/>
        <v>650</v>
      </c>
      <c r="S81" s="7">
        <v>0</v>
      </c>
      <c r="T81" s="18">
        <f t="shared" si="116"/>
        <v>130</v>
      </c>
      <c r="U81" s="18">
        <f t="shared" si="125"/>
        <v>303.33333333333553</v>
      </c>
      <c r="V81" s="16">
        <f t="shared" si="126"/>
        <v>12120</v>
      </c>
      <c r="W81" s="16">
        <f t="shared" si="117"/>
        <v>6060</v>
      </c>
      <c r="X81" s="16">
        <v>3030</v>
      </c>
      <c r="Y81" s="16">
        <f t="shared" si="118"/>
        <v>1515</v>
      </c>
      <c r="Z81" s="16">
        <f t="shared" si="127"/>
        <v>50.115473441108541</v>
      </c>
      <c r="AA81" s="15">
        <f t="shared" si="119"/>
        <v>8484</v>
      </c>
      <c r="AB81" s="15">
        <f t="shared" si="120"/>
        <v>4242</v>
      </c>
      <c r="AC81" s="15">
        <f t="shared" si="121"/>
        <v>2121</v>
      </c>
      <c r="AD81" s="15">
        <f t="shared" si="122"/>
        <v>1060.5</v>
      </c>
      <c r="AE81" s="15">
        <f t="shared" si="123"/>
        <v>90.00292312189417</v>
      </c>
      <c r="AF81" s="1">
        <v>0</v>
      </c>
      <c r="AG81" s="34">
        <f t="shared" si="107"/>
        <v>3636</v>
      </c>
      <c r="AH81" s="34">
        <f t="shared" si="108"/>
        <v>1818</v>
      </c>
      <c r="AI81" s="34">
        <f t="shared" si="109"/>
        <v>909</v>
      </c>
      <c r="AJ81" s="34">
        <f t="shared" si="110"/>
        <v>454.5</v>
      </c>
      <c r="AK81" s="34">
        <f t="shared" si="111"/>
        <v>0</v>
      </c>
      <c r="AL81" s="34">
        <f t="shared" si="112"/>
        <v>0</v>
      </c>
      <c r="AM81" s="34">
        <f t="shared" si="113"/>
        <v>0</v>
      </c>
      <c r="AN81" s="34">
        <f t="shared" si="114"/>
        <v>0</v>
      </c>
    </row>
    <row r="82" spans="1:40" ht="13.25" hidden="1" customHeight="1" x14ac:dyDescent="0.45">
      <c r="A82" s="23" t="str">
        <f t="shared" si="95"/>
        <v>ICSE - VIII - Chemistry</v>
      </c>
      <c r="B82" s="29" t="s">
        <v>28</v>
      </c>
      <c r="C82" s="3" t="s">
        <v>52</v>
      </c>
      <c r="D82" s="3" t="s">
        <v>47</v>
      </c>
      <c r="E82" s="3" t="s">
        <v>304</v>
      </c>
      <c r="F82" s="7" t="s">
        <v>191</v>
      </c>
      <c r="G82" s="7" t="s">
        <v>185</v>
      </c>
      <c r="H82" s="7" t="s">
        <v>72</v>
      </c>
      <c r="I82" s="17">
        <v>45139</v>
      </c>
      <c r="J82" s="7">
        <v>1</v>
      </c>
      <c r="K82" s="7">
        <v>2</v>
      </c>
      <c r="L82" s="7">
        <v>0</v>
      </c>
      <c r="M82" s="7">
        <v>0</v>
      </c>
      <c r="N82" s="7" t="s">
        <v>29</v>
      </c>
      <c r="O82" s="7">
        <v>1300</v>
      </c>
      <c r="P82" s="7">
        <v>0</v>
      </c>
      <c r="Q82" s="7" t="s">
        <v>27</v>
      </c>
      <c r="R82" s="18">
        <f t="shared" si="124"/>
        <v>650</v>
      </c>
      <c r="S82" s="7">
        <v>0</v>
      </c>
      <c r="T82" s="18">
        <f t="shared" si="116"/>
        <v>130</v>
      </c>
      <c r="U82" s="18">
        <f t="shared" si="125"/>
        <v>303.33333333333553</v>
      </c>
      <c r="V82" s="16">
        <f t="shared" si="126"/>
        <v>12120</v>
      </c>
      <c r="W82" s="16">
        <f t="shared" si="117"/>
        <v>6060</v>
      </c>
      <c r="X82" s="16">
        <v>3030</v>
      </c>
      <c r="Y82" s="16">
        <f t="shared" si="118"/>
        <v>1515</v>
      </c>
      <c r="Z82" s="16">
        <f t="shared" si="127"/>
        <v>50.115473441108541</v>
      </c>
      <c r="AA82" s="15">
        <f t="shared" si="119"/>
        <v>8484</v>
      </c>
      <c r="AB82" s="15">
        <f t="shared" si="120"/>
        <v>4242</v>
      </c>
      <c r="AC82" s="15">
        <f t="shared" si="121"/>
        <v>2121</v>
      </c>
      <c r="AD82" s="15">
        <f t="shared" si="122"/>
        <v>1060.5</v>
      </c>
      <c r="AE82" s="15">
        <f t="shared" si="123"/>
        <v>90.00292312189417</v>
      </c>
      <c r="AF82" s="1">
        <v>0</v>
      </c>
      <c r="AG82" s="34">
        <f t="shared" si="107"/>
        <v>3636</v>
      </c>
      <c r="AH82" s="34">
        <f t="shared" si="108"/>
        <v>1818</v>
      </c>
      <c r="AI82" s="34">
        <f t="shared" si="109"/>
        <v>909</v>
      </c>
      <c r="AJ82" s="34">
        <f t="shared" si="110"/>
        <v>454.5</v>
      </c>
      <c r="AK82" s="34">
        <f t="shared" si="111"/>
        <v>0</v>
      </c>
      <c r="AL82" s="34">
        <f t="shared" si="112"/>
        <v>0</v>
      </c>
      <c r="AM82" s="34">
        <f t="shared" si="113"/>
        <v>0</v>
      </c>
      <c r="AN82" s="34">
        <f t="shared" si="114"/>
        <v>0</v>
      </c>
    </row>
    <row r="83" spans="1:40" ht="13.25" hidden="1" customHeight="1" x14ac:dyDescent="0.45">
      <c r="A83" s="23" t="str">
        <f t="shared" si="95"/>
        <v>ICSE - VIII - Biology</v>
      </c>
      <c r="B83" s="29" t="s">
        <v>30</v>
      </c>
      <c r="C83" s="3" t="s">
        <v>52</v>
      </c>
      <c r="D83" s="3" t="s">
        <v>47</v>
      </c>
      <c r="E83" s="3" t="s">
        <v>304</v>
      </c>
      <c r="F83" s="22" t="s">
        <v>29</v>
      </c>
      <c r="G83" s="22"/>
      <c r="H83" s="7" t="s">
        <v>72</v>
      </c>
      <c r="I83" s="17">
        <v>45139</v>
      </c>
      <c r="J83" s="7">
        <v>1</v>
      </c>
      <c r="K83" s="7">
        <v>2</v>
      </c>
      <c r="L83" s="7">
        <v>0</v>
      </c>
      <c r="M83" s="7">
        <v>0</v>
      </c>
      <c r="N83" s="7" t="s">
        <v>29</v>
      </c>
      <c r="O83" s="7">
        <v>1300</v>
      </c>
      <c r="P83" s="7">
        <v>0</v>
      </c>
      <c r="Q83" s="7" t="s">
        <v>27</v>
      </c>
      <c r="R83" s="18">
        <f t="shared" si="124"/>
        <v>650</v>
      </c>
      <c r="S83" s="7">
        <v>0</v>
      </c>
      <c r="T83" s="18">
        <f t="shared" si="116"/>
        <v>130</v>
      </c>
      <c r="U83" s="18">
        <f t="shared" si="125"/>
        <v>303.33333333333553</v>
      </c>
      <c r="V83" s="16">
        <f t="shared" si="126"/>
        <v>12120</v>
      </c>
      <c r="W83" s="16">
        <f t="shared" si="117"/>
        <v>6060</v>
      </c>
      <c r="X83" s="16">
        <v>3030</v>
      </c>
      <c r="Y83" s="16">
        <f t="shared" si="118"/>
        <v>1515</v>
      </c>
      <c r="Z83" s="16">
        <f t="shared" si="127"/>
        <v>50.115473441108541</v>
      </c>
      <c r="AA83" s="15">
        <f t="shared" si="119"/>
        <v>8484</v>
      </c>
      <c r="AB83" s="15">
        <f t="shared" si="120"/>
        <v>4242</v>
      </c>
      <c r="AC83" s="15">
        <f t="shared" si="121"/>
        <v>2121</v>
      </c>
      <c r="AD83" s="15">
        <f t="shared" si="122"/>
        <v>1060.5</v>
      </c>
      <c r="AE83" s="15">
        <f t="shared" si="123"/>
        <v>90.00292312189417</v>
      </c>
      <c r="AF83" s="1">
        <v>0</v>
      </c>
      <c r="AG83" s="34">
        <f t="shared" si="107"/>
        <v>3636</v>
      </c>
      <c r="AH83" s="34">
        <f t="shared" si="108"/>
        <v>1818</v>
      </c>
      <c r="AI83" s="34">
        <f t="shared" si="109"/>
        <v>909</v>
      </c>
      <c r="AJ83" s="34">
        <f t="shared" si="110"/>
        <v>454.5</v>
      </c>
      <c r="AK83" s="34">
        <f t="shared" si="111"/>
        <v>0</v>
      </c>
      <c r="AL83" s="34">
        <f t="shared" si="112"/>
        <v>0</v>
      </c>
      <c r="AM83" s="34">
        <f t="shared" si="113"/>
        <v>0</v>
      </c>
      <c r="AN83" s="34">
        <f t="shared" si="114"/>
        <v>0</v>
      </c>
    </row>
    <row r="84" spans="1:40" ht="13.25" hidden="1" customHeight="1" x14ac:dyDescent="0.45">
      <c r="A84" s="23" t="str">
        <f t="shared" si="95"/>
        <v>ICSE - VIII - Computers</v>
      </c>
      <c r="B84" s="8" t="s">
        <v>48</v>
      </c>
      <c r="C84" s="3" t="s">
        <v>52</v>
      </c>
      <c r="D84" s="3" t="s">
        <v>47</v>
      </c>
      <c r="E84" s="3" t="s">
        <v>132</v>
      </c>
      <c r="F84" s="7" t="s">
        <v>195</v>
      </c>
      <c r="G84" s="7" t="s">
        <v>185</v>
      </c>
      <c r="H84" s="7" t="s">
        <v>72</v>
      </c>
      <c r="I84" s="17">
        <v>45139</v>
      </c>
      <c r="J84" s="7">
        <v>1</v>
      </c>
      <c r="K84" s="7">
        <v>2</v>
      </c>
      <c r="L84" s="7">
        <v>0</v>
      </c>
      <c r="M84" s="7">
        <v>0</v>
      </c>
      <c r="N84" s="7" t="s">
        <v>29</v>
      </c>
      <c r="O84" s="7">
        <v>1300</v>
      </c>
      <c r="P84" s="7">
        <v>0</v>
      </c>
      <c r="Q84" s="7" t="s">
        <v>27</v>
      </c>
      <c r="R84" s="18">
        <f t="shared" si="124"/>
        <v>650</v>
      </c>
      <c r="S84" s="7">
        <v>0</v>
      </c>
      <c r="T84" s="18">
        <f t="shared" si="116"/>
        <v>130</v>
      </c>
      <c r="U84" s="18">
        <f t="shared" si="125"/>
        <v>303.33333333333553</v>
      </c>
      <c r="V84" s="16">
        <f t="shared" si="126"/>
        <v>12120</v>
      </c>
      <c r="W84" s="16">
        <f t="shared" si="117"/>
        <v>6060</v>
      </c>
      <c r="X84" s="16">
        <v>3030</v>
      </c>
      <c r="Y84" s="16">
        <f t="shared" si="118"/>
        <v>1515</v>
      </c>
      <c r="Z84" s="16">
        <f t="shared" si="127"/>
        <v>50.115473441108541</v>
      </c>
      <c r="AA84" s="15">
        <f t="shared" si="119"/>
        <v>8484</v>
      </c>
      <c r="AB84" s="15">
        <f t="shared" si="120"/>
        <v>4242</v>
      </c>
      <c r="AC84" s="15">
        <f t="shared" si="121"/>
        <v>2121</v>
      </c>
      <c r="AD84" s="15">
        <f t="shared" si="122"/>
        <v>1060.5</v>
      </c>
      <c r="AE84" s="15">
        <f t="shared" si="123"/>
        <v>90.00292312189417</v>
      </c>
      <c r="AF84" s="1">
        <v>0</v>
      </c>
      <c r="AG84" s="34">
        <f t="shared" si="107"/>
        <v>3636</v>
      </c>
      <c r="AH84" s="34">
        <f t="shared" si="108"/>
        <v>1818</v>
      </c>
      <c r="AI84" s="34">
        <f t="shared" si="109"/>
        <v>909</v>
      </c>
      <c r="AJ84" s="34">
        <f t="shared" si="110"/>
        <v>454.5</v>
      </c>
      <c r="AK84" s="34">
        <f t="shared" si="111"/>
        <v>0</v>
      </c>
      <c r="AL84" s="34">
        <f t="shared" si="112"/>
        <v>0</v>
      </c>
      <c r="AM84" s="34">
        <f t="shared" si="113"/>
        <v>0</v>
      </c>
      <c r="AN84" s="34">
        <f t="shared" si="114"/>
        <v>0</v>
      </c>
    </row>
    <row r="85" spans="1:40" ht="13.25" hidden="1" customHeight="1" x14ac:dyDescent="0.45">
      <c r="A85" s="21" t="str">
        <f>D85&amp;" - "&amp;C85&amp;" - "&amp;B85</f>
        <v>WB - XII - English</v>
      </c>
      <c r="B85" s="6" t="s">
        <v>33</v>
      </c>
      <c r="C85" s="3" t="s">
        <v>53</v>
      </c>
      <c r="D85" s="3" t="s">
        <v>46</v>
      </c>
      <c r="E85" s="3" t="s">
        <v>305</v>
      </c>
      <c r="F85" s="33" t="s">
        <v>204</v>
      </c>
      <c r="G85" s="33" t="s">
        <v>285</v>
      </c>
      <c r="H85" s="7" t="s">
        <v>72</v>
      </c>
      <c r="I85" s="17">
        <v>45139</v>
      </c>
      <c r="J85" s="7">
        <v>1</v>
      </c>
      <c r="K85" s="7">
        <v>2</v>
      </c>
      <c r="L85" s="7">
        <v>0</v>
      </c>
      <c r="M85" s="7">
        <v>0</v>
      </c>
      <c r="N85" s="7" t="s">
        <v>29</v>
      </c>
      <c r="O85" s="7">
        <v>2000</v>
      </c>
      <c r="P85" s="7">
        <v>0</v>
      </c>
      <c r="Q85" s="7" t="s">
        <v>27</v>
      </c>
      <c r="R85" s="18">
        <f t="shared" ref="R85:R92" si="128">O85*50%</f>
        <v>1000</v>
      </c>
      <c r="S85" s="7">
        <v>0</v>
      </c>
      <c r="T85" s="18">
        <f t="shared" ref="T85:T127" si="129">R85*20%</f>
        <v>200</v>
      </c>
      <c r="U85" s="18">
        <f t="shared" ref="U85:U92" si="130">R85*46.666666666667%</f>
        <v>466.66666666666998</v>
      </c>
      <c r="V85" s="16">
        <f t="shared" ref="V85:V92" si="131">X85*4</f>
        <v>18666.64</v>
      </c>
      <c r="W85" s="16">
        <f t="shared" ref="W85:W127" si="132">X85*2</f>
        <v>9333.32</v>
      </c>
      <c r="X85" s="16">
        <v>4666.66</v>
      </c>
      <c r="Y85" s="16">
        <f t="shared" ref="Y85:Y127" si="133">X85/2</f>
        <v>2333.33</v>
      </c>
      <c r="Z85" s="16">
        <f t="shared" ref="Z85:Z92" si="134">(R85-(T85+X85/10))/(T85+X85/10)%</f>
        <v>50.000150000150015</v>
      </c>
      <c r="AA85" s="15">
        <f t="shared" ref="AA85:AA110" si="135">AC85*4</f>
        <v>13066.647999999999</v>
      </c>
      <c r="AB85" s="15">
        <f t="shared" ref="AB85:AB110" si="136">AC85*2</f>
        <v>6533.3239999999996</v>
      </c>
      <c r="AC85" s="15">
        <f t="shared" ref="AC85:AC110" si="137">X85*70%</f>
        <v>3266.6619999999998</v>
      </c>
      <c r="AD85" s="15">
        <f t="shared" ref="AD85:AD110" si="138">AC85/2</f>
        <v>1633.3309999999999</v>
      </c>
      <c r="AE85" s="15">
        <f t="shared" ref="AE85:AE110" si="139">(R85-(T85+AC85/10))/(T85+AC85/10)%</f>
        <v>89.873585963936932</v>
      </c>
      <c r="AF85" s="1">
        <v>0</v>
      </c>
      <c r="AG85" s="34">
        <f t="shared" si="107"/>
        <v>5599.9920000000002</v>
      </c>
      <c r="AH85" s="34">
        <f t="shared" si="108"/>
        <v>2799.9960000000001</v>
      </c>
      <c r="AI85" s="34">
        <f t="shared" si="109"/>
        <v>1399.998</v>
      </c>
      <c r="AJ85" s="34">
        <f t="shared" si="110"/>
        <v>699.99900000000002</v>
      </c>
      <c r="AK85" s="34">
        <f t="shared" si="111"/>
        <v>0</v>
      </c>
      <c r="AL85" s="34">
        <f t="shared" si="112"/>
        <v>0</v>
      </c>
      <c r="AM85" s="34">
        <f t="shared" si="113"/>
        <v>0</v>
      </c>
      <c r="AN85" s="34">
        <f t="shared" si="114"/>
        <v>0</v>
      </c>
    </row>
    <row r="86" spans="1:40" ht="13.25" hidden="1" customHeight="1" x14ac:dyDescent="0.45">
      <c r="A86" s="21" t="str">
        <f>D86&amp;" - "&amp;C86&amp;" - "&amp;B86</f>
        <v>WB - XII - Bengali</v>
      </c>
      <c r="B86" s="6" t="s">
        <v>34</v>
      </c>
      <c r="C86" s="3" t="s">
        <v>53</v>
      </c>
      <c r="D86" s="3" t="s">
        <v>46</v>
      </c>
      <c r="E86" s="3" t="s">
        <v>305</v>
      </c>
      <c r="F86" s="22" t="s">
        <v>29</v>
      </c>
      <c r="G86" s="22"/>
      <c r="H86" s="7" t="s">
        <v>72</v>
      </c>
      <c r="I86" s="17">
        <v>45139</v>
      </c>
      <c r="J86" s="7">
        <v>1</v>
      </c>
      <c r="K86" s="7">
        <v>2</v>
      </c>
      <c r="L86" s="7">
        <v>0</v>
      </c>
      <c r="M86" s="7">
        <v>0</v>
      </c>
      <c r="N86" s="7" t="s">
        <v>29</v>
      </c>
      <c r="O86" s="7">
        <v>2000</v>
      </c>
      <c r="P86" s="7">
        <v>0</v>
      </c>
      <c r="Q86" s="7" t="s">
        <v>27</v>
      </c>
      <c r="R86" s="18">
        <f t="shared" si="128"/>
        <v>1000</v>
      </c>
      <c r="S86" s="7">
        <v>0</v>
      </c>
      <c r="T86" s="18">
        <f t="shared" si="129"/>
        <v>200</v>
      </c>
      <c r="U86" s="18">
        <f t="shared" si="130"/>
        <v>466.66666666666998</v>
      </c>
      <c r="V86" s="16">
        <f t="shared" si="131"/>
        <v>18666.64</v>
      </c>
      <c r="W86" s="16">
        <f t="shared" si="132"/>
        <v>9333.32</v>
      </c>
      <c r="X86" s="16">
        <v>4666.66</v>
      </c>
      <c r="Y86" s="16">
        <f t="shared" si="133"/>
        <v>2333.33</v>
      </c>
      <c r="Z86" s="16">
        <f t="shared" si="134"/>
        <v>50.000150000150015</v>
      </c>
      <c r="AA86" s="15">
        <f t="shared" si="135"/>
        <v>13066.647999999999</v>
      </c>
      <c r="AB86" s="15">
        <f t="shared" si="136"/>
        <v>6533.3239999999996</v>
      </c>
      <c r="AC86" s="15">
        <f t="shared" si="137"/>
        <v>3266.6619999999998</v>
      </c>
      <c r="AD86" s="15">
        <f t="shared" si="138"/>
        <v>1633.3309999999999</v>
      </c>
      <c r="AE86" s="15">
        <f t="shared" si="139"/>
        <v>89.873585963936932</v>
      </c>
      <c r="AF86" s="1">
        <v>0</v>
      </c>
      <c r="AG86" s="34">
        <f t="shared" si="107"/>
        <v>5599.9920000000002</v>
      </c>
      <c r="AH86" s="34">
        <f t="shared" si="108"/>
        <v>2799.9960000000001</v>
      </c>
      <c r="AI86" s="34">
        <f t="shared" si="109"/>
        <v>1399.998</v>
      </c>
      <c r="AJ86" s="34">
        <f t="shared" si="110"/>
        <v>699.99900000000002</v>
      </c>
      <c r="AK86" s="34">
        <f t="shared" si="111"/>
        <v>0</v>
      </c>
      <c r="AL86" s="34">
        <f t="shared" si="112"/>
        <v>0</v>
      </c>
      <c r="AM86" s="34">
        <f t="shared" si="113"/>
        <v>0</v>
      </c>
      <c r="AN86" s="34">
        <f t="shared" si="114"/>
        <v>0</v>
      </c>
    </row>
    <row r="87" spans="1:40" ht="13.25" hidden="1" customHeight="1" x14ac:dyDescent="0.45">
      <c r="A87" s="21" t="str">
        <f>D87&amp;" - "&amp;C87&amp;" - "&amp;B87</f>
        <v>WB - XII - Hindi</v>
      </c>
      <c r="B87" s="6" t="s">
        <v>0</v>
      </c>
      <c r="C87" s="3" t="s">
        <v>53</v>
      </c>
      <c r="D87" s="3" t="s">
        <v>46</v>
      </c>
      <c r="E87" s="3" t="s">
        <v>305</v>
      </c>
      <c r="F87" s="22" t="s">
        <v>284</v>
      </c>
      <c r="G87" s="22" t="s">
        <v>185</v>
      </c>
      <c r="H87" s="7" t="s">
        <v>72</v>
      </c>
      <c r="I87" s="17">
        <v>45139</v>
      </c>
      <c r="J87" s="7">
        <v>1</v>
      </c>
      <c r="K87" s="7">
        <v>2</v>
      </c>
      <c r="L87" s="7">
        <v>0</v>
      </c>
      <c r="M87" s="7">
        <v>0</v>
      </c>
      <c r="N87" s="7" t="s">
        <v>29</v>
      </c>
      <c r="O87" s="7">
        <v>2000</v>
      </c>
      <c r="P87" s="7">
        <v>0</v>
      </c>
      <c r="Q87" s="7" t="s">
        <v>27</v>
      </c>
      <c r="R87" s="18">
        <f t="shared" si="128"/>
        <v>1000</v>
      </c>
      <c r="S87" s="7">
        <v>0</v>
      </c>
      <c r="T87" s="18">
        <f t="shared" si="129"/>
        <v>200</v>
      </c>
      <c r="U87" s="18">
        <f t="shared" si="130"/>
        <v>466.66666666666998</v>
      </c>
      <c r="V87" s="16">
        <f t="shared" si="131"/>
        <v>18666.64</v>
      </c>
      <c r="W87" s="16">
        <f t="shared" si="132"/>
        <v>9333.32</v>
      </c>
      <c r="X87" s="16">
        <v>4666.66</v>
      </c>
      <c r="Y87" s="16">
        <f t="shared" si="133"/>
        <v>2333.33</v>
      </c>
      <c r="Z87" s="16">
        <f t="shared" si="134"/>
        <v>50.000150000150015</v>
      </c>
      <c r="AA87" s="15">
        <f t="shared" si="135"/>
        <v>13066.647999999999</v>
      </c>
      <c r="AB87" s="15">
        <f t="shared" si="136"/>
        <v>6533.3239999999996</v>
      </c>
      <c r="AC87" s="15">
        <f t="shared" si="137"/>
        <v>3266.6619999999998</v>
      </c>
      <c r="AD87" s="15">
        <f t="shared" si="138"/>
        <v>1633.3309999999999</v>
      </c>
      <c r="AE87" s="15">
        <f t="shared" si="139"/>
        <v>89.873585963936932</v>
      </c>
      <c r="AF87" s="1">
        <v>0</v>
      </c>
      <c r="AG87" s="34">
        <f t="shared" si="107"/>
        <v>5599.9920000000002</v>
      </c>
      <c r="AH87" s="34">
        <f t="shared" si="108"/>
        <v>2799.9960000000001</v>
      </c>
      <c r="AI87" s="34">
        <f t="shared" si="109"/>
        <v>1399.998</v>
      </c>
      <c r="AJ87" s="34">
        <f t="shared" si="110"/>
        <v>699.99900000000002</v>
      </c>
      <c r="AK87" s="34">
        <f t="shared" si="111"/>
        <v>0</v>
      </c>
      <c r="AL87" s="34">
        <f t="shared" si="112"/>
        <v>0</v>
      </c>
      <c r="AM87" s="34">
        <f t="shared" si="113"/>
        <v>0</v>
      </c>
      <c r="AN87" s="34">
        <f t="shared" si="114"/>
        <v>0</v>
      </c>
    </row>
    <row r="88" spans="1:40" ht="13.25" hidden="1" customHeight="1" x14ac:dyDescent="0.45">
      <c r="A88" s="21" t="str">
        <f>D88&amp;" - "&amp;C88&amp;" - "&amp;B88</f>
        <v>WB - XII - History</v>
      </c>
      <c r="B88" s="6" t="s">
        <v>35</v>
      </c>
      <c r="C88" s="3" t="s">
        <v>53</v>
      </c>
      <c r="D88" s="3" t="s">
        <v>46</v>
      </c>
      <c r="E88" s="3" t="s">
        <v>305</v>
      </c>
      <c r="F88" s="33" t="s">
        <v>194</v>
      </c>
      <c r="G88" s="33" t="s">
        <v>285</v>
      </c>
      <c r="H88" s="7" t="s">
        <v>72</v>
      </c>
      <c r="I88" s="17">
        <v>45139</v>
      </c>
      <c r="J88" s="7">
        <v>1</v>
      </c>
      <c r="K88" s="7">
        <v>2</v>
      </c>
      <c r="L88" s="7">
        <v>0</v>
      </c>
      <c r="M88" s="7">
        <v>0</v>
      </c>
      <c r="N88" s="7" t="s">
        <v>29</v>
      </c>
      <c r="O88" s="7">
        <v>2000</v>
      </c>
      <c r="P88" s="7">
        <v>0</v>
      </c>
      <c r="Q88" s="7" t="s">
        <v>27</v>
      </c>
      <c r="R88" s="18">
        <f t="shared" si="128"/>
        <v>1000</v>
      </c>
      <c r="S88" s="7">
        <v>0</v>
      </c>
      <c r="T88" s="18">
        <f t="shared" si="129"/>
        <v>200</v>
      </c>
      <c r="U88" s="18">
        <f t="shared" si="130"/>
        <v>466.66666666666998</v>
      </c>
      <c r="V88" s="16">
        <f t="shared" si="131"/>
        <v>18666.64</v>
      </c>
      <c r="W88" s="16">
        <f t="shared" si="132"/>
        <v>9333.32</v>
      </c>
      <c r="X88" s="16">
        <v>4666.66</v>
      </c>
      <c r="Y88" s="16">
        <f t="shared" si="133"/>
        <v>2333.33</v>
      </c>
      <c r="Z88" s="16">
        <f t="shared" si="134"/>
        <v>50.000150000150015</v>
      </c>
      <c r="AA88" s="15">
        <f t="shared" si="135"/>
        <v>13066.647999999999</v>
      </c>
      <c r="AB88" s="15">
        <f t="shared" si="136"/>
        <v>6533.3239999999996</v>
      </c>
      <c r="AC88" s="15">
        <f t="shared" si="137"/>
        <v>3266.6619999999998</v>
      </c>
      <c r="AD88" s="15">
        <f t="shared" si="138"/>
        <v>1633.3309999999999</v>
      </c>
      <c r="AE88" s="15">
        <f t="shared" si="139"/>
        <v>89.873585963936932</v>
      </c>
      <c r="AF88" s="1">
        <v>0</v>
      </c>
      <c r="AG88" s="34">
        <f t="shared" si="107"/>
        <v>5599.9920000000002</v>
      </c>
      <c r="AH88" s="34">
        <f t="shared" si="108"/>
        <v>2799.9960000000001</v>
      </c>
      <c r="AI88" s="34">
        <f t="shared" si="109"/>
        <v>1399.998</v>
      </c>
      <c r="AJ88" s="34">
        <f t="shared" si="110"/>
        <v>699.99900000000002</v>
      </c>
      <c r="AK88" s="34">
        <f t="shared" si="111"/>
        <v>0</v>
      </c>
      <c r="AL88" s="34">
        <f t="shared" si="112"/>
        <v>0</v>
      </c>
      <c r="AM88" s="34">
        <f t="shared" si="113"/>
        <v>0</v>
      </c>
      <c r="AN88" s="34">
        <f t="shared" si="114"/>
        <v>0</v>
      </c>
    </row>
    <row r="89" spans="1:40" ht="13.25" hidden="1" customHeight="1" x14ac:dyDescent="0.45">
      <c r="A89" s="21" t="str">
        <f t="shared" ref="A89" si="140">D89&amp;" - "&amp;C89&amp;" - "&amp;B89</f>
        <v>WB - XII - Geography</v>
      </c>
      <c r="B89" s="6" t="s">
        <v>32</v>
      </c>
      <c r="C89" s="3" t="s">
        <v>53</v>
      </c>
      <c r="D89" s="3" t="s">
        <v>46</v>
      </c>
      <c r="E89" s="3" t="s">
        <v>305</v>
      </c>
      <c r="F89" s="22" t="s">
        <v>293</v>
      </c>
      <c r="G89" s="22"/>
      <c r="H89" s="7" t="s">
        <v>72</v>
      </c>
      <c r="I89" s="17">
        <v>45139</v>
      </c>
      <c r="J89" s="7">
        <v>1</v>
      </c>
      <c r="K89" s="7">
        <v>2</v>
      </c>
      <c r="L89" s="7">
        <v>0</v>
      </c>
      <c r="M89" s="7">
        <v>0</v>
      </c>
      <c r="N89" s="7" t="s">
        <v>29</v>
      </c>
      <c r="O89" s="7">
        <v>2000</v>
      </c>
      <c r="P89" s="7">
        <v>0</v>
      </c>
      <c r="Q89" s="7" t="s">
        <v>27</v>
      </c>
      <c r="R89" s="18">
        <f t="shared" si="128"/>
        <v>1000</v>
      </c>
      <c r="S89" s="7">
        <v>0</v>
      </c>
      <c r="T89" s="18">
        <f t="shared" si="129"/>
        <v>200</v>
      </c>
      <c r="U89" s="18">
        <f t="shared" si="130"/>
        <v>466.66666666666998</v>
      </c>
      <c r="V89" s="16">
        <f t="shared" si="131"/>
        <v>18666.64</v>
      </c>
      <c r="W89" s="16">
        <f t="shared" si="132"/>
        <v>9333.32</v>
      </c>
      <c r="X89" s="16">
        <v>4666.66</v>
      </c>
      <c r="Y89" s="16">
        <f t="shared" si="133"/>
        <v>2333.33</v>
      </c>
      <c r="Z89" s="16">
        <f t="shared" si="134"/>
        <v>50.000150000150015</v>
      </c>
      <c r="AA89" s="15">
        <f t="shared" si="135"/>
        <v>13066.647999999999</v>
      </c>
      <c r="AB89" s="15">
        <f t="shared" si="136"/>
        <v>6533.3239999999996</v>
      </c>
      <c r="AC89" s="15">
        <f t="shared" si="137"/>
        <v>3266.6619999999998</v>
      </c>
      <c r="AD89" s="15">
        <f t="shared" si="138"/>
        <v>1633.3309999999999</v>
      </c>
      <c r="AE89" s="15">
        <f t="shared" si="139"/>
        <v>89.873585963936932</v>
      </c>
      <c r="AF89" s="1">
        <v>0</v>
      </c>
      <c r="AG89" s="34">
        <f t="shared" si="107"/>
        <v>5599.9920000000002</v>
      </c>
      <c r="AH89" s="34">
        <f t="shared" si="108"/>
        <v>2799.9960000000001</v>
      </c>
      <c r="AI89" s="34">
        <f t="shared" si="109"/>
        <v>1399.998</v>
      </c>
      <c r="AJ89" s="34">
        <f t="shared" si="110"/>
        <v>699.99900000000002</v>
      </c>
      <c r="AK89" s="34">
        <f t="shared" si="111"/>
        <v>0</v>
      </c>
      <c r="AL89" s="34">
        <f t="shared" si="112"/>
        <v>0</v>
      </c>
      <c r="AM89" s="34">
        <f t="shared" si="113"/>
        <v>0</v>
      </c>
      <c r="AN89" s="34">
        <f t="shared" si="114"/>
        <v>0</v>
      </c>
    </row>
    <row r="90" spans="1:40" ht="13.25" hidden="1" customHeight="1" x14ac:dyDescent="0.45">
      <c r="A90" s="21" t="str">
        <f>D90&amp;" - "&amp;C90&amp;" - "&amp;B90</f>
        <v>WB - XII - Political Science</v>
      </c>
      <c r="B90" s="6" t="s">
        <v>36</v>
      </c>
      <c r="C90" s="3" t="s">
        <v>53</v>
      </c>
      <c r="D90" s="3" t="s">
        <v>46</v>
      </c>
      <c r="E90" s="3" t="s">
        <v>305</v>
      </c>
      <c r="F90" s="33" t="s">
        <v>194</v>
      </c>
      <c r="G90" s="33" t="s">
        <v>285</v>
      </c>
      <c r="H90" s="7" t="s">
        <v>72</v>
      </c>
      <c r="I90" s="17">
        <v>45139</v>
      </c>
      <c r="J90" s="7">
        <v>1</v>
      </c>
      <c r="K90" s="7">
        <v>2</v>
      </c>
      <c r="L90" s="7">
        <v>0</v>
      </c>
      <c r="M90" s="7">
        <v>0</v>
      </c>
      <c r="N90" s="7" t="s">
        <v>29</v>
      </c>
      <c r="O90" s="7">
        <v>2000</v>
      </c>
      <c r="P90" s="7">
        <v>0</v>
      </c>
      <c r="Q90" s="7" t="s">
        <v>27</v>
      </c>
      <c r="R90" s="18">
        <f t="shared" si="128"/>
        <v>1000</v>
      </c>
      <c r="S90" s="7">
        <v>0</v>
      </c>
      <c r="T90" s="18">
        <f t="shared" si="129"/>
        <v>200</v>
      </c>
      <c r="U90" s="18">
        <f t="shared" si="130"/>
        <v>466.66666666666998</v>
      </c>
      <c r="V90" s="16">
        <f t="shared" si="131"/>
        <v>18666.64</v>
      </c>
      <c r="W90" s="16">
        <f t="shared" si="132"/>
        <v>9333.32</v>
      </c>
      <c r="X90" s="16">
        <v>4666.66</v>
      </c>
      <c r="Y90" s="16">
        <f t="shared" si="133"/>
        <v>2333.33</v>
      </c>
      <c r="Z90" s="16">
        <f t="shared" si="134"/>
        <v>50.000150000150015</v>
      </c>
      <c r="AA90" s="15">
        <f t="shared" si="135"/>
        <v>13066.647999999999</v>
      </c>
      <c r="AB90" s="15">
        <f t="shared" si="136"/>
        <v>6533.3239999999996</v>
      </c>
      <c r="AC90" s="15">
        <f t="shared" si="137"/>
        <v>3266.6619999999998</v>
      </c>
      <c r="AD90" s="15">
        <f t="shared" si="138"/>
        <v>1633.3309999999999</v>
      </c>
      <c r="AE90" s="15">
        <f t="shared" si="139"/>
        <v>89.873585963936932</v>
      </c>
      <c r="AF90" s="1">
        <v>0</v>
      </c>
      <c r="AG90" s="34">
        <f t="shared" si="107"/>
        <v>5599.9920000000002</v>
      </c>
      <c r="AH90" s="34">
        <f t="shared" si="108"/>
        <v>2799.9960000000001</v>
      </c>
      <c r="AI90" s="34">
        <f t="shared" si="109"/>
        <v>1399.998</v>
      </c>
      <c r="AJ90" s="34">
        <f t="shared" si="110"/>
        <v>699.99900000000002</v>
      </c>
      <c r="AK90" s="34">
        <f t="shared" si="111"/>
        <v>0</v>
      </c>
      <c r="AL90" s="34">
        <f t="shared" si="112"/>
        <v>0</v>
      </c>
      <c r="AM90" s="34">
        <f t="shared" si="113"/>
        <v>0</v>
      </c>
      <c r="AN90" s="34">
        <f t="shared" si="114"/>
        <v>0</v>
      </c>
    </row>
    <row r="91" spans="1:40" ht="13.25" hidden="1" customHeight="1" x14ac:dyDescent="0.45">
      <c r="A91" s="21" t="str">
        <f>D91&amp;" - "&amp;C91&amp;" - "&amp;B91</f>
        <v>WB - XII - Sociology</v>
      </c>
      <c r="B91" s="6" t="s">
        <v>37</v>
      </c>
      <c r="C91" s="3" t="s">
        <v>53</v>
      </c>
      <c r="D91" s="3" t="s">
        <v>46</v>
      </c>
      <c r="E91" s="3" t="s">
        <v>305</v>
      </c>
      <c r="F91" s="33" t="s">
        <v>204</v>
      </c>
      <c r="G91" s="33" t="s">
        <v>285</v>
      </c>
      <c r="H91" s="7" t="s">
        <v>72</v>
      </c>
      <c r="I91" s="17">
        <v>45139</v>
      </c>
      <c r="J91" s="7">
        <v>1</v>
      </c>
      <c r="K91" s="7">
        <v>2</v>
      </c>
      <c r="L91" s="7">
        <v>0</v>
      </c>
      <c r="M91" s="7">
        <v>0</v>
      </c>
      <c r="N91" s="7" t="s">
        <v>29</v>
      </c>
      <c r="O91" s="7">
        <v>2000</v>
      </c>
      <c r="P91" s="7">
        <v>0</v>
      </c>
      <c r="Q91" s="7" t="s">
        <v>27</v>
      </c>
      <c r="R91" s="18">
        <f t="shared" si="128"/>
        <v>1000</v>
      </c>
      <c r="S91" s="7">
        <v>0</v>
      </c>
      <c r="T91" s="18">
        <f t="shared" si="129"/>
        <v>200</v>
      </c>
      <c r="U91" s="18">
        <f t="shared" si="130"/>
        <v>466.66666666666998</v>
      </c>
      <c r="V91" s="16">
        <f t="shared" si="131"/>
        <v>18666.64</v>
      </c>
      <c r="W91" s="16">
        <f t="shared" si="132"/>
        <v>9333.32</v>
      </c>
      <c r="X91" s="16">
        <v>4666.66</v>
      </c>
      <c r="Y91" s="16">
        <f t="shared" si="133"/>
        <v>2333.33</v>
      </c>
      <c r="Z91" s="16">
        <f t="shared" si="134"/>
        <v>50.000150000150015</v>
      </c>
      <c r="AA91" s="15">
        <f t="shared" si="135"/>
        <v>13066.647999999999</v>
      </c>
      <c r="AB91" s="15">
        <f t="shared" si="136"/>
        <v>6533.3239999999996</v>
      </c>
      <c r="AC91" s="15">
        <f t="shared" si="137"/>
        <v>3266.6619999999998</v>
      </c>
      <c r="AD91" s="15">
        <f t="shared" si="138"/>
        <v>1633.3309999999999</v>
      </c>
      <c r="AE91" s="15">
        <f t="shared" si="139"/>
        <v>89.873585963936932</v>
      </c>
      <c r="AF91" s="1">
        <v>0</v>
      </c>
      <c r="AG91" s="34">
        <f t="shared" si="107"/>
        <v>5599.9920000000002</v>
      </c>
      <c r="AH91" s="34">
        <f t="shared" si="108"/>
        <v>2799.9960000000001</v>
      </c>
      <c r="AI91" s="34">
        <f t="shared" si="109"/>
        <v>1399.998</v>
      </c>
      <c r="AJ91" s="34">
        <f t="shared" si="110"/>
        <v>699.99900000000002</v>
      </c>
      <c r="AK91" s="34">
        <f t="shared" si="111"/>
        <v>0</v>
      </c>
      <c r="AL91" s="34">
        <f t="shared" si="112"/>
        <v>0</v>
      </c>
      <c r="AM91" s="34">
        <f t="shared" si="113"/>
        <v>0</v>
      </c>
      <c r="AN91" s="34">
        <f t="shared" si="114"/>
        <v>0</v>
      </c>
    </row>
    <row r="92" spans="1:40" ht="13.25" hidden="1" customHeight="1" x14ac:dyDescent="0.45">
      <c r="A92" s="21" t="str">
        <f>D92&amp;" - "&amp;C92&amp;" - "&amp;B92</f>
        <v>WB - XII - Philosophy</v>
      </c>
      <c r="B92" s="6" t="s">
        <v>38</v>
      </c>
      <c r="C92" s="3" t="s">
        <v>53</v>
      </c>
      <c r="D92" s="3" t="s">
        <v>46</v>
      </c>
      <c r="E92" s="3" t="s">
        <v>305</v>
      </c>
      <c r="F92" s="22" t="s">
        <v>29</v>
      </c>
      <c r="G92" s="22"/>
      <c r="H92" s="7" t="s">
        <v>72</v>
      </c>
      <c r="I92" s="17">
        <v>45139</v>
      </c>
      <c r="J92" s="7">
        <v>1</v>
      </c>
      <c r="K92" s="7">
        <v>2</v>
      </c>
      <c r="L92" s="7">
        <v>0</v>
      </c>
      <c r="M92" s="7">
        <v>0</v>
      </c>
      <c r="N92" s="7" t="s">
        <v>29</v>
      </c>
      <c r="O92" s="7">
        <v>2000</v>
      </c>
      <c r="P92" s="7">
        <v>0</v>
      </c>
      <c r="Q92" s="7" t="s">
        <v>27</v>
      </c>
      <c r="R92" s="18">
        <f t="shared" si="128"/>
        <v>1000</v>
      </c>
      <c r="S92" s="7">
        <v>0</v>
      </c>
      <c r="T92" s="18">
        <f t="shared" si="129"/>
        <v>200</v>
      </c>
      <c r="U92" s="18">
        <f t="shared" si="130"/>
        <v>466.66666666666998</v>
      </c>
      <c r="V92" s="16">
        <f t="shared" si="131"/>
        <v>18666.64</v>
      </c>
      <c r="W92" s="16">
        <f t="shared" si="132"/>
        <v>9333.32</v>
      </c>
      <c r="X92" s="16">
        <v>4666.66</v>
      </c>
      <c r="Y92" s="16">
        <f t="shared" si="133"/>
        <v>2333.33</v>
      </c>
      <c r="Z92" s="16">
        <f t="shared" si="134"/>
        <v>50.000150000150015</v>
      </c>
      <c r="AA92" s="15">
        <f t="shared" si="135"/>
        <v>13066.647999999999</v>
      </c>
      <c r="AB92" s="15">
        <f t="shared" si="136"/>
        <v>6533.3239999999996</v>
      </c>
      <c r="AC92" s="15">
        <f t="shared" si="137"/>
        <v>3266.6619999999998</v>
      </c>
      <c r="AD92" s="15">
        <f t="shared" si="138"/>
        <v>1633.3309999999999</v>
      </c>
      <c r="AE92" s="15">
        <f t="shared" si="139"/>
        <v>89.873585963936932</v>
      </c>
      <c r="AF92" s="1">
        <v>0</v>
      </c>
      <c r="AG92" s="34">
        <f t="shared" si="107"/>
        <v>5599.9920000000002</v>
      </c>
      <c r="AH92" s="34">
        <f t="shared" si="108"/>
        <v>2799.9960000000001</v>
      </c>
      <c r="AI92" s="34">
        <f t="shared" si="109"/>
        <v>1399.998</v>
      </c>
      <c r="AJ92" s="34">
        <f t="shared" si="110"/>
        <v>699.99900000000002</v>
      </c>
      <c r="AK92" s="34">
        <f t="shared" si="111"/>
        <v>0</v>
      </c>
      <c r="AL92" s="34">
        <f t="shared" si="112"/>
        <v>0</v>
      </c>
      <c r="AM92" s="34">
        <f t="shared" si="113"/>
        <v>0</v>
      </c>
      <c r="AN92" s="34">
        <f t="shared" si="114"/>
        <v>0</v>
      </c>
    </row>
    <row r="93" spans="1:40" ht="13.25" hidden="1" customHeight="1" x14ac:dyDescent="0.45">
      <c r="A93" s="21" t="str">
        <f t="shared" ref="A93:A100" si="141">D93&amp;" - "&amp;C93&amp;" - "&amp;B93</f>
        <v>WB - XII - Accounting</v>
      </c>
      <c r="B93" s="9" t="s">
        <v>39</v>
      </c>
      <c r="C93" s="3" t="s">
        <v>53</v>
      </c>
      <c r="D93" s="3" t="s">
        <v>46</v>
      </c>
      <c r="E93" s="3" t="s">
        <v>4</v>
      </c>
      <c r="F93" s="33" t="s">
        <v>181</v>
      </c>
      <c r="G93" s="33" t="s">
        <v>285</v>
      </c>
      <c r="H93" s="7" t="s">
        <v>72</v>
      </c>
      <c r="I93" s="17">
        <v>45139</v>
      </c>
      <c r="J93" s="7">
        <v>1</v>
      </c>
      <c r="K93" s="7">
        <v>2</v>
      </c>
      <c r="L93" s="7">
        <v>0</v>
      </c>
      <c r="M93" s="7">
        <v>0</v>
      </c>
      <c r="N93" s="7" t="s">
        <v>29</v>
      </c>
      <c r="O93" s="7">
        <v>3000</v>
      </c>
      <c r="P93" s="7">
        <v>0</v>
      </c>
      <c r="Q93" s="7" t="s">
        <v>27</v>
      </c>
      <c r="R93" s="18">
        <f t="shared" ref="R93:R95" si="142">O93*50%</f>
        <v>1500</v>
      </c>
      <c r="S93" s="7">
        <v>0</v>
      </c>
      <c r="T93" s="18">
        <f t="shared" si="129"/>
        <v>300</v>
      </c>
      <c r="U93" s="18">
        <f t="shared" ref="U93" si="143">R93*46.666666666667%</f>
        <v>700.000000000005</v>
      </c>
      <c r="V93" s="16">
        <f t="shared" ref="V93" si="144">X93*4</f>
        <v>28000</v>
      </c>
      <c r="W93" s="16">
        <f t="shared" si="132"/>
        <v>14000</v>
      </c>
      <c r="X93" s="16">
        <v>7000</v>
      </c>
      <c r="Y93" s="16">
        <f t="shared" si="133"/>
        <v>3500</v>
      </c>
      <c r="Z93" s="16">
        <f t="shared" ref="Z93" si="145">(R93-(T93+X93/10))/(T93+X93/10)%</f>
        <v>50</v>
      </c>
      <c r="AA93" s="15">
        <f t="shared" si="135"/>
        <v>19600</v>
      </c>
      <c r="AB93" s="15">
        <f t="shared" si="136"/>
        <v>9800</v>
      </c>
      <c r="AC93" s="15">
        <f t="shared" si="137"/>
        <v>4900</v>
      </c>
      <c r="AD93" s="15">
        <f t="shared" si="138"/>
        <v>2450</v>
      </c>
      <c r="AE93" s="15">
        <f t="shared" si="139"/>
        <v>89.87341772151899</v>
      </c>
      <c r="AF93" s="1">
        <v>0</v>
      </c>
      <c r="AG93" s="34">
        <f t="shared" si="107"/>
        <v>8400</v>
      </c>
      <c r="AH93" s="34">
        <f t="shared" si="108"/>
        <v>4200</v>
      </c>
      <c r="AI93" s="34">
        <f t="shared" si="109"/>
        <v>2100</v>
      </c>
      <c r="AJ93" s="34">
        <f t="shared" si="110"/>
        <v>1050</v>
      </c>
      <c r="AK93" s="34">
        <f t="shared" si="111"/>
        <v>0</v>
      </c>
      <c r="AL93" s="34">
        <f t="shared" si="112"/>
        <v>0</v>
      </c>
      <c r="AM93" s="34">
        <f t="shared" si="113"/>
        <v>0</v>
      </c>
      <c r="AN93" s="34">
        <f t="shared" si="114"/>
        <v>0</v>
      </c>
    </row>
    <row r="94" spans="1:40" ht="13.25" hidden="1" customHeight="1" x14ac:dyDescent="0.45">
      <c r="A94" s="21" t="str">
        <f t="shared" si="141"/>
        <v>WB - XII - Business Studies</v>
      </c>
      <c r="B94" s="9" t="s">
        <v>40</v>
      </c>
      <c r="C94" s="3" t="s">
        <v>53</v>
      </c>
      <c r="D94" s="3" t="s">
        <v>46</v>
      </c>
      <c r="E94" s="3" t="s">
        <v>4</v>
      </c>
      <c r="F94" s="33" t="s">
        <v>179</v>
      </c>
      <c r="G94" s="33" t="s">
        <v>285</v>
      </c>
      <c r="H94" s="7" t="s">
        <v>72</v>
      </c>
      <c r="I94" s="17">
        <v>45139</v>
      </c>
      <c r="J94" s="7">
        <v>1</v>
      </c>
      <c r="K94" s="7">
        <v>2</v>
      </c>
      <c r="L94" s="7">
        <v>0</v>
      </c>
      <c r="M94" s="7">
        <v>0</v>
      </c>
      <c r="N94" s="7" t="s">
        <v>29</v>
      </c>
      <c r="O94" s="7">
        <v>2000</v>
      </c>
      <c r="P94" s="7">
        <v>0</v>
      </c>
      <c r="Q94" s="7" t="s">
        <v>27</v>
      </c>
      <c r="R94" s="18">
        <f t="shared" si="142"/>
        <v>1000</v>
      </c>
      <c r="S94" s="7">
        <v>0</v>
      </c>
      <c r="T94" s="18">
        <f t="shared" si="129"/>
        <v>200</v>
      </c>
      <c r="U94" s="18">
        <f t="shared" ref="U94:U105" si="146">R94*46.666666666667%</f>
        <v>466.66666666666998</v>
      </c>
      <c r="V94" s="16">
        <f t="shared" ref="V94:V105" si="147">X94*4</f>
        <v>18668</v>
      </c>
      <c r="W94" s="16">
        <f t="shared" si="132"/>
        <v>9334</v>
      </c>
      <c r="X94" s="16">
        <v>4667</v>
      </c>
      <c r="Y94" s="16">
        <f t="shared" si="133"/>
        <v>2333.5</v>
      </c>
      <c r="Z94" s="16">
        <f t="shared" ref="Z94:Z105" si="148">(R94-(T94+X94/10))/(T94+X94/10)%</f>
        <v>49.99250037498124</v>
      </c>
      <c r="AA94" s="15">
        <f t="shared" si="135"/>
        <v>13067.599999999999</v>
      </c>
      <c r="AB94" s="15">
        <f t="shared" si="136"/>
        <v>6533.7999999999993</v>
      </c>
      <c r="AC94" s="15">
        <f t="shared" si="137"/>
        <v>3266.8999999999996</v>
      </c>
      <c r="AD94" s="15">
        <f t="shared" si="138"/>
        <v>1633.4499999999998</v>
      </c>
      <c r="AE94" s="15">
        <f t="shared" si="139"/>
        <v>89.865005980747711</v>
      </c>
      <c r="AF94" s="1">
        <v>0</v>
      </c>
      <c r="AG94" s="34">
        <f t="shared" si="107"/>
        <v>5600.4000000000015</v>
      </c>
      <c r="AH94" s="34">
        <f t="shared" si="108"/>
        <v>2800.2000000000007</v>
      </c>
      <c r="AI94" s="34">
        <f t="shared" si="109"/>
        <v>1400.1000000000004</v>
      </c>
      <c r="AJ94" s="34">
        <f t="shared" si="110"/>
        <v>700.05000000000018</v>
      </c>
      <c r="AK94" s="34">
        <f t="shared" si="111"/>
        <v>0</v>
      </c>
      <c r="AL94" s="34">
        <f t="shared" si="112"/>
        <v>0</v>
      </c>
      <c r="AM94" s="34">
        <f t="shared" si="113"/>
        <v>0</v>
      </c>
      <c r="AN94" s="34">
        <f t="shared" si="114"/>
        <v>0</v>
      </c>
    </row>
    <row r="95" spans="1:40" ht="13.25" hidden="1" customHeight="1" x14ac:dyDescent="0.45">
      <c r="A95" s="21" t="str">
        <f t="shared" si="141"/>
        <v>WB - XII - Costing &amp; Taxation</v>
      </c>
      <c r="B95" s="9" t="s">
        <v>43</v>
      </c>
      <c r="C95" s="3" t="s">
        <v>53</v>
      </c>
      <c r="D95" s="3" t="s">
        <v>46</v>
      </c>
      <c r="E95" s="3" t="s">
        <v>4</v>
      </c>
      <c r="F95" s="33" t="s">
        <v>183</v>
      </c>
      <c r="G95" s="33" t="s">
        <v>285</v>
      </c>
      <c r="H95" s="7" t="s">
        <v>72</v>
      </c>
      <c r="I95" s="17">
        <v>45139</v>
      </c>
      <c r="J95" s="7">
        <v>1</v>
      </c>
      <c r="K95" s="7">
        <v>2</v>
      </c>
      <c r="L95" s="7">
        <v>0</v>
      </c>
      <c r="M95" s="7">
        <v>0</v>
      </c>
      <c r="N95" s="7" t="s">
        <v>29</v>
      </c>
      <c r="O95" s="7">
        <v>3000</v>
      </c>
      <c r="P95" s="7">
        <v>0</v>
      </c>
      <c r="Q95" s="7" t="s">
        <v>27</v>
      </c>
      <c r="R95" s="18">
        <f t="shared" si="142"/>
        <v>1500</v>
      </c>
      <c r="S95" s="7">
        <v>0</v>
      </c>
      <c r="T95" s="18">
        <f t="shared" si="129"/>
        <v>300</v>
      </c>
      <c r="U95" s="18">
        <f t="shared" si="146"/>
        <v>700.000000000005</v>
      </c>
      <c r="V95" s="16">
        <f t="shared" si="147"/>
        <v>28000</v>
      </c>
      <c r="W95" s="16">
        <f t="shared" si="132"/>
        <v>14000</v>
      </c>
      <c r="X95" s="16">
        <v>7000</v>
      </c>
      <c r="Y95" s="16">
        <f t="shared" si="133"/>
        <v>3500</v>
      </c>
      <c r="Z95" s="16">
        <f t="shared" si="148"/>
        <v>50</v>
      </c>
      <c r="AA95" s="15">
        <f t="shared" si="135"/>
        <v>19600</v>
      </c>
      <c r="AB95" s="15">
        <f t="shared" si="136"/>
        <v>9800</v>
      </c>
      <c r="AC95" s="15">
        <f t="shared" si="137"/>
        <v>4900</v>
      </c>
      <c r="AD95" s="15">
        <f t="shared" si="138"/>
        <v>2450</v>
      </c>
      <c r="AE95" s="15">
        <f t="shared" si="139"/>
        <v>89.87341772151899</v>
      </c>
      <c r="AF95" s="1">
        <v>0</v>
      </c>
      <c r="AG95" s="34">
        <f t="shared" si="107"/>
        <v>8400</v>
      </c>
      <c r="AH95" s="34">
        <f t="shared" si="108"/>
        <v>4200</v>
      </c>
      <c r="AI95" s="34">
        <f t="shared" si="109"/>
        <v>2100</v>
      </c>
      <c r="AJ95" s="34">
        <f t="shared" si="110"/>
        <v>1050</v>
      </c>
      <c r="AK95" s="34">
        <f t="shared" si="111"/>
        <v>0</v>
      </c>
      <c r="AL95" s="34">
        <f t="shared" si="112"/>
        <v>0</v>
      </c>
      <c r="AM95" s="34">
        <f t="shared" si="113"/>
        <v>0</v>
      </c>
      <c r="AN95" s="34">
        <f t="shared" si="114"/>
        <v>0</v>
      </c>
    </row>
    <row r="96" spans="1:40" ht="13.25" hidden="1" customHeight="1" x14ac:dyDescent="0.45">
      <c r="A96" s="21" t="str">
        <f t="shared" si="141"/>
        <v>WB - XII - Business Law</v>
      </c>
      <c r="B96" s="9" t="s">
        <v>44</v>
      </c>
      <c r="C96" s="3" t="s">
        <v>53</v>
      </c>
      <c r="D96" s="3" t="s">
        <v>46</v>
      </c>
      <c r="E96" s="3" t="s">
        <v>4</v>
      </c>
      <c r="F96" s="22" t="s">
        <v>276</v>
      </c>
      <c r="G96" s="22" t="s">
        <v>185</v>
      </c>
      <c r="H96" s="7" t="s">
        <v>72</v>
      </c>
      <c r="I96" s="17">
        <v>45139</v>
      </c>
      <c r="J96" s="7">
        <v>1</v>
      </c>
      <c r="K96" s="7">
        <v>2</v>
      </c>
      <c r="L96" s="7">
        <v>0</v>
      </c>
      <c r="M96" s="7">
        <v>0</v>
      </c>
      <c r="N96" s="7" t="s">
        <v>29</v>
      </c>
      <c r="O96" s="7">
        <v>3000</v>
      </c>
      <c r="P96" s="7">
        <v>0</v>
      </c>
      <c r="Q96" s="7" t="s">
        <v>27</v>
      </c>
      <c r="R96" s="18">
        <f t="shared" ref="R96:R105" si="149">O96*50%</f>
        <v>1500</v>
      </c>
      <c r="S96" s="7">
        <v>0</v>
      </c>
      <c r="T96" s="18">
        <f t="shared" si="129"/>
        <v>300</v>
      </c>
      <c r="U96" s="18">
        <f t="shared" si="146"/>
        <v>700.000000000005</v>
      </c>
      <c r="V96" s="16">
        <f t="shared" si="147"/>
        <v>28000</v>
      </c>
      <c r="W96" s="16">
        <f t="shared" si="132"/>
        <v>14000</v>
      </c>
      <c r="X96" s="16">
        <v>7000</v>
      </c>
      <c r="Y96" s="16">
        <f t="shared" si="133"/>
        <v>3500</v>
      </c>
      <c r="Z96" s="16">
        <f t="shared" si="148"/>
        <v>50</v>
      </c>
      <c r="AA96" s="15">
        <f t="shared" si="135"/>
        <v>19600</v>
      </c>
      <c r="AB96" s="15">
        <f t="shared" si="136"/>
        <v>9800</v>
      </c>
      <c r="AC96" s="15">
        <f t="shared" si="137"/>
        <v>4900</v>
      </c>
      <c r="AD96" s="15">
        <f t="shared" si="138"/>
        <v>2450</v>
      </c>
      <c r="AE96" s="15">
        <f t="shared" si="139"/>
        <v>89.87341772151899</v>
      </c>
      <c r="AF96" s="1">
        <v>0</v>
      </c>
      <c r="AG96" s="34">
        <f t="shared" si="107"/>
        <v>8400</v>
      </c>
      <c r="AH96" s="34">
        <f t="shared" si="108"/>
        <v>4200</v>
      </c>
      <c r="AI96" s="34">
        <f t="shared" si="109"/>
        <v>2100</v>
      </c>
      <c r="AJ96" s="34">
        <f t="shared" si="110"/>
        <v>1050</v>
      </c>
      <c r="AK96" s="34">
        <f t="shared" si="111"/>
        <v>0</v>
      </c>
      <c r="AL96" s="34">
        <f t="shared" si="112"/>
        <v>0</v>
      </c>
      <c r="AM96" s="34">
        <f t="shared" si="113"/>
        <v>0</v>
      </c>
      <c r="AN96" s="34">
        <f t="shared" si="114"/>
        <v>0</v>
      </c>
    </row>
    <row r="97" spans="1:40" ht="13.25" customHeight="1" x14ac:dyDescent="0.45">
      <c r="A97" s="21" t="str">
        <f t="shared" si="141"/>
        <v>WB - XII - Maths (Comm)</v>
      </c>
      <c r="B97" s="9" t="s">
        <v>182</v>
      </c>
      <c r="C97" s="3" t="s">
        <v>53</v>
      </c>
      <c r="D97" s="3" t="s">
        <v>46</v>
      </c>
      <c r="E97" s="3" t="s">
        <v>4</v>
      </c>
      <c r="F97" s="33" t="s">
        <v>192</v>
      </c>
      <c r="G97" s="33" t="s">
        <v>285</v>
      </c>
      <c r="H97" s="7" t="s">
        <v>72</v>
      </c>
      <c r="I97" s="17">
        <v>45139</v>
      </c>
      <c r="J97" s="7">
        <v>1</v>
      </c>
      <c r="K97" s="7">
        <v>2</v>
      </c>
      <c r="L97" s="7">
        <v>0</v>
      </c>
      <c r="M97" s="7">
        <v>0</v>
      </c>
      <c r="N97" s="7" t="s">
        <v>29</v>
      </c>
      <c r="O97" s="7">
        <v>3000</v>
      </c>
      <c r="P97" s="7">
        <v>0</v>
      </c>
      <c r="Q97" s="7" t="s">
        <v>27</v>
      </c>
      <c r="R97" s="18">
        <f t="shared" si="149"/>
        <v>1500</v>
      </c>
      <c r="S97" s="7">
        <v>0</v>
      </c>
      <c r="T97" s="18">
        <f t="shared" si="129"/>
        <v>300</v>
      </c>
      <c r="U97" s="18">
        <f t="shared" si="146"/>
        <v>700.000000000005</v>
      </c>
      <c r="V97" s="16">
        <f t="shared" si="147"/>
        <v>28000</v>
      </c>
      <c r="W97" s="16">
        <f t="shared" si="132"/>
        <v>14000</v>
      </c>
      <c r="X97" s="16">
        <v>7000</v>
      </c>
      <c r="Y97" s="16">
        <f t="shared" si="133"/>
        <v>3500</v>
      </c>
      <c r="Z97" s="16">
        <f t="shared" si="148"/>
        <v>50</v>
      </c>
      <c r="AA97" s="15">
        <f t="shared" si="135"/>
        <v>19600</v>
      </c>
      <c r="AB97" s="15">
        <f t="shared" si="136"/>
        <v>9800</v>
      </c>
      <c r="AC97" s="15">
        <f t="shared" si="137"/>
        <v>4900</v>
      </c>
      <c r="AD97" s="15">
        <f t="shared" si="138"/>
        <v>2450</v>
      </c>
      <c r="AE97" s="15">
        <f t="shared" si="139"/>
        <v>89.87341772151899</v>
      </c>
      <c r="AF97" s="1">
        <v>0</v>
      </c>
      <c r="AG97" s="34">
        <f t="shared" si="107"/>
        <v>8400</v>
      </c>
      <c r="AH97" s="34">
        <f t="shared" si="108"/>
        <v>4200</v>
      </c>
      <c r="AI97" s="34">
        <f t="shared" si="109"/>
        <v>2100</v>
      </c>
      <c r="AJ97" s="34">
        <f t="shared" si="110"/>
        <v>1050</v>
      </c>
      <c r="AK97" s="34">
        <f t="shared" si="111"/>
        <v>0</v>
      </c>
      <c r="AL97" s="34">
        <f t="shared" si="112"/>
        <v>0</v>
      </c>
      <c r="AM97" s="34">
        <f t="shared" si="113"/>
        <v>0</v>
      </c>
      <c r="AN97" s="34">
        <f t="shared" si="114"/>
        <v>0</v>
      </c>
    </row>
    <row r="98" spans="1:40" ht="13.25" hidden="1" customHeight="1" x14ac:dyDescent="0.45">
      <c r="A98" s="21" t="str">
        <f t="shared" si="141"/>
        <v>WB - XII - Stats</v>
      </c>
      <c r="B98" s="9" t="s">
        <v>75</v>
      </c>
      <c r="C98" s="3" t="s">
        <v>53</v>
      </c>
      <c r="D98" s="3" t="s">
        <v>46</v>
      </c>
      <c r="E98" s="3" t="s">
        <v>4</v>
      </c>
      <c r="F98" s="22" t="s">
        <v>210</v>
      </c>
      <c r="G98" s="22" t="s">
        <v>185</v>
      </c>
      <c r="H98" s="7" t="s">
        <v>72</v>
      </c>
      <c r="I98" s="17">
        <v>45139</v>
      </c>
      <c r="J98" s="7">
        <v>1</v>
      </c>
      <c r="K98" s="7">
        <v>2</v>
      </c>
      <c r="L98" s="7">
        <v>0</v>
      </c>
      <c r="M98" s="7">
        <v>0</v>
      </c>
      <c r="N98" s="7" t="s">
        <v>29</v>
      </c>
      <c r="O98" s="7">
        <v>3000</v>
      </c>
      <c r="P98" s="7">
        <v>0</v>
      </c>
      <c r="Q98" s="7" t="s">
        <v>27</v>
      </c>
      <c r="R98" s="18">
        <f t="shared" si="149"/>
        <v>1500</v>
      </c>
      <c r="S98" s="7">
        <v>0</v>
      </c>
      <c r="T98" s="18">
        <f t="shared" si="129"/>
        <v>300</v>
      </c>
      <c r="U98" s="18">
        <f t="shared" si="146"/>
        <v>700.000000000005</v>
      </c>
      <c r="V98" s="16">
        <f t="shared" si="147"/>
        <v>28000</v>
      </c>
      <c r="W98" s="16">
        <f t="shared" si="132"/>
        <v>14000</v>
      </c>
      <c r="X98" s="16">
        <v>7000</v>
      </c>
      <c r="Y98" s="16">
        <f t="shared" si="133"/>
        <v>3500</v>
      </c>
      <c r="Z98" s="16">
        <f t="shared" si="148"/>
        <v>50</v>
      </c>
      <c r="AA98" s="15">
        <f t="shared" si="135"/>
        <v>19600</v>
      </c>
      <c r="AB98" s="15">
        <f t="shared" si="136"/>
        <v>9800</v>
      </c>
      <c r="AC98" s="15">
        <f t="shared" si="137"/>
        <v>4900</v>
      </c>
      <c r="AD98" s="15">
        <f t="shared" si="138"/>
        <v>2450</v>
      </c>
      <c r="AE98" s="15">
        <f t="shared" si="139"/>
        <v>89.87341772151899</v>
      </c>
      <c r="AF98" s="1">
        <v>0</v>
      </c>
      <c r="AG98" s="34">
        <f t="shared" si="107"/>
        <v>8400</v>
      </c>
      <c r="AH98" s="34">
        <f t="shared" si="108"/>
        <v>4200</v>
      </c>
      <c r="AI98" s="34">
        <f t="shared" si="109"/>
        <v>2100</v>
      </c>
      <c r="AJ98" s="34">
        <f t="shared" si="110"/>
        <v>1050</v>
      </c>
      <c r="AK98" s="34">
        <f t="shared" si="111"/>
        <v>0</v>
      </c>
      <c r="AL98" s="34">
        <f t="shared" si="112"/>
        <v>0</v>
      </c>
      <c r="AM98" s="34">
        <f t="shared" si="113"/>
        <v>0</v>
      </c>
      <c r="AN98" s="34">
        <f t="shared" si="114"/>
        <v>0</v>
      </c>
    </row>
    <row r="99" spans="1:40" ht="13.25" hidden="1" customHeight="1" x14ac:dyDescent="0.45">
      <c r="A99" s="21" t="str">
        <f t="shared" si="141"/>
        <v>WB - XII - Economics</v>
      </c>
      <c r="B99" s="9" t="s">
        <v>31</v>
      </c>
      <c r="C99" s="3" t="s">
        <v>53</v>
      </c>
      <c r="D99" s="3" t="s">
        <v>46</v>
      </c>
      <c r="E99" s="3" t="s">
        <v>4</v>
      </c>
      <c r="F99" s="33" t="s">
        <v>180</v>
      </c>
      <c r="G99" s="33" t="s">
        <v>285</v>
      </c>
      <c r="H99" s="7" t="s">
        <v>72</v>
      </c>
      <c r="I99" s="17">
        <v>45139</v>
      </c>
      <c r="J99" s="7">
        <v>1</v>
      </c>
      <c r="K99" s="7">
        <v>2</v>
      </c>
      <c r="L99" s="7">
        <v>0</v>
      </c>
      <c r="M99" s="7">
        <v>0</v>
      </c>
      <c r="N99" s="7" t="s">
        <v>29</v>
      </c>
      <c r="O99" s="7">
        <v>3000</v>
      </c>
      <c r="P99" s="7">
        <v>0</v>
      </c>
      <c r="Q99" s="7" t="s">
        <v>27</v>
      </c>
      <c r="R99" s="18">
        <f t="shared" si="149"/>
        <v>1500</v>
      </c>
      <c r="S99" s="7">
        <v>0</v>
      </c>
      <c r="T99" s="18">
        <f t="shared" si="129"/>
        <v>300</v>
      </c>
      <c r="U99" s="18">
        <f t="shared" si="146"/>
        <v>700.000000000005</v>
      </c>
      <c r="V99" s="16">
        <f t="shared" si="147"/>
        <v>28000</v>
      </c>
      <c r="W99" s="16">
        <f t="shared" si="132"/>
        <v>14000</v>
      </c>
      <c r="X99" s="16">
        <v>7000</v>
      </c>
      <c r="Y99" s="16">
        <f t="shared" si="133"/>
        <v>3500</v>
      </c>
      <c r="Z99" s="16">
        <f t="shared" si="148"/>
        <v>50</v>
      </c>
      <c r="AA99" s="15">
        <f t="shared" si="135"/>
        <v>19600</v>
      </c>
      <c r="AB99" s="15">
        <f t="shared" si="136"/>
        <v>9800</v>
      </c>
      <c r="AC99" s="15">
        <f t="shared" si="137"/>
        <v>4900</v>
      </c>
      <c r="AD99" s="15">
        <f t="shared" si="138"/>
        <v>2450</v>
      </c>
      <c r="AE99" s="15">
        <f t="shared" si="139"/>
        <v>89.87341772151899</v>
      </c>
      <c r="AF99" s="1">
        <v>0</v>
      </c>
      <c r="AG99" s="34">
        <f t="shared" si="107"/>
        <v>8400</v>
      </c>
      <c r="AH99" s="34">
        <f t="shared" si="108"/>
        <v>4200</v>
      </c>
      <c r="AI99" s="34">
        <f t="shared" si="109"/>
        <v>2100</v>
      </c>
      <c r="AJ99" s="34">
        <f t="shared" si="110"/>
        <v>1050</v>
      </c>
      <c r="AK99" s="34">
        <f t="shared" si="111"/>
        <v>0</v>
      </c>
      <c r="AL99" s="34">
        <f t="shared" si="112"/>
        <v>0</v>
      </c>
      <c r="AM99" s="34">
        <f t="shared" si="113"/>
        <v>0</v>
      </c>
      <c r="AN99" s="34">
        <f t="shared" si="114"/>
        <v>0</v>
      </c>
    </row>
    <row r="100" spans="1:40" ht="13.25" hidden="1" customHeight="1" x14ac:dyDescent="0.45">
      <c r="A100" s="21" t="str">
        <f t="shared" si="141"/>
        <v>WB - XII - Eco Geography</v>
      </c>
      <c r="B100" s="5" t="s">
        <v>184</v>
      </c>
      <c r="C100" s="3" t="s">
        <v>53</v>
      </c>
      <c r="D100" s="3" t="s">
        <v>46</v>
      </c>
      <c r="E100" s="3" t="s">
        <v>4</v>
      </c>
      <c r="F100" s="33" t="s">
        <v>179</v>
      </c>
      <c r="G100" s="33" t="s">
        <v>285</v>
      </c>
      <c r="H100" s="7" t="s">
        <v>72</v>
      </c>
      <c r="I100" s="17">
        <v>45139</v>
      </c>
      <c r="J100" s="7">
        <v>1</v>
      </c>
      <c r="K100" s="7">
        <v>2</v>
      </c>
      <c r="L100" s="7">
        <v>0</v>
      </c>
      <c r="M100" s="7">
        <v>0</v>
      </c>
      <c r="N100" s="7" t="s">
        <v>29</v>
      </c>
      <c r="O100" s="7">
        <v>2000</v>
      </c>
      <c r="P100" s="7">
        <v>0</v>
      </c>
      <c r="Q100" s="7" t="s">
        <v>27</v>
      </c>
      <c r="R100" s="18">
        <f t="shared" si="149"/>
        <v>1000</v>
      </c>
      <c r="S100" s="7">
        <v>0</v>
      </c>
      <c r="T100" s="18">
        <f t="shared" si="129"/>
        <v>200</v>
      </c>
      <c r="U100" s="18">
        <f t="shared" si="146"/>
        <v>466.66666666666998</v>
      </c>
      <c r="V100" s="16">
        <f t="shared" si="147"/>
        <v>18666.64</v>
      </c>
      <c r="W100" s="16">
        <f t="shared" si="132"/>
        <v>9333.32</v>
      </c>
      <c r="X100" s="16">
        <v>4666.66</v>
      </c>
      <c r="Y100" s="16">
        <f t="shared" si="133"/>
        <v>2333.33</v>
      </c>
      <c r="Z100" s="16">
        <f t="shared" si="148"/>
        <v>50.000150000150015</v>
      </c>
      <c r="AA100" s="15">
        <f t="shared" si="135"/>
        <v>13066.647999999999</v>
      </c>
      <c r="AB100" s="15">
        <f t="shared" si="136"/>
        <v>6533.3239999999996</v>
      </c>
      <c r="AC100" s="15">
        <f t="shared" si="137"/>
        <v>3266.6619999999998</v>
      </c>
      <c r="AD100" s="15">
        <f t="shared" si="138"/>
        <v>1633.3309999999999</v>
      </c>
      <c r="AE100" s="15">
        <f t="shared" si="139"/>
        <v>89.873585963936932</v>
      </c>
      <c r="AF100" s="1">
        <v>0</v>
      </c>
      <c r="AG100" s="34">
        <f t="shared" si="107"/>
        <v>5599.9920000000002</v>
      </c>
      <c r="AH100" s="34">
        <f t="shared" si="108"/>
        <v>2799.9960000000001</v>
      </c>
      <c r="AI100" s="34">
        <f t="shared" si="109"/>
        <v>1399.998</v>
      </c>
      <c r="AJ100" s="34">
        <f t="shared" si="110"/>
        <v>699.99900000000002</v>
      </c>
      <c r="AK100" s="34">
        <f t="shared" si="111"/>
        <v>0</v>
      </c>
      <c r="AL100" s="34">
        <f t="shared" si="112"/>
        <v>0</v>
      </c>
      <c r="AM100" s="34">
        <f t="shared" si="113"/>
        <v>0</v>
      </c>
      <c r="AN100" s="34">
        <f t="shared" si="114"/>
        <v>0</v>
      </c>
    </row>
    <row r="101" spans="1:40" ht="13.25" hidden="1" customHeight="1" x14ac:dyDescent="0.45">
      <c r="A101" s="21" t="str">
        <f t="shared" ref="A101:A132" si="150">D101&amp;" - "&amp;C101&amp;" - "&amp;B101</f>
        <v>WB - XII - Computers</v>
      </c>
      <c r="B101" s="8" t="s">
        <v>48</v>
      </c>
      <c r="C101" s="3" t="s">
        <v>53</v>
      </c>
      <c r="D101" s="3" t="s">
        <v>46</v>
      </c>
      <c r="E101" s="3" t="s">
        <v>132</v>
      </c>
      <c r="F101" s="7" t="s">
        <v>195</v>
      </c>
      <c r="G101" s="7" t="s">
        <v>185</v>
      </c>
      <c r="H101" s="7" t="s">
        <v>72</v>
      </c>
      <c r="I101" s="17">
        <v>45139</v>
      </c>
      <c r="J101" s="7">
        <v>1</v>
      </c>
      <c r="K101" s="7">
        <v>2</v>
      </c>
      <c r="L101" s="7">
        <v>0</v>
      </c>
      <c r="M101" s="7">
        <v>0</v>
      </c>
      <c r="N101" s="7" t="s">
        <v>29</v>
      </c>
      <c r="O101" s="7">
        <v>3000</v>
      </c>
      <c r="P101" s="7">
        <v>0</v>
      </c>
      <c r="Q101" s="7" t="s">
        <v>27</v>
      </c>
      <c r="R101" s="18">
        <f>O101*50%</f>
        <v>1500</v>
      </c>
      <c r="S101" s="7">
        <v>0</v>
      </c>
      <c r="T101" s="18">
        <f t="shared" si="129"/>
        <v>300</v>
      </c>
      <c r="U101" s="18">
        <f t="shared" ref="U101" si="151">R101*46.666666666667%</f>
        <v>700.000000000005</v>
      </c>
      <c r="V101" s="16">
        <f t="shared" ref="V101" si="152">X101*4</f>
        <v>28000</v>
      </c>
      <c r="W101" s="16">
        <f t="shared" si="132"/>
        <v>14000</v>
      </c>
      <c r="X101" s="16">
        <v>7000</v>
      </c>
      <c r="Y101" s="16">
        <f t="shared" si="133"/>
        <v>3500</v>
      </c>
      <c r="Z101" s="16">
        <f t="shared" ref="Z101" si="153">(R101-(T101+X101/10))/(T101+X101/10)%</f>
        <v>50</v>
      </c>
      <c r="AA101" s="15">
        <f t="shared" si="135"/>
        <v>19600</v>
      </c>
      <c r="AB101" s="15">
        <f t="shared" si="136"/>
        <v>9800</v>
      </c>
      <c r="AC101" s="15">
        <f t="shared" si="137"/>
        <v>4900</v>
      </c>
      <c r="AD101" s="15">
        <f t="shared" si="138"/>
        <v>2450</v>
      </c>
      <c r="AE101" s="15">
        <f t="shared" si="139"/>
        <v>89.87341772151899</v>
      </c>
      <c r="AF101" s="1">
        <v>0</v>
      </c>
      <c r="AG101" s="34">
        <f t="shared" si="107"/>
        <v>8400</v>
      </c>
      <c r="AH101" s="34">
        <f t="shared" si="108"/>
        <v>4200</v>
      </c>
      <c r="AI101" s="34">
        <f t="shared" si="109"/>
        <v>2100</v>
      </c>
      <c r="AJ101" s="34">
        <f t="shared" si="110"/>
        <v>1050</v>
      </c>
      <c r="AK101" s="34">
        <f t="shared" si="111"/>
        <v>0</v>
      </c>
      <c r="AL101" s="34">
        <f t="shared" si="112"/>
        <v>0</v>
      </c>
      <c r="AM101" s="34">
        <f t="shared" si="113"/>
        <v>0</v>
      </c>
      <c r="AN101" s="34">
        <f t="shared" si="114"/>
        <v>0</v>
      </c>
    </row>
    <row r="102" spans="1:40" ht="13.25" hidden="1" customHeight="1" x14ac:dyDescent="0.45">
      <c r="A102" s="21" t="str">
        <f t="shared" si="150"/>
        <v>WB - XII - AI</v>
      </c>
      <c r="B102" s="8" t="s">
        <v>5</v>
      </c>
      <c r="C102" s="3" t="s">
        <v>53</v>
      </c>
      <c r="D102" s="3" t="s">
        <v>46</v>
      </c>
      <c r="E102" s="3" t="s">
        <v>132</v>
      </c>
      <c r="F102" s="33" t="s">
        <v>64</v>
      </c>
      <c r="G102" s="33" t="s">
        <v>285</v>
      </c>
      <c r="H102" s="7" t="s">
        <v>72</v>
      </c>
      <c r="I102" s="17">
        <v>45139</v>
      </c>
      <c r="J102" s="7">
        <v>1</v>
      </c>
      <c r="K102" s="7">
        <v>1</v>
      </c>
      <c r="L102" s="7">
        <v>1</v>
      </c>
      <c r="M102" s="7">
        <v>1</v>
      </c>
      <c r="N102" s="7" t="s">
        <v>29</v>
      </c>
      <c r="O102" s="7">
        <v>5000</v>
      </c>
      <c r="P102" s="7">
        <v>0</v>
      </c>
      <c r="Q102" s="7" t="s">
        <v>27</v>
      </c>
      <c r="R102" s="18">
        <f>O102*50%</f>
        <v>2500</v>
      </c>
      <c r="S102" s="7">
        <v>0</v>
      </c>
      <c r="T102" s="18">
        <f t="shared" si="129"/>
        <v>500</v>
      </c>
      <c r="U102" s="18">
        <f>R102*46.666666666667%</f>
        <v>1166.6666666666749</v>
      </c>
      <c r="V102" s="16">
        <f>X102*4</f>
        <v>46668</v>
      </c>
      <c r="W102" s="16">
        <f t="shared" si="132"/>
        <v>23334</v>
      </c>
      <c r="X102" s="16">
        <v>11667</v>
      </c>
      <c r="Y102" s="16">
        <f t="shared" si="133"/>
        <v>5833.5</v>
      </c>
      <c r="Z102" s="16">
        <f>(R102-(T102+X102/10))/(T102+X102/10)%</f>
        <v>49.99700005999879</v>
      </c>
      <c r="AA102" s="15">
        <f t="shared" si="135"/>
        <v>32667.599999999999</v>
      </c>
      <c r="AB102" s="15">
        <f t="shared" si="136"/>
        <v>16333.8</v>
      </c>
      <c r="AC102" s="15">
        <f t="shared" si="137"/>
        <v>8166.9</v>
      </c>
      <c r="AD102" s="15">
        <f t="shared" si="138"/>
        <v>4083.45</v>
      </c>
      <c r="AE102" s="15">
        <f t="shared" si="139"/>
        <v>89.870052935770758</v>
      </c>
      <c r="AF102" s="1">
        <v>0</v>
      </c>
      <c r="AG102" s="34">
        <f t="shared" si="107"/>
        <v>14000.400000000001</v>
      </c>
      <c r="AH102" s="34">
        <f t="shared" si="108"/>
        <v>7000.2000000000007</v>
      </c>
      <c r="AI102" s="34">
        <f t="shared" si="109"/>
        <v>3500.1000000000004</v>
      </c>
      <c r="AJ102" s="34">
        <f t="shared" si="110"/>
        <v>1750.0500000000002</v>
      </c>
      <c r="AK102" s="34">
        <f t="shared" si="111"/>
        <v>0</v>
      </c>
      <c r="AL102" s="34">
        <f t="shared" si="112"/>
        <v>0</v>
      </c>
      <c r="AM102" s="34">
        <f t="shared" si="113"/>
        <v>0</v>
      </c>
      <c r="AN102" s="34">
        <f t="shared" si="114"/>
        <v>0</v>
      </c>
    </row>
    <row r="103" spans="1:40" ht="13.25" hidden="1" customHeight="1" x14ac:dyDescent="0.45">
      <c r="A103" s="21" t="str">
        <f t="shared" si="150"/>
        <v>WB - XI - English</v>
      </c>
      <c r="B103" s="6" t="s">
        <v>33</v>
      </c>
      <c r="C103" s="3" t="s">
        <v>25</v>
      </c>
      <c r="D103" s="3" t="s">
        <v>46</v>
      </c>
      <c r="E103" s="3" t="s">
        <v>305</v>
      </c>
      <c r="F103" s="33" t="s">
        <v>204</v>
      </c>
      <c r="G103" s="33" t="s">
        <v>285</v>
      </c>
      <c r="H103" s="7" t="s">
        <v>72</v>
      </c>
      <c r="I103" s="17">
        <v>45139</v>
      </c>
      <c r="J103" s="7">
        <v>1</v>
      </c>
      <c r="K103" s="7">
        <v>2</v>
      </c>
      <c r="L103" s="7">
        <v>0</v>
      </c>
      <c r="M103" s="7">
        <v>0</v>
      </c>
      <c r="N103" s="7" t="s">
        <v>29</v>
      </c>
      <c r="O103" s="7">
        <v>2000</v>
      </c>
      <c r="P103" s="7">
        <v>0</v>
      </c>
      <c r="Q103" s="7" t="s">
        <v>27</v>
      </c>
      <c r="R103" s="18">
        <f t="shared" si="149"/>
        <v>1000</v>
      </c>
      <c r="S103" s="7">
        <v>0</v>
      </c>
      <c r="T103" s="18">
        <f t="shared" si="129"/>
        <v>200</v>
      </c>
      <c r="U103" s="18">
        <f t="shared" si="146"/>
        <v>466.66666666666998</v>
      </c>
      <c r="V103" s="16">
        <f t="shared" si="147"/>
        <v>18666.64</v>
      </c>
      <c r="W103" s="16">
        <f t="shared" si="132"/>
        <v>9333.32</v>
      </c>
      <c r="X103" s="16">
        <v>4666.66</v>
      </c>
      <c r="Y103" s="16">
        <f t="shared" si="133"/>
        <v>2333.33</v>
      </c>
      <c r="Z103" s="16">
        <f t="shared" si="148"/>
        <v>50.000150000150015</v>
      </c>
      <c r="AA103" s="15">
        <f t="shared" si="135"/>
        <v>13066.647999999999</v>
      </c>
      <c r="AB103" s="15">
        <f t="shared" si="136"/>
        <v>6533.3239999999996</v>
      </c>
      <c r="AC103" s="15">
        <f t="shared" si="137"/>
        <v>3266.6619999999998</v>
      </c>
      <c r="AD103" s="15">
        <f t="shared" si="138"/>
        <v>1633.3309999999999</v>
      </c>
      <c r="AE103" s="15">
        <f t="shared" si="139"/>
        <v>89.873585963936932</v>
      </c>
      <c r="AF103" s="1">
        <v>0</v>
      </c>
      <c r="AG103" s="34">
        <f t="shared" si="107"/>
        <v>5599.9920000000002</v>
      </c>
      <c r="AH103" s="34">
        <f t="shared" si="108"/>
        <v>2799.9960000000001</v>
      </c>
      <c r="AI103" s="34">
        <f t="shared" si="109"/>
        <v>1399.998</v>
      </c>
      <c r="AJ103" s="34">
        <f t="shared" si="110"/>
        <v>699.99900000000002</v>
      </c>
      <c r="AK103" s="34">
        <f t="shared" si="111"/>
        <v>0</v>
      </c>
      <c r="AL103" s="34">
        <f t="shared" si="112"/>
        <v>0</v>
      </c>
      <c r="AM103" s="34">
        <f t="shared" si="113"/>
        <v>0</v>
      </c>
      <c r="AN103" s="34">
        <f t="shared" si="114"/>
        <v>0</v>
      </c>
    </row>
    <row r="104" spans="1:40" ht="13.25" hidden="1" customHeight="1" x14ac:dyDescent="0.45">
      <c r="A104" s="21" t="str">
        <f t="shared" si="150"/>
        <v>WB - XI - Bengali</v>
      </c>
      <c r="B104" s="6" t="s">
        <v>34</v>
      </c>
      <c r="C104" s="3" t="s">
        <v>25</v>
      </c>
      <c r="D104" s="3" t="s">
        <v>46</v>
      </c>
      <c r="E104" s="3" t="s">
        <v>305</v>
      </c>
      <c r="F104" s="22" t="s">
        <v>29</v>
      </c>
      <c r="G104" s="22"/>
      <c r="H104" s="7" t="s">
        <v>72</v>
      </c>
      <c r="I104" s="17">
        <v>45139</v>
      </c>
      <c r="J104" s="7">
        <v>1</v>
      </c>
      <c r="K104" s="7">
        <v>2</v>
      </c>
      <c r="L104" s="7">
        <v>0</v>
      </c>
      <c r="M104" s="7">
        <v>0</v>
      </c>
      <c r="N104" s="7" t="s">
        <v>29</v>
      </c>
      <c r="O104" s="7">
        <v>2000</v>
      </c>
      <c r="P104" s="7">
        <v>0</v>
      </c>
      <c r="Q104" s="7" t="s">
        <v>27</v>
      </c>
      <c r="R104" s="18">
        <f t="shared" si="149"/>
        <v>1000</v>
      </c>
      <c r="S104" s="7">
        <v>0</v>
      </c>
      <c r="T104" s="18">
        <f t="shared" si="129"/>
        <v>200</v>
      </c>
      <c r="U104" s="18">
        <f t="shared" si="146"/>
        <v>466.66666666666998</v>
      </c>
      <c r="V104" s="16">
        <f t="shared" si="147"/>
        <v>18666.64</v>
      </c>
      <c r="W104" s="16">
        <f t="shared" si="132"/>
        <v>9333.32</v>
      </c>
      <c r="X104" s="16">
        <v>4666.66</v>
      </c>
      <c r="Y104" s="16">
        <f t="shared" si="133"/>
        <v>2333.33</v>
      </c>
      <c r="Z104" s="16">
        <f t="shared" si="148"/>
        <v>50.000150000150015</v>
      </c>
      <c r="AA104" s="15">
        <f t="shared" si="135"/>
        <v>13066.647999999999</v>
      </c>
      <c r="AB104" s="15">
        <f t="shared" si="136"/>
        <v>6533.3239999999996</v>
      </c>
      <c r="AC104" s="15">
        <f t="shared" si="137"/>
        <v>3266.6619999999998</v>
      </c>
      <c r="AD104" s="15">
        <f t="shared" si="138"/>
        <v>1633.3309999999999</v>
      </c>
      <c r="AE104" s="15">
        <f t="shared" si="139"/>
        <v>89.873585963936932</v>
      </c>
      <c r="AF104" s="1">
        <v>0</v>
      </c>
      <c r="AG104" s="34">
        <f t="shared" si="107"/>
        <v>5599.9920000000002</v>
      </c>
      <c r="AH104" s="34">
        <f t="shared" si="108"/>
        <v>2799.9960000000001</v>
      </c>
      <c r="AI104" s="34">
        <f t="shared" si="109"/>
        <v>1399.998</v>
      </c>
      <c r="AJ104" s="34">
        <f t="shared" si="110"/>
        <v>699.99900000000002</v>
      </c>
      <c r="AK104" s="34">
        <f t="shared" si="111"/>
        <v>0</v>
      </c>
      <c r="AL104" s="34">
        <f t="shared" si="112"/>
        <v>0</v>
      </c>
      <c r="AM104" s="34">
        <f t="shared" si="113"/>
        <v>0</v>
      </c>
      <c r="AN104" s="34">
        <f t="shared" si="114"/>
        <v>0</v>
      </c>
    </row>
    <row r="105" spans="1:40" ht="13.25" hidden="1" customHeight="1" x14ac:dyDescent="0.45">
      <c r="A105" s="21" t="str">
        <f t="shared" si="150"/>
        <v>WB - XI - Hindi</v>
      </c>
      <c r="B105" s="6" t="s">
        <v>0</v>
      </c>
      <c r="C105" s="3" t="s">
        <v>25</v>
      </c>
      <c r="D105" s="3" t="s">
        <v>46</v>
      </c>
      <c r="E105" s="3" t="s">
        <v>305</v>
      </c>
      <c r="F105" s="22" t="s">
        <v>284</v>
      </c>
      <c r="G105" s="22" t="s">
        <v>185</v>
      </c>
      <c r="H105" s="7" t="s">
        <v>72</v>
      </c>
      <c r="I105" s="17">
        <v>45139</v>
      </c>
      <c r="J105" s="7">
        <v>1</v>
      </c>
      <c r="K105" s="7">
        <v>2</v>
      </c>
      <c r="L105" s="7">
        <v>0</v>
      </c>
      <c r="M105" s="7">
        <v>0</v>
      </c>
      <c r="N105" s="7" t="s">
        <v>29</v>
      </c>
      <c r="O105" s="7">
        <v>2000</v>
      </c>
      <c r="P105" s="7">
        <v>0</v>
      </c>
      <c r="Q105" s="7" t="s">
        <v>27</v>
      </c>
      <c r="R105" s="18">
        <f t="shared" si="149"/>
        <v>1000</v>
      </c>
      <c r="S105" s="7">
        <v>0</v>
      </c>
      <c r="T105" s="18">
        <f t="shared" si="129"/>
        <v>200</v>
      </c>
      <c r="U105" s="18">
        <f t="shared" si="146"/>
        <v>466.66666666666998</v>
      </c>
      <c r="V105" s="16">
        <f t="shared" si="147"/>
        <v>18666.64</v>
      </c>
      <c r="W105" s="16">
        <f t="shared" si="132"/>
        <v>9333.32</v>
      </c>
      <c r="X105" s="16">
        <v>4666.66</v>
      </c>
      <c r="Y105" s="16">
        <f t="shared" si="133"/>
        <v>2333.33</v>
      </c>
      <c r="Z105" s="16">
        <f t="shared" si="148"/>
        <v>50.000150000150015</v>
      </c>
      <c r="AA105" s="15">
        <f t="shared" si="135"/>
        <v>13066.647999999999</v>
      </c>
      <c r="AB105" s="15">
        <f t="shared" si="136"/>
        <v>6533.3239999999996</v>
      </c>
      <c r="AC105" s="15">
        <f t="shared" si="137"/>
        <v>3266.6619999999998</v>
      </c>
      <c r="AD105" s="15">
        <f t="shared" si="138"/>
        <v>1633.3309999999999</v>
      </c>
      <c r="AE105" s="15">
        <f t="shared" si="139"/>
        <v>89.873585963936932</v>
      </c>
      <c r="AF105" s="1">
        <v>0</v>
      </c>
      <c r="AG105" s="34">
        <f t="shared" si="107"/>
        <v>5599.9920000000002</v>
      </c>
      <c r="AH105" s="34">
        <f t="shared" si="108"/>
        <v>2799.9960000000001</v>
      </c>
      <c r="AI105" s="34">
        <f t="shared" si="109"/>
        <v>1399.998</v>
      </c>
      <c r="AJ105" s="34">
        <f t="shared" si="110"/>
        <v>699.99900000000002</v>
      </c>
      <c r="AK105" s="34">
        <f t="shared" si="111"/>
        <v>0</v>
      </c>
      <c r="AL105" s="34">
        <f t="shared" si="112"/>
        <v>0</v>
      </c>
      <c r="AM105" s="34">
        <f t="shared" si="113"/>
        <v>0</v>
      </c>
      <c r="AN105" s="34">
        <f t="shared" si="114"/>
        <v>0</v>
      </c>
    </row>
    <row r="106" spans="1:40" ht="13.25" hidden="1" customHeight="1" x14ac:dyDescent="0.45">
      <c r="A106" s="21" t="str">
        <f t="shared" si="150"/>
        <v>WB - XI - History</v>
      </c>
      <c r="B106" s="6" t="s">
        <v>35</v>
      </c>
      <c r="C106" s="3" t="s">
        <v>25</v>
      </c>
      <c r="D106" s="3" t="s">
        <v>46</v>
      </c>
      <c r="E106" s="3" t="s">
        <v>305</v>
      </c>
      <c r="F106" s="33" t="s">
        <v>194</v>
      </c>
      <c r="G106" s="33" t="s">
        <v>285</v>
      </c>
      <c r="H106" s="7" t="s">
        <v>72</v>
      </c>
      <c r="I106" s="17">
        <v>45139</v>
      </c>
      <c r="J106" s="7">
        <v>1</v>
      </c>
      <c r="K106" s="7">
        <v>2</v>
      </c>
      <c r="L106" s="7">
        <v>0</v>
      </c>
      <c r="M106" s="7">
        <v>0</v>
      </c>
      <c r="N106" s="7" t="s">
        <v>29</v>
      </c>
      <c r="O106" s="7">
        <v>2000</v>
      </c>
      <c r="P106" s="7">
        <v>0</v>
      </c>
      <c r="Q106" s="7" t="s">
        <v>27</v>
      </c>
      <c r="R106" s="18">
        <f>O106*50%</f>
        <v>1000</v>
      </c>
      <c r="S106" s="7">
        <v>0</v>
      </c>
      <c r="T106" s="18">
        <f t="shared" si="129"/>
        <v>200</v>
      </c>
      <c r="U106" s="18">
        <f>R106*46.666666666667%</f>
        <v>466.66666666666998</v>
      </c>
      <c r="V106" s="16">
        <f>X106*4</f>
        <v>18666.64</v>
      </c>
      <c r="W106" s="16">
        <f t="shared" si="132"/>
        <v>9333.32</v>
      </c>
      <c r="X106" s="16">
        <v>4666.66</v>
      </c>
      <c r="Y106" s="16">
        <f t="shared" si="133"/>
        <v>2333.33</v>
      </c>
      <c r="Z106" s="16">
        <f>(R106-(T106+X106/10))/(T106+X106/10)%</f>
        <v>50.000150000150015</v>
      </c>
      <c r="AA106" s="15">
        <f t="shared" si="135"/>
        <v>13066.647999999999</v>
      </c>
      <c r="AB106" s="15">
        <f t="shared" si="136"/>
        <v>6533.3239999999996</v>
      </c>
      <c r="AC106" s="15">
        <f t="shared" si="137"/>
        <v>3266.6619999999998</v>
      </c>
      <c r="AD106" s="15">
        <f t="shared" si="138"/>
        <v>1633.3309999999999</v>
      </c>
      <c r="AE106" s="15">
        <f t="shared" si="139"/>
        <v>89.873585963936932</v>
      </c>
      <c r="AF106" s="1">
        <v>0</v>
      </c>
      <c r="AG106" s="34">
        <f t="shared" si="107"/>
        <v>5599.9920000000002</v>
      </c>
      <c r="AH106" s="34">
        <f t="shared" si="108"/>
        <v>2799.9960000000001</v>
      </c>
      <c r="AI106" s="34">
        <f t="shared" si="109"/>
        <v>1399.998</v>
      </c>
      <c r="AJ106" s="34">
        <f t="shared" si="110"/>
        <v>699.99900000000002</v>
      </c>
      <c r="AK106" s="34">
        <f t="shared" si="111"/>
        <v>0</v>
      </c>
      <c r="AL106" s="34">
        <f t="shared" si="112"/>
        <v>0</v>
      </c>
      <c r="AM106" s="34">
        <f t="shared" si="113"/>
        <v>0</v>
      </c>
      <c r="AN106" s="34">
        <f t="shared" si="114"/>
        <v>0</v>
      </c>
    </row>
    <row r="107" spans="1:40" ht="13.25" hidden="1" customHeight="1" x14ac:dyDescent="0.45">
      <c r="A107" s="21" t="str">
        <f t="shared" si="150"/>
        <v>WB - XI - Geography</v>
      </c>
      <c r="B107" s="6" t="s">
        <v>32</v>
      </c>
      <c r="C107" s="3" t="s">
        <v>25</v>
      </c>
      <c r="D107" s="3" t="s">
        <v>46</v>
      </c>
      <c r="E107" s="3" t="s">
        <v>305</v>
      </c>
      <c r="F107" s="22" t="s">
        <v>293</v>
      </c>
      <c r="G107" s="22"/>
      <c r="H107" s="7" t="s">
        <v>72</v>
      </c>
      <c r="I107" s="17">
        <v>45139</v>
      </c>
      <c r="J107" s="7">
        <v>1</v>
      </c>
      <c r="K107" s="7">
        <v>2</v>
      </c>
      <c r="L107" s="7">
        <v>0</v>
      </c>
      <c r="M107" s="7">
        <v>0</v>
      </c>
      <c r="N107" s="7" t="s">
        <v>29</v>
      </c>
      <c r="O107" s="7">
        <v>2000</v>
      </c>
      <c r="P107" s="7">
        <v>0</v>
      </c>
      <c r="Q107" s="7" t="s">
        <v>27</v>
      </c>
      <c r="R107" s="18">
        <f>O107*50%</f>
        <v>1000</v>
      </c>
      <c r="S107" s="7">
        <v>0</v>
      </c>
      <c r="T107" s="18">
        <f t="shared" si="129"/>
        <v>200</v>
      </c>
      <c r="U107" s="18">
        <f>R107*46.666666666667%</f>
        <v>466.66666666666998</v>
      </c>
      <c r="V107" s="16">
        <f>X107*4</f>
        <v>18666.64</v>
      </c>
      <c r="W107" s="16">
        <f t="shared" si="132"/>
        <v>9333.32</v>
      </c>
      <c r="X107" s="16">
        <v>4666.66</v>
      </c>
      <c r="Y107" s="16">
        <f t="shared" si="133"/>
        <v>2333.33</v>
      </c>
      <c r="Z107" s="16">
        <f>(R107-(T107+X107/10))/(T107+X107/10)%</f>
        <v>50.000150000150015</v>
      </c>
      <c r="AA107" s="15">
        <f t="shared" si="135"/>
        <v>13066.647999999999</v>
      </c>
      <c r="AB107" s="15">
        <f t="shared" si="136"/>
        <v>6533.3239999999996</v>
      </c>
      <c r="AC107" s="15">
        <f t="shared" si="137"/>
        <v>3266.6619999999998</v>
      </c>
      <c r="AD107" s="15">
        <f t="shared" si="138"/>
        <v>1633.3309999999999</v>
      </c>
      <c r="AE107" s="15">
        <f t="shared" si="139"/>
        <v>89.873585963936932</v>
      </c>
      <c r="AF107" s="1">
        <v>0</v>
      </c>
      <c r="AG107" s="34">
        <f t="shared" si="107"/>
        <v>5599.9920000000002</v>
      </c>
      <c r="AH107" s="34">
        <f t="shared" si="108"/>
        <v>2799.9960000000001</v>
      </c>
      <c r="AI107" s="34">
        <f t="shared" si="109"/>
        <v>1399.998</v>
      </c>
      <c r="AJ107" s="34">
        <f t="shared" si="110"/>
        <v>699.99900000000002</v>
      </c>
      <c r="AK107" s="34">
        <f t="shared" si="111"/>
        <v>0</v>
      </c>
      <c r="AL107" s="34">
        <f t="shared" si="112"/>
        <v>0</v>
      </c>
      <c r="AM107" s="34">
        <f t="shared" si="113"/>
        <v>0</v>
      </c>
      <c r="AN107" s="34">
        <f t="shared" si="114"/>
        <v>0</v>
      </c>
    </row>
    <row r="108" spans="1:40" ht="13.25" hidden="1" customHeight="1" x14ac:dyDescent="0.45">
      <c r="A108" s="21" t="str">
        <f t="shared" si="150"/>
        <v>WB - XI - Political Science</v>
      </c>
      <c r="B108" s="6" t="s">
        <v>36</v>
      </c>
      <c r="C108" s="3" t="s">
        <v>25</v>
      </c>
      <c r="D108" s="3" t="s">
        <v>46</v>
      </c>
      <c r="E108" s="3" t="s">
        <v>305</v>
      </c>
      <c r="F108" s="33" t="s">
        <v>194</v>
      </c>
      <c r="G108" s="33" t="s">
        <v>285</v>
      </c>
      <c r="H108" s="7" t="s">
        <v>72</v>
      </c>
      <c r="I108" s="17">
        <v>45139</v>
      </c>
      <c r="J108" s="7">
        <v>1</v>
      </c>
      <c r="K108" s="7">
        <v>2</v>
      </c>
      <c r="L108" s="7">
        <v>0</v>
      </c>
      <c r="M108" s="7">
        <v>0</v>
      </c>
      <c r="N108" s="7" t="s">
        <v>29</v>
      </c>
      <c r="O108" s="7">
        <v>2000</v>
      </c>
      <c r="P108" s="7">
        <v>0</v>
      </c>
      <c r="Q108" s="7" t="s">
        <v>27</v>
      </c>
      <c r="R108" s="18">
        <f>O108*50%</f>
        <v>1000</v>
      </c>
      <c r="S108" s="7">
        <v>0</v>
      </c>
      <c r="T108" s="18">
        <f t="shared" si="129"/>
        <v>200</v>
      </c>
      <c r="U108" s="18">
        <f>R108*46.666666666667%</f>
        <v>466.66666666666998</v>
      </c>
      <c r="V108" s="16">
        <f>X108*4</f>
        <v>18666.64</v>
      </c>
      <c r="W108" s="16">
        <f t="shared" si="132"/>
        <v>9333.32</v>
      </c>
      <c r="X108" s="16">
        <v>4666.66</v>
      </c>
      <c r="Y108" s="16">
        <f t="shared" si="133"/>
        <v>2333.33</v>
      </c>
      <c r="Z108" s="16">
        <f>(R108-(T108+X108/10))/(T108+X108/10)%</f>
        <v>50.000150000150015</v>
      </c>
      <c r="AA108" s="15">
        <f t="shared" si="135"/>
        <v>13066.647999999999</v>
      </c>
      <c r="AB108" s="15">
        <f t="shared" si="136"/>
        <v>6533.3239999999996</v>
      </c>
      <c r="AC108" s="15">
        <f t="shared" si="137"/>
        <v>3266.6619999999998</v>
      </c>
      <c r="AD108" s="15">
        <f t="shared" si="138"/>
        <v>1633.3309999999999</v>
      </c>
      <c r="AE108" s="15">
        <f t="shared" si="139"/>
        <v>89.873585963936932</v>
      </c>
      <c r="AF108" s="1">
        <v>0</v>
      </c>
      <c r="AG108" s="34">
        <f t="shared" si="107"/>
        <v>5599.9920000000002</v>
      </c>
      <c r="AH108" s="34">
        <f t="shared" si="108"/>
        <v>2799.9960000000001</v>
      </c>
      <c r="AI108" s="34">
        <f t="shared" si="109"/>
        <v>1399.998</v>
      </c>
      <c r="AJ108" s="34">
        <f t="shared" si="110"/>
        <v>699.99900000000002</v>
      </c>
      <c r="AK108" s="34">
        <f t="shared" si="111"/>
        <v>0</v>
      </c>
      <c r="AL108" s="34">
        <f t="shared" si="112"/>
        <v>0</v>
      </c>
      <c r="AM108" s="34">
        <f t="shared" si="113"/>
        <v>0</v>
      </c>
      <c r="AN108" s="34">
        <f t="shared" si="114"/>
        <v>0</v>
      </c>
    </row>
    <row r="109" spans="1:40" ht="13.25" hidden="1" customHeight="1" x14ac:dyDescent="0.45">
      <c r="A109" s="21" t="str">
        <f t="shared" si="150"/>
        <v>WB - XI - Sociology</v>
      </c>
      <c r="B109" s="6" t="s">
        <v>37</v>
      </c>
      <c r="C109" s="3" t="s">
        <v>25</v>
      </c>
      <c r="D109" s="3" t="s">
        <v>46</v>
      </c>
      <c r="E109" s="3" t="s">
        <v>305</v>
      </c>
      <c r="F109" s="33" t="s">
        <v>204</v>
      </c>
      <c r="G109" s="33" t="s">
        <v>285</v>
      </c>
      <c r="H109" s="7" t="s">
        <v>72</v>
      </c>
      <c r="I109" s="17">
        <v>45139</v>
      </c>
      <c r="J109" s="7">
        <v>1</v>
      </c>
      <c r="K109" s="7">
        <v>2</v>
      </c>
      <c r="L109" s="7">
        <v>0</v>
      </c>
      <c r="M109" s="7">
        <v>0</v>
      </c>
      <c r="N109" s="7" t="s">
        <v>29</v>
      </c>
      <c r="O109" s="7">
        <v>2000</v>
      </c>
      <c r="P109" s="7">
        <v>0</v>
      </c>
      <c r="Q109" s="7" t="s">
        <v>27</v>
      </c>
      <c r="R109" s="18">
        <f>O109*50%</f>
        <v>1000</v>
      </c>
      <c r="S109" s="7">
        <v>0</v>
      </c>
      <c r="T109" s="18">
        <f t="shared" si="129"/>
        <v>200</v>
      </c>
      <c r="U109" s="18">
        <f>R109*46.666666666667%</f>
        <v>466.66666666666998</v>
      </c>
      <c r="V109" s="16">
        <f>X109*4</f>
        <v>18666.64</v>
      </c>
      <c r="W109" s="16">
        <f t="shared" si="132"/>
        <v>9333.32</v>
      </c>
      <c r="X109" s="16">
        <v>4666.66</v>
      </c>
      <c r="Y109" s="16">
        <f t="shared" si="133"/>
        <v>2333.33</v>
      </c>
      <c r="Z109" s="16">
        <f>(R109-(T109+X109/10))/(T109+X109/10)%</f>
        <v>50.000150000150015</v>
      </c>
      <c r="AA109" s="15">
        <f t="shared" si="135"/>
        <v>13066.647999999999</v>
      </c>
      <c r="AB109" s="15">
        <f t="shared" si="136"/>
        <v>6533.3239999999996</v>
      </c>
      <c r="AC109" s="15">
        <f t="shared" si="137"/>
        <v>3266.6619999999998</v>
      </c>
      <c r="AD109" s="15">
        <f t="shared" si="138"/>
        <v>1633.3309999999999</v>
      </c>
      <c r="AE109" s="15">
        <f t="shared" si="139"/>
        <v>89.873585963936932</v>
      </c>
      <c r="AF109" s="1">
        <v>0</v>
      </c>
      <c r="AG109" s="34">
        <f t="shared" si="107"/>
        <v>5599.9920000000002</v>
      </c>
      <c r="AH109" s="34">
        <f t="shared" si="108"/>
        <v>2799.9960000000001</v>
      </c>
      <c r="AI109" s="34">
        <f t="shared" si="109"/>
        <v>1399.998</v>
      </c>
      <c r="AJ109" s="34">
        <f t="shared" si="110"/>
        <v>699.99900000000002</v>
      </c>
      <c r="AK109" s="34">
        <f t="shared" si="111"/>
        <v>0</v>
      </c>
      <c r="AL109" s="34">
        <f t="shared" si="112"/>
        <v>0</v>
      </c>
      <c r="AM109" s="34">
        <f t="shared" si="113"/>
        <v>0</v>
      </c>
      <c r="AN109" s="34">
        <f t="shared" si="114"/>
        <v>0</v>
      </c>
    </row>
    <row r="110" spans="1:40" ht="13.25" hidden="1" customHeight="1" x14ac:dyDescent="0.45">
      <c r="A110" s="21" t="str">
        <f t="shared" si="150"/>
        <v>WB - XI - Philosophy</v>
      </c>
      <c r="B110" s="6" t="s">
        <v>38</v>
      </c>
      <c r="C110" s="3" t="s">
        <v>25</v>
      </c>
      <c r="D110" s="3" t="s">
        <v>46</v>
      </c>
      <c r="E110" s="3" t="s">
        <v>305</v>
      </c>
      <c r="F110" s="22" t="s">
        <v>29</v>
      </c>
      <c r="G110" s="22"/>
      <c r="H110" s="7" t="s">
        <v>72</v>
      </c>
      <c r="I110" s="17">
        <v>45139</v>
      </c>
      <c r="J110" s="7">
        <v>1</v>
      </c>
      <c r="K110" s="7">
        <v>2</v>
      </c>
      <c r="L110" s="7">
        <v>0</v>
      </c>
      <c r="M110" s="7">
        <v>0</v>
      </c>
      <c r="N110" s="7" t="s">
        <v>29</v>
      </c>
      <c r="O110" s="7">
        <v>2000</v>
      </c>
      <c r="P110" s="7">
        <v>0</v>
      </c>
      <c r="Q110" s="7" t="s">
        <v>27</v>
      </c>
      <c r="R110" s="18">
        <f>O110*50%</f>
        <v>1000</v>
      </c>
      <c r="S110" s="7">
        <v>0</v>
      </c>
      <c r="T110" s="18">
        <f t="shared" si="129"/>
        <v>200</v>
      </c>
      <c r="U110" s="18">
        <f>R110*46.666666666667%</f>
        <v>466.66666666666998</v>
      </c>
      <c r="V110" s="16">
        <f>X110*4</f>
        <v>18666.64</v>
      </c>
      <c r="W110" s="16">
        <f t="shared" si="132"/>
        <v>9333.32</v>
      </c>
      <c r="X110" s="16">
        <v>4666.66</v>
      </c>
      <c r="Y110" s="16">
        <f t="shared" si="133"/>
        <v>2333.33</v>
      </c>
      <c r="Z110" s="16">
        <f>(R110-(T110+X110/10))/(T110+X110/10)%</f>
        <v>50.000150000150015</v>
      </c>
      <c r="AA110" s="15">
        <f t="shared" si="135"/>
        <v>13066.647999999999</v>
      </c>
      <c r="AB110" s="15">
        <f t="shared" si="136"/>
        <v>6533.3239999999996</v>
      </c>
      <c r="AC110" s="15">
        <f t="shared" si="137"/>
        <v>3266.6619999999998</v>
      </c>
      <c r="AD110" s="15">
        <f t="shared" si="138"/>
        <v>1633.3309999999999</v>
      </c>
      <c r="AE110" s="15">
        <f t="shared" si="139"/>
        <v>89.873585963936932</v>
      </c>
      <c r="AF110" s="1">
        <v>0</v>
      </c>
      <c r="AG110" s="34">
        <f t="shared" si="107"/>
        <v>5599.9920000000002</v>
      </c>
      <c r="AH110" s="34">
        <f t="shared" si="108"/>
        <v>2799.9960000000001</v>
      </c>
      <c r="AI110" s="34">
        <f t="shared" si="109"/>
        <v>1399.998</v>
      </c>
      <c r="AJ110" s="34">
        <f t="shared" si="110"/>
        <v>699.99900000000002</v>
      </c>
      <c r="AK110" s="34">
        <f t="shared" si="111"/>
        <v>0</v>
      </c>
      <c r="AL110" s="34">
        <f t="shared" si="112"/>
        <v>0</v>
      </c>
      <c r="AM110" s="34">
        <f t="shared" si="113"/>
        <v>0</v>
      </c>
      <c r="AN110" s="34">
        <f t="shared" si="114"/>
        <v>0</v>
      </c>
    </row>
    <row r="111" spans="1:40" ht="13.25" hidden="1" customHeight="1" x14ac:dyDescent="0.45">
      <c r="A111" s="21" t="str">
        <f t="shared" si="150"/>
        <v>WB - XI - Accounting</v>
      </c>
      <c r="B111" s="9" t="s">
        <v>39</v>
      </c>
      <c r="C111" s="3" t="s">
        <v>25</v>
      </c>
      <c r="D111" s="3" t="s">
        <v>46</v>
      </c>
      <c r="E111" s="3" t="s">
        <v>4</v>
      </c>
      <c r="F111" s="33" t="s">
        <v>181</v>
      </c>
      <c r="G111" s="33" t="s">
        <v>285</v>
      </c>
      <c r="H111" s="7" t="s">
        <v>72</v>
      </c>
      <c r="I111" s="17">
        <v>45139</v>
      </c>
      <c r="J111" s="7">
        <v>1</v>
      </c>
      <c r="K111" s="7">
        <v>2</v>
      </c>
      <c r="L111" s="7">
        <v>0</v>
      </c>
      <c r="M111" s="7">
        <v>0</v>
      </c>
      <c r="N111" s="7" t="s">
        <v>29</v>
      </c>
      <c r="O111" s="7">
        <v>3000</v>
      </c>
      <c r="P111" s="7">
        <v>0</v>
      </c>
      <c r="Q111" s="7" t="s">
        <v>27</v>
      </c>
      <c r="R111" s="18">
        <f t="shared" ref="R111" si="154">O111*50%</f>
        <v>1500</v>
      </c>
      <c r="S111" s="7">
        <v>0</v>
      </c>
      <c r="T111" s="18">
        <f t="shared" si="129"/>
        <v>300</v>
      </c>
      <c r="U111" s="18">
        <f t="shared" ref="U111" si="155">R111*46.666666666667%</f>
        <v>700.000000000005</v>
      </c>
      <c r="V111" s="16">
        <f t="shared" ref="V111" si="156">X111*4</f>
        <v>28000</v>
      </c>
      <c r="W111" s="16">
        <f t="shared" si="132"/>
        <v>14000</v>
      </c>
      <c r="X111" s="16">
        <v>7000</v>
      </c>
      <c r="Y111" s="16">
        <f t="shared" si="133"/>
        <v>3500</v>
      </c>
      <c r="Z111" s="16">
        <f t="shared" ref="Z111" si="157">(R111-(T111+X111/10))/(T111+X111/10)%</f>
        <v>50</v>
      </c>
      <c r="AA111" s="15">
        <f t="shared" ref="AA111:AA127" si="158">AC111*4</f>
        <v>19600</v>
      </c>
      <c r="AB111" s="15">
        <f t="shared" ref="AB111:AB127" si="159">AC111*2</f>
        <v>9800</v>
      </c>
      <c r="AC111" s="15">
        <f t="shared" ref="AC111:AC127" si="160">X111*70%</f>
        <v>4900</v>
      </c>
      <c r="AD111" s="15">
        <f t="shared" ref="AD111:AD127" si="161">AC111/2</f>
        <v>2450</v>
      </c>
      <c r="AE111" s="15">
        <f t="shared" ref="AE111:AE127" si="162">(R111-(T111+AC111/10))/(T111+AC111/10)%</f>
        <v>89.87341772151899</v>
      </c>
      <c r="AF111" s="1">
        <v>0</v>
      </c>
      <c r="AG111" s="34">
        <f t="shared" si="107"/>
        <v>8400</v>
      </c>
      <c r="AH111" s="34">
        <f t="shared" si="108"/>
        <v>4200</v>
      </c>
      <c r="AI111" s="34">
        <f t="shared" si="109"/>
        <v>2100</v>
      </c>
      <c r="AJ111" s="34">
        <f t="shared" si="110"/>
        <v>1050</v>
      </c>
      <c r="AK111" s="34">
        <f t="shared" si="111"/>
        <v>0</v>
      </c>
      <c r="AL111" s="34">
        <f t="shared" si="112"/>
        <v>0</v>
      </c>
      <c r="AM111" s="34">
        <f t="shared" si="113"/>
        <v>0</v>
      </c>
      <c r="AN111" s="34">
        <f t="shared" si="114"/>
        <v>0</v>
      </c>
    </row>
    <row r="112" spans="1:40" ht="13.25" hidden="1" customHeight="1" x14ac:dyDescent="0.45">
      <c r="A112" s="21" t="str">
        <f t="shared" si="150"/>
        <v>WB - XI - Business Studies</v>
      </c>
      <c r="B112" s="9" t="s">
        <v>40</v>
      </c>
      <c r="C112" s="3" t="s">
        <v>25</v>
      </c>
      <c r="D112" s="3" t="s">
        <v>46</v>
      </c>
      <c r="E112" s="3" t="s">
        <v>4</v>
      </c>
      <c r="F112" s="33" t="s">
        <v>179</v>
      </c>
      <c r="G112" s="33" t="s">
        <v>285</v>
      </c>
      <c r="H112" s="7" t="s">
        <v>72</v>
      </c>
      <c r="I112" s="17">
        <v>45139</v>
      </c>
      <c r="J112" s="7">
        <v>1</v>
      </c>
      <c r="K112" s="7">
        <v>2</v>
      </c>
      <c r="L112" s="7">
        <v>0</v>
      </c>
      <c r="M112" s="7">
        <v>0</v>
      </c>
      <c r="N112" s="7" t="s">
        <v>29</v>
      </c>
      <c r="O112" s="7">
        <v>2000</v>
      </c>
      <c r="P112" s="7">
        <v>0</v>
      </c>
      <c r="Q112" s="7" t="s">
        <v>27</v>
      </c>
      <c r="R112" s="18">
        <f t="shared" ref="R112:R113" si="163">O112*50%</f>
        <v>1000</v>
      </c>
      <c r="S112" s="7">
        <v>0</v>
      </c>
      <c r="T112" s="18">
        <f t="shared" si="129"/>
        <v>200</v>
      </c>
      <c r="U112" s="18">
        <f t="shared" ref="U112:U118" si="164">R112*46.666666666667%</f>
        <v>466.66666666666998</v>
      </c>
      <c r="V112" s="16">
        <f t="shared" ref="V112:V118" si="165">X112*4</f>
        <v>18668</v>
      </c>
      <c r="W112" s="16">
        <f t="shared" si="132"/>
        <v>9334</v>
      </c>
      <c r="X112" s="16">
        <v>4667</v>
      </c>
      <c r="Y112" s="16">
        <f t="shared" si="133"/>
        <v>2333.5</v>
      </c>
      <c r="Z112" s="16">
        <f t="shared" ref="Z112:Z118" si="166">(R112-(T112+X112/10))/(T112+X112/10)%</f>
        <v>49.99250037498124</v>
      </c>
      <c r="AA112" s="15">
        <f t="shared" si="158"/>
        <v>13067.599999999999</v>
      </c>
      <c r="AB112" s="15">
        <f t="shared" si="159"/>
        <v>6533.7999999999993</v>
      </c>
      <c r="AC112" s="15">
        <f t="shared" si="160"/>
        <v>3266.8999999999996</v>
      </c>
      <c r="AD112" s="15">
        <f t="shared" si="161"/>
        <v>1633.4499999999998</v>
      </c>
      <c r="AE112" s="15">
        <f t="shared" si="162"/>
        <v>89.865005980747711</v>
      </c>
      <c r="AF112" s="1">
        <v>0</v>
      </c>
      <c r="AG112" s="34">
        <f t="shared" si="107"/>
        <v>5600.4000000000015</v>
      </c>
      <c r="AH112" s="34">
        <f t="shared" si="108"/>
        <v>2800.2000000000007</v>
      </c>
      <c r="AI112" s="34">
        <f t="shared" si="109"/>
        <v>1400.1000000000004</v>
      </c>
      <c r="AJ112" s="34">
        <f t="shared" si="110"/>
        <v>700.05000000000018</v>
      </c>
      <c r="AK112" s="34">
        <f t="shared" si="111"/>
        <v>0</v>
      </c>
      <c r="AL112" s="34">
        <f t="shared" si="112"/>
        <v>0</v>
      </c>
      <c r="AM112" s="34">
        <f t="shared" si="113"/>
        <v>0</v>
      </c>
      <c r="AN112" s="34">
        <f t="shared" si="114"/>
        <v>0</v>
      </c>
    </row>
    <row r="113" spans="1:40" ht="13.25" hidden="1" customHeight="1" x14ac:dyDescent="0.45">
      <c r="A113" s="21" t="str">
        <f t="shared" si="150"/>
        <v>WB - XI - Costing &amp; Taxation</v>
      </c>
      <c r="B113" s="9" t="s">
        <v>43</v>
      </c>
      <c r="C113" s="3" t="s">
        <v>25</v>
      </c>
      <c r="D113" s="3" t="s">
        <v>46</v>
      </c>
      <c r="E113" s="3" t="s">
        <v>4</v>
      </c>
      <c r="F113" s="33" t="s">
        <v>183</v>
      </c>
      <c r="G113" s="33" t="s">
        <v>285</v>
      </c>
      <c r="H113" s="7" t="s">
        <v>72</v>
      </c>
      <c r="I113" s="17">
        <v>45139</v>
      </c>
      <c r="J113" s="7">
        <v>1</v>
      </c>
      <c r="K113" s="7">
        <v>2</v>
      </c>
      <c r="L113" s="7">
        <v>0</v>
      </c>
      <c r="M113" s="7">
        <v>0</v>
      </c>
      <c r="N113" s="7" t="s">
        <v>29</v>
      </c>
      <c r="O113" s="7">
        <v>3000</v>
      </c>
      <c r="P113" s="7">
        <v>0</v>
      </c>
      <c r="Q113" s="7" t="s">
        <v>27</v>
      </c>
      <c r="R113" s="18">
        <f t="shared" si="163"/>
        <v>1500</v>
      </c>
      <c r="S113" s="7">
        <v>0</v>
      </c>
      <c r="T113" s="18">
        <f t="shared" si="129"/>
        <v>300</v>
      </c>
      <c r="U113" s="18">
        <f t="shared" si="164"/>
        <v>700.000000000005</v>
      </c>
      <c r="V113" s="16">
        <f t="shared" si="165"/>
        <v>28000</v>
      </c>
      <c r="W113" s="16">
        <f t="shared" si="132"/>
        <v>14000</v>
      </c>
      <c r="X113" s="16">
        <v>7000</v>
      </c>
      <c r="Y113" s="16">
        <f t="shared" si="133"/>
        <v>3500</v>
      </c>
      <c r="Z113" s="16">
        <f t="shared" si="166"/>
        <v>50</v>
      </c>
      <c r="AA113" s="15">
        <f t="shared" si="158"/>
        <v>19600</v>
      </c>
      <c r="AB113" s="15">
        <f t="shared" si="159"/>
        <v>9800</v>
      </c>
      <c r="AC113" s="15">
        <f t="shared" si="160"/>
        <v>4900</v>
      </c>
      <c r="AD113" s="15">
        <f t="shared" si="161"/>
        <v>2450</v>
      </c>
      <c r="AE113" s="15">
        <f t="shared" si="162"/>
        <v>89.87341772151899</v>
      </c>
      <c r="AF113" s="1">
        <v>0</v>
      </c>
      <c r="AG113" s="34">
        <f t="shared" si="107"/>
        <v>8400</v>
      </c>
      <c r="AH113" s="34">
        <f t="shared" si="108"/>
        <v>4200</v>
      </c>
      <c r="AI113" s="34">
        <f t="shared" si="109"/>
        <v>2100</v>
      </c>
      <c r="AJ113" s="34">
        <f t="shared" si="110"/>
        <v>1050</v>
      </c>
      <c r="AK113" s="34">
        <f t="shared" si="111"/>
        <v>0</v>
      </c>
      <c r="AL113" s="34">
        <f t="shared" si="112"/>
        <v>0</v>
      </c>
      <c r="AM113" s="34">
        <f t="shared" si="113"/>
        <v>0</v>
      </c>
      <c r="AN113" s="34">
        <f t="shared" si="114"/>
        <v>0</v>
      </c>
    </row>
    <row r="114" spans="1:40" ht="13.25" hidden="1" customHeight="1" x14ac:dyDescent="0.45">
      <c r="A114" s="21" t="str">
        <f t="shared" si="150"/>
        <v>WB - XI - Business Law</v>
      </c>
      <c r="B114" s="9" t="s">
        <v>44</v>
      </c>
      <c r="C114" s="3" t="s">
        <v>25</v>
      </c>
      <c r="D114" s="3" t="s">
        <v>46</v>
      </c>
      <c r="E114" s="3" t="s">
        <v>4</v>
      </c>
      <c r="F114" s="22" t="s">
        <v>276</v>
      </c>
      <c r="G114" s="22" t="s">
        <v>185</v>
      </c>
      <c r="H114" s="7" t="s">
        <v>72</v>
      </c>
      <c r="I114" s="17">
        <v>45139</v>
      </c>
      <c r="J114" s="7">
        <v>1</v>
      </c>
      <c r="K114" s="7">
        <v>2</v>
      </c>
      <c r="L114" s="7">
        <v>0</v>
      </c>
      <c r="M114" s="7">
        <v>0</v>
      </c>
      <c r="N114" s="7" t="s">
        <v>29</v>
      </c>
      <c r="O114" s="7">
        <v>3000</v>
      </c>
      <c r="P114" s="7">
        <v>0</v>
      </c>
      <c r="Q114" s="7" t="s">
        <v>27</v>
      </c>
      <c r="R114" s="18">
        <f t="shared" ref="R114:R118" si="167">O114*50%</f>
        <v>1500</v>
      </c>
      <c r="S114" s="7">
        <v>0</v>
      </c>
      <c r="T114" s="18">
        <f t="shared" si="129"/>
        <v>300</v>
      </c>
      <c r="U114" s="18">
        <f t="shared" si="164"/>
        <v>700.000000000005</v>
      </c>
      <c r="V114" s="16">
        <f t="shared" si="165"/>
        <v>28000</v>
      </c>
      <c r="W114" s="16">
        <f t="shared" si="132"/>
        <v>14000</v>
      </c>
      <c r="X114" s="16">
        <v>7000</v>
      </c>
      <c r="Y114" s="16">
        <f t="shared" si="133"/>
        <v>3500</v>
      </c>
      <c r="Z114" s="16">
        <f t="shared" si="166"/>
        <v>50</v>
      </c>
      <c r="AA114" s="15">
        <f t="shared" si="158"/>
        <v>19600</v>
      </c>
      <c r="AB114" s="15">
        <f t="shared" si="159"/>
        <v>9800</v>
      </c>
      <c r="AC114" s="15">
        <f t="shared" si="160"/>
        <v>4900</v>
      </c>
      <c r="AD114" s="15">
        <f t="shared" si="161"/>
        <v>2450</v>
      </c>
      <c r="AE114" s="15">
        <f t="shared" si="162"/>
        <v>89.87341772151899</v>
      </c>
      <c r="AF114" s="1">
        <v>0</v>
      </c>
      <c r="AG114" s="34">
        <f t="shared" si="107"/>
        <v>8400</v>
      </c>
      <c r="AH114" s="34">
        <f t="shared" si="108"/>
        <v>4200</v>
      </c>
      <c r="AI114" s="34">
        <f t="shared" si="109"/>
        <v>2100</v>
      </c>
      <c r="AJ114" s="34">
        <f t="shared" si="110"/>
        <v>1050</v>
      </c>
      <c r="AK114" s="34">
        <f t="shared" si="111"/>
        <v>0</v>
      </c>
      <c r="AL114" s="34">
        <f t="shared" si="112"/>
        <v>0</v>
      </c>
      <c r="AM114" s="34">
        <f t="shared" si="113"/>
        <v>0</v>
      </c>
      <c r="AN114" s="34">
        <f t="shared" si="114"/>
        <v>0</v>
      </c>
    </row>
    <row r="115" spans="1:40" ht="13.25" customHeight="1" x14ac:dyDescent="0.45">
      <c r="A115" s="21" t="str">
        <f t="shared" si="150"/>
        <v>WB - XI - Maths (Comm)</v>
      </c>
      <c r="B115" s="9" t="s">
        <v>182</v>
      </c>
      <c r="C115" s="3" t="s">
        <v>25</v>
      </c>
      <c r="D115" s="3" t="s">
        <v>46</v>
      </c>
      <c r="E115" s="3" t="s">
        <v>4</v>
      </c>
      <c r="F115" s="33" t="s">
        <v>192</v>
      </c>
      <c r="G115" s="33" t="s">
        <v>285</v>
      </c>
      <c r="H115" s="7" t="s">
        <v>72</v>
      </c>
      <c r="I115" s="17">
        <v>45139</v>
      </c>
      <c r="J115" s="7">
        <v>1</v>
      </c>
      <c r="K115" s="7">
        <v>2</v>
      </c>
      <c r="L115" s="7">
        <v>0</v>
      </c>
      <c r="M115" s="7">
        <v>0</v>
      </c>
      <c r="N115" s="7" t="s">
        <v>29</v>
      </c>
      <c r="O115" s="7">
        <v>3000</v>
      </c>
      <c r="P115" s="7">
        <v>0</v>
      </c>
      <c r="Q115" s="7" t="s">
        <v>27</v>
      </c>
      <c r="R115" s="18">
        <f t="shared" si="167"/>
        <v>1500</v>
      </c>
      <c r="S115" s="7">
        <v>0</v>
      </c>
      <c r="T115" s="18">
        <f t="shared" si="129"/>
        <v>300</v>
      </c>
      <c r="U115" s="18">
        <f t="shared" si="164"/>
        <v>700.000000000005</v>
      </c>
      <c r="V115" s="16">
        <f t="shared" si="165"/>
        <v>28000</v>
      </c>
      <c r="W115" s="16">
        <f t="shared" si="132"/>
        <v>14000</v>
      </c>
      <c r="X115" s="16">
        <v>7000</v>
      </c>
      <c r="Y115" s="16">
        <f t="shared" si="133"/>
        <v>3500</v>
      </c>
      <c r="Z115" s="16">
        <f t="shared" si="166"/>
        <v>50</v>
      </c>
      <c r="AA115" s="15">
        <f t="shared" si="158"/>
        <v>19600</v>
      </c>
      <c r="AB115" s="15">
        <f t="shared" si="159"/>
        <v>9800</v>
      </c>
      <c r="AC115" s="15">
        <f t="shared" si="160"/>
        <v>4900</v>
      </c>
      <c r="AD115" s="15">
        <f t="shared" si="161"/>
        <v>2450</v>
      </c>
      <c r="AE115" s="15">
        <f t="shared" si="162"/>
        <v>89.87341772151899</v>
      </c>
      <c r="AF115" s="1">
        <v>0</v>
      </c>
      <c r="AG115" s="34">
        <f t="shared" si="107"/>
        <v>8400</v>
      </c>
      <c r="AH115" s="34">
        <f t="shared" si="108"/>
        <v>4200</v>
      </c>
      <c r="AI115" s="34">
        <f t="shared" si="109"/>
        <v>2100</v>
      </c>
      <c r="AJ115" s="34">
        <f t="shared" si="110"/>
        <v>1050</v>
      </c>
      <c r="AK115" s="34">
        <f t="shared" si="111"/>
        <v>0</v>
      </c>
      <c r="AL115" s="34">
        <f t="shared" si="112"/>
        <v>0</v>
      </c>
      <c r="AM115" s="34">
        <f t="shared" si="113"/>
        <v>0</v>
      </c>
      <c r="AN115" s="34">
        <f t="shared" si="114"/>
        <v>0</v>
      </c>
    </row>
    <row r="116" spans="1:40" ht="13.25" hidden="1" customHeight="1" x14ac:dyDescent="0.45">
      <c r="A116" s="21" t="str">
        <f t="shared" si="150"/>
        <v>WB - XI - Stats</v>
      </c>
      <c r="B116" s="9" t="s">
        <v>75</v>
      </c>
      <c r="C116" s="3" t="s">
        <v>25</v>
      </c>
      <c r="D116" s="3" t="s">
        <v>46</v>
      </c>
      <c r="E116" s="3" t="s">
        <v>4</v>
      </c>
      <c r="F116" s="22" t="s">
        <v>210</v>
      </c>
      <c r="G116" s="22" t="s">
        <v>185</v>
      </c>
      <c r="H116" s="7" t="s">
        <v>72</v>
      </c>
      <c r="I116" s="17">
        <v>45139</v>
      </c>
      <c r="J116" s="7">
        <v>1</v>
      </c>
      <c r="K116" s="7">
        <v>2</v>
      </c>
      <c r="L116" s="7">
        <v>0</v>
      </c>
      <c r="M116" s="7">
        <v>0</v>
      </c>
      <c r="N116" s="7" t="s">
        <v>29</v>
      </c>
      <c r="O116" s="7">
        <v>3000</v>
      </c>
      <c r="P116" s="7">
        <v>0</v>
      </c>
      <c r="Q116" s="7" t="s">
        <v>27</v>
      </c>
      <c r="R116" s="18">
        <f t="shared" si="167"/>
        <v>1500</v>
      </c>
      <c r="S116" s="7">
        <v>0</v>
      </c>
      <c r="T116" s="18">
        <f t="shared" si="129"/>
        <v>300</v>
      </c>
      <c r="U116" s="18">
        <f t="shared" si="164"/>
        <v>700.000000000005</v>
      </c>
      <c r="V116" s="16">
        <f t="shared" si="165"/>
        <v>28000</v>
      </c>
      <c r="W116" s="16">
        <f t="shared" si="132"/>
        <v>14000</v>
      </c>
      <c r="X116" s="16">
        <v>7000</v>
      </c>
      <c r="Y116" s="16">
        <f t="shared" si="133"/>
        <v>3500</v>
      </c>
      <c r="Z116" s="16">
        <f t="shared" si="166"/>
        <v>50</v>
      </c>
      <c r="AA116" s="15">
        <f t="shared" si="158"/>
        <v>19600</v>
      </c>
      <c r="AB116" s="15">
        <f t="shared" si="159"/>
        <v>9800</v>
      </c>
      <c r="AC116" s="15">
        <f t="shared" si="160"/>
        <v>4900</v>
      </c>
      <c r="AD116" s="15">
        <f t="shared" si="161"/>
        <v>2450</v>
      </c>
      <c r="AE116" s="15">
        <f t="shared" si="162"/>
        <v>89.87341772151899</v>
      </c>
      <c r="AF116" s="1">
        <v>0</v>
      </c>
      <c r="AG116" s="34">
        <f t="shared" si="107"/>
        <v>8400</v>
      </c>
      <c r="AH116" s="34">
        <f t="shared" si="108"/>
        <v>4200</v>
      </c>
      <c r="AI116" s="34">
        <f t="shared" si="109"/>
        <v>2100</v>
      </c>
      <c r="AJ116" s="34">
        <f t="shared" si="110"/>
        <v>1050</v>
      </c>
      <c r="AK116" s="34">
        <f t="shared" si="111"/>
        <v>0</v>
      </c>
      <c r="AL116" s="34">
        <f t="shared" si="112"/>
        <v>0</v>
      </c>
      <c r="AM116" s="34">
        <f t="shared" si="113"/>
        <v>0</v>
      </c>
      <c r="AN116" s="34">
        <f t="shared" si="114"/>
        <v>0</v>
      </c>
    </row>
    <row r="117" spans="1:40" ht="13.25" hidden="1" customHeight="1" x14ac:dyDescent="0.45">
      <c r="A117" s="21" t="str">
        <f t="shared" si="150"/>
        <v>WB - XI - Economics</v>
      </c>
      <c r="B117" s="9" t="s">
        <v>31</v>
      </c>
      <c r="C117" s="3" t="s">
        <v>25</v>
      </c>
      <c r="D117" s="3" t="s">
        <v>46</v>
      </c>
      <c r="E117" s="3" t="s">
        <v>4</v>
      </c>
      <c r="F117" s="33" t="s">
        <v>180</v>
      </c>
      <c r="G117" s="33" t="s">
        <v>285</v>
      </c>
      <c r="H117" s="7" t="s">
        <v>72</v>
      </c>
      <c r="I117" s="17">
        <v>45139</v>
      </c>
      <c r="J117" s="7">
        <v>1</v>
      </c>
      <c r="K117" s="7">
        <v>2</v>
      </c>
      <c r="L117" s="7">
        <v>0</v>
      </c>
      <c r="M117" s="7">
        <v>0</v>
      </c>
      <c r="N117" s="7" t="s">
        <v>29</v>
      </c>
      <c r="O117" s="7">
        <v>3000</v>
      </c>
      <c r="P117" s="7">
        <v>0</v>
      </c>
      <c r="Q117" s="7" t="s">
        <v>27</v>
      </c>
      <c r="R117" s="18">
        <f t="shared" si="167"/>
        <v>1500</v>
      </c>
      <c r="S117" s="7">
        <v>0</v>
      </c>
      <c r="T117" s="18">
        <f t="shared" si="129"/>
        <v>300</v>
      </c>
      <c r="U117" s="18">
        <f t="shared" si="164"/>
        <v>700.000000000005</v>
      </c>
      <c r="V117" s="16">
        <f t="shared" si="165"/>
        <v>28000</v>
      </c>
      <c r="W117" s="16">
        <f t="shared" si="132"/>
        <v>14000</v>
      </c>
      <c r="X117" s="16">
        <v>7000</v>
      </c>
      <c r="Y117" s="16">
        <f t="shared" si="133"/>
        <v>3500</v>
      </c>
      <c r="Z117" s="16">
        <f t="shared" si="166"/>
        <v>50</v>
      </c>
      <c r="AA117" s="15">
        <f t="shared" si="158"/>
        <v>19600</v>
      </c>
      <c r="AB117" s="15">
        <f t="shared" si="159"/>
        <v>9800</v>
      </c>
      <c r="AC117" s="15">
        <f t="shared" si="160"/>
        <v>4900</v>
      </c>
      <c r="AD117" s="15">
        <f t="shared" si="161"/>
        <v>2450</v>
      </c>
      <c r="AE117" s="15">
        <f t="shared" si="162"/>
        <v>89.87341772151899</v>
      </c>
      <c r="AF117" s="1">
        <v>0</v>
      </c>
      <c r="AG117" s="34">
        <f t="shared" si="107"/>
        <v>8400</v>
      </c>
      <c r="AH117" s="34">
        <f t="shared" si="108"/>
        <v>4200</v>
      </c>
      <c r="AI117" s="34">
        <f t="shared" si="109"/>
        <v>2100</v>
      </c>
      <c r="AJ117" s="34">
        <f t="shared" si="110"/>
        <v>1050</v>
      </c>
      <c r="AK117" s="34">
        <f t="shared" si="111"/>
        <v>0</v>
      </c>
      <c r="AL117" s="34">
        <f t="shared" si="112"/>
        <v>0</v>
      </c>
      <c r="AM117" s="34">
        <f t="shared" si="113"/>
        <v>0</v>
      </c>
      <c r="AN117" s="34">
        <f t="shared" si="114"/>
        <v>0</v>
      </c>
    </row>
    <row r="118" spans="1:40" ht="13.25" hidden="1" customHeight="1" x14ac:dyDescent="0.45">
      <c r="A118" s="21" t="str">
        <f t="shared" si="150"/>
        <v>WB - XI - Eco Geography</v>
      </c>
      <c r="B118" s="5" t="s">
        <v>184</v>
      </c>
      <c r="C118" s="3" t="s">
        <v>25</v>
      </c>
      <c r="D118" s="3" t="s">
        <v>46</v>
      </c>
      <c r="E118" s="3" t="s">
        <v>4</v>
      </c>
      <c r="F118" s="33" t="s">
        <v>179</v>
      </c>
      <c r="G118" s="33" t="s">
        <v>285</v>
      </c>
      <c r="H118" s="7" t="s">
        <v>72</v>
      </c>
      <c r="I118" s="17">
        <v>45139</v>
      </c>
      <c r="J118" s="7">
        <v>1</v>
      </c>
      <c r="K118" s="7">
        <v>2</v>
      </c>
      <c r="L118" s="7">
        <v>0</v>
      </c>
      <c r="M118" s="7">
        <v>0</v>
      </c>
      <c r="N118" s="7" t="s">
        <v>29</v>
      </c>
      <c r="O118" s="7">
        <v>2000</v>
      </c>
      <c r="P118" s="7">
        <v>0</v>
      </c>
      <c r="Q118" s="7" t="s">
        <v>27</v>
      </c>
      <c r="R118" s="18">
        <f t="shared" si="167"/>
        <v>1000</v>
      </c>
      <c r="S118" s="7">
        <v>0</v>
      </c>
      <c r="T118" s="18">
        <f t="shared" si="129"/>
        <v>200</v>
      </c>
      <c r="U118" s="18">
        <f t="shared" si="164"/>
        <v>466.66666666666998</v>
      </c>
      <c r="V118" s="16">
        <f t="shared" si="165"/>
        <v>18666.64</v>
      </c>
      <c r="W118" s="16">
        <f t="shared" si="132"/>
        <v>9333.32</v>
      </c>
      <c r="X118" s="16">
        <v>4666.66</v>
      </c>
      <c r="Y118" s="16">
        <f t="shared" si="133"/>
        <v>2333.33</v>
      </c>
      <c r="Z118" s="16">
        <f t="shared" si="166"/>
        <v>50.000150000150015</v>
      </c>
      <c r="AA118" s="15">
        <f t="shared" si="158"/>
        <v>13066.647999999999</v>
      </c>
      <c r="AB118" s="15">
        <f t="shared" si="159"/>
        <v>6533.3239999999996</v>
      </c>
      <c r="AC118" s="15">
        <f t="shared" si="160"/>
        <v>3266.6619999999998</v>
      </c>
      <c r="AD118" s="15">
        <f t="shared" si="161"/>
        <v>1633.3309999999999</v>
      </c>
      <c r="AE118" s="15">
        <f t="shared" si="162"/>
        <v>89.873585963936932</v>
      </c>
      <c r="AF118" s="1">
        <v>0</v>
      </c>
      <c r="AG118" s="34">
        <f t="shared" si="107"/>
        <v>5599.9920000000002</v>
      </c>
      <c r="AH118" s="34">
        <f t="shared" si="108"/>
        <v>2799.9960000000001</v>
      </c>
      <c r="AI118" s="34">
        <f t="shared" si="109"/>
        <v>1399.998</v>
      </c>
      <c r="AJ118" s="34">
        <f t="shared" si="110"/>
        <v>699.99900000000002</v>
      </c>
      <c r="AK118" s="34">
        <f t="shared" si="111"/>
        <v>0</v>
      </c>
      <c r="AL118" s="34">
        <f t="shared" si="112"/>
        <v>0</v>
      </c>
      <c r="AM118" s="34">
        <f t="shared" si="113"/>
        <v>0</v>
      </c>
      <c r="AN118" s="34">
        <f t="shared" si="114"/>
        <v>0</v>
      </c>
    </row>
    <row r="119" spans="1:40" ht="13.25" hidden="1" customHeight="1" x14ac:dyDescent="0.45">
      <c r="A119" s="21" t="str">
        <f t="shared" si="150"/>
        <v>WB - XI - Computers</v>
      </c>
      <c r="B119" s="8" t="s">
        <v>48</v>
      </c>
      <c r="C119" s="3" t="s">
        <v>25</v>
      </c>
      <c r="D119" s="3" t="s">
        <v>46</v>
      </c>
      <c r="E119" s="3" t="s">
        <v>132</v>
      </c>
      <c r="F119" s="7" t="s">
        <v>195</v>
      </c>
      <c r="G119" s="7" t="s">
        <v>185</v>
      </c>
      <c r="H119" s="7" t="s">
        <v>72</v>
      </c>
      <c r="I119" s="17">
        <v>45139</v>
      </c>
      <c r="J119" s="7">
        <v>1</v>
      </c>
      <c r="K119" s="7">
        <v>2</v>
      </c>
      <c r="L119" s="7">
        <v>0</v>
      </c>
      <c r="M119" s="7">
        <v>0</v>
      </c>
      <c r="N119" s="7" t="s">
        <v>29</v>
      </c>
      <c r="O119" s="7">
        <v>3000</v>
      </c>
      <c r="P119" s="7">
        <v>0</v>
      </c>
      <c r="Q119" s="7" t="s">
        <v>27</v>
      </c>
      <c r="R119" s="18">
        <f>O119*50%</f>
        <v>1500</v>
      </c>
      <c r="S119" s="7">
        <v>0</v>
      </c>
      <c r="T119" s="18">
        <f t="shared" si="129"/>
        <v>300</v>
      </c>
      <c r="U119" s="18">
        <f t="shared" ref="U119" si="168">R119*46.666666666667%</f>
        <v>700.000000000005</v>
      </c>
      <c r="V119" s="16">
        <f t="shared" ref="V119" si="169">X119*4</f>
        <v>28000</v>
      </c>
      <c r="W119" s="16">
        <f t="shared" si="132"/>
        <v>14000</v>
      </c>
      <c r="X119" s="16">
        <v>7000</v>
      </c>
      <c r="Y119" s="16">
        <f t="shared" si="133"/>
        <v>3500</v>
      </c>
      <c r="Z119" s="16">
        <f t="shared" ref="Z119" si="170">(R119-(T119+X119/10))/(T119+X119/10)%</f>
        <v>50</v>
      </c>
      <c r="AA119" s="15">
        <f>AC119*4</f>
        <v>19600</v>
      </c>
      <c r="AB119" s="15">
        <f>AC119*2</f>
        <v>9800</v>
      </c>
      <c r="AC119" s="15">
        <f>X119*70%</f>
        <v>4900</v>
      </c>
      <c r="AD119" s="15">
        <f>AC119/2</f>
        <v>2450</v>
      </c>
      <c r="AE119" s="15">
        <f>(R119-(T119+AC119/10))/(T119+AC119/10)%</f>
        <v>89.87341772151899</v>
      </c>
      <c r="AF119" s="1">
        <v>0</v>
      </c>
      <c r="AG119" s="34">
        <f t="shared" si="107"/>
        <v>8400</v>
      </c>
      <c r="AH119" s="34">
        <f t="shared" si="108"/>
        <v>4200</v>
      </c>
      <c r="AI119" s="34">
        <f t="shared" si="109"/>
        <v>2100</v>
      </c>
      <c r="AJ119" s="34">
        <f t="shared" si="110"/>
        <v>1050</v>
      </c>
      <c r="AK119" s="34">
        <f t="shared" si="111"/>
        <v>0</v>
      </c>
      <c r="AL119" s="34">
        <f t="shared" si="112"/>
        <v>0</v>
      </c>
      <c r="AM119" s="34">
        <f t="shared" si="113"/>
        <v>0</v>
      </c>
      <c r="AN119" s="34">
        <f t="shared" si="114"/>
        <v>0</v>
      </c>
    </row>
    <row r="120" spans="1:40" ht="13.25" hidden="1" customHeight="1" x14ac:dyDescent="0.45">
      <c r="A120" s="21" t="str">
        <f t="shared" si="150"/>
        <v>WB - XI - AI</v>
      </c>
      <c r="B120" s="8" t="s">
        <v>5</v>
      </c>
      <c r="C120" s="3" t="s">
        <v>25</v>
      </c>
      <c r="D120" s="3" t="s">
        <v>46</v>
      </c>
      <c r="E120" s="3" t="s">
        <v>132</v>
      </c>
      <c r="F120" s="33" t="s">
        <v>64</v>
      </c>
      <c r="G120" s="33" t="s">
        <v>285</v>
      </c>
      <c r="H120" s="7" t="s">
        <v>72</v>
      </c>
      <c r="I120" s="17">
        <v>45139</v>
      </c>
      <c r="J120" s="7">
        <v>1</v>
      </c>
      <c r="K120" s="7">
        <v>1</v>
      </c>
      <c r="L120" s="7">
        <v>1</v>
      </c>
      <c r="M120" s="7">
        <v>1</v>
      </c>
      <c r="N120" s="7" t="s">
        <v>29</v>
      </c>
      <c r="O120" s="7">
        <v>5000</v>
      </c>
      <c r="P120" s="7">
        <v>0</v>
      </c>
      <c r="Q120" s="7" t="s">
        <v>27</v>
      </c>
      <c r="R120" s="18">
        <f>O120*50%</f>
        <v>2500</v>
      </c>
      <c r="S120" s="7">
        <v>0</v>
      </c>
      <c r="T120" s="18">
        <f t="shared" si="129"/>
        <v>500</v>
      </c>
      <c r="U120" s="18">
        <f>R120*46.666666666667%</f>
        <v>1166.6666666666749</v>
      </c>
      <c r="V120" s="16">
        <f>X120*4</f>
        <v>46668</v>
      </c>
      <c r="W120" s="16">
        <f t="shared" si="132"/>
        <v>23334</v>
      </c>
      <c r="X120" s="16">
        <v>11667</v>
      </c>
      <c r="Y120" s="16">
        <f t="shared" si="133"/>
        <v>5833.5</v>
      </c>
      <c r="Z120" s="16">
        <f>(R120-(T120+X120/10))/(T120+X120/10)%</f>
        <v>49.99700005999879</v>
      </c>
      <c r="AA120" s="15">
        <f>AC120*4</f>
        <v>32667.599999999999</v>
      </c>
      <c r="AB120" s="15">
        <f>AC120*2</f>
        <v>16333.8</v>
      </c>
      <c r="AC120" s="15">
        <f>X120*70%</f>
        <v>8166.9</v>
      </c>
      <c r="AD120" s="15">
        <f>AC120/2</f>
        <v>4083.45</v>
      </c>
      <c r="AE120" s="15">
        <f>(R120-(T120+AC120/10))/(T120+AC120/10)%</f>
        <v>89.870052935770758</v>
      </c>
      <c r="AF120" s="1">
        <v>0</v>
      </c>
      <c r="AG120" s="34">
        <f t="shared" si="107"/>
        <v>14000.400000000001</v>
      </c>
      <c r="AH120" s="34">
        <f t="shared" si="108"/>
        <v>7000.2000000000007</v>
      </c>
      <c r="AI120" s="34">
        <f t="shared" si="109"/>
        <v>3500.1000000000004</v>
      </c>
      <c r="AJ120" s="34">
        <f t="shared" si="110"/>
        <v>1750.0500000000002</v>
      </c>
      <c r="AK120" s="34">
        <f t="shared" si="111"/>
        <v>0</v>
      </c>
      <c r="AL120" s="34">
        <f t="shared" si="112"/>
        <v>0</v>
      </c>
      <c r="AM120" s="34">
        <f t="shared" si="113"/>
        <v>0</v>
      </c>
      <c r="AN120" s="34">
        <f t="shared" si="114"/>
        <v>0</v>
      </c>
    </row>
    <row r="121" spans="1:40" ht="13.25" hidden="1" customHeight="1" x14ac:dyDescent="0.45">
      <c r="A121" s="21" t="str">
        <f t="shared" si="150"/>
        <v>WB - X - English</v>
      </c>
      <c r="B121" s="6" t="s">
        <v>33</v>
      </c>
      <c r="C121" s="3" t="s">
        <v>54</v>
      </c>
      <c r="D121" s="3" t="s">
        <v>46</v>
      </c>
      <c r="E121" s="3" t="s">
        <v>305</v>
      </c>
      <c r="F121" s="33" t="s">
        <v>197</v>
      </c>
      <c r="G121" s="33" t="s">
        <v>285</v>
      </c>
      <c r="H121" s="7" t="s">
        <v>72</v>
      </c>
      <c r="I121" s="17">
        <v>45139</v>
      </c>
      <c r="J121" s="7">
        <v>1</v>
      </c>
      <c r="K121" s="7">
        <v>2</v>
      </c>
      <c r="L121" s="7">
        <v>0</v>
      </c>
      <c r="M121" s="7">
        <v>0</v>
      </c>
      <c r="N121" s="7" t="s">
        <v>29</v>
      </c>
      <c r="O121" s="7">
        <v>1300</v>
      </c>
      <c r="P121" s="7">
        <v>0</v>
      </c>
      <c r="Q121" s="7" t="s">
        <v>27</v>
      </c>
      <c r="R121" s="18">
        <f t="shared" ref="R121:R127" si="171">O121*50%</f>
        <v>650</v>
      </c>
      <c r="S121" s="7">
        <v>0</v>
      </c>
      <c r="T121" s="18">
        <f t="shared" si="129"/>
        <v>130</v>
      </c>
      <c r="U121" s="18">
        <f t="shared" ref="U121:U127" si="172">R121*46.666666666667%</f>
        <v>303.33333333333553</v>
      </c>
      <c r="V121" s="16">
        <f t="shared" ref="V121:V127" si="173">X121*4</f>
        <v>12120</v>
      </c>
      <c r="W121" s="16">
        <f t="shared" si="132"/>
        <v>6060</v>
      </c>
      <c r="X121" s="16">
        <v>3030</v>
      </c>
      <c r="Y121" s="16">
        <f t="shared" si="133"/>
        <v>1515</v>
      </c>
      <c r="Z121" s="16">
        <f t="shared" ref="Z121:Z127" si="174">(R121-(T121+X121/10))/(T121+X121/10)%</f>
        <v>50.115473441108541</v>
      </c>
      <c r="AA121" s="15">
        <f t="shared" si="158"/>
        <v>8484</v>
      </c>
      <c r="AB121" s="15">
        <f t="shared" si="159"/>
        <v>4242</v>
      </c>
      <c r="AC121" s="15">
        <f t="shared" si="160"/>
        <v>2121</v>
      </c>
      <c r="AD121" s="15">
        <f t="shared" si="161"/>
        <v>1060.5</v>
      </c>
      <c r="AE121" s="15">
        <f t="shared" si="162"/>
        <v>90.00292312189417</v>
      </c>
      <c r="AF121" s="1">
        <v>0</v>
      </c>
      <c r="AG121" s="34">
        <f t="shared" si="107"/>
        <v>3636</v>
      </c>
      <c r="AH121" s="34">
        <f t="shared" si="108"/>
        <v>1818</v>
      </c>
      <c r="AI121" s="34">
        <f t="shared" si="109"/>
        <v>909</v>
      </c>
      <c r="AJ121" s="34">
        <f t="shared" si="110"/>
        <v>454.5</v>
      </c>
      <c r="AK121" s="34">
        <f t="shared" si="111"/>
        <v>0</v>
      </c>
      <c r="AL121" s="34">
        <f t="shared" si="112"/>
        <v>0</v>
      </c>
      <c r="AM121" s="34">
        <f t="shared" si="113"/>
        <v>0</v>
      </c>
      <c r="AN121" s="34">
        <f t="shared" si="114"/>
        <v>0</v>
      </c>
    </row>
    <row r="122" spans="1:40" ht="13.25" hidden="1" customHeight="1" x14ac:dyDescent="0.45">
      <c r="A122" s="21" t="str">
        <f t="shared" si="150"/>
        <v>WB - X - Bengali</v>
      </c>
      <c r="B122" s="6" t="s">
        <v>34</v>
      </c>
      <c r="C122" s="3" t="s">
        <v>54</v>
      </c>
      <c r="D122" s="3" t="s">
        <v>46</v>
      </c>
      <c r="E122" s="3" t="s">
        <v>305</v>
      </c>
      <c r="F122" s="22" t="s">
        <v>29</v>
      </c>
      <c r="G122" s="22"/>
      <c r="H122" s="7" t="s">
        <v>72</v>
      </c>
      <c r="I122" s="17">
        <v>45139</v>
      </c>
      <c r="J122" s="7">
        <v>1</v>
      </c>
      <c r="K122" s="7">
        <v>2</v>
      </c>
      <c r="L122" s="7">
        <v>0</v>
      </c>
      <c r="M122" s="7">
        <v>0</v>
      </c>
      <c r="N122" s="7" t="s">
        <v>29</v>
      </c>
      <c r="O122" s="7">
        <v>1100</v>
      </c>
      <c r="P122" s="7">
        <v>0</v>
      </c>
      <c r="Q122" s="7" t="s">
        <v>27</v>
      </c>
      <c r="R122" s="18">
        <f t="shared" si="171"/>
        <v>550</v>
      </c>
      <c r="S122" s="7">
        <v>0</v>
      </c>
      <c r="T122" s="18">
        <f t="shared" si="129"/>
        <v>110</v>
      </c>
      <c r="U122" s="18">
        <f t="shared" si="172"/>
        <v>256.6666666666685</v>
      </c>
      <c r="V122" s="16">
        <f t="shared" si="173"/>
        <v>10280</v>
      </c>
      <c r="W122" s="16">
        <f t="shared" si="132"/>
        <v>5140</v>
      </c>
      <c r="X122" s="16">
        <v>2570</v>
      </c>
      <c r="Y122" s="16">
        <f t="shared" si="133"/>
        <v>1285</v>
      </c>
      <c r="Z122" s="16">
        <f t="shared" si="174"/>
        <v>49.863760217983653</v>
      </c>
      <c r="AA122" s="15">
        <f t="shared" si="158"/>
        <v>7195.9999999999991</v>
      </c>
      <c r="AB122" s="15">
        <f t="shared" si="159"/>
        <v>3597.9999999999995</v>
      </c>
      <c r="AC122" s="15">
        <f t="shared" si="160"/>
        <v>1798.9999999999998</v>
      </c>
      <c r="AD122" s="15">
        <f t="shared" si="161"/>
        <v>899.49999999999989</v>
      </c>
      <c r="AE122" s="15">
        <f t="shared" si="162"/>
        <v>89.72059330803728</v>
      </c>
      <c r="AF122" s="1">
        <v>0</v>
      </c>
      <c r="AG122" s="34">
        <f t="shared" si="107"/>
        <v>3084.0000000000009</v>
      </c>
      <c r="AH122" s="34">
        <f t="shared" si="108"/>
        <v>1542.0000000000005</v>
      </c>
      <c r="AI122" s="34">
        <f t="shared" si="109"/>
        <v>771.00000000000023</v>
      </c>
      <c r="AJ122" s="34">
        <f t="shared" si="110"/>
        <v>385.50000000000011</v>
      </c>
      <c r="AK122" s="34">
        <f t="shared" si="111"/>
        <v>0</v>
      </c>
      <c r="AL122" s="34">
        <f t="shared" si="112"/>
        <v>0</v>
      </c>
      <c r="AM122" s="34">
        <f t="shared" si="113"/>
        <v>0</v>
      </c>
      <c r="AN122" s="34">
        <f t="shared" si="114"/>
        <v>0</v>
      </c>
    </row>
    <row r="123" spans="1:40" ht="13.25" hidden="1" customHeight="1" x14ac:dyDescent="0.45">
      <c r="A123" s="21" t="str">
        <f t="shared" si="150"/>
        <v>WB - X - History</v>
      </c>
      <c r="B123" s="6" t="s">
        <v>35</v>
      </c>
      <c r="C123" s="3" t="s">
        <v>54</v>
      </c>
      <c r="D123" s="3" t="s">
        <v>46</v>
      </c>
      <c r="E123" s="3" t="s">
        <v>305</v>
      </c>
      <c r="F123" s="33" t="s">
        <v>179</v>
      </c>
      <c r="G123" s="33" t="s">
        <v>285</v>
      </c>
      <c r="H123" s="7" t="s">
        <v>72</v>
      </c>
      <c r="I123" s="17">
        <v>45139</v>
      </c>
      <c r="J123" s="7">
        <v>1</v>
      </c>
      <c r="K123" s="7">
        <v>2</v>
      </c>
      <c r="L123" s="7">
        <v>0</v>
      </c>
      <c r="M123" s="7">
        <v>0</v>
      </c>
      <c r="N123" s="7" t="s">
        <v>29</v>
      </c>
      <c r="O123" s="7">
        <v>1100</v>
      </c>
      <c r="P123" s="7">
        <v>0</v>
      </c>
      <c r="Q123" s="7" t="s">
        <v>27</v>
      </c>
      <c r="R123" s="18">
        <f>O123*50%</f>
        <v>550</v>
      </c>
      <c r="S123" s="7">
        <v>0</v>
      </c>
      <c r="T123" s="18">
        <f t="shared" si="129"/>
        <v>110</v>
      </c>
      <c r="U123" s="18">
        <f>R123*46.666666666667%</f>
        <v>256.6666666666685</v>
      </c>
      <c r="V123" s="16">
        <f>X123*4</f>
        <v>10280</v>
      </c>
      <c r="W123" s="16">
        <f t="shared" si="132"/>
        <v>5140</v>
      </c>
      <c r="X123" s="16">
        <v>2570</v>
      </c>
      <c r="Y123" s="16">
        <f t="shared" si="133"/>
        <v>1285</v>
      </c>
      <c r="Z123" s="16">
        <f>(R123-(T123+X123/10))/(T123+X123/10)%</f>
        <v>49.863760217983653</v>
      </c>
      <c r="AA123" s="15">
        <f>AC123*4</f>
        <v>7195.9999999999991</v>
      </c>
      <c r="AB123" s="15">
        <f>AC123*2</f>
        <v>3597.9999999999995</v>
      </c>
      <c r="AC123" s="15">
        <f>X123*70%</f>
        <v>1798.9999999999998</v>
      </c>
      <c r="AD123" s="15">
        <f>AC123/2</f>
        <v>899.49999999999989</v>
      </c>
      <c r="AE123" s="15">
        <f>(R123-(T123+AC123/10))/(T123+AC123/10)%</f>
        <v>89.72059330803728</v>
      </c>
      <c r="AF123" s="1">
        <v>0</v>
      </c>
      <c r="AG123" s="34">
        <f t="shared" si="107"/>
        <v>3084.0000000000009</v>
      </c>
      <c r="AH123" s="34">
        <f t="shared" si="108"/>
        <v>1542.0000000000005</v>
      </c>
      <c r="AI123" s="34">
        <f t="shared" si="109"/>
        <v>771.00000000000023</v>
      </c>
      <c r="AJ123" s="34">
        <f t="shared" si="110"/>
        <v>385.50000000000011</v>
      </c>
      <c r="AK123" s="34">
        <f t="shared" si="111"/>
        <v>0</v>
      </c>
      <c r="AL123" s="34">
        <f t="shared" si="112"/>
        <v>0</v>
      </c>
      <c r="AM123" s="34">
        <f t="shared" si="113"/>
        <v>0</v>
      </c>
      <c r="AN123" s="34">
        <f t="shared" si="114"/>
        <v>0</v>
      </c>
    </row>
    <row r="124" spans="1:40" ht="13.25" hidden="1" customHeight="1" x14ac:dyDescent="0.45">
      <c r="A124" s="21" t="str">
        <f t="shared" si="150"/>
        <v>WB - X - Geography</v>
      </c>
      <c r="B124" s="6" t="s">
        <v>32</v>
      </c>
      <c r="C124" s="3" t="s">
        <v>54</v>
      </c>
      <c r="D124" s="3" t="s">
        <v>46</v>
      </c>
      <c r="E124" s="3" t="s">
        <v>305</v>
      </c>
      <c r="F124" s="33" t="s">
        <v>179</v>
      </c>
      <c r="G124" s="33" t="s">
        <v>285</v>
      </c>
      <c r="H124" s="7" t="s">
        <v>72</v>
      </c>
      <c r="I124" s="17">
        <v>45139</v>
      </c>
      <c r="J124" s="7">
        <v>1</v>
      </c>
      <c r="K124" s="7">
        <v>2</v>
      </c>
      <c r="L124" s="7">
        <v>0</v>
      </c>
      <c r="M124" s="7">
        <v>0</v>
      </c>
      <c r="N124" s="7" t="s">
        <v>29</v>
      </c>
      <c r="O124" s="7">
        <v>1300</v>
      </c>
      <c r="P124" s="7">
        <v>0</v>
      </c>
      <c r="Q124" s="7" t="s">
        <v>27</v>
      </c>
      <c r="R124" s="18">
        <f>O124*50%</f>
        <v>650</v>
      </c>
      <c r="S124" s="7">
        <v>0</v>
      </c>
      <c r="T124" s="18">
        <f t="shared" si="129"/>
        <v>130</v>
      </c>
      <c r="U124" s="18">
        <f>R124*46.666666666667%</f>
        <v>303.33333333333553</v>
      </c>
      <c r="V124" s="16">
        <f>X124*4</f>
        <v>12120</v>
      </c>
      <c r="W124" s="16">
        <f t="shared" si="132"/>
        <v>6060</v>
      </c>
      <c r="X124" s="16">
        <v>3030</v>
      </c>
      <c r="Y124" s="16">
        <f t="shared" si="133"/>
        <v>1515</v>
      </c>
      <c r="Z124" s="16">
        <f>(R124-(T124+X124/10))/(T124+X124/10)%</f>
        <v>50.115473441108541</v>
      </c>
      <c r="AA124" s="15">
        <f>AC124*4</f>
        <v>8484</v>
      </c>
      <c r="AB124" s="15">
        <f>AC124*2</f>
        <v>4242</v>
      </c>
      <c r="AC124" s="15">
        <f>X124*70%</f>
        <v>2121</v>
      </c>
      <c r="AD124" s="15">
        <f>AC124/2</f>
        <v>1060.5</v>
      </c>
      <c r="AE124" s="15">
        <f>(R124-(T124+AC124/10))/(T124+AC124/10)%</f>
        <v>90.00292312189417</v>
      </c>
      <c r="AF124" s="1">
        <v>0</v>
      </c>
      <c r="AG124" s="34">
        <f t="shared" si="107"/>
        <v>3636</v>
      </c>
      <c r="AH124" s="34">
        <f t="shared" si="108"/>
        <v>1818</v>
      </c>
      <c r="AI124" s="34">
        <f t="shared" si="109"/>
        <v>909</v>
      </c>
      <c r="AJ124" s="34">
        <f t="shared" si="110"/>
        <v>454.5</v>
      </c>
      <c r="AK124" s="34">
        <f t="shared" si="111"/>
        <v>0</v>
      </c>
      <c r="AL124" s="34">
        <f t="shared" si="112"/>
        <v>0</v>
      </c>
      <c r="AM124" s="34">
        <f t="shared" si="113"/>
        <v>0</v>
      </c>
      <c r="AN124" s="34">
        <f t="shared" si="114"/>
        <v>0</v>
      </c>
    </row>
    <row r="125" spans="1:40" ht="13.25" hidden="1" customHeight="1" x14ac:dyDescent="0.45">
      <c r="A125" s="21" t="str">
        <f t="shared" si="150"/>
        <v>WB - X - Physical Science</v>
      </c>
      <c r="B125" s="25" t="s">
        <v>50</v>
      </c>
      <c r="C125" s="3" t="s">
        <v>54</v>
      </c>
      <c r="D125" s="3" t="s">
        <v>46</v>
      </c>
      <c r="E125" s="3" t="s">
        <v>304</v>
      </c>
      <c r="F125" s="7" t="s">
        <v>196</v>
      </c>
      <c r="G125" s="7" t="s">
        <v>185</v>
      </c>
      <c r="H125" s="7" t="s">
        <v>72</v>
      </c>
      <c r="I125" s="17">
        <v>45139</v>
      </c>
      <c r="J125" s="7">
        <v>1</v>
      </c>
      <c r="K125" s="7">
        <v>2</v>
      </c>
      <c r="L125" s="7">
        <v>0</v>
      </c>
      <c r="M125" s="7">
        <v>0</v>
      </c>
      <c r="N125" s="7" t="s">
        <v>29</v>
      </c>
      <c r="O125" s="7">
        <v>1300</v>
      </c>
      <c r="P125" s="7">
        <v>0</v>
      </c>
      <c r="Q125" s="7" t="s">
        <v>27</v>
      </c>
      <c r="R125" s="18">
        <f t="shared" si="171"/>
        <v>650</v>
      </c>
      <c r="S125" s="7">
        <v>0</v>
      </c>
      <c r="T125" s="18">
        <f t="shared" si="129"/>
        <v>130</v>
      </c>
      <c r="U125" s="18">
        <f t="shared" si="172"/>
        <v>303.33333333333553</v>
      </c>
      <c r="V125" s="16">
        <f t="shared" si="173"/>
        <v>12120</v>
      </c>
      <c r="W125" s="16">
        <f t="shared" si="132"/>
        <v>6060</v>
      </c>
      <c r="X125" s="16">
        <v>3030</v>
      </c>
      <c r="Y125" s="16">
        <f t="shared" si="133"/>
        <v>1515</v>
      </c>
      <c r="Z125" s="16">
        <f t="shared" si="174"/>
        <v>50.115473441108541</v>
      </c>
      <c r="AA125" s="15">
        <f t="shared" si="158"/>
        <v>8484</v>
      </c>
      <c r="AB125" s="15">
        <f t="shared" si="159"/>
        <v>4242</v>
      </c>
      <c r="AC125" s="15">
        <f t="shared" si="160"/>
        <v>2121</v>
      </c>
      <c r="AD125" s="15">
        <f t="shared" si="161"/>
        <v>1060.5</v>
      </c>
      <c r="AE125" s="15">
        <f t="shared" si="162"/>
        <v>90.00292312189417</v>
      </c>
      <c r="AF125" s="1">
        <v>0</v>
      </c>
      <c r="AG125" s="34">
        <f t="shared" si="107"/>
        <v>3636</v>
      </c>
      <c r="AH125" s="34">
        <f t="shared" si="108"/>
        <v>1818</v>
      </c>
      <c r="AI125" s="34">
        <f t="shared" si="109"/>
        <v>909</v>
      </c>
      <c r="AJ125" s="34">
        <f t="shared" si="110"/>
        <v>454.5</v>
      </c>
      <c r="AK125" s="34">
        <f t="shared" si="111"/>
        <v>0</v>
      </c>
      <c r="AL125" s="34">
        <f t="shared" si="112"/>
        <v>0</v>
      </c>
      <c r="AM125" s="34">
        <f t="shared" si="113"/>
        <v>0</v>
      </c>
      <c r="AN125" s="34">
        <f t="shared" si="114"/>
        <v>0</v>
      </c>
    </row>
    <row r="126" spans="1:40" ht="13.25" hidden="1" customHeight="1" x14ac:dyDescent="0.45">
      <c r="A126" s="21" t="str">
        <f t="shared" si="150"/>
        <v>WB - X - Life Science</v>
      </c>
      <c r="B126" s="25" t="s">
        <v>51</v>
      </c>
      <c r="C126" s="3" t="s">
        <v>54</v>
      </c>
      <c r="D126" s="3" t="s">
        <v>46</v>
      </c>
      <c r="E126" s="3" t="s">
        <v>304</v>
      </c>
      <c r="F126" s="22" t="s">
        <v>29</v>
      </c>
      <c r="G126" s="22"/>
      <c r="H126" s="7" t="s">
        <v>72</v>
      </c>
      <c r="I126" s="17">
        <v>45139</v>
      </c>
      <c r="J126" s="7">
        <v>1</v>
      </c>
      <c r="K126" s="7">
        <v>2</v>
      </c>
      <c r="L126" s="7">
        <v>0</v>
      </c>
      <c r="M126" s="7">
        <v>0</v>
      </c>
      <c r="N126" s="7" t="s">
        <v>29</v>
      </c>
      <c r="O126" s="7">
        <v>1300</v>
      </c>
      <c r="P126" s="7">
        <v>0</v>
      </c>
      <c r="Q126" s="7" t="s">
        <v>27</v>
      </c>
      <c r="R126" s="18">
        <f t="shared" si="171"/>
        <v>650</v>
      </c>
      <c r="S126" s="7">
        <v>0</v>
      </c>
      <c r="T126" s="18">
        <f t="shared" si="129"/>
        <v>130</v>
      </c>
      <c r="U126" s="18">
        <f t="shared" si="172"/>
        <v>303.33333333333553</v>
      </c>
      <c r="V126" s="16">
        <f t="shared" si="173"/>
        <v>12120</v>
      </c>
      <c r="W126" s="16">
        <f t="shared" si="132"/>
        <v>6060</v>
      </c>
      <c r="X126" s="16">
        <v>3030</v>
      </c>
      <c r="Y126" s="16">
        <f t="shared" si="133"/>
        <v>1515</v>
      </c>
      <c r="Z126" s="16">
        <f t="shared" si="174"/>
        <v>50.115473441108541</v>
      </c>
      <c r="AA126" s="15">
        <f t="shared" si="158"/>
        <v>8484</v>
      </c>
      <c r="AB126" s="15">
        <f t="shared" si="159"/>
        <v>4242</v>
      </c>
      <c r="AC126" s="15">
        <f t="shared" si="160"/>
        <v>2121</v>
      </c>
      <c r="AD126" s="15">
        <f t="shared" si="161"/>
        <v>1060.5</v>
      </c>
      <c r="AE126" s="15">
        <f t="shared" si="162"/>
        <v>90.00292312189417</v>
      </c>
      <c r="AF126" s="1">
        <v>0</v>
      </c>
      <c r="AG126" s="34">
        <f t="shared" si="107"/>
        <v>3636</v>
      </c>
      <c r="AH126" s="34">
        <f t="shared" si="108"/>
        <v>1818</v>
      </c>
      <c r="AI126" s="34">
        <f t="shared" si="109"/>
        <v>909</v>
      </c>
      <c r="AJ126" s="34">
        <f t="shared" si="110"/>
        <v>454.5</v>
      </c>
      <c r="AK126" s="34">
        <f t="shared" si="111"/>
        <v>0</v>
      </c>
      <c r="AL126" s="34">
        <f t="shared" si="112"/>
        <v>0</v>
      </c>
      <c r="AM126" s="34">
        <f t="shared" si="113"/>
        <v>0</v>
      </c>
      <c r="AN126" s="34">
        <f t="shared" si="114"/>
        <v>0</v>
      </c>
    </row>
    <row r="127" spans="1:40" ht="13.25" customHeight="1" x14ac:dyDescent="0.45">
      <c r="A127" s="21" t="str">
        <f t="shared" si="150"/>
        <v>WB - X - Maths</v>
      </c>
      <c r="B127" s="25" t="s">
        <v>2</v>
      </c>
      <c r="C127" s="3" t="s">
        <v>54</v>
      </c>
      <c r="D127" s="3" t="s">
        <v>46</v>
      </c>
      <c r="E127" s="3" t="s">
        <v>304</v>
      </c>
      <c r="F127" s="33" t="s">
        <v>294</v>
      </c>
      <c r="G127" s="33" t="s">
        <v>285</v>
      </c>
      <c r="H127" s="7" t="s">
        <v>72</v>
      </c>
      <c r="I127" s="17">
        <v>45139</v>
      </c>
      <c r="J127" s="7">
        <v>1</v>
      </c>
      <c r="K127" s="7">
        <v>2</v>
      </c>
      <c r="L127" s="7">
        <v>0</v>
      </c>
      <c r="M127" s="7">
        <v>0</v>
      </c>
      <c r="N127" s="7" t="s">
        <v>29</v>
      </c>
      <c r="O127" s="7">
        <v>1300</v>
      </c>
      <c r="P127" s="7">
        <v>0</v>
      </c>
      <c r="Q127" s="7" t="s">
        <v>27</v>
      </c>
      <c r="R127" s="18">
        <f t="shared" si="171"/>
        <v>650</v>
      </c>
      <c r="S127" s="7">
        <v>0</v>
      </c>
      <c r="T127" s="18">
        <f t="shared" si="129"/>
        <v>130</v>
      </c>
      <c r="U127" s="18">
        <f t="shared" si="172"/>
        <v>303.33333333333553</v>
      </c>
      <c r="V127" s="16">
        <f t="shared" si="173"/>
        <v>12120</v>
      </c>
      <c r="W127" s="16">
        <f t="shared" si="132"/>
        <v>6060</v>
      </c>
      <c r="X127" s="16">
        <v>3030</v>
      </c>
      <c r="Y127" s="16">
        <f t="shared" si="133"/>
        <v>1515</v>
      </c>
      <c r="Z127" s="16">
        <f t="shared" si="174"/>
        <v>50.115473441108541</v>
      </c>
      <c r="AA127" s="15">
        <f t="shared" si="158"/>
        <v>8484</v>
      </c>
      <c r="AB127" s="15">
        <f t="shared" si="159"/>
        <v>4242</v>
      </c>
      <c r="AC127" s="15">
        <f t="shared" si="160"/>
        <v>2121</v>
      </c>
      <c r="AD127" s="15">
        <f t="shared" si="161"/>
        <v>1060.5</v>
      </c>
      <c r="AE127" s="15">
        <f t="shared" si="162"/>
        <v>90.00292312189417</v>
      </c>
      <c r="AF127" s="1">
        <v>0</v>
      </c>
      <c r="AG127" s="34">
        <f t="shared" si="107"/>
        <v>3636</v>
      </c>
      <c r="AH127" s="34">
        <f t="shared" si="108"/>
        <v>1818</v>
      </c>
      <c r="AI127" s="34">
        <f t="shared" si="109"/>
        <v>909</v>
      </c>
      <c r="AJ127" s="34">
        <f t="shared" si="110"/>
        <v>454.5</v>
      </c>
      <c r="AK127" s="34">
        <f t="shared" si="111"/>
        <v>0</v>
      </c>
      <c r="AL127" s="34">
        <f t="shared" si="112"/>
        <v>0</v>
      </c>
      <c r="AM127" s="34">
        <f t="shared" si="113"/>
        <v>0</v>
      </c>
      <c r="AN127" s="34">
        <f t="shared" si="114"/>
        <v>0</v>
      </c>
    </row>
    <row r="128" spans="1:40" ht="13.25" hidden="1" customHeight="1" x14ac:dyDescent="0.45">
      <c r="A128" s="21" t="str">
        <f t="shared" si="150"/>
        <v>WB - X - Book Keeping</v>
      </c>
      <c r="B128" s="9" t="s">
        <v>178</v>
      </c>
      <c r="C128" s="3" t="s">
        <v>54</v>
      </c>
      <c r="D128" s="3" t="s">
        <v>46</v>
      </c>
      <c r="E128" s="3" t="s">
        <v>4</v>
      </c>
      <c r="F128" s="33" t="s">
        <v>181</v>
      </c>
      <c r="G128" s="33" t="s">
        <v>285</v>
      </c>
      <c r="H128" s="7" t="s">
        <v>72</v>
      </c>
      <c r="I128" s="17">
        <v>45139</v>
      </c>
      <c r="J128" s="7">
        <v>1</v>
      </c>
      <c r="K128" s="7">
        <v>2</v>
      </c>
      <c r="L128" s="7">
        <v>0</v>
      </c>
      <c r="M128" s="7">
        <v>0</v>
      </c>
      <c r="N128" s="7" t="s">
        <v>29</v>
      </c>
      <c r="O128" s="7">
        <v>1100</v>
      </c>
      <c r="P128" s="7">
        <v>0</v>
      </c>
      <c r="Q128" s="7" t="s">
        <v>27</v>
      </c>
      <c r="R128" s="18">
        <f t="shared" ref="R128:R138" si="175">O128*50%</f>
        <v>550</v>
      </c>
      <c r="S128" s="7">
        <v>0</v>
      </c>
      <c r="T128" s="18">
        <f t="shared" ref="T128:T129" si="176">R128*20%</f>
        <v>110</v>
      </c>
      <c r="U128" s="18">
        <f t="shared" ref="U128:U129" si="177">R128*46.666666666667%</f>
        <v>256.6666666666685</v>
      </c>
      <c r="V128" s="16">
        <f t="shared" ref="V128:V129" si="178">X128*4</f>
        <v>10280</v>
      </c>
      <c r="W128" s="16">
        <f t="shared" ref="W128:W129" si="179">X128*2</f>
        <v>5140</v>
      </c>
      <c r="X128" s="16">
        <v>2570</v>
      </c>
      <c r="Y128" s="16">
        <f t="shared" ref="Y128:Y129" si="180">X128/2</f>
        <v>1285</v>
      </c>
      <c r="Z128" s="16">
        <f t="shared" ref="Z128:Z129" si="181">(R128-(T128+X128/10))/(T128+X128/10)%</f>
        <v>49.863760217983653</v>
      </c>
      <c r="AA128" s="15">
        <f t="shared" ref="AA128:AA129" si="182">AC128*4</f>
        <v>7195.9999999999991</v>
      </c>
      <c r="AB128" s="15">
        <f t="shared" ref="AB128:AB129" si="183">AC128*2</f>
        <v>3597.9999999999995</v>
      </c>
      <c r="AC128" s="15">
        <f t="shared" ref="AC128:AC129" si="184">X128*70%</f>
        <v>1798.9999999999998</v>
      </c>
      <c r="AD128" s="15">
        <f t="shared" ref="AD128:AD129" si="185">AC128/2</f>
        <v>899.49999999999989</v>
      </c>
      <c r="AE128" s="15">
        <f t="shared" ref="AE128:AE129" si="186">(R128-(T128+AC128/10))/(T128+AC128/10)%</f>
        <v>89.72059330803728</v>
      </c>
      <c r="AF128" s="1">
        <v>0</v>
      </c>
      <c r="AG128" s="34">
        <f t="shared" si="107"/>
        <v>3084.0000000000009</v>
      </c>
      <c r="AH128" s="34">
        <f t="shared" si="108"/>
        <v>1542.0000000000005</v>
      </c>
      <c r="AI128" s="34">
        <f t="shared" si="109"/>
        <v>771.00000000000023</v>
      </c>
      <c r="AJ128" s="34">
        <f t="shared" si="110"/>
        <v>385.50000000000011</v>
      </c>
      <c r="AK128" s="34">
        <f t="shared" si="111"/>
        <v>0</v>
      </c>
      <c r="AL128" s="34">
        <f t="shared" si="112"/>
        <v>0</v>
      </c>
      <c r="AM128" s="34">
        <f t="shared" si="113"/>
        <v>0</v>
      </c>
      <c r="AN128" s="34">
        <f t="shared" si="114"/>
        <v>0</v>
      </c>
    </row>
    <row r="129" spans="1:40" ht="13.25" hidden="1" customHeight="1" x14ac:dyDescent="0.45">
      <c r="A129" s="21" t="str">
        <f t="shared" si="150"/>
        <v>WB - X - Business Studies</v>
      </c>
      <c r="B129" s="9" t="s">
        <v>40</v>
      </c>
      <c r="C129" s="3" t="s">
        <v>54</v>
      </c>
      <c r="D129" s="3" t="s">
        <v>46</v>
      </c>
      <c r="E129" s="3" t="s">
        <v>4</v>
      </c>
      <c r="F129" s="33" t="s">
        <v>179</v>
      </c>
      <c r="G129" s="33" t="s">
        <v>285</v>
      </c>
      <c r="H129" s="7" t="s">
        <v>72</v>
      </c>
      <c r="I129" s="17">
        <v>45139</v>
      </c>
      <c r="J129" s="7">
        <v>1</v>
      </c>
      <c r="K129" s="7">
        <v>2</v>
      </c>
      <c r="L129" s="7">
        <v>0</v>
      </c>
      <c r="M129" s="7">
        <v>0</v>
      </c>
      <c r="N129" s="7" t="s">
        <v>29</v>
      </c>
      <c r="O129" s="7">
        <v>1100</v>
      </c>
      <c r="P129" s="7">
        <v>0</v>
      </c>
      <c r="Q129" s="7" t="s">
        <v>27</v>
      </c>
      <c r="R129" s="18">
        <f t="shared" si="175"/>
        <v>550</v>
      </c>
      <c r="S129" s="7">
        <v>0</v>
      </c>
      <c r="T129" s="18">
        <f t="shared" si="176"/>
        <v>110</v>
      </c>
      <c r="U129" s="18">
        <f t="shared" si="177"/>
        <v>256.6666666666685</v>
      </c>
      <c r="V129" s="16">
        <f t="shared" si="178"/>
        <v>10280</v>
      </c>
      <c r="W129" s="16">
        <f t="shared" si="179"/>
        <v>5140</v>
      </c>
      <c r="X129" s="16">
        <v>2570</v>
      </c>
      <c r="Y129" s="16">
        <f t="shared" si="180"/>
        <v>1285</v>
      </c>
      <c r="Z129" s="16">
        <f t="shared" si="181"/>
        <v>49.863760217983653</v>
      </c>
      <c r="AA129" s="15">
        <f t="shared" si="182"/>
        <v>7195.9999999999991</v>
      </c>
      <c r="AB129" s="15">
        <f t="shared" si="183"/>
        <v>3597.9999999999995</v>
      </c>
      <c r="AC129" s="15">
        <f t="shared" si="184"/>
        <v>1798.9999999999998</v>
      </c>
      <c r="AD129" s="15">
        <f t="shared" si="185"/>
        <v>899.49999999999989</v>
      </c>
      <c r="AE129" s="15">
        <f t="shared" si="186"/>
        <v>89.72059330803728</v>
      </c>
      <c r="AF129" s="1">
        <v>0</v>
      </c>
      <c r="AG129" s="34">
        <f t="shared" si="107"/>
        <v>3084.0000000000009</v>
      </c>
      <c r="AH129" s="34">
        <f t="shared" si="108"/>
        <v>1542.0000000000005</v>
      </c>
      <c r="AI129" s="34">
        <f t="shared" si="109"/>
        <v>771.00000000000023</v>
      </c>
      <c r="AJ129" s="34">
        <f t="shared" si="110"/>
        <v>385.50000000000011</v>
      </c>
      <c r="AK129" s="34">
        <f t="shared" si="111"/>
        <v>0</v>
      </c>
      <c r="AL129" s="34">
        <f t="shared" si="112"/>
        <v>0</v>
      </c>
      <c r="AM129" s="34">
        <f t="shared" si="113"/>
        <v>0</v>
      </c>
      <c r="AN129" s="34">
        <f t="shared" si="114"/>
        <v>0</v>
      </c>
    </row>
    <row r="130" spans="1:40" ht="13.25" hidden="1" customHeight="1" x14ac:dyDescent="0.45">
      <c r="A130" s="21" t="str">
        <f t="shared" si="150"/>
        <v>WB - X - Computers</v>
      </c>
      <c r="B130" s="8" t="s">
        <v>48</v>
      </c>
      <c r="C130" s="3" t="s">
        <v>54</v>
      </c>
      <c r="D130" s="3" t="s">
        <v>46</v>
      </c>
      <c r="E130" s="3" t="s">
        <v>132</v>
      </c>
      <c r="F130" s="7" t="s">
        <v>195</v>
      </c>
      <c r="G130" s="7" t="s">
        <v>185</v>
      </c>
      <c r="H130" s="7" t="s">
        <v>72</v>
      </c>
      <c r="I130" s="17">
        <v>45139</v>
      </c>
      <c r="J130" s="7">
        <v>1</v>
      </c>
      <c r="K130" s="7">
        <v>2</v>
      </c>
      <c r="L130" s="7">
        <v>0</v>
      </c>
      <c r="M130" s="7">
        <v>0</v>
      </c>
      <c r="N130" s="7" t="s">
        <v>29</v>
      </c>
      <c r="O130" s="7">
        <v>1300</v>
      </c>
      <c r="P130" s="7">
        <v>0</v>
      </c>
      <c r="Q130" s="7" t="s">
        <v>27</v>
      </c>
      <c r="R130" s="18">
        <f t="shared" ref="R130" si="187">O130*50%</f>
        <v>650</v>
      </c>
      <c r="S130" s="7">
        <v>0</v>
      </c>
      <c r="T130" s="18">
        <f t="shared" ref="T130" si="188">R130*20%</f>
        <v>130</v>
      </c>
      <c r="U130" s="18">
        <f t="shared" ref="U130" si="189">R130*46.666666666667%</f>
        <v>303.33333333333553</v>
      </c>
      <c r="V130" s="16">
        <f t="shared" ref="V130" si="190">X130*4</f>
        <v>12120</v>
      </c>
      <c r="W130" s="16">
        <f t="shared" ref="W130" si="191">X130*2</f>
        <v>6060</v>
      </c>
      <c r="X130" s="16">
        <v>3030</v>
      </c>
      <c r="Y130" s="16">
        <f t="shared" ref="Y130" si="192">X130/2</f>
        <v>1515</v>
      </c>
      <c r="Z130" s="16">
        <f t="shared" ref="Z130" si="193">(R130-(T130+X130/10))/(T130+X130/10)%</f>
        <v>50.115473441108541</v>
      </c>
      <c r="AA130" s="15">
        <f t="shared" ref="AA130" si="194">AC130*4</f>
        <v>8484</v>
      </c>
      <c r="AB130" s="15">
        <f t="shared" ref="AB130" si="195">AC130*2</f>
        <v>4242</v>
      </c>
      <c r="AC130" s="15">
        <f t="shared" ref="AC130" si="196">X130*70%</f>
        <v>2121</v>
      </c>
      <c r="AD130" s="15">
        <f t="shared" ref="AD130" si="197">AC130/2</f>
        <v>1060.5</v>
      </c>
      <c r="AE130" s="15">
        <f t="shared" ref="AE130" si="198">(R130-(T130+AC130/10))/(T130+AC130/10)%</f>
        <v>90.00292312189417</v>
      </c>
      <c r="AF130" s="1">
        <v>0</v>
      </c>
      <c r="AG130" s="34">
        <f t="shared" si="107"/>
        <v>3636</v>
      </c>
      <c r="AH130" s="34">
        <f t="shared" si="108"/>
        <v>1818</v>
      </c>
      <c r="AI130" s="34">
        <f t="shared" si="109"/>
        <v>909</v>
      </c>
      <c r="AJ130" s="34">
        <f t="shared" si="110"/>
        <v>454.5</v>
      </c>
      <c r="AK130" s="34">
        <f t="shared" si="111"/>
        <v>0</v>
      </c>
      <c r="AL130" s="34">
        <f t="shared" si="112"/>
        <v>0</v>
      </c>
      <c r="AM130" s="34">
        <f t="shared" si="113"/>
        <v>0</v>
      </c>
      <c r="AN130" s="34">
        <f t="shared" si="114"/>
        <v>0</v>
      </c>
    </row>
    <row r="131" spans="1:40" ht="13.25" hidden="1" customHeight="1" x14ac:dyDescent="0.45">
      <c r="A131" s="21" t="str">
        <f t="shared" si="150"/>
        <v>WB - X - AI</v>
      </c>
      <c r="B131" s="8" t="s">
        <v>5</v>
      </c>
      <c r="C131" s="3" t="s">
        <v>54</v>
      </c>
      <c r="D131" s="3" t="s">
        <v>46</v>
      </c>
      <c r="E131" s="3" t="s">
        <v>132</v>
      </c>
      <c r="F131" s="33" t="s">
        <v>64</v>
      </c>
      <c r="G131" s="33" t="s">
        <v>285</v>
      </c>
      <c r="H131" s="7" t="s">
        <v>72</v>
      </c>
      <c r="I131" s="17">
        <v>45139</v>
      </c>
      <c r="J131" s="7">
        <v>1</v>
      </c>
      <c r="K131" s="7">
        <v>1</v>
      </c>
      <c r="L131" s="7">
        <v>1</v>
      </c>
      <c r="M131" s="7">
        <v>1</v>
      </c>
      <c r="N131" s="7" t="s">
        <v>29</v>
      </c>
      <c r="O131" s="7">
        <v>5000</v>
      </c>
      <c r="P131" s="7">
        <v>0</v>
      </c>
      <c r="Q131" s="7" t="s">
        <v>27</v>
      </c>
      <c r="R131" s="18">
        <f t="shared" si="175"/>
        <v>2500</v>
      </c>
      <c r="S131" s="7">
        <v>0</v>
      </c>
      <c r="T131" s="18">
        <f>R131*20%</f>
        <v>500</v>
      </c>
      <c r="U131" s="18">
        <f>R131*46.666666666667%</f>
        <v>1166.6666666666749</v>
      </c>
      <c r="V131" s="16">
        <f>X131*4</f>
        <v>46668</v>
      </c>
      <c r="W131" s="16">
        <f>X131*2</f>
        <v>23334</v>
      </c>
      <c r="X131" s="16">
        <v>11667</v>
      </c>
      <c r="Y131" s="16">
        <f>X131/2</f>
        <v>5833.5</v>
      </c>
      <c r="Z131" s="16">
        <f>(R131-(T131+X131/10))/(T131+X131/10)%</f>
        <v>49.99700005999879</v>
      </c>
      <c r="AA131" s="15">
        <f t="shared" ref="AA131:AA138" si="199">AC131*4</f>
        <v>32667.599999999999</v>
      </c>
      <c r="AB131" s="15">
        <f t="shared" ref="AB131:AB138" si="200">AC131*2</f>
        <v>16333.8</v>
      </c>
      <c r="AC131" s="15">
        <f t="shared" ref="AC131:AC138" si="201">X131*70%</f>
        <v>8166.9</v>
      </c>
      <c r="AD131" s="15">
        <f t="shared" ref="AD131:AD138" si="202">AC131/2</f>
        <v>4083.45</v>
      </c>
      <c r="AE131" s="15">
        <f t="shared" ref="AE131:AE138" si="203">(R131-(T131+AC131/10))/(T131+AC131/10)%</f>
        <v>89.870052935770758</v>
      </c>
      <c r="AF131" s="1">
        <v>0</v>
      </c>
      <c r="AG131" s="34">
        <f t="shared" si="107"/>
        <v>14000.400000000001</v>
      </c>
      <c r="AH131" s="34">
        <f t="shared" si="108"/>
        <v>7000.2000000000007</v>
      </c>
      <c r="AI131" s="34">
        <f t="shared" si="109"/>
        <v>3500.1000000000004</v>
      </c>
      <c r="AJ131" s="34">
        <f t="shared" si="110"/>
        <v>1750.0500000000002</v>
      </c>
      <c r="AK131" s="34">
        <f t="shared" si="111"/>
        <v>0</v>
      </c>
      <c r="AL131" s="34">
        <f t="shared" si="112"/>
        <v>0</v>
      </c>
      <c r="AM131" s="34">
        <f t="shared" si="113"/>
        <v>0</v>
      </c>
      <c r="AN131" s="34">
        <f t="shared" si="114"/>
        <v>0</v>
      </c>
    </row>
    <row r="132" spans="1:40" ht="13.25" hidden="1" customHeight="1" x14ac:dyDescent="0.45">
      <c r="A132" s="21" t="str">
        <f t="shared" si="150"/>
        <v>WB - IX - English</v>
      </c>
      <c r="B132" s="6" t="s">
        <v>33</v>
      </c>
      <c r="C132" s="3" t="s">
        <v>55</v>
      </c>
      <c r="D132" s="3" t="s">
        <v>46</v>
      </c>
      <c r="E132" s="3" t="s">
        <v>305</v>
      </c>
      <c r="F132" s="33" t="s">
        <v>197</v>
      </c>
      <c r="G132" s="33" t="s">
        <v>285</v>
      </c>
      <c r="H132" s="7" t="s">
        <v>72</v>
      </c>
      <c r="I132" s="17">
        <v>45139</v>
      </c>
      <c r="J132" s="7">
        <v>1</v>
      </c>
      <c r="K132" s="7">
        <v>2</v>
      </c>
      <c r="L132" s="7">
        <v>0</v>
      </c>
      <c r="M132" s="7">
        <v>0</v>
      </c>
      <c r="N132" s="7" t="s">
        <v>29</v>
      </c>
      <c r="O132" s="7">
        <v>1300</v>
      </c>
      <c r="P132" s="7">
        <v>0</v>
      </c>
      <c r="Q132" s="7" t="s">
        <v>27</v>
      </c>
      <c r="R132" s="18">
        <f t="shared" si="175"/>
        <v>650</v>
      </c>
      <c r="S132" s="7">
        <v>0</v>
      </c>
      <c r="T132" s="18">
        <f t="shared" ref="T132:T141" si="204">R132*20%</f>
        <v>130</v>
      </c>
      <c r="U132" s="18">
        <f t="shared" ref="U132:U141" si="205">R132*46.666666666667%</f>
        <v>303.33333333333553</v>
      </c>
      <c r="V132" s="16">
        <f t="shared" ref="V132:V141" si="206">X132*4</f>
        <v>12120</v>
      </c>
      <c r="W132" s="16">
        <f t="shared" ref="W132:W141" si="207">X132*2</f>
        <v>6060</v>
      </c>
      <c r="X132" s="16">
        <v>3030</v>
      </c>
      <c r="Y132" s="16">
        <f t="shared" ref="Y132:Y141" si="208">X132/2</f>
        <v>1515</v>
      </c>
      <c r="Z132" s="16">
        <f t="shared" ref="Z132:Z141" si="209">(R132-(T132+X132/10))/(T132+X132/10)%</f>
        <v>50.115473441108541</v>
      </c>
      <c r="AA132" s="15">
        <f t="shared" si="199"/>
        <v>8484</v>
      </c>
      <c r="AB132" s="15">
        <f t="shared" si="200"/>
        <v>4242</v>
      </c>
      <c r="AC132" s="15">
        <f t="shared" si="201"/>
        <v>2121</v>
      </c>
      <c r="AD132" s="15">
        <f t="shared" si="202"/>
        <v>1060.5</v>
      </c>
      <c r="AE132" s="15">
        <f t="shared" si="203"/>
        <v>90.00292312189417</v>
      </c>
      <c r="AF132" s="1">
        <v>0</v>
      </c>
      <c r="AG132" s="34">
        <f t="shared" ref="AG132:AG195" si="210">V132-AA132</f>
        <v>3636</v>
      </c>
      <c r="AH132" s="34">
        <f t="shared" ref="AH132:AH195" si="211">W132-AB132</f>
        <v>1818</v>
      </c>
      <c r="AI132" s="34">
        <f t="shared" ref="AI132:AI195" si="212">X132-AC132</f>
        <v>909</v>
      </c>
      <c r="AJ132" s="34">
        <f t="shared" ref="AJ132:AJ195" si="213">(Y132-AD132)</f>
        <v>454.5</v>
      </c>
      <c r="AK132" s="34">
        <f t="shared" si="111"/>
        <v>0</v>
      </c>
      <c r="AL132" s="34">
        <f t="shared" si="112"/>
        <v>0</v>
      </c>
      <c r="AM132" s="34">
        <f t="shared" si="113"/>
        <v>0</v>
      </c>
      <c r="AN132" s="34">
        <f t="shared" si="114"/>
        <v>0</v>
      </c>
    </row>
    <row r="133" spans="1:40" ht="13.25" hidden="1" customHeight="1" x14ac:dyDescent="0.45">
      <c r="A133" s="21" t="str">
        <f t="shared" ref="A133:A149" si="214">D133&amp;" - "&amp;C133&amp;" - "&amp;B133</f>
        <v>WB - IX - Bengali</v>
      </c>
      <c r="B133" s="6" t="s">
        <v>34</v>
      </c>
      <c r="C133" s="3" t="s">
        <v>55</v>
      </c>
      <c r="D133" s="3" t="s">
        <v>46</v>
      </c>
      <c r="E133" s="3" t="s">
        <v>305</v>
      </c>
      <c r="F133" s="22" t="s">
        <v>29</v>
      </c>
      <c r="G133" s="22"/>
      <c r="H133" s="7" t="s">
        <v>72</v>
      </c>
      <c r="I133" s="17">
        <v>45139</v>
      </c>
      <c r="J133" s="7">
        <v>1</v>
      </c>
      <c r="K133" s="7">
        <v>2</v>
      </c>
      <c r="L133" s="7">
        <v>0</v>
      </c>
      <c r="M133" s="7">
        <v>0</v>
      </c>
      <c r="N133" s="7" t="s">
        <v>29</v>
      </c>
      <c r="O133" s="7">
        <v>1100</v>
      </c>
      <c r="P133" s="7">
        <v>0</v>
      </c>
      <c r="Q133" s="7" t="s">
        <v>27</v>
      </c>
      <c r="R133" s="18">
        <f t="shared" si="175"/>
        <v>550</v>
      </c>
      <c r="S133" s="7">
        <v>0</v>
      </c>
      <c r="T133" s="18">
        <f t="shared" si="204"/>
        <v>110</v>
      </c>
      <c r="U133" s="18">
        <f t="shared" si="205"/>
        <v>256.6666666666685</v>
      </c>
      <c r="V133" s="16">
        <f t="shared" si="206"/>
        <v>10280</v>
      </c>
      <c r="W133" s="16">
        <f t="shared" si="207"/>
        <v>5140</v>
      </c>
      <c r="X133" s="16">
        <v>2570</v>
      </c>
      <c r="Y133" s="16">
        <f t="shared" si="208"/>
        <v>1285</v>
      </c>
      <c r="Z133" s="16">
        <f t="shared" si="209"/>
        <v>49.863760217983653</v>
      </c>
      <c r="AA133" s="15">
        <f t="shared" si="199"/>
        <v>7195.9999999999991</v>
      </c>
      <c r="AB133" s="15">
        <f t="shared" si="200"/>
        <v>3597.9999999999995</v>
      </c>
      <c r="AC133" s="15">
        <f t="shared" si="201"/>
        <v>1798.9999999999998</v>
      </c>
      <c r="AD133" s="15">
        <f t="shared" si="202"/>
        <v>899.49999999999989</v>
      </c>
      <c r="AE133" s="15">
        <f t="shared" si="203"/>
        <v>89.72059330803728</v>
      </c>
      <c r="AF133" s="1">
        <v>0</v>
      </c>
      <c r="AG133" s="34">
        <f t="shared" si="210"/>
        <v>3084.0000000000009</v>
      </c>
      <c r="AH133" s="34">
        <f t="shared" si="211"/>
        <v>1542.0000000000005</v>
      </c>
      <c r="AI133" s="34">
        <f t="shared" si="212"/>
        <v>771.00000000000023</v>
      </c>
      <c r="AJ133" s="34">
        <f t="shared" si="213"/>
        <v>385.50000000000011</v>
      </c>
      <c r="AK133" s="34">
        <f t="shared" ref="AK133:AK196" si="215">$AF133/AG133</f>
        <v>0</v>
      </c>
      <c r="AL133" s="34">
        <f t="shared" ref="AL133:AL196" si="216">$AF133/AH133</f>
        <v>0</v>
      </c>
      <c r="AM133" s="34">
        <f t="shared" ref="AM133:AM196" si="217">$AF133/AI133</f>
        <v>0</v>
      </c>
      <c r="AN133" s="34">
        <f t="shared" ref="AN133:AN196" si="218">$AF133/AJ133</f>
        <v>0</v>
      </c>
    </row>
    <row r="134" spans="1:40" ht="13.25" hidden="1" customHeight="1" x14ac:dyDescent="0.45">
      <c r="A134" s="21" t="str">
        <f t="shared" si="214"/>
        <v>WB - IX - History</v>
      </c>
      <c r="B134" s="6" t="s">
        <v>35</v>
      </c>
      <c r="C134" s="3" t="s">
        <v>55</v>
      </c>
      <c r="D134" s="3" t="s">
        <v>46</v>
      </c>
      <c r="E134" s="3" t="s">
        <v>305</v>
      </c>
      <c r="F134" s="33" t="s">
        <v>179</v>
      </c>
      <c r="G134" s="33" t="s">
        <v>285</v>
      </c>
      <c r="H134" s="7" t="s">
        <v>72</v>
      </c>
      <c r="I134" s="17">
        <v>45139</v>
      </c>
      <c r="J134" s="7">
        <v>1</v>
      </c>
      <c r="K134" s="7">
        <v>2</v>
      </c>
      <c r="L134" s="7">
        <v>0</v>
      </c>
      <c r="M134" s="7">
        <v>0</v>
      </c>
      <c r="N134" s="7" t="s">
        <v>29</v>
      </c>
      <c r="O134" s="7">
        <v>1100</v>
      </c>
      <c r="P134" s="7">
        <v>0</v>
      </c>
      <c r="Q134" s="7" t="s">
        <v>27</v>
      </c>
      <c r="R134" s="18">
        <f>O134*50%</f>
        <v>550</v>
      </c>
      <c r="S134" s="7">
        <v>0</v>
      </c>
      <c r="T134" s="18">
        <f>R134*20%</f>
        <v>110</v>
      </c>
      <c r="U134" s="18">
        <f>R134*46.666666666667%</f>
        <v>256.6666666666685</v>
      </c>
      <c r="V134" s="16">
        <f>X134*4</f>
        <v>10280</v>
      </c>
      <c r="W134" s="16">
        <f>X134*2</f>
        <v>5140</v>
      </c>
      <c r="X134" s="16">
        <v>2570</v>
      </c>
      <c r="Y134" s="16">
        <f>X134/2</f>
        <v>1285</v>
      </c>
      <c r="Z134" s="16">
        <f>(R134-(T134+X134/10))/(T134+X134/10)%</f>
        <v>49.863760217983653</v>
      </c>
      <c r="AA134" s="15">
        <f>AC134*4</f>
        <v>7195.9999999999991</v>
      </c>
      <c r="AB134" s="15">
        <f>AC134*2</f>
        <v>3597.9999999999995</v>
      </c>
      <c r="AC134" s="15">
        <f>X134*70%</f>
        <v>1798.9999999999998</v>
      </c>
      <c r="AD134" s="15">
        <f>AC134/2</f>
        <v>899.49999999999989</v>
      </c>
      <c r="AE134" s="15">
        <f>(R134-(T134+AC134/10))/(T134+AC134/10)%</f>
        <v>89.72059330803728</v>
      </c>
      <c r="AF134" s="1">
        <v>0</v>
      </c>
      <c r="AG134" s="34">
        <f t="shared" si="210"/>
        <v>3084.0000000000009</v>
      </c>
      <c r="AH134" s="34">
        <f t="shared" si="211"/>
        <v>1542.0000000000005</v>
      </c>
      <c r="AI134" s="34">
        <f t="shared" si="212"/>
        <v>771.00000000000023</v>
      </c>
      <c r="AJ134" s="34">
        <f t="shared" si="213"/>
        <v>385.50000000000011</v>
      </c>
      <c r="AK134" s="34">
        <f t="shared" si="215"/>
        <v>0</v>
      </c>
      <c r="AL134" s="34">
        <f t="shared" si="216"/>
        <v>0</v>
      </c>
      <c r="AM134" s="34">
        <f t="shared" si="217"/>
        <v>0</v>
      </c>
      <c r="AN134" s="34">
        <f t="shared" si="218"/>
        <v>0</v>
      </c>
    </row>
    <row r="135" spans="1:40" ht="13.25" hidden="1" customHeight="1" x14ac:dyDescent="0.45">
      <c r="A135" s="21" t="str">
        <f t="shared" si="214"/>
        <v>WB - IX - Geography</v>
      </c>
      <c r="B135" s="6" t="s">
        <v>32</v>
      </c>
      <c r="C135" s="3" t="s">
        <v>55</v>
      </c>
      <c r="D135" s="3" t="s">
        <v>46</v>
      </c>
      <c r="E135" s="3" t="s">
        <v>305</v>
      </c>
      <c r="F135" s="33" t="s">
        <v>179</v>
      </c>
      <c r="G135" s="33" t="s">
        <v>285</v>
      </c>
      <c r="H135" s="7" t="s">
        <v>72</v>
      </c>
      <c r="I135" s="17">
        <v>45139</v>
      </c>
      <c r="J135" s="7">
        <v>1</v>
      </c>
      <c r="K135" s="7">
        <v>2</v>
      </c>
      <c r="L135" s="7">
        <v>0</v>
      </c>
      <c r="M135" s="7">
        <v>0</v>
      </c>
      <c r="N135" s="7" t="s">
        <v>29</v>
      </c>
      <c r="O135" s="7">
        <v>1300</v>
      </c>
      <c r="P135" s="7">
        <v>0</v>
      </c>
      <c r="Q135" s="7" t="s">
        <v>27</v>
      </c>
      <c r="R135" s="18">
        <f>O135*50%</f>
        <v>650</v>
      </c>
      <c r="S135" s="7">
        <v>0</v>
      </c>
      <c r="T135" s="18">
        <f>R135*20%</f>
        <v>130</v>
      </c>
      <c r="U135" s="18">
        <f>R135*46.666666666667%</f>
        <v>303.33333333333553</v>
      </c>
      <c r="V135" s="16">
        <f>X135*4</f>
        <v>12120</v>
      </c>
      <c r="W135" s="16">
        <f>X135*2</f>
        <v>6060</v>
      </c>
      <c r="X135" s="16">
        <v>3030</v>
      </c>
      <c r="Y135" s="16">
        <f>X135/2</f>
        <v>1515</v>
      </c>
      <c r="Z135" s="16">
        <f>(R135-(T135+X135/10))/(T135+X135/10)%</f>
        <v>50.115473441108541</v>
      </c>
      <c r="AA135" s="15">
        <f>AC135*4</f>
        <v>8484</v>
      </c>
      <c r="AB135" s="15">
        <f>AC135*2</f>
        <v>4242</v>
      </c>
      <c r="AC135" s="15">
        <f>X135*70%</f>
        <v>2121</v>
      </c>
      <c r="AD135" s="15">
        <f>AC135/2</f>
        <v>1060.5</v>
      </c>
      <c r="AE135" s="15">
        <f>(R135-(T135+AC135/10))/(T135+AC135/10)%</f>
        <v>90.00292312189417</v>
      </c>
      <c r="AF135" s="1">
        <v>0</v>
      </c>
      <c r="AG135" s="34">
        <f t="shared" si="210"/>
        <v>3636</v>
      </c>
      <c r="AH135" s="34">
        <f t="shared" si="211"/>
        <v>1818</v>
      </c>
      <c r="AI135" s="34">
        <f t="shared" si="212"/>
        <v>909</v>
      </c>
      <c r="AJ135" s="34">
        <f t="shared" si="213"/>
        <v>454.5</v>
      </c>
      <c r="AK135" s="34">
        <f t="shared" si="215"/>
        <v>0</v>
      </c>
      <c r="AL135" s="34">
        <f t="shared" si="216"/>
        <v>0</v>
      </c>
      <c r="AM135" s="34">
        <f t="shared" si="217"/>
        <v>0</v>
      </c>
      <c r="AN135" s="34">
        <f t="shared" si="218"/>
        <v>0</v>
      </c>
    </row>
    <row r="136" spans="1:40" ht="13.25" hidden="1" customHeight="1" x14ac:dyDescent="0.45">
      <c r="A136" s="21" t="str">
        <f t="shared" si="214"/>
        <v>WB - IX - Physical Science</v>
      </c>
      <c r="B136" s="25" t="s">
        <v>50</v>
      </c>
      <c r="C136" s="3" t="s">
        <v>55</v>
      </c>
      <c r="D136" s="3" t="s">
        <v>46</v>
      </c>
      <c r="E136" s="3" t="s">
        <v>304</v>
      </c>
      <c r="F136" s="7" t="s">
        <v>196</v>
      </c>
      <c r="G136" s="7" t="s">
        <v>185</v>
      </c>
      <c r="H136" s="7" t="s">
        <v>72</v>
      </c>
      <c r="I136" s="17">
        <v>45139</v>
      </c>
      <c r="J136" s="7">
        <v>1</v>
      </c>
      <c r="K136" s="7">
        <v>2</v>
      </c>
      <c r="L136" s="7">
        <v>0</v>
      </c>
      <c r="M136" s="7">
        <v>0</v>
      </c>
      <c r="N136" s="7" t="s">
        <v>29</v>
      </c>
      <c r="O136" s="7">
        <v>1300</v>
      </c>
      <c r="P136" s="7">
        <v>0</v>
      </c>
      <c r="Q136" s="7" t="s">
        <v>27</v>
      </c>
      <c r="R136" s="18">
        <f t="shared" si="175"/>
        <v>650</v>
      </c>
      <c r="S136" s="7">
        <v>0</v>
      </c>
      <c r="T136" s="18">
        <f t="shared" si="204"/>
        <v>130</v>
      </c>
      <c r="U136" s="18">
        <f t="shared" si="205"/>
        <v>303.33333333333553</v>
      </c>
      <c r="V136" s="16">
        <f t="shared" si="206"/>
        <v>12120</v>
      </c>
      <c r="W136" s="16">
        <f t="shared" si="207"/>
        <v>6060</v>
      </c>
      <c r="X136" s="16">
        <v>3030</v>
      </c>
      <c r="Y136" s="16">
        <f t="shared" si="208"/>
        <v>1515</v>
      </c>
      <c r="Z136" s="16">
        <f t="shared" si="209"/>
        <v>50.115473441108541</v>
      </c>
      <c r="AA136" s="15">
        <f t="shared" si="199"/>
        <v>8484</v>
      </c>
      <c r="AB136" s="15">
        <f t="shared" si="200"/>
        <v>4242</v>
      </c>
      <c r="AC136" s="15">
        <f t="shared" si="201"/>
        <v>2121</v>
      </c>
      <c r="AD136" s="15">
        <f t="shared" si="202"/>
        <v>1060.5</v>
      </c>
      <c r="AE136" s="15">
        <f t="shared" si="203"/>
        <v>90.00292312189417</v>
      </c>
      <c r="AF136" s="1">
        <v>0</v>
      </c>
      <c r="AG136" s="34">
        <f t="shared" si="210"/>
        <v>3636</v>
      </c>
      <c r="AH136" s="34">
        <f t="shared" si="211"/>
        <v>1818</v>
      </c>
      <c r="AI136" s="34">
        <f t="shared" si="212"/>
        <v>909</v>
      </c>
      <c r="AJ136" s="34">
        <f t="shared" si="213"/>
        <v>454.5</v>
      </c>
      <c r="AK136" s="34">
        <f t="shared" si="215"/>
        <v>0</v>
      </c>
      <c r="AL136" s="34">
        <f t="shared" si="216"/>
        <v>0</v>
      </c>
      <c r="AM136" s="34">
        <f t="shared" si="217"/>
        <v>0</v>
      </c>
      <c r="AN136" s="34">
        <f t="shared" si="218"/>
        <v>0</v>
      </c>
    </row>
    <row r="137" spans="1:40" ht="13.25" hidden="1" customHeight="1" x14ac:dyDescent="0.45">
      <c r="A137" s="21" t="str">
        <f t="shared" si="214"/>
        <v>WB - IX - Life Science</v>
      </c>
      <c r="B137" s="25" t="s">
        <v>51</v>
      </c>
      <c r="C137" s="3" t="s">
        <v>55</v>
      </c>
      <c r="D137" s="3" t="s">
        <v>46</v>
      </c>
      <c r="E137" s="3" t="s">
        <v>304</v>
      </c>
      <c r="F137" s="22" t="s">
        <v>29</v>
      </c>
      <c r="G137" s="22"/>
      <c r="H137" s="7" t="s">
        <v>72</v>
      </c>
      <c r="I137" s="17">
        <v>45139</v>
      </c>
      <c r="J137" s="7">
        <v>1</v>
      </c>
      <c r="K137" s="7">
        <v>2</v>
      </c>
      <c r="L137" s="7">
        <v>0</v>
      </c>
      <c r="M137" s="7">
        <v>0</v>
      </c>
      <c r="N137" s="7" t="s">
        <v>29</v>
      </c>
      <c r="O137" s="7">
        <v>1300</v>
      </c>
      <c r="P137" s="7">
        <v>0</v>
      </c>
      <c r="Q137" s="7" t="s">
        <v>27</v>
      </c>
      <c r="R137" s="18">
        <f t="shared" si="175"/>
        <v>650</v>
      </c>
      <c r="S137" s="7">
        <v>0</v>
      </c>
      <c r="T137" s="18">
        <f t="shared" si="204"/>
        <v>130</v>
      </c>
      <c r="U137" s="18">
        <f t="shared" si="205"/>
        <v>303.33333333333553</v>
      </c>
      <c r="V137" s="16">
        <f t="shared" si="206"/>
        <v>12120</v>
      </c>
      <c r="W137" s="16">
        <f t="shared" si="207"/>
        <v>6060</v>
      </c>
      <c r="X137" s="16">
        <v>3030</v>
      </c>
      <c r="Y137" s="16">
        <f t="shared" si="208"/>
        <v>1515</v>
      </c>
      <c r="Z137" s="16">
        <f t="shared" si="209"/>
        <v>50.115473441108541</v>
      </c>
      <c r="AA137" s="15">
        <f t="shared" si="199"/>
        <v>8484</v>
      </c>
      <c r="AB137" s="15">
        <f t="shared" si="200"/>
        <v>4242</v>
      </c>
      <c r="AC137" s="15">
        <f t="shared" si="201"/>
        <v>2121</v>
      </c>
      <c r="AD137" s="15">
        <f t="shared" si="202"/>
        <v>1060.5</v>
      </c>
      <c r="AE137" s="15">
        <f t="shared" si="203"/>
        <v>90.00292312189417</v>
      </c>
      <c r="AF137" s="1">
        <v>0</v>
      </c>
      <c r="AG137" s="34">
        <f t="shared" si="210"/>
        <v>3636</v>
      </c>
      <c r="AH137" s="34">
        <f t="shared" si="211"/>
        <v>1818</v>
      </c>
      <c r="AI137" s="34">
        <f t="shared" si="212"/>
        <v>909</v>
      </c>
      <c r="AJ137" s="34">
        <f t="shared" si="213"/>
        <v>454.5</v>
      </c>
      <c r="AK137" s="34">
        <f t="shared" si="215"/>
        <v>0</v>
      </c>
      <c r="AL137" s="34">
        <f t="shared" si="216"/>
        <v>0</v>
      </c>
      <c r="AM137" s="34">
        <f t="shared" si="217"/>
        <v>0</v>
      </c>
      <c r="AN137" s="34">
        <f t="shared" si="218"/>
        <v>0</v>
      </c>
    </row>
    <row r="138" spans="1:40" ht="13.25" customHeight="1" x14ac:dyDescent="0.45">
      <c r="A138" s="21" t="str">
        <f t="shared" si="214"/>
        <v>WB - IX - Maths</v>
      </c>
      <c r="B138" s="25" t="s">
        <v>2</v>
      </c>
      <c r="C138" s="3" t="s">
        <v>55</v>
      </c>
      <c r="D138" s="3" t="s">
        <v>46</v>
      </c>
      <c r="E138" s="3" t="s">
        <v>304</v>
      </c>
      <c r="F138" s="33" t="s">
        <v>294</v>
      </c>
      <c r="G138" s="33" t="s">
        <v>285</v>
      </c>
      <c r="H138" s="7" t="s">
        <v>72</v>
      </c>
      <c r="I138" s="17">
        <v>45139</v>
      </c>
      <c r="J138" s="7">
        <v>1</v>
      </c>
      <c r="K138" s="7">
        <v>2</v>
      </c>
      <c r="L138" s="7">
        <v>0</v>
      </c>
      <c r="M138" s="7">
        <v>0</v>
      </c>
      <c r="N138" s="7" t="s">
        <v>29</v>
      </c>
      <c r="O138" s="7">
        <v>1300</v>
      </c>
      <c r="P138" s="7">
        <v>0</v>
      </c>
      <c r="Q138" s="7" t="s">
        <v>27</v>
      </c>
      <c r="R138" s="18">
        <f t="shared" si="175"/>
        <v>650</v>
      </c>
      <c r="S138" s="7">
        <v>0</v>
      </c>
      <c r="T138" s="18">
        <f t="shared" si="204"/>
        <v>130</v>
      </c>
      <c r="U138" s="18">
        <f t="shared" si="205"/>
        <v>303.33333333333553</v>
      </c>
      <c r="V138" s="16">
        <f t="shared" si="206"/>
        <v>12120</v>
      </c>
      <c r="W138" s="16">
        <f t="shared" si="207"/>
        <v>6060</v>
      </c>
      <c r="X138" s="16">
        <v>3030</v>
      </c>
      <c r="Y138" s="16">
        <f t="shared" si="208"/>
        <v>1515</v>
      </c>
      <c r="Z138" s="16">
        <f t="shared" si="209"/>
        <v>50.115473441108541</v>
      </c>
      <c r="AA138" s="15">
        <f t="shared" si="199"/>
        <v>8484</v>
      </c>
      <c r="AB138" s="15">
        <f t="shared" si="200"/>
        <v>4242</v>
      </c>
      <c r="AC138" s="15">
        <f t="shared" si="201"/>
        <v>2121</v>
      </c>
      <c r="AD138" s="15">
        <f t="shared" si="202"/>
        <v>1060.5</v>
      </c>
      <c r="AE138" s="15">
        <f t="shared" si="203"/>
        <v>90.00292312189417</v>
      </c>
      <c r="AF138" s="1">
        <v>0</v>
      </c>
      <c r="AG138" s="34">
        <f t="shared" si="210"/>
        <v>3636</v>
      </c>
      <c r="AH138" s="34">
        <f t="shared" si="211"/>
        <v>1818</v>
      </c>
      <c r="AI138" s="34">
        <f t="shared" si="212"/>
        <v>909</v>
      </c>
      <c r="AJ138" s="34">
        <f t="shared" si="213"/>
        <v>454.5</v>
      </c>
      <c r="AK138" s="34">
        <f t="shared" si="215"/>
        <v>0</v>
      </c>
      <c r="AL138" s="34">
        <f t="shared" si="216"/>
        <v>0</v>
      </c>
      <c r="AM138" s="34">
        <f t="shared" si="217"/>
        <v>0</v>
      </c>
      <c r="AN138" s="34">
        <f t="shared" si="218"/>
        <v>0</v>
      </c>
    </row>
    <row r="139" spans="1:40" ht="13.25" hidden="1" customHeight="1" x14ac:dyDescent="0.45">
      <c r="A139" s="21" t="str">
        <f t="shared" si="214"/>
        <v>WB - IX - Book Keeping</v>
      </c>
      <c r="B139" s="9" t="s">
        <v>178</v>
      </c>
      <c r="C139" s="3" t="s">
        <v>55</v>
      </c>
      <c r="D139" s="3" t="s">
        <v>46</v>
      </c>
      <c r="E139" s="3" t="s">
        <v>4</v>
      </c>
      <c r="F139" s="33" t="s">
        <v>181</v>
      </c>
      <c r="G139" s="33" t="s">
        <v>285</v>
      </c>
      <c r="H139" s="7" t="s">
        <v>72</v>
      </c>
      <c r="I139" s="17">
        <v>45139</v>
      </c>
      <c r="J139" s="7">
        <v>1</v>
      </c>
      <c r="K139" s="7">
        <v>2</v>
      </c>
      <c r="L139" s="7">
        <v>0</v>
      </c>
      <c r="M139" s="7">
        <v>0</v>
      </c>
      <c r="N139" s="7" t="s">
        <v>29</v>
      </c>
      <c r="O139" s="7">
        <v>1100</v>
      </c>
      <c r="P139" s="7">
        <v>0</v>
      </c>
      <c r="Q139" s="7" t="s">
        <v>27</v>
      </c>
      <c r="R139" s="18">
        <f t="shared" ref="R139:R142" si="219">O139*50%</f>
        <v>550</v>
      </c>
      <c r="S139" s="7">
        <v>0</v>
      </c>
      <c r="T139" s="18">
        <f t="shared" si="204"/>
        <v>110</v>
      </c>
      <c r="U139" s="18">
        <f t="shared" si="205"/>
        <v>256.6666666666685</v>
      </c>
      <c r="V139" s="16">
        <f t="shared" si="206"/>
        <v>10280</v>
      </c>
      <c r="W139" s="16">
        <f t="shared" si="207"/>
        <v>5140</v>
      </c>
      <c r="X139" s="16">
        <v>2570</v>
      </c>
      <c r="Y139" s="16">
        <f t="shared" si="208"/>
        <v>1285</v>
      </c>
      <c r="Z139" s="16">
        <f t="shared" si="209"/>
        <v>49.863760217983653</v>
      </c>
      <c r="AA139" s="15">
        <f t="shared" ref="AA139:AA141" si="220">AC139*4</f>
        <v>7195.9999999999991</v>
      </c>
      <c r="AB139" s="15">
        <f t="shared" ref="AB139:AB141" si="221">AC139*2</f>
        <v>3597.9999999999995</v>
      </c>
      <c r="AC139" s="15">
        <f t="shared" ref="AC139:AC141" si="222">X139*70%</f>
        <v>1798.9999999999998</v>
      </c>
      <c r="AD139" s="15">
        <f t="shared" ref="AD139:AD141" si="223">AC139/2</f>
        <v>899.49999999999989</v>
      </c>
      <c r="AE139" s="15">
        <f t="shared" ref="AE139:AE141" si="224">(R139-(T139+AC139/10))/(T139+AC139/10)%</f>
        <v>89.72059330803728</v>
      </c>
      <c r="AF139" s="1">
        <v>0</v>
      </c>
      <c r="AG139" s="34">
        <f t="shared" si="210"/>
        <v>3084.0000000000009</v>
      </c>
      <c r="AH139" s="34">
        <f t="shared" si="211"/>
        <v>1542.0000000000005</v>
      </c>
      <c r="AI139" s="34">
        <f t="shared" si="212"/>
        <v>771.00000000000023</v>
      </c>
      <c r="AJ139" s="34">
        <f t="shared" si="213"/>
        <v>385.50000000000011</v>
      </c>
      <c r="AK139" s="34">
        <f t="shared" si="215"/>
        <v>0</v>
      </c>
      <c r="AL139" s="34">
        <f t="shared" si="216"/>
        <v>0</v>
      </c>
      <c r="AM139" s="34">
        <f t="shared" si="217"/>
        <v>0</v>
      </c>
      <c r="AN139" s="34">
        <f t="shared" si="218"/>
        <v>0</v>
      </c>
    </row>
    <row r="140" spans="1:40" ht="13.25" hidden="1" customHeight="1" x14ac:dyDescent="0.45">
      <c r="A140" s="21" t="str">
        <f t="shared" si="214"/>
        <v>WB - IX - Business Studies</v>
      </c>
      <c r="B140" s="9" t="s">
        <v>40</v>
      </c>
      <c r="C140" s="3" t="s">
        <v>55</v>
      </c>
      <c r="D140" s="3" t="s">
        <v>46</v>
      </c>
      <c r="E140" s="3" t="s">
        <v>4</v>
      </c>
      <c r="F140" s="33" t="s">
        <v>179</v>
      </c>
      <c r="G140" s="33" t="s">
        <v>285</v>
      </c>
      <c r="H140" s="7" t="s">
        <v>72</v>
      </c>
      <c r="I140" s="17">
        <v>45139</v>
      </c>
      <c r="J140" s="7">
        <v>1</v>
      </c>
      <c r="K140" s="7">
        <v>2</v>
      </c>
      <c r="L140" s="7">
        <v>0</v>
      </c>
      <c r="M140" s="7">
        <v>0</v>
      </c>
      <c r="N140" s="7" t="s">
        <v>29</v>
      </c>
      <c r="O140" s="7">
        <v>1100</v>
      </c>
      <c r="P140" s="7">
        <v>0</v>
      </c>
      <c r="Q140" s="7" t="s">
        <v>27</v>
      </c>
      <c r="R140" s="18">
        <f t="shared" si="219"/>
        <v>550</v>
      </c>
      <c r="S140" s="7">
        <v>0</v>
      </c>
      <c r="T140" s="18">
        <f t="shared" si="204"/>
        <v>110</v>
      </c>
      <c r="U140" s="18">
        <f t="shared" si="205"/>
        <v>256.6666666666685</v>
      </c>
      <c r="V140" s="16">
        <f t="shared" si="206"/>
        <v>10280</v>
      </c>
      <c r="W140" s="16">
        <f t="shared" si="207"/>
        <v>5140</v>
      </c>
      <c r="X140" s="16">
        <v>2570</v>
      </c>
      <c r="Y140" s="16">
        <f t="shared" si="208"/>
        <v>1285</v>
      </c>
      <c r="Z140" s="16">
        <f t="shared" si="209"/>
        <v>49.863760217983653</v>
      </c>
      <c r="AA140" s="15">
        <f t="shared" si="220"/>
        <v>7195.9999999999991</v>
      </c>
      <c r="AB140" s="15">
        <f t="shared" si="221"/>
        <v>3597.9999999999995</v>
      </c>
      <c r="AC140" s="15">
        <f t="shared" si="222"/>
        <v>1798.9999999999998</v>
      </c>
      <c r="AD140" s="15">
        <f t="shared" si="223"/>
        <v>899.49999999999989</v>
      </c>
      <c r="AE140" s="15">
        <f t="shared" si="224"/>
        <v>89.72059330803728</v>
      </c>
      <c r="AF140" s="1">
        <v>0</v>
      </c>
      <c r="AG140" s="34">
        <f t="shared" si="210"/>
        <v>3084.0000000000009</v>
      </c>
      <c r="AH140" s="34">
        <f t="shared" si="211"/>
        <v>1542.0000000000005</v>
      </c>
      <c r="AI140" s="34">
        <f t="shared" si="212"/>
        <v>771.00000000000023</v>
      </c>
      <c r="AJ140" s="34">
        <f t="shared" si="213"/>
        <v>385.50000000000011</v>
      </c>
      <c r="AK140" s="34">
        <f t="shared" si="215"/>
        <v>0</v>
      </c>
      <c r="AL140" s="34">
        <f t="shared" si="216"/>
        <v>0</v>
      </c>
      <c r="AM140" s="34">
        <f t="shared" si="217"/>
        <v>0</v>
      </c>
      <c r="AN140" s="34">
        <f t="shared" si="218"/>
        <v>0</v>
      </c>
    </row>
    <row r="141" spans="1:40" ht="13.25" hidden="1" customHeight="1" x14ac:dyDescent="0.45">
      <c r="A141" s="21" t="str">
        <f t="shared" si="214"/>
        <v>WB - IX - Computers</v>
      </c>
      <c r="B141" s="8" t="s">
        <v>48</v>
      </c>
      <c r="C141" s="3" t="s">
        <v>55</v>
      </c>
      <c r="D141" s="3" t="s">
        <v>46</v>
      </c>
      <c r="E141" s="3" t="s">
        <v>132</v>
      </c>
      <c r="F141" s="7" t="s">
        <v>195</v>
      </c>
      <c r="G141" s="7" t="s">
        <v>185</v>
      </c>
      <c r="H141" s="7" t="s">
        <v>72</v>
      </c>
      <c r="I141" s="17">
        <v>45139</v>
      </c>
      <c r="J141" s="7">
        <v>1</v>
      </c>
      <c r="K141" s="7">
        <v>2</v>
      </c>
      <c r="L141" s="7">
        <v>0</v>
      </c>
      <c r="M141" s="7">
        <v>0</v>
      </c>
      <c r="N141" s="7" t="s">
        <v>29</v>
      </c>
      <c r="O141" s="7">
        <v>1300</v>
      </c>
      <c r="P141" s="7">
        <v>0</v>
      </c>
      <c r="Q141" s="7" t="s">
        <v>27</v>
      </c>
      <c r="R141" s="18">
        <f t="shared" si="219"/>
        <v>650</v>
      </c>
      <c r="S141" s="7">
        <v>0</v>
      </c>
      <c r="T141" s="18">
        <f t="shared" si="204"/>
        <v>130</v>
      </c>
      <c r="U141" s="18">
        <f t="shared" si="205"/>
        <v>303.33333333333553</v>
      </c>
      <c r="V141" s="16">
        <f t="shared" si="206"/>
        <v>12120</v>
      </c>
      <c r="W141" s="16">
        <f t="shared" si="207"/>
        <v>6060</v>
      </c>
      <c r="X141" s="16">
        <v>3030</v>
      </c>
      <c r="Y141" s="16">
        <f t="shared" si="208"/>
        <v>1515</v>
      </c>
      <c r="Z141" s="16">
        <f t="shared" si="209"/>
        <v>50.115473441108541</v>
      </c>
      <c r="AA141" s="15">
        <f t="shared" si="220"/>
        <v>8484</v>
      </c>
      <c r="AB141" s="15">
        <f t="shared" si="221"/>
        <v>4242</v>
      </c>
      <c r="AC141" s="15">
        <f t="shared" si="222"/>
        <v>2121</v>
      </c>
      <c r="AD141" s="15">
        <f t="shared" si="223"/>
        <v>1060.5</v>
      </c>
      <c r="AE141" s="15">
        <f t="shared" si="224"/>
        <v>90.00292312189417</v>
      </c>
      <c r="AF141" s="1">
        <v>0</v>
      </c>
      <c r="AG141" s="34">
        <f t="shared" si="210"/>
        <v>3636</v>
      </c>
      <c r="AH141" s="34">
        <f t="shared" si="211"/>
        <v>1818</v>
      </c>
      <c r="AI141" s="34">
        <f t="shared" si="212"/>
        <v>909</v>
      </c>
      <c r="AJ141" s="34">
        <f t="shared" si="213"/>
        <v>454.5</v>
      </c>
      <c r="AK141" s="34">
        <f t="shared" si="215"/>
        <v>0</v>
      </c>
      <c r="AL141" s="34">
        <f t="shared" si="216"/>
        <v>0</v>
      </c>
      <c r="AM141" s="34">
        <f t="shared" si="217"/>
        <v>0</v>
      </c>
      <c r="AN141" s="34">
        <f t="shared" si="218"/>
        <v>0</v>
      </c>
    </row>
    <row r="142" spans="1:40" ht="13.25" hidden="1" customHeight="1" x14ac:dyDescent="0.45">
      <c r="A142" s="21" t="str">
        <f t="shared" si="214"/>
        <v>WB - IX - AI</v>
      </c>
      <c r="B142" s="8" t="s">
        <v>5</v>
      </c>
      <c r="C142" s="3" t="s">
        <v>55</v>
      </c>
      <c r="D142" s="3" t="s">
        <v>46</v>
      </c>
      <c r="E142" s="3" t="s">
        <v>132</v>
      </c>
      <c r="F142" s="33" t="s">
        <v>64</v>
      </c>
      <c r="G142" s="33" t="s">
        <v>285</v>
      </c>
      <c r="H142" s="7" t="s">
        <v>72</v>
      </c>
      <c r="I142" s="17">
        <v>45139</v>
      </c>
      <c r="J142" s="7">
        <v>1</v>
      </c>
      <c r="K142" s="7">
        <v>1</v>
      </c>
      <c r="L142" s="7">
        <v>1</v>
      </c>
      <c r="M142" s="7">
        <v>1</v>
      </c>
      <c r="N142" s="7" t="s">
        <v>29</v>
      </c>
      <c r="O142" s="7">
        <v>5000</v>
      </c>
      <c r="P142" s="7">
        <v>0</v>
      </c>
      <c r="Q142" s="7" t="s">
        <v>27</v>
      </c>
      <c r="R142" s="18">
        <f t="shared" si="219"/>
        <v>2500</v>
      </c>
      <c r="S142" s="7">
        <v>0</v>
      </c>
      <c r="T142" s="18">
        <f t="shared" ref="T142:T149" si="225">R142*20%</f>
        <v>500</v>
      </c>
      <c r="U142" s="18">
        <f>R142*46.666666666667%</f>
        <v>1166.6666666666749</v>
      </c>
      <c r="V142" s="16">
        <f>X142*4</f>
        <v>46668</v>
      </c>
      <c r="W142" s="16">
        <f t="shared" ref="W142:W148" si="226">X142*2</f>
        <v>23334</v>
      </c>
      <c r="X142" s="16">
        <v>11667</v>
      </c>
      <c r="Y142" s="16">
        <f t="shared" ref="Y142:Y148" si="227">X142/2</f>
        <v>5833.5</v>
      </c>
      <c r="Z142" s="16">
        <f>(R142-(T142+X142/10))/(T142+X142/10)%</f>
        <v>49.99700005999879</v>
      </c>
      <c r="AA142" s="15">
        <f t="shared" ref="AA142:AA149" si="228">AC142*4</f>
        <v>32667.599999999999</v>
      </c>
      <c r="AB142" s="15">
        <f t="shared" ref="AB142:AB149" si="229">AC142*2</f>
        <v>16333.8</v>
      </c>
      <c r="AC142" s="15">
        <f t="shared" ref="AC142:AC149" si="230">X142*70%</f>
        <v>8166.9</v>
      </c>
      <c r="AD142" s="15">
        <f t="shared" ref="AD142:AD149" si="231">AC142/2</f>
        <v>4083.45</v>
      </c>
      <c r="AE142" s="15">
        <f t="shared" ref="AE142:AE149" si="232">(R142-(T142+AC142/10))/(T142+AC142/10)%</f>
        <v>89.870052935770758</v>
      </c>
      <c r="AF142" s="1">
        <v>0</v>
      </c>
      <c r="AG142" s="34">
        <f t="shared" si="210"/>
        <v>14000.400000000001</v>
      </c>
      <c r="AH142" s="34">
        <f t="shared" si="211"/>
        <v>7000.2000000000007</v>
      </c>
      <c r="AI142" s="34">
        <f t="shared" si="212"/>
        <v>3500.1000000000004</v>
      </c>
      <c r="AJ142" s="34">
        <f t="shared" si="213"/>
        <v>1750.0500000000002</v>
      </c>
      <c r="AK142" s="34">
        <f t="shared" si="215"/>
        <v>0</v>
      </c>
      <c r="AL142" s="34">
        <f t="shared" si="216"/>
        <v>0</v>
      </c>
      <c r="AM142" s="34">
        <f t="shared" si="217"/>
        <v>0</v>
      </c>
      <c r="AN142" s="34">
        <f t="shared" si="218"/>
        <v>0</v>
      </c>
    </row>
    <row r="143" spans="1:40" ht="13.25" hidden="1" customHeight="1" x14ac:dyDescent="0.45">
      <c r="A143" s="21" t="str">
        <f t="shared" si="214"/>
        <v>WB - VIII - English</v>
      </c>
      <c r="B143" s="6" t="s">
        <v>33</v>
      </c>
      <c r="C143" s="3" t="s">
        <v>52</v>
      </c>
      <c r="D143" s="3" t="s">
        <v>46</v>
      </c>
      <c r="E143" s="3" t="s">
        <v>305</v>
      </c>
      <c r="F143" s="33" t="s">
        <v>197</v>
      </c>
      <c r="G143" s="33" t="s">
        <v>285</v>
      </c>
      <c r="H143" s="7" t="s">
        <v>72</v>
      </c>
      <c r="I143" s="17">
        <v>45139</v>
      </c>
      <c r="J143" s="7">
        <v>1</v>
      </c>
      <c r="K143" s="7">
        <v>2</v>
      </c>
      <c r="L143" s="7">
        <v>0</v>
      </c>
      <c r="M143" s="7">
        <v>0</v>
      </c>
      <c r="N143" s="7" t="s">
        <v>29</v>
      </c>
      <c r="O143" s="7">
        <v>1200</v>
      </c>
      <c r="P143" s="7">
        <v>0</v>
      </c>
      <c r="Q143" s="7" t="s">
        <v>27</v>
      </c>
      <c r="R143" s="18">
        <f t="shared" ref="R143:R149" si="233">O143*50%</f>
        <v>600</v>
      </c>
      <c r="S143" s="7">
        <v>0</v>
      </c>
      <c r="T143" s="18">
        <f t="shared" si="225"/>
        <v>120</v>
      </c>
      <c r="U143" s="18">
        <f t="shared" ref="U143:U149" si="234">R143*46.666666666667%</f>
        <v>280.00000000000199</v>
      </c>
      <c r="V143" s="16">
        <f t="shared" ref="V143:V149" si="235">X143*4</f>
        <v>11200</v>
      </c>
      <c r="W143" s="16">
        <f t="shared" si="226"/>
        <v>5600</v>
      </c>
      <c r="X143" s="16">
        <v>2800</v>
      </c>
      <c r="Y143" s="16">
        <f t="shared" si="227"/>
        <v>1400</v>
      </c>
      <c r="Z143" s="16">
        <f t="shared" ref="Z143:Z149" si="236">(R143-(T143+X143/10))/(T143+X143/10)%</f>
        <v>50</v>
      </c>
      <c r="AA143" s="15">
        <f t="shared" si="228"/>
        <v>7839.9999999999991</v>
      </c>
      <c r="AB143" s="15">
        <f t="shared" si="229"/>
        <v>3919.9999999999995</v>
      </c>
      <c r="AC143" s="15">
        <f t="shared" si="230"/>
        <v>1959.9999999999998</v>
      </c>
      <c r="AD143" s="15">
        <f t="shared" si="231"/>
        <v>979.99999999999989</v>
      </c>
      <c r="AE143" s="15">
        <f t="shared" si="232"/>
        <v>89.87341772151899</v>
      </c>
      <c r="AF143" s="1">
        <v>0</v>
      </c>
      <c r="AG143" s="34">
        <f t="shared" si="210"/>
        <v>3360.0000000000009</v>
      </c>
      <c r="AH143" s="34">
        <f t="shared" si="211"/>
        <v>1680.0000000000005</v>
      </c>
      <c r="AI143" s="34">
        <f t="shared" si="212"/>
        <v>840.00000000000023</v>
      </c>
      <c r="AJ143" s="34">
        <f t="shared" si="213"/>
        <v>420.00000000000011</v>
      </c>
      <c r="AK143" s="34">
        <f t="shared" si="215"/>
        <v>0</v>
      </c>
      <c r="AL143" s="34">
        <f t="shared" si="216"/>
        <v>0</v>
      </c>
      <c r="AM143" s="34">
        <f t="shared" si="217"/>
        <v>0</v>
      </c>
      <c r="AN143" s="34">
        <f t="shared" si="218"/>
        <v>0</v>
      </c>
    </row>
    <row r="144" spans="1:40" ht="13.25" hidden="1" customHeight="1" x14ac:dyDescent="0.45">
      <c r="A144" s="21" t="str">
        <f t="shared" si="214"/>
        <v>WB - VIII - Bengali</v>
      </c>
      <c r="B144" s="6" t="s">
        <v>34</v>
      </c>
      <c r="C144" s="3" t="s">
        <v>52</v>
      </c>
      <c r="D144" s="3" t="s">
        <v>46</v>
      </c>
      <c r="E144" s="3" t="s">
        <v>305</v>
      </c>
      <c r="F144" s="22" t="s">
        <v>29</v>
      </c>
      <c r="G144" s="22"/>
      <c r="H144" s="7" t="s">
        <v>72</v>
      </c>
      <c r="I144" s="17">
        <v>45139</v>
      </c>
      <c r="J144" s="7">
        <v>1</v>
      </c>
      <c r="K144" s="7">
        <v>2</v>
      </c>
      <c r="L144" s="7">
        <v>0</v>
      </c>
      <c r="M144" s="7">
        <v>0</v>
      </c>
      <c r="N144" s="7" t="s">
        <v>29</v>
      </c>
      <c r="O144" s="7">
        <v>1000</v>
      </c>
      <c r="P144" s="7">
        <v>0</v>
      </c>
      <c r="Q144" s="7" t="s">
        <v>27</v>
      </c>
      <c r="R144" s="18">
        <f t="shared" si="233"/>
        <v>500</v>
      </c>
      <c r="S144" s="7">
        <v>0</v>
      </c>
      <c r="T144" s="18">
        <f t="shared" si="225"/>
        <v>100</v>
      </c>
      <c r="U144" s="18">
        <f t="shared" si="234"/>
        <v>233.33333333333499</v>
      </c>
      <c r="V144" s="16">
        <f t="shared" si="235"/>
        <v>9332</v>
      </c>
      <c r="W144" s="16">
        <f t="shared" si="226"/>
        <v>4666</v>
      </c>
      <c r="X144" s="16">
        <v>2333</v>
      </c>
      <c r="Y144" s="16">
        <f t="shared" si="227"/>
        <v>1166.5</v>
      </c>
      <c r="Z144" s="16">
        <f t="shared" si="236"/>
        <v>50.015001500150007</v>
      </c>
      <c r="AA144" s="15">
        <f t="shared" si="228"/>
        <v>6532.4</v>
      </c>
      <c r="AB144" s="15">
        <f t="shared" si="229"/>
        <v>3266.2</v>
      </c>
      <c r="AC144" s="15">
        <f t="shared" si="230"/>
        <v>1633.1</v>
      </c>
      <c r="AD144" s="15">
        <f t="shared" si="231"/>
        <v>816.55</v>
      </c>
      <c r="AE144" s="15">
        <f t="shared" si="232"/>
        <v>89.890243439292078</v>
      </c>
      <c r="AF144" s="1">
        <v>0</v>
      </c>
      <c r="AG144" s="34">
        <f t="shared" si="210"/>
        <v>2799.6000000000004</v>
      </c>
      <c r="AH144" s="34">
        <f t="shared" si="211"/>
        <v>1399.8000000000002</v>
      </c>
      <c r="AI144" s="34">
        <f t="shared" si="212"/>
        <v>699.90000000000009</v>
      </c>
      <c r="AJ144" s="34">
        <f t="shared" si="213"/>
        <v>349.95000000000005</v>
      </c>
      <c r="AK144" s="34">
        <f t="shared" si="215"/>
        <v>0</v>
      </c>
      <c r="AL144" s="34">
        <f t="shared" si="216"/>
        <v>0</v>
      </c>
      <c r="AM144" s="34">
        <f t="shared" si="217"/>
        <v>0</v>
      </c>
      <c r="AN144" s="34">
        <f t="shared" si="218"/>
        <v>0</v>
      </c>
    </row>
    <row r="145" spans="1:40" ht="13.25" hidden="1" customHeight="1" x14ac:dyDescent="0.45">
      <c r="A145" s="21" t="str">
        <f t="shared" si="214"/>
        <v>WB - VIII - Hindi</v>
      </c>
      <c r="B145" s="6" t="s">
        <v>0</v>
      </c>
      <c r="C145" s="3" t="s">
        <v>52</v>
      </c>
      <c r="D145" s="3" t="s">
        <v>46</v>
      </c>
      <c r="E145" s="3" t="s">
        <v>305</v>
      </c>
      <c r="F145" s="22" t="s">
        <v>284</v>
      </c>
      <c r="G145" s="22" t="s">
        <v>185</v>
      </c>
      <c r="H145" s="7" t="s">
        <v>72</v>
      </c>
      <c r="I145" s="17">
        <v>45139</v>
      </c>
      <c r="J145" s="7">
        <v>1</v>
      </c>
      <c r="K145" s="7">
        <v>2</v>
      </c>
      <c r="L145" s="7">
        <v>0</v>
      </c>
      <c r="M145" s="7">
        <v>0</v>
      </c>
      <c r="N145" s="7" t="s">
        <v>29</v>
      </c>
      <c r="O145" s="7">
        <v>1000</v>
      </c>
      <c r="P145" s="7">
        <v>0</v>
      </c>
      <c r="Q145" s="7" t="s">
        <v>27</v>
      </c>
      <c r="R145" s="18">
        <f>O145*50%</f>
        <v>500</v>
      </c>
      <c r="S145" s="7">
        <v>0</v>
      </c>
      <c r="T145" s="18">
        <f t="shared" si="225"/>
        <v>100</v>
      </c>
      <c r="U145" s="18">
        <f>R145*46.666666666667%</f>
        <v>233.33333333333499</v>
      </c>
      <c r="V145" s="16">
        <f>X145*4</f>
        <v>9332</v>
      </c>
      <c r="W145" s="16">
        <f t="shared" si="226"/>
        <v>4666</v>
      </c>
      <c r="X145" s="16">
        <v>2333</v>
      </c>
      <c r="Y145" s="16">
        <f t="shared" si="227"/>
        <v>1166.5</v>
      </c>
      <c r="Z145" s="16">
        <f>(R145-(T145+X145/10))/(T145+X145/10)%</f>
        <v>50.015001500150007</v>
      </c>
      <c r="AA145" s="15">
        <f>AC145*4</f>
        <v>6532.4</v>
      </c>
      <c r="AB145" s="15">
        <f>AC145*2</f>
        <v>3266.2</v>
      </c>
      <c r="AC145" s="15">
        <f>X145*70%</f>
        <v>1633.1</v>
      </c>
      <c r="AD145" s="15">
        <f>AC145/2</f>
        <v>816.55</v>
      </c>
      <c r="AE145" s="15">
        <f>(R145-(T145+AC145/10))/(T145+AC145/10)%</f>
        <v>89.890243439292078</v>
      </c>
      <c r="AF145" s="1">
        <v>0</v>
      </c>
      <c r="AG145" s="34">
        <f t="shared" si="210"/>
        <v>2799.6000000000004</v>
      </c>
      <c r="AH145" s="34">
        <f t="shared" si="211"/>
        <v>1399.8000000000002</v>
      </c>
      <c r="AI145" s="34">
        <f t="shared" si="212"/>
        <v>699.90000000000009</v>
      </c>
      <c r="AJ145" s="34">
        <f t="shared" si="213"/>
        <v>349.95000000000005</v>
      </c>
      <c r="AK145" s="34">
        <f t="shared" si="215"/>
        <v>0</v>
      </c>
      <c r="AL145" s="34">
        <f t="shared" si="216"/>
        <v>0</v>
      </c>
      <c r="AM145" s="34">
        <f t="shared" si="217"/>
        <v>0</v>
      </c>
      <c r="AN145" s="34">
        <f t="shared" si="218"/>
        <v>0</v>
      </c>
    </row>
    <row r="146" spans="1:40" ht="13.25" hidden="1" customHeight="1" x14ac:dyDescent="0.45">
      <c r="A146" s="21" t="str">
        <f t="shared" si="214"/>
        <v>WB - VIII - History</v>
      </c>
      <c r="B146" s="6" t="s">
        <v>35</v>
      </c>
      <c r="C146" s="3" t="s">
        <v>52</v>
      </c>
      <c r="D146" s="3" t="s">
        <v>46</v>
      </c>
      <c r="E146" s="3" t="s">
        <v>305</v>
      </c>
      <c r="F146" s="33" t="s">
        <v>179</v>
      </c>
      <c r="G146" s="33" t="s">
        <v>285</v>
      </c>
      <c r="H146" s="7" t="s">
        <v>72</v>
      </c>
      <c r="I146" s="17">
        <v>45139</v>
      </c>
      <c r="J146" s="7">
        <v>1</v>
      </c>
      <c r="K146" s="7">
        <v>2</v>
      </c>
      <c r="L146" s="7">
        <v>0</v>
      </c>
      <c r="M146" s="7">
        <v>0</v>
      </c>
      <c r="N146" s="7" t="s">
        <v>29</v>
      </c>
      <c r="O146" s="7">
        <v>1000</v>
      </c>
      <c r="P146" s="7">
        <v>0</v>
      </c>
      <c r="Q146" s="7" t="s">
        <v>27</v>
      </c>
      <c r="R146" s="18">
        <f>O146*50%</f>
        <v>500</v>
      </c>
      <c r="S146" s="7">
        <v>0</v>
      </c>
      <c r="T146" s="18">
        <f t="shared" si="225"/>
        <v>100</v>
      </c>
      <c r="U146" s="18">
        <f>R146*46.666666666667%</f>
        <v>233.33333333333499</v>
      </c>
      <c r="V146" s="16">
        <f>X146*4</f>
        <v>9332</v>
      </c>
      <c r="W146" s="16">
        <f t="shared" si="226"/>
        <v>4666</v>
      </c>
      <c r="X146" s="16">
        <v>2333</v>
      </c>
      <c r="Y146" s="16">
        <f t="shared" si="227"/>
        <v>1166.5</v>
      </c>
      <c r="Z146" s="16">
        <f>(R146-(T146+X146/10))/(T146+X146/10)%</f>
        <v>50.015001500150007</v>
      </c>
      <c r="AA146" s="15">
        <f>AC146*4</f>
        <v>6532.4</v>
      </c>
      <c r="AB146" s="15">
        <f>AC146*2</f>
        <v>3266.2</v>
      </c>
      <c r="AC146" s="15">
        <f>X146*70%</f>
        <v>1633.1</v>
      </c>
      <c r="AD146" s="15">
        <f>AC146/2</f>
        <v>816.55</v>
      </c>
      <c r="AE146" s="15">
        <f>(R146-(T146+AC146/10))/(T146+AC146/10)%</f>
        <v>89.890243439292078</v>
      </c>
      <c r="AF146" s="1">
        <v>0</v>
      </c>
      <c r="AG146" s="34">
        <f t="shared" si="210"/>
        <v>2799.6000000000004</v>
      </c>
      <c r="AH146" s="34">
        <f t="shared" si="211"/>
        <v>1399.8000000000002</v>
      </c>
      <c r="AI146" s="34">
        <f t="shared" si="212"/>
        <v>699.90000000000009</v>
      </c>
      <c r="AJ146" s="34">
        <f t="shared" si="213"/>
        <v>349.95000000000005</v>
      </c>
      <c r="AK146" s="34">
        <f t="shared" si="215"/>
        <v>0</v>
      </c>
      <c r="AL146" s="34">
        <f t="shared" si="216"/>
        <v>0</v>
      </c>
      <c r="AM146" s="34">
        <f t="shared" si="217"/>
        <v>0</v>
      </c>
      <c r="AN146" s="34">
        <f t="shared" si="218"/>
        <v>0</v>
      </c>
    </row>
    <row r="147" spans="1:40" ht="13.25" hidden="1" customHeight="1" x14ac:dyDescent="0.45">
      <c r="A147" s="21" t="str">
        <f t="shared" si="214"/>
        <v>WB - VIII - Geography</v>
      </c>
      <c r="B147" s="6" t="s">
        <v>32</v>
      </c>
      <c r="C147" s="3" t="s">
        <v>52</v>
      </c>
      <c r="D147" s="3" t="s">
        <v>46</v>
      </c>
      <c r="E147" s="3" t="s">
        <v>305</v>
      </c>
      <c r="F147" s="33" t="s">
        <v>179</v>
      </c>
      <c r="G147" s="33" t="s">
        <v>285</v>
      </c>
      <c r="H147" s="7" t="s">
        <v>72</v>
      </c>
      <c r="I147" s="17">
        <v>45139</v>
      </c>
      <c r="J147" s="7">
        <v>1</v>
      </c>
      <c r="K147" s="7">
        <v>2</v>
      </c>
      <c r="L147" s="7">
        <v>0</v>
      </c>
      <c r="M147" s="7">
        <v>0</v>
      </c>
      <c r="N147" s="7" t="s">
        <v>29</v>
      </c>
      <c r="O147" s="7">
        <v>1200</v>
      </c>
      <c r="P147" s="7">
        <v>0</v>
      </c>
      <c r="Q147" s="7" t="s">
        <v>27</v>
      </c>
      <c r="R147" s="18">
        <f>O147*50%</f>
        <v>600</v>
      </c>
      <c r="S147" s="7">
        <v>0</v>
      </c>
      <c r="T147" s="18">
        <f t="shared" si="225"/>
        <v>120</v>
      </c>
      <c r="U147" s="18">
        <f>R147*46.666666666667%</f>
        <v>280.00000000000199</v>
      </c>
      <c r="V147" s="16">
        <f>X147*4</f>
        <v>11200</v>
      </c>
      <c r="W147" s="16">
        <f t="shared" si="226"/>
        <v>5600</v>
      </c>
      <c r="X147" s="16">
        <v>2800</v>
      </c>
      <c r="Y147" s="16">
        <f t="shared" si="227"/>
        <v>1400</v>
      </c>
      <c r="Z147" s="16">
        <f>(R147-(T147+X147/10))/(T147+X147/10)%</f>
        <v>50</v>
      </c>
      <c r="AA147" s="15">
        <f>AC147*4</f>
        <v>7839.9999999999991</v>
      </c>
      <c r="AB147" s="15">
        <f>AC147*2</f>
        <v>3919.9999999999995</v>
      </c>
      <c r="AC147" s="15">
        <f>X147*70%</f>
        <v>1959.9999999999998</v>
      </c>
      <c r="AD147" s="15">
        <f>AC147/2</f>
        <v>979.99999999999989</v>
      </c>
      <c r="AE147" s="15">
        <f>(R147-(T147+AC147/10))/(T147+AC147/10)%</f>
        <v>89.87341772151899</v>
      </c>
      <c r="AF147" s="1">
        <v>0</v>
      </c>
      <c r="AG147" s="34">
        <f t="shared" si="210"/>
        <v>3360.0000000000009</v>
      </c>
      <c r="AH147" s="34">
        <f t="shared" si="211"/>
        <v>1680.0000000000005</v>
      </c>
      <c r="AI147" s="34">
        <f t="shared" si="212"/>
        <v>840.00000000000023</v>
      </c>
      <c r="AJ147" s="34">
        <f t="shared" si="213"/>
        <v>420.00000000000011</v>
      </c>
      <c r="AK147" s="34">
        <f t="shared" si="215"/>
        <v>0</v>
      </c>
      <c r="AL147" s="34">
        <f t="shared" si="216"/>
        <v>0</v>
      </c>
      <c r="AM147" s="34">
        <f t="shared" si="217"/>
        <v>0</v>
      </c>
      <c r="AN147" s="34">
        <f t="shared" si="218"/>
        <v>0</v>
      </c>
    </row>
    <row r="148" spans="1:40" ht="13.25" hidden="1" customHeight="1" x14ac:dyDescent="0.45">
      <c r="A148" s="21" t="str">
        <f t="shared" si="214"/>
        <v>WB - VIII - Physical Science</v>
      </c>
      <c r="B148" s="4" t="s">
        <v>50</v>
      </c>
      <c r="C148" s="3" t="s">
        <v>52</v>
      </c>
      <c r="D148" s="3" t="s">
        <v>46</v>
      </c>
      <c r="E148" s="3" t="s">
        <v>304</v>
      </c>
      <c r="F148" s="7" t="s">
        <v>196</v>
      </c>
      <c r="G148" s="7" t="s">
        <v>185</v>
      </c>
      <c r="H148" s="7" t="s">
        <v>72</v>
      </c>
      <c r="I148" s="17">
        <v>45139</v>
      </c>
      <c r="J148" s="7">
        <v>1</v>
      </c>
      <c r="K148" s="7">
        <v>2</v>
      </c>
      <c r="L148" s="7">
        <v>0</v>
      </c>
      <c r="M148" s="7">
        <v>0</v>
      </c>
      <c r="N148" s="7" t="s">
        <v>29</v>
      </c>
      <c r="O148" s="7">
        <v>1200</v>
      </c>
      <c r="P148" s="7">
        <v>0</v>
      </c>
      <c r="Q148" s="7" t="s">
        <v>27</v>
      </c>
      <c r="R148" s="18">
        <f t="shared" si="233"/>
        <v>600</v>
      </c>
      <c r="S148" s="7">
        <v>0</v>
      </c>
      <c r="T148" s="18">
        <f t="shared" si="225"/>
        <v>120</v>
      </c>
      <c r="U148" s="18">
        <f t="shared" si="234"/>
        <v>280.00000000000199</v>
      </c>
      <c r="V148" s="16">
        <f t="shared" si="235"/>
        <v>11200</v>
      </c>
      <c r="W148" s="16">
        <f t="shared" si="226"/>
        <v>5600</v>
      </c>
      <c r="X148" s="16">
        <v>2800</v>
      </c>
      <c r="Y148" s="16">
        <f t="shared" si="227"/>
        <v>1400</v>
      </c>
      <c r="Z148" s="16">
        <f t="shared" si="236"/>
        <v>50</v>
      </c>
      <c r="AA148" s="15">
        <f t="shared" si="228"/>
        <v>7839.9999999999991</v>
      </c>
      <c r="AB148" s="15">
        <f t="shared" si="229"/>
        <v>3919.9999999999995</v>
      </c>
      <c r="AC148" s="15">
        <f t="shared" si="230"/>
        <v>1959.9999999999998</v>
      </c>
      <c r="AD148" s="15">
        <f t="shared" si="231"/>
        <v>979.99999999999989</v>
      </c>
      <c r="AE148" s="15">
        <f t="shared" si="232"/>
        <v>89.87341772151899</v>
      </c>
      <c r="AF148" s="1">
        <v>0</v>
      </c>
      <c r="AG148" s="34">
        <f t="shared" si="210"/>
        <v>3360.0000000000009</v>
      </c>
      <c r="AH148" s="34">
        <f t="shared" si="211"/>
        <v>1680.0000000000005</v>
      </c>
      <c r="AI148" s="34">
        <f t="shared" si="212"/>
        <v>840.00000000000023</v>
      </c>
      <c r="AJ148" s="34">
        <f t="shared" si="213"/>
        <v>420.00000000000011</v>
      </c>
      <c r="AK148" s="34">
        <f t="shared" si="215"/>
        <v>0</v>
      </c>
      <c r="AL148" s="34">
        <f t="shared" si="216"/>
        <v>0</v>
      </c>
      <c r="AM148" s="34">
        <f t="shared" si="217"/>
        <v>0</v>
      </c>
      <c r="AN148" s="34">
        <f t="shared" si="218"/>
        <v>0</v>
      </c>
    </row>
    <row r="149" spans="1:40" ht="13.25" customHeight="1" x14ac:dyDescent="0.45">
      <c r="A149" s="21" t="str">
        <f t="shared" si="214"/>
        <v>WB - VIII - Maths</v>
      </c>
      <c r="B149" s="25" t="s">
        <v>2</v>
      </c>
      <c r="C149" s="3" t="s">
        <v>52</v>
      </c>
      <c r="D149" s="3" t="s">
        <v>46</v>
      </c>
      <c r="E149" s="3" t="s">
        <v>304</v>
      </c>
      <c r="F149" s="33" t="s">
        <v>294</v>
      </c>
      <c r="G149" s="33" t="s">
        <v>285</v>
      </c>
      <c r="H149" s="7" t="s">
        <v>72</v>
      </c>
      <c r="I149" s="17">
        <v>45139</v>
      </c>
      <c r="J149" s="7">
        <v>1</v>
      </c>
      <c r="K149" s="7">
        <v>2</v>
      </c>
      <c r="L149" s="7">
        <v>0</v>
      </c>
      <c r="M149" s="7">
        <v>0</v>
      </c>
      <c r="N149" s="7" t="s">
        <v>29</v>
      </c>
      <c r="O149" s="7">
        <v>1200</v>
      </c>
      <c r="P149" s="7">
        <v>0</v>
      </c>
      <c r="Q149" s="7" t="s">
        <v>27</v>
      </c>
      <c r="R149" s="18">
        <f t="shared" si="233"/>
        <v>600</v>
      </c>
      <c r="S149" s="7">
        <v>0</v>
      </c>
      <c r="T149" s="18">
        <f t="shared" si="225"/>
        <v>120</v>
      </c>
      <c r="U149" s="18">
        <f t="shared" si="234"/>
        <v>280.00000000000199</v>
      </c>
      <c r="V149" s="16">
        <f t="shared" si="235"/>
        <v>11200</v>
      </c>
      <c r="W149" s="16">
        <f t="shared" ref="W149" si="237">X149*2</f>
        <v>5600</v>
      </c>
      <c r="X149" s="16">
        <v>2800</v>
      </c>
      <c r="Y149" s="16">
        <f t="shared" ref="Y149" si="238">X149/2</f>
        <v>1400</v>
      </c>
      <c r="Z149" s="16">
        <f t="shared" si="236"/>
        <v>50</v>
      </c>
      <c r="AA149" s="15">
        <f t="shared" si="228"/>
        <v>7839.9999999999991</v>
      </c>
      <c r="AB149" s="15">
        <f t="shared" si="229"/>
        <v>3919.9999999999995</v>
      </c>
      <c r="AC149" s="15">
        <f t="shared" si="230"/>
        <v>1959.9999999999998</v>
      </c>
      <c r="AD149" s="15">
        <f t="shared" si="231"/>
        <v>979.99999999999989</v>
      </c>
      <c r="AE149" s="15">
        <f t="shared" si="232"/>
        <v>89.87341772151899</v>
      </c>
      <c r="AF149" s="1">
        <v>0</v>
      </c>
      <c r="AG149" s="34">
        <f t="shared" si="210"/>
        <v>3360.0000000000009</v>
      </c>
      <c r="AH149" s="34">
        <f t="shared" si="211"/>
        <v>1680.0000000000005</v>
      </c>
      <c r="AI149" s="34">
        <f t="shared" si="212"/>
        <v>840.00000000000023</v>
      </c>
      <c r="AJ149" s="34">
        <f t="shared" si="213"/>
        <v>420.00000000000011</v>
      </c>
      <c r="AK149" s="34">
        <f t="shared" si="215"/>
        <v>0</v>
      </c>
      <c r="AL149" s="34">
        <f t="shared" si="216"/>
        <v>0</v>
      </c>
      <c r="AM149" s="34">
        <f t="shared" si="217"/>
        <v>0</v>
      </c>
      <c r="AN149" s="34">
        <f t="shared" si="218"/>
        <v>0</v>
      </c>
    </row>
    <row r="150" spans="1:40" ht="13.25" hidden="1" customHeight="1" x14ac:dyDescent="0.45">
      <c r="A150" s="24" t="str">
        <f t="shared" si="95"/>
        <v>CBSE - XII - English</v>
      </c>
      <c r="B150" s="6" t="s">
        <v>33</v>
      </c>
      <c r="C150" s="3" t="s">
        <v>53</v>
      </c>
      <c r="D150" s="3" t="s">
        <v>45</v>
      </c>
      <c r="E150" s="3" t="s">
        <v>305</v>
      </c>
      <c r="F150" s="33" t="s">
        <v>204</v>
      </c>
      <c r="G150" s="33" t="s">
        <v>285</v>
      </c>
      <c r="H150" s="7" t="s">
        <v>72</v>
      </c>
      <c r="I150" s="17">
        <v>45139</v>
      </c>
      <c r="J150" s="7">
        <v>1</v>
      </c>
      <c r="K150" s="7">
        <v>2</v>
      </c>
      <c r="L150" s="7">
        <v>0</v>
      </c>
      <c r="M150" s="7">
        <v>0</v>
      </c>
      <c r="N150" s="7" t="s">
        <v>29</v>
      </c>
      <c r="O150" s="7">
        <v>2000</v>
      </c>
      <c r="P150" s="7">
        <v>0</v>
      </c>
      <c r="Q150" s="7" t="s">
        <v>27</v>
      </c>
      <c r="R150" s="18">
        <f t="shared" ref="R150:R158" si="239">O150*50%</f>
        <v>1000</v>
      </c>
      <c r="S150" s="7">
        <v>0</v>
      </c>
      <c r="T150" s="18">
        <f t="shared" si="116"/>
        <v>200</v>
      </c>
      <c r="U150" s="18">
        <f t="shared" ref="U150:U157" si="240">R150*46.666666666667%</f>
        <v>466.66666666666998</v>
      </c>
      <c r="V150" s="16">
        <f t="shared" ref="V150:V157" si="241">X150*4</f>
        <v>18666.64</v>
      </c>
      <c r="W150" s="16">
        <f t="shared" si="117"/>
        <v>9333.32</v>
      </c>
      <c r="X150" s="16">
        <v>4666.66</v>
      </c>
      <c r="Y150" s="16">
        <f t="shared" si="118"/>
        <v>2333.33</v>
      </c>
      <c r="Z150" s="16">
        <f t="shared" ref="Z150:Z157" si="242">(R150-(T150+X150/10))/(T150+X150/10)%</f>
        <v>50.000150000150015</v>
      </c>
      <c r="AA150" s="15">
        <f t="shared" ref="AA150:AA187" si="243">AC150*4</f>
        <v>13066.647999999999</v>
      </c>
      <c r="AB150" s="15">
        <f t="shared" ref="AB150:AB187" si="244">AC150*2</f>
        <v>6533.3239999999996</v>
      </c>
      <c r="AC150" s="15">
        <f t="shared" ref="AC150:AC187" si="245">X150*70%</f>
        <v>3266.6619999999998</v>
      </c>
      <c r="AD150" s="15">
        <f t="shared" ref="AD150:AD187" si="246">AC150/2</f>
        <v>1633.3309999999999</v>
      </c>
      <c r="AE150" s="15">
        <f t="shared" ref="AE150:AE187" si="247">(R150-(T150+AC150/10))/(T150+AC150/10)%</f>
        <v>89.873585963936932</v>
      </c>
      <c r="AF150" s="1">
        <v>0</v>
      </c>
      <c r="AG150" s="34">
        <f t="shared" si="210"/>
        <v>5599.9920000000002</v>
      </c>
      <c r="AH150" s="34">
        <f t="shared" si="211"/>
        <v>2799.9960000000001</v>
      </c>
      <c r="AI150" s="34">
        <f t="shared" si="212"/>
        <v>1399.998</v>
      </c>
      <c r="AJ150" s="34">
        <f t="shared" si="213"/>
        <v>699.99900000000002</v>
      </c>
      <c r="AK150" s="34">
        <f t="shared" si="215"/>
        <v>0</v>
      </c>
      <c r="AL150" s="34">
        <f t="shared" si="216"/>
        <v>0</v>
      </c>
      <c r="AM150" s="34">
        <f t="shared" si="217"/>
        <v>0</v>
      </c>
      <c r="AN150" s="34">
        <f t="shared" si="218"/>
        <v>0</v>
      </c>
    </row>
    <row r="151" spans="1:40" ht="13.25" hidden="1" customHeight="1" x14ac:dyDescent="0.45">
      <c r="A151" s="24" t="str">
        <f t="shared" si="95"/>
        <v>CBSE - XII - Bengali</v>
      </c>
      <c r="B151" s="6" t="s">
        <v>34</v>
      </c>
      <c r="C151" s="3" t="s">
        <v>53</v>
      </c>
      <c r="D151" s="3" t="s">
        <v>45</v>
      </c>
      <c r="E151" s="3" t="s">
        <v>305</v>
      </c>
      <c r="F151" s="22" t="s">
        <v>29</v>
      </c>
      <c r="G151" s="22"/>
      <c r="H151" s="7" t="s">
        <v>72</v>
      </c>
      <c r="I151" s="17">
        <v>45139</v>
      </c>
      <c r="J151" s="7">
        <v>1</v>
      </c>
      <c r="K151" s="7">
        <v>2</v>
      </c>
      <c r="L151" s="7">
        <v>0</v>
      </c>
      <c r="M151" s="7">
        <v>0</v>
      </c>
      <c r="N151" s="7" t="s">
        <v>29</v>
      </c>
      <c r="O151" s="7">
        <v>2000</v>
      </c>
      <c r="P151" s="7">
        <v>0</v>
      </c>
      <c r="Q151" s="7" t="s">
        <v>27</v>
      </c>
      <c r="R151" s="18">
        <f t="shared" si="239"/>
        <v>1000</v>
      </c>
      <c r="S151" s="7">
        <v>0</v>
      </c>
      <c r="T151" s="18">
        <f t="shared" si="116"/>
        <v>200</v>
      </c>
      <c r="U151" s="18">
        <f t="shared" si="240"/>
        <v>466.66666666666998</v>
      </c>
      <c r="V151" s="16">
        <f t="shared" si="241"/>
        <v>18666.64</v>
      </c>
      <c r="W151" s="16">
        <f t="shared" si="117"/>
        <v>9333.32</v>
      </c>
      <c r="X151" s="16">
        <v>4666.66</v>
      </c>
      <c r="Y151" s="16">
        <f t="shared" si="118"/>
        <v>2333.33</v>
      </c>
      <c r="Z151" s="16">
        <f t="shared" si="242"/>
        <v>50.000150000150015</v>
      </c>
      <c r="AA151" s="15">
        <f t="shared" si="243"/>
        <v>13066.647999999999</v>
      </c>
      <c r="AB151" s="15">
        <f t="shared" si="244"/>
        <v>6533.3239999999996</v>
      </c>
      <c r="AC151" s="15">
        <f t="shared" si="245"/>
        <v>3266.6619999999998</v>
      </c>
      <c r="AD151" s="15">
        <f t="shared" si="246"/>
        <v>1633.3309999999999</v>
      </c>
      <c r="AE151" s="15">
        <f t="shared" si="247"/>
        <v>89.873585963936932</v>
      </c>
      <c r="AF151" s="1">
        <v>0</v>
      </c>
      <c r="AG151" s="34">
        <f t="shared" si="210"/>
        <v>5599.9920000000002</v>
      </c>
      <c r="AH151" s="34">
        <f t="shared" si="211"/>
        <v>2799.9960000000001</v>
      </c>
      <c r="AI151" s="34">
        <f t="shared" si="212"/>
        <v>1399.998</v>
      </c>
      <c r="AJ151" s="34">
        <f t="shared" si="213"/>
        <v>699.99900000000002</v>
      </c>
      <c r="AK151" s="34">
        <f t="shared" si="215"/>
        <v>0</v>
      </c>
      <c r="AL151" s="34">
        <f t="shared" si="216"/>
        <v>0</v>
      </c>
      <c r="AM151" s="34">
        <f t="shared" si="217"/>
        <v>0</v>
      </c>
      <c r="AN151" s="34">
        <f t="shared" si="218"/>
        <v>0</v>
      </c>
    </row>
    <row r="152" spans="1:40" ht="13.25" hidden="1" customHeight="1" x14ac:dyDescent="0.45">
      <c r="A152" s="24" t="str">
        <f t="shared" si="95"/>
        <v>CBSE - XII - Hindi</v>
      </c>
      <c r="B152" s="6" t="s">
        <v>0</v>
      </c>
      <c r="C152" s="3" t="s">
        <v>53</v>
      </c>
      <c r="D152" s="3" t="s">
        <v>45</v>
      </c>
      <c r="E152" s="3" t="s">
        <v>305</v>
      </c>
      <c r="F152" s="22" t="s">
        <v>284</v>
      </c>
      <c r="G152" s="22" t="s">
        <v>185</v>
      </c>
      <c r="H152" s="7" t="s">
        <v>72</v>
      </c>
      <c r="I152" s="17">
        <v>45139</v>
      </c>
      <c r="J152" s="7">
        <v>1</v>
      </c>
      <c r="K152" s="7">
        <v>2</v>
      </c>
      <c r="L152" s="7">
        <v>0</v>
      </c>
      <c r="M152" s="7">
        <v>0</v>
      </c>
      <c r="N152" s="7" t="s">
        <v>29</v>
      </c>
      <c r="O152" s="7">
        <v>2000</v>
      </c>
      <c r="P152" s="7">
        <v>0</v>
      </c>
      <c r="Q152" s="7" t="s">
        <v>27</v>
      </c>
      <c r="R152" s="18">
        <f t="shared" si="239"/>
        <v>1000</v>
      </c>
      <c r="S152" s="7">
        <v>0</v>
      </c>
      <c r="T152" s="18">
        <f t="shared" si="116"/>
        <v>200</v>
      </c>
      <c r="U152" s="18">
        <f t="shared" si="240"/>
        <v>466.66666666666998</v>
      </c>
      <c r="V152" s="16">
        <f t="shared" si="241"/>
        <v>18666.64</v>
      </c>
      <c r="W152" s="16">
        <f t="shared" si="117"/>
        <v>9333.32</v>
      </c>
      <c r="X152" s="16">
        <v>4666.66</v>
      </c>
      <c r="Y152" s="16">
        <f t="shared" si="118"/>
        <v>2333.33</v>
      </c>
      <c r="Z152" s="16">
        <f t="shared" si="242"/>
        <v>50.000150000150015</v>
      </c>
      <c r="AA152" s="15">
        <f t="shared" si="243"/>
        <v>13066.647999999999</v>
      </c>
      <c r="AB152" s="15">
        <f t="shared" si="244"/>
        <v>6533.3239999999996</v>
      </c>
      <c r="AC152" s="15">
        <f t="shared" si="245"/>
        <v>3266.6619999999998</v>
      </c>
      <c r="AD152" s="15">
        <f t="shared" si="246"/>
        <v>1633.3309999999999</v>
      </c>
      <c r="AE152" s="15">
        <f t="shared" si="247"/>
        <v>89.873585963936932</v>
      </c>
      <c r="AF152" s="1">
        <v>0</v>
      </c>
      <c r="AG152" s="34">
        <f t="shared" si="210"/>
        <v>5599.9920000000002</v>
      </c>
      <c r="AH152" s="34">
        <f t="shared" si="211"/>
        <v>2799.9960000000001</v>
      </c>
      <c r="AI152" s="34">
        <f t="shared" si="212"/>
        <v>1399.998</v>
      </c>
      <c r="AJ152" s="34">
        <f t="shared" si="213"/>
        <v>699.99900000000002</v>
      </c>
      <c r="AK152" s="34">
        <f t="shared" si="215"/>
        <v>0</v>
      </c>
      <c r="AL152" s="34">
        <f t="shared" si="216"/>
        <v>0</v>
      </c>
      <c r="AM152" s="34">
        <f t="shared" si="217"/>
        <v>0</v>
      </c>
      <c r="AN152" s="34">
        <f t="shared" si="218"/>
        <v>0</v>
      </c>
    </row>
    <row r="153" spans="1:40" ht="13.25" hidden="1" customHeight="1" x14ac:dyDescent="0.45">
      <c r="A153" s="24" t="str">
        <f t="shared" si="95"/>
        <v>CBSE - XII - History</v>
      </c>
      <c r="B153" s="6" t="s">
        <v>35</v>
      </c>
      <c r="C153" s="3" t="s">
        <v>53</v>
      </c>
      <c r="D153" s="3" t="s">
        <v>45</v>
      </c>
      <c r="E153" s="3" t="s">
        <v>305</v>
      </c>
      <c r="F153" s="33" t="s">
        <v>194</v>
      </c>
      <c r="G153" s="33" t="s">
        <v>285</v>
      </c>
      <c r="H153" s="7" t="s">
        <v>72</v>
      </c>
      <c r="I153" s="17">
        <v>45139</v>
      </c>
      <c r="J153" s="7">
        <v>1</v>
      </c>
      <c r="K153" s="7">
        <v>2</v>
      </c>
      <c r="L153" s="7">
        <v>0</v>
      </c>
      <c r="M153" s="7">
        <v>0</v>
      </c>
      <c r="N153" s="7" t="s">
        <v>29</v>
      </c>
      <c r="O153" s="7">
        <v>2000</v>
      </c>
      <c r="P153" s="7">
        <v>0</v>
      </c>
      <c r="Q153" s="7" t="s">
        <v>27</v>
      </c>
      <c r="R153" s="18">
        <f>O153*50%</f>
        <v>1000</v>
      </c>
      <c r="S153" s="7">
        <v>0</v>
      </c>
      <c r="T153" s="18">
        <f>R153*20%</f>
        <v>200</v>
      </c>
      <c r="U153" s="18">
        <f t="shared" si="240"/>
        <v>466.66666666666998</v>
      </c>
      <c r="V153" s="16">
        <f t="shared" si="241"/>
        <v>18666.64</v>
      </c>
      <c r="W153" s="16">
        <f>X153*2</f>
        <v>9333.32</v>
      </c>
      <c r="X153" s="16">
        <v>4666.66</v>
      </c>
      <c r="Y153" s="16">
        <f>X153/2</f>
        <v>2333.33</v>
      </c>
      <c r="Z153" s="16">
        <f t="shared" si="242"/>
        <v>50.000150000150015</v>
      </c>
      <c r="AA153" s="15">
        <f>AC153*4</f>
        <v>13066.647999999999</v>
      </c>
      <c r="AB153" s="15">
        <f>AC153*2</f>
        <v>6533.3239999999996</v>
      </c>
      <c r="AC153" s="15">
        <f>X153*70%</f>
        <v>3266.6619999999998</v>
      </c>
      <c r="AD153" s="15">
        <f>AC153/2</f>
        <v>1633.3309999999999</v>
      </c>
      <c r="AE153" s="15">
        <f>(R153-(T153+AC153/10))/(T153+AC153/10)%</f>
        <v>89.873585963936932</v>
      </c>
      <c r="AF153" s="1">
        <v>0</v>
      </c>
      <c r="AG153" s="34">
        <f t="shared" si="210"/>
        <v>5599.9920000000002</v>
      </c>
      <c r="AH153" s="34">
        <f t="shared" si="211"/>
        <v>2799.9960000000001</v>
      </c>
      <c r="AI153" s="34">
        <f t="shared" si="212"/>
        <v>1399.998</v>
      </c>
      <c r="AJ153" s="34">
        <f t="shared" si="213"/>
        <v>699.99900000000002</v>
      </c>
      <c r="AK153" s="34">
        <f t="shared" si="215"/>
        <v>0</v>
      </c>
      <c r="AL153" s="34">
        <f t="shared" si="216"/>
        <v>0</v>
      </c>
      <c r="AM153" s="34">
        <f t="shared" si="217"/>
        <v>0</v>
      </c>
      <c r="AN153" s="34">
        <f t="shared" si="218"/>
        <v>0</v>
      </c>
    </row>
    <row r="154" spans="1:40" ht="13.25" hidden="1" customHeight="1" x14ac:dyDescent="0.45">
      <c r="A154" s="24" t="str">
        <f t="shared" si="95"/>
        <v>CBSE - XII - Geography</v>
      </c>
      <c r="B154" s="6" t="s">
        <v>32</v>
      </c>
      <c r="C154" s="3" t="s">
        <v>53</v>
      </c>
      <c r="D154" s="3" t="s">
        <v>45</v>
      </c>
      <c r="E154" s="3" t="s">
        <v>305</v>
      </c>
      <c r="F154" s="22" t="s">
        <v>293</v>
      </c>
      <c r="G154" s="22"/>
      <c r="H154" s="7" t="s">
        <v>72</v>
      </c>
      <c r="I154" s="17">
        <v>45139</v>
      </c>
      <c r="J154" s="7">
        <v>1</v>
      </c>
      <c r="K154" s="7">
        <v>2</v>
      </c>
      <c r="L154" s="7">
        <v>0</v>
      </c>
      <c r="M154" s="7">
        <v>0</v>
      </c>
      <c r="N154" s="7" t="s">
        <v>29</v>
      </c>
      <c r="O154" s="7">
        <v>2000</v>
      </c>
      <c r="P154" s="7">
        <v>0</v>
      </c>
      <c r="Q154" s="7" t="s">
        <v>27</v>
      </c>
      <c r="R154" s="18">
        <f>O154*50%</f>
        <v>1000</v>
      </c>
      <c r="S154" s="7">
        <v>0</v>
      </c>
      <c r="T154" s="18">
        <f>R154*20%</f>
        <v>200</v>
      </c>
      <c r="U154" s="18">
        <f t="shared" si="240"/>
        <v>466.66666666666998</v>
      </c>
      <c r="V154" s="16">
        <f t="shared" si="241"/>
        <v>18666.64</v>
      </c>
      <c r="W154" s="16">
        <f>X154*2</f>
        <v>9333.32</v>
      </c>
      <c r="X154" s="16">
        <v>4666.66</v>
      </c>
      <c r="Y154" s="16">
        <f>X154/2</f>
        <v>2333.33</v>
      </c>
      <c r="Z154" s="16">
        <f t="shared" si="242"/>
        <v>50.000150000150015</v>
      </c>
      <c r="AA154" s="15">
        <f>AC154*4</f>
        <v>13066.647999999999</v>
      </c>
      <c r="AB154" s="15">
        <f>AC154*2</f>
        <v>6533.3239999999996</v>
      </c>
      <c r="AC154" s="15">
        <f>X154*70%</f>
        <v>3266.6619999999998</v>
      </c>
      <c r="AD154" s="15">
        <f>AC154/2</f>
        <v>1633.3309999999999</v>
      </c>
      <c r="AE154" s="15">
        <f>(R154-(T154+AC154/10))/(T154+AC154/10)%</f>
        <v>89.873585963936932</v>
      </c>
      <c r="AF154" s="1">
        <v>0</v>
      </c>
      <c r="AG154" s="34">
        <f t="shared" si="210"/>
        <v>5599.9920000000002</v>
      </c>
      <c r="AH154" s="34">
        <f t="shared" si="211"/>
        <v>2799.9960000000001</v>
      </c>
      <c r="AI154" s="34">
        <f t="shared" si="212"/>
        <v>1399.998</v>
      </c>
      <c r="AJ154" s="34">
        <f t="shared" si="213"/>
        <v>699.99900000000002</v>
      </c>
      <c r="AK154" s="34">
        <f t="shared" si="215"/>
        <v>0</v>
      </c>
      <c r="AL154" s="34">
        <f t="shared" si="216"/>
        <v>0</v>
      </c>
      <c r="AM154" s="34">
        <f t="shared" si="217"/>
        <v>0</v>
      </c>
      <c r="AN154" s="34">
        <f t="shared" si="218"/>
        <v>0</v>
      </c>
    </row>
    <row r="155" spans="1:40" ht="13.25" hidden="1" customHeight="1" x14ac:dyDescent="0.45">
      <c r="A155" s="24" t="str">
        <f t="shared" si="95"/>
        <v>CBSE - XII - Political Science</v>
      </c>
      <c r="B155" s="6" t="s">
        <v>36</v>
      </c>
      <c r="C155" s="3" t="s">
        <v>53</v>
      </c>
      <c r="D155" s="3" t="s">
        <v>45</v>
      </c>
      <c r="E155" s="3" t="s">
        <v>305</v>
      </c>
      <c r="F155" s="33" t="s">
        <v>194</v>
      </c>
      <c r="G155" s="33" t="s">
        <v>285</v>
      </c>
      <c r="H155" s="7" t="s">
        <v>72</v>
      </c>
      <c r="I155" s="17">
        <v>45139</v>
      </c>
      <c r="J155" s="7">
        <v>1</v>
      </c>
      <c r="K155" s="7">
        <v>2</v>
      </c>
      <c r="L155" s="7">
        <v>0</v>
      </c>
      <c r="M155" s="7">
        <v>0</v>
      </c>
      <c r="N155" s="7" t="s">
        <v>29</v>
      </c>
      <c r="O155" s="7">
        <v>2000</v>
      </c>
      <c r="P155" s="7">
        <v>0</v>
      </c>
      <c r="Q155" s="7" t="s">
        <v>27</v>
      </c>
      <c r="R155" s="18">
        <f>O155*50%</f>
        <v>1000</v>
      </c>
      <c r="S155" s="7">
        <v>0</v>
      </c>
      <c r="T155" s="18">
        <f>R155*20%</f>
        <v>200</v>
      </c>
      <c r="U155" s="18">
        <f t="shared" si="240"/>
        <v>466.66666666666998</v>
      </c>
      <c r="V155" s="16">
        <f t="shared" si="241"/>
        <v>18666.64</v>
      </c>
      <c r="W155" s="16">
        <f>X155*2</f>
        <v>9333.32</v>
      </c>
      <c r="X155" s="16">
        <v>4666.66</v>
      </c>
      <c r="Y155" s="16">
        <f>X155/2</f>
        <v>2333.33</v>
      </c>
      <c r="Z155" s="16">
        <f t="shared" si="242"/>
        <v>50.000150000150015</v>
      </c>
      <c r="AA155" s="15">
        <f>AC155*4</f>
        <v>13066.647999999999</v>
      </c>
      <c r="AB155" s="15">
        <f>AC155*2</f>
        <v>6533.3239999999996</v>
      </c>
      <c r="AC155" s="15">
        <f>X155*70%</f>
        <v>3266.6619999999998</v>
      </c>
      <c r="AD155" s="15">
        <f>AC155/2</f>
        <v>1633.3309999999999</v>
      </c>
      <c r="AE155" s="15">
        <f>(R155-(T155+AC155/10))/(T155+AC155/10)%</f>
        <v>89.873585963936932</v>
      </c>
      <c r="AF155" s="1">
        <v>0</v>
      </c>
      <c r="AG155" s="34">
        <f t="shared" si="210"/>
        <v>5599.9920000000002</v>
      </c>
      <c r="AH155" s="34">
        <f t="shared" si="211"/>
        <v>2799.9960000000001</v>
      </c>
      <c r="AI155" s="34">
        <f t="shared" si="212"/>
        <v>1399.998</v>
      </c>
      <c r="AJ155" s="34">
        <f t="shared" si="213"/>
        <v>699.99900000000002</v>
      </c>
      <c r="AK155" s="34">
        <f t="shared" si="215"/>
        <v>0</v>
      </c>
      <c r="AL155" s="34">
        <f t="shared" si="216"/>
        <v>0</v>
      </c>
      <c r="AM155" s="34">
        <f t="shared" si="217"/>
        <v>0</v>
      </c>
      <c r="AN155" s="34">
        <f t="shared" si="218"/>
        <v>0</v>
      </c>
    </row>
    <row r="156" spans="1:40" ht="13.25" hidden="1" customHeight="1" x14ac:dyDescent="0.45">
      <c r="A156" s="24" t="str">
        <f t="shared" si="95"/>
        <v>CBSE - XII - Sociology</v>
      </c>
      <c r="B156" s="6" t="s">
        <v>37</v>
      </c>
      <c r="C156" s="3" t="s">
        <v>53</v>
      </c>
      <c r="D156" s="3" t="s">
        <v>45</v>
      </c>
      <c r="E156" s="3" t="s">
        <v>305</v>
      </c>
      <c r="F156" s="33" t="s">
        <v>204</v>
      </c>
      <c r="G156" s="33" t="s">
        <v>285</v>
      </c>
      <c r="H156" s="7" t="s">
        <v>72</v>
      </c>
      <c r="I156" s="17">
        <v>45139</v>
      </c>
      <c r="J156" s="7">
        <v>1</v>
      </c>
      <c r="K156" s="7">
        <v>2</v>
      </c>
      <c r="L156" s="7">
        <v>0</v>
      </c>
      <c r="M156" s="7">
        <v>0</v>
      </c>
      <c r="N156" s="7" t="s">
        <v>29</v>
      </c>
      <c r="O156" s="7">
        <v>2000</v>
      </c>
      <c r="P156" s="7">
        <v>0</v>
      </c>
      <c r="Q156" s="7" t="s">
        <v>27</v>
      </c>
      <c r="R156" s="18">
        <f>O156*50%</f>
        <v>1000</v>
      </c>
      <c r="S156" s="7">
        <v>0</v>
      </c>
      <c r="T156" s="18">
        <f>R156*20%</f>
        <v>200</v>
      </c>
      <c r="U156" s="18">
        <f t="shared" si="240"/>
        <v>466.66666666666998</v>
      </c>
      <c r="V156" s="16">
        <f t="shared" si="241"/>
        <v>18666.64</v>
      </c>
      <c r="W156" s="16">
        <f>X156*2</f>
        <v>9333.32</v>
      </c>
      <c r="X156" s="16">
        <v>4666.66</v>
      </c>
      <c r="Y156" s="16">
        <f>X156/2</f>
        <v>2333.33</v>
      </c>
      <c r="Z156" s="16">
        <f t="shared" si="242"/>
        <v>50.000150000150015</v>
      </c>
      <c r="AA156" s="15">
        <f>AC156*4</f>
        <v>13066.647999999999</v>
      </c>
      <c r="AB156" s="15">
        <f>AC156*2</f>
        <v>6533.3239999999996</v>
      </c>
      <c r="AC156" s="15">
        <f>X156*70%</f>
        <v>3266.6619999999998</v>
      </c>
      <c r="AD156" s="15">
        <f>AC156/2</f>
        <v>1633.3309999999999</v>
      </c>
      <c r="AE156" s="15">
        <f>(R156-(T156+AC156/10))/(T156+AC156/10)%</f>
        <v>89.873585963936932</v>
      </c>
      <c r="AF156" s="1">
        <v>0</v>
      </c>
      <c r="AG156" s="34">
        <f t="shared" si="210"/>
        <v>5599.9920000000002</v>
      </c>
      <c r="AH156" s="34">
        <f t="shared" si="211"/>
        <v>2799.9960000000001</v>
      </c>
      <c r="AI156" s="34">
        <f t="shared" si="212"/>
        <v>1399.998</v>
      </c>
      <c r="AJ156" s="34">
        <f t="shared" si="213"/>
        <v>699.99900000000002</v>
      </c>
      <c r="AK156" s="34">
        <f t="shared" si="215"/>
        <v>0</v>
      </c>
      <c r="AL156" s="34">
        <f t="shared" si="216"/>
        <v>0</v>
      </c>
      <c r="AM156" s="34">
        <f t="shared" si="217"/>
        <v>0</v>
      </c>
      <c r="AN156" s="34">
        <f t="shared" si="218"/>
        <v>0</v>
      </c>
    </row>
    <row r="157" spans="1:40" ht="13.25" hidden="1" customHeight="1" x14ac:dyDescent="0.45">
      <c r="A157" s="24" t="str">
        <f t="shared" si="95"/>
        <v>CBSE - XII - Philosophy</v>
      </c>
      <c r="B157" s="6" t="s">
        <v>38</v>
      </c>
      <c r="C157" s="3" t="s">
        <v>53</v>
      </c>
      <c r="D157" s="3" t="s">
        <v>45</v>
      </c>
      <c r="E157" s="3" t="s">
        <v>305</v>
      </c>
      <c r="F157" s="22" t="s">
        <v>29</v>
      </c>
      <c r="G157" s="22"/>
      <c r="H157" s="7" t="s">
        <v>72</v>
      </c>
      <c r="I157" s="17">
        <v>45139</v>
      </c>
      <c r="J157" s="7">
        <v>1</v>
      </c>
      <c r="K157" s="7">
        <v>2</v>
      </c>
      <c r="L157" s="7">
        <v>0</v>
      </c>
      <c r="M157" s="7">
        <v>0</v>
      </c>
      <c r="N157" s="7" t="s">
        <v>29</v>
      </c>
      <c r="O157" s="7">
        <v>2000</v>
      </c>
      <c r="P157" s="7">
        <v>0</v>
      </c>
      <c r="Q157" s="7" t="s">
        <v>27</v>
      </c>
      <c r="R157" s="18">
        <f>O157*50%</f>
        <v>1000</v>
      </c>
      <c r="S157" s="7">
        <v>0</v>
      </c>
      <c r="T157" s="18">
        <f>R157*20%</f>
        <v>200</v>
      </c>
      <c r="U157" s="18">
        <f t="shared" si="240"/>
        <v>466.66666666666998</v>
      </c>
      <c r="V157" s="16">
        <f t="shared" si="241"/>
        <v>18666.64</v>
      </c>
      <c r="W157" s="16">
        <f>X157*2</f>
        <v>9333.32</v>
      </c>
      <c r="X157" s="16">
        <v>4666.66</v>
      </c>
      <c r="Y157" s="16">
        <f>X157/2</f>
        <v>2333.33</v>
      </c>
      <c r="Z157" s="16">
        <f t="shared" si="242"/>
        <v>50.000150000150015</v>
      </c>
      <c r="AA157" s="15">
        <f>AC157*4</f>
        <v>13066.647999999999</v>
      </c>
      <c r="AB157" s="15">
        <f>AC157*2</f>
        <v>6533.3239999999996</v>
      </c>
      <c r="AC157" s="15">
        <f>X157*70%</f>
        <v>3266.6619999999998</v>
      </c>
      <c r="AD157" s="15">
        <f>AC157/2</f>
        <v>1633.3309999999999</v>
      </c>
      <c r="AE157" s="15">
        <f>(R157-(T157+AC157/10))/(T157+AC157/10)%</f>
        <v>89.873585963936932</v>
      </c>
      <c r="AF157" s="1">
        <v>0</v>
      </c>
      <c r="AG157" s="34">
        <f t="shared" si="210"/>
        <v>5599.9920000000002</v>
      </c>
      <c r="AH157" s="34">
        <f t="shared" si="211"/>
        <v>2799.9960000000001</v>
      </c>
      <c r="AI157" s="34">
        <f t="shared" si="212"/>
        <v>1399.998</v>
      </c>
      <c r="AJ157" s="34">
        <f t="shared" si="213"/>
        <v>699.99900000000002</v>
      </c>
      <c r="AK157" s="34">
        <f t="shared" si="215"/>
        <v>0</v>
      </c>
      <c r="AL157" s="34">
        <f t="shared" si="216"/>
        <v>0</v>
      </c>
      <c r="AM157" s="34">
        <f t="shared" si="217"/>
        <v>0</v>
      </c>
      <c r="AN157" s="34">
        <f t="shared" si="218"/>
        <v>0</v>
      </c>
    </row>
    <row r="158" spans="1:40" ht="13.25" hidden="1" customHeight="1" x14ac:dyDescent="0.45">
      <c r="A158" s="24" t="str">
        <f t="shared" si="95"/>
        <v>CBSE - XII - Accounting</v>
      </c>
      <c r="B158" s="9" t="s">
        <v>39</v>
      </c>
      <c r="C158" s="3" t="s">
        <v>53</v>
      </c>
      <c r="D158" s="3" t="s">
        <v>45</v>
      </c>
      <c r="E158" s="3" t="s">
        <v>4</v>
      </c>
      <c r="F158" s="33" t="s">
        <v>181</v>
      </c>
      <c r="G158" s="33" t="s">
        <v>285</v>
      </c>
      <c r="H158" s="7" t="s">
        <v>72</v>
      </c>
      <c r="I158" s="17">
        <v>45139</v>
      </c>
      <c r="J158" s="7">
        <v>1</v>
      </c>
      <c r="K158" s="7">
        <v>2</v>
      </c>
      <c r="L158" s="7">
        <v>0</v>
      </c>
      <c r="M158" s="7">
        <v>0</v>
      </c>
      <c r="N158" s="7" t="s">
        <v>29</v>
      </c>
      <c r="O158" s="7">
        <v>3000</v>
      </c>
      <c r="P158" s="7">
        <v>0</v>
      </c>
      <c r="Q158" s="7" t="s">
        <v>27</v>
      </c>
      <c r="R158" s="18">
        <f t="shared" si="239"/>
        <v>1500</v>
      </c>
      <c r="S158" s="7">
        <v>0</v>
      </c>
      <c r="T158" s="18">
        <f t="shared" si="116"/>
        <v>300</v>
      </c>
      <c r="U158" s="18">
        <f t="shared" ref="U158:U162" si="248">R158*46.666666666667%</f>
        <v>700.000000000005</v>
      </c>
      <c r="V158" s="16">
        <f t="shared" ref="V158:V162" si="249">X158*4</f>
        <v>28000</v>
      </c>
      <c r="W158" s="16">
        <f t="shared" si="117"/>
        <v>14000</v>
      </c>
      <c r="X158" s="16">
        <v>7000</v>
      </c>
      <c r="Y158" s="16">
        <f t="shared" si="118"/>
        <v>3500</v>
      </c>
      <c r="Z158" s="16">
        <f t="shared" ref="Z158:Z162" si="250">(R158-(T158+X158/10))/(T158+X158/10)%</f>
        <v>50</v>
      </c>
      <c r="AA158" s="15">
        <f t="shared" si="243"/>
        <v>19600</v>
      </c>
      <c r="AB158" s="15">
        <f t="shared" si="244"/>
        <v>9800</v>
      </c>
      <c r="AC158" s="15">
        <f t="shared" si="245"/>
        <v>4900</v>
      </c>
      <c r="AD158" s="15">
        <f t="shared" si="246"/>
        <v>2450</v>
      </c>
      <c r="AE158" s="15">
        <f t="shared" si="247"/>
        <v>89.87341772151899</v>
      </c>
      <c r="AF158" s="1">
        <v>0</v>
      </c>
      <c r="AG158" s="34">
        <f t="shared" si="210"/>
        <v>8400</v>
      </c>
      <c r="AH158" s="34">
        <f t="shared" si="211"/>
        <v>4200</v>
      </c>
      <c r="AI158" s="34">
        <f t="shared" si="212"/>
        <v>2100</v>
      </c>
      <c r="AJ158" s="34">
        <f t="shared" si="213"/>
        <v>1050</v>
      </c>
      <c r="AK158" s="34">
        <f t="shared" si="215"/>
        <v>0</v>
      </c>
      <c r="AL158" s="34">
        <f t="shared" si="216"/>
        <v>0</v>
      </c>
      <c r="AM158" s="34">
        <f t="shared" si="217"/>
        <v>0</v>
      </c>
      <c r="AN158" s="34">
        <f t="shared" si="218"/>
        <v>0</v>
      </c>
    </row>
    <row r="159" spans="1:40" ht="13.25" hidden="1" customHeight="1" x14ac:dyDescent="0.45">
      <c r="A159" s="24" t="str">
        <f t="shared" si="95"/>
        <v>CBSE - XII - Economics</v>
      </c>
      <c r="B159" s="9" t="s">
        <v>31</v>
      </c>
      <c r="C159" s="3" t="s">
        <v>53</v>
      </c>
      <c r="D159" s="3" t="s">
        <v>45</v>
      </c>
      <c r="E159" s="3" t="s">
        <v>4</v>
      </c>
      <c r="F159" s="33" t="s">
        <v>180</v>
      </c>
      <c r="G159" s="33" t="s">
        <v>285</v>
      </c>
      <c r="H159" s="7" t="s">
        <v>72</v>
      </c>
      <c r="I159" s="17">
        <v>45139</v>
      </c>
      <c r="J159" s="7">
        <v>1</v>
      </c>
      <c r="K159" s="7">
        <v>2</v>
      </c>
      <c r="L159" s="7">
        <v>0</v>
      </c>
      <c r="M159" s="7">
        <v>0</v>
      </c>
      <c r="N159" s="7" t="s">
        <v>29</v>
      </c>
      <c r="O159" s="7">
        <v>3000</v>
      </c>
      <c r="P159" s="7">
        <v>0</v>
      </c>
      <c r="Q159" s="7" t="s">
        <v>27</v>
      </c>
      <c r="R159" s="18">
        <f t="shared" ref="R159:R162" si="251">O159*50%</f>
        <v>1500</v>
      </c>
      <c r="S159" s="7">
        <v>0</v>
      </c>
      <c r="T159" s="18">
        <f t="shared" si="116"/>
        <v>300</v>
      </c>
      <c r="U159" s="18">
        <f t="shared" si="248"/>
        <v>700.000000000005</v>
      </c>
      <c r="V159" s="16">
        <f t="shared" si="249"/>
        <v>28000</v>
      </c>
      <c r="W159" s="16">
        <f t="shared" si="117"/>
        <v>14000</v>
      </c>
      <c r="X159" s="16">
        <v>7000</v>
      </c>
      <c r="Y159" s="16">
        <f t="shared" si="118"/>
        <v>3500</v>
      </c>
      <c r="Z159" s="16">
        <f t="shared" si="250"/>
        <v>50</v>
      </c>
      <c r="AA159" s="15">
        <f t="shared" si="243"/>
        <v>19600</v>
      </c>
      <c r="AB159" s="15">
        <f t="shared" si="244"/>
        <v>9800</v>
      </c>
      <c r="AC159" s="15">
        <f t="shared" si="245"/>
        <v>4900</v>
      </c>
      <c r="AD159" s="15">
        <f t="shared" si="246"/>
        <v>2450</v>
      </c>
      <c r="AE159" s="15">
        <f t="shared" si="247"/>
        <v>89.87341772151899</v>
      </c>
      <c r="AF159" s="1">
        <v>0</v>
      </c>
      <c r="AG159" s="34">
        <f t="shared" si="210"/>
        <v>8400</v>
      </c>
      <c r="AH159" s="34">
        <f t="shared" si="211"/>
        <v>4200</v>
      </c>
      <c r="AI159" s="34">
        <f t="shared" si="212"/>
        <v>2100</v>
      </c>
      <c r="AJ159" s="34">
        <f t="shared" si="213"/>
        <v>1050</v>
      </c>
      <c r="AK159" s="34">
        <f t="shared" si="215"/>
        <v>0</v>
      </c>
      <c r="AL159" s="34">
        <f t="shared" si="216"/>
        <v>0</v>
      </c>
      <c r="AM159" s="34">
        <f t="shared" si="217"/>
        <v>0</v>
      </c>
      <c r="AN159" s="34">
        <f t="shared" si="218"/>
        <v>0</v>
      </c>
    </row>
    <row r="160" spans="1:40" ht="13.25" hidden="1" customHeight="1" x14ac:dyDescent="0.45">
      <c r="A160" s="24" t="str">
        <f t="shared" si="95"/>
        <v>CBSE - XII - Business Studies</v>
      </c>
      <c r="B160" s="9" t="s">
        <v>40</v>
      </c>
      <c r="C160" s="3" t="s">
        <v>53</v>
      </c>
      <c r="D160" s="3" t="s">
        <v>45</v>
      </c>
      <c r="E160" s="3" t="s">
        <v>4</v>
      </c>
      <c r="F160" s="33" t="s">
        <v>179</v>
      </c>
      <c r="G160" s="33" t="s">
        <v>285</v>
      </c>
      <c r="H160" s="7" t="s">
        <v>72</v>
      </c>
      <c r="I160" s="17">
        <v>45139</v>
      </c>
      <c r="J160" s="7">
        <v>1</v>
      </c>
      <c r="K160" s="7">
        <v>2</v>
      </c>
      <c r="L160" s="7">
        <v>0</v>
      </c>
      <c r="M160" s="7">
        <v>0</v>
      </c>
      <c r="N160" s="7" t="s">
        <v>29</v>
      </c>
      <c r="O160" s="7">
        <v>2000</v>
      </c>
      <c r="P160" s="7">
        <v>0</v>
      </c>
      <c r="Q160" s="7" t="s">
        <v>27</v>
      </c>
      <c r="R160" s="18">
        <f t="shared" si="251"/>
        <v>1000</v>
      </c>
      <c r="S160" s="7">
        <v>0</v>
      </c>
      <c r="T160" s="18">
        <f t="shared" si="116"/>
        <v>200</v>
      </c>
      <c r="U160" s="18">
        <f t="shared" si="248"/>
        <v>466.66666666666998</v>
      </c>
      <c r="V160" s="16">
        <f t="shared" si="249"/>
        <v>18668</v>
      </c>
      <c r="W160" s="16">
        <f t="shared" si="117"/>
        <v>9334</v>
      </c>
      <c r="X160" s="16">
        <v>4667</v>
      </c>
      <c r="Y160" s="16">
        <f t="shared" si="118"/>
        <v>2333.5</v>
      </c>
      <c r="Z160" s="16">
        <f t="shared" si="250"/>
        <v>49.99250037498124</v>
      </c>
      <c r="AA160" s="15">
        <f t="shared" si="243"/>
        <v>13067.599999999999</v>
      </c>
      <c r="AB160" s="15">
        <f t="shared" si="244"/>
        <v>6533.7999999999993</v>
      </c>
      <c r="AC160" s="15">
        <f t="shared" si="245"/>
        <v>3266.8999999999996</v>
      </c>
      <c r="AD160" s="15">
        <f t="shared" si="246"/>
        <v>1633.4499999999998</v>
      </c>
      <c r="AE160" s="15">
        <f t="shared" si="247"/>
        <v>89.865005980747711</v>
      </c>
      <c r="AF160" s="1">
        <v>0</v>
      </c>
      <c r="AG160" s="34">
        <f t="shared" si="210"/>
        <v>5600.4000000000015</v>
      </c>
      <c r="AH160" s="34">
        <f t="shared" si="211"/>
        <v>2800.2000000000007</v>
      </c>
      <c r="AI160" s="34">
        <f t="shared" si="212"/>
        <v>1400.1000000000004</v>
      </c>
      <c r="AJ160" s="34">
        <f t="shared" si="213"/>
        <v>700.05000000000018</v>
      </c>
      <c r="AK160" s="34">
        <f t="shared" si="215"/>
        <v>0</v>
      </c>
      <c r="AL160" s="34">
        <f t="shared" si="216"/>
        <v>0</v>
      </c>
      <c r="AM160" s="34">
        <f t="shared" si="217"/>
        <v>0</v>
      </c>
      <c r="AN160" s="34">
        <f t="shared" si="218"/>
        <v>0</v>
      </c>
    </row>
    <row r="161" spans="1:40" ht="13.25" hidden="1" customHeight="1" x14ac:dyDescent="0.45">
      <c r="A161" s="24" t="str">
        <f t="shared" si="95"/>
        <v>CBSE - XII - Info Practices</v>
      </c>
      <c r="B161" s="9" t="s">
        <v>74</v>
      </c>
      <c r="C161" s="3" t="s">
        <v>53</v>
      </c>
      <c r="D161" s="3" t="s">
        <v>45</v>
      </c>
      <c r="E161" s="3" t="s">
        <v>4</v>
      </c>
      <c r="F161" s="33" t="s">
        <v>277</v>
      </c>
      <c r="G161" s="33" t="s">
        <v>285</v>
      </c>
      <c r="H161" s="7" t="s">
        <v>72</v>
      </c>
      <c r="I161" s="17">
        <v>45139</v>
      </c>
      <c r="J161" s="7">
        <v>1</v>
      </c>
      <c r="K161" s="7">
        <v>2</v>
      </c>
      <c r="L161" s="7">
        <v>0</v>
      </c>
      <c r="M161" s="7">
        <v>0</v>
      </c>
      <c r="N161" s="7" t="s">
        <v>29</v>
      </c>
      <c r="O161" s="7">
        <v>3000</v>
      </c>
      <c r="P161" s="7">
        <v>0</v>
      </c>
      <c r="Q161" s="7" t="s">
        <v>27</v>
      </c>
      <c r="R161" s="18">
        <f t="shared" si="251"/>
        <v>1500</v>
      </c>
      <c r="S161" s="7">
        <v>0</v>
      </c>
      <c r="T161" s="18">
        <f t="shared" si="116"/>
        <v>300</v>
      </c>
      <c r="U161" s="18">
        <f t="shared" si="248"/>
        <v>700.000000000005</v>
      </c>
      <c r="V161" s="16">
        <f t="shared" si="249"/>
        <v>28000</v>
      </c>
      <c r="W161" s="16">
        <f t="shared" si="117"/>
        <v>14000</v>
      </c>
      <c r="X161" s="16">
        <v>7000</v>
      </c>
      <c r="Y161" s="16">
        <f t="shared" si="118"/>
        <v>3500</v>
      </c>
      <c r="Z161" s="16">
        <f t="shared" si="250"/>
        <v>50</v>
      </c>
      <c r="AA161" s="15">
        <f t="shared" si="243"/>
        <v>19600</v>
      </c>
      <c r="AB161" s="15">
        <f t="shared" si="244"/>
        <v>9800</v>
      </c>
      <c r="AC161" s="15">
        <f t="shared" si="245"/>
        <v>4900</v>
      </c>
      <c r="AD161" s="15">
        <f t="shared" si="246"/>
        <v>2450</v>
      </c>
      <c r="AE161" s="15">
        <f t="shared" si="247"/>
        <v>89.87341772151899</v>
      </c>
      <c r="AF161" s="1">
        <v>0</v>
      </c>
      <c r="AG161" s="34">
        <f t="shared" si="210"/>
        <v>8400</v>
      </c>
      <c r="AH161" s="34">
        <f t="shared" si="211"/>
        <v>4200</v>
      </c>
      <c r="AI161" s="34">
        <f t="shared" si="212"/>
        <v>2100</v>
      </c>
      <c r="AJ161" s="34">
        <f t="shared" si="213"/>
        <v>1050</v>
      </c>
      <c r="AK161" s="34">
        <f t="shared" si="215"/>
        <v>0</v>
      </c>
      <c r="AL161" s="34">
        <f t="shared" si="216"/>
        <v>0</v>
      </c>
      <c r="AM161" s="34">
        <f t="shared" si="217"/>
        <v>0</v>
      </c>
      <c r="AN161" s="34">
        <f t="shared" si="218"/>
        <v>0</v>
      </c>
    </row>
    <row r="162" spans="1:40" ht="13.25" hidden="1" customHeight="1" x14ac:dyDescent="0.45">
      <c r="A162" s="24" t="str">
        <f t="shared" si="95"/>
        <v>CBSE - XII - Legal Studies</v>
      </c>
      <c r="B162" s="9" t="s">
        <v>42</v>
      </c>
      <c r="C162" s="3" t="s">
        <v>53</v>
      </c>
      <c r="D162" s="3" t="s">
        <v>45</v>
      </c>
      <c r="E162" s="3" t="s">
        <v>4</v>
      </c>
      <c r="F162" s="22" t="s">
        <v>276</v>
      </c>
      <c r="G162" s="22" t="s">
        <v>185</v>
      </c>
      <c r="H162" s="7" t="s">
        <v>72</v>
      </c>
      <c r="I162" s="17">
        <v>45139</v>
      </c>
      <c r="J162" s="7">
        <v>1</v>
      </c>
      <c r="K162" s="7">
        <v>2</v>
      </c>
      <c r="L162" s="7">
        <v>0</v>
      </c>
      <c r="M162" s="7">
        <v>0</v>
      </c>
      <c r="N162" s="7" t="s">
        <v>29</v>
      </c>
      <c r="O162" s="7">
        <v>3000</v>
      </c>
      <c r="P162" s="7">
        <v>0</v>
      </c>
      <c r="Q162" s="7" t="s">
        <v>27</v>
      </c>
      <c r="R162" s="18">
        <f t="shared" si="251"/>
        <v>1500</v>
      </c>
      <c r="S162" s="7">
        <v>0</v>
      </c>
      <c r="T162" s="18">
        <f t="shared" si="116"/>
        <v>300</v>
      </c>
      <c r="U162" s="18">
        <f t="shared" si="248"/>
        <v>700.000000000005</v>
      </c>
      <c r="V162" s="16">
        <f t="shared" si="249"/>
        <v>28000</v>
      </c>
      <c r="W162" s="16">
        <f t="shared" si="117"/>
        <v>14000</v>
      </c>
      <c r="X162" s="16">
        <v>7000</v>
      </c>
      <c r="Y162" s="16">
        <f t="shared" si="118"/>
        <v>3500</v>
      </c>
      <c r="Z162" s="16">
        <f t="shared" si="250"/>
        <v>50</v>
      </c>
      <c r="AA162" s="15">
        <f t="shared" si="243"/>
        <v>19600</v>
      </c>
      <c r="AB162" s="15">
        <f t="shared" si="244"/>
        <v>9800</v>
      </c>
      <c r="AC162" s="15">
        <f t="shared" si="245"/>
        <v>4900</v>
      </c>
      <c r="AD162" s="15">
        <f t="shared" si="246"/>
        <v>2450</v>
      </c>
      <c r="AE162" s="15">
        <f t="shared" si="247"/>
        <v>89.87341772151899</v>
      </c>
      <c r="AF162" s="1">
        <v>0</v>
      </c>
      <c r="AG162" s="34">
        <f t="shared" si="210"/>
        <v>8400</v>
      </c>
      <c r="AH162" s="34">
        <f t="shared" si="211"/>
        <v>4200</v>
      </c>
      <c r="AI162" s="34">
        <f t="shared" si="212"/>
        <v>2100</v>
      </c>
      <c r="AJ162" s="34">
        <f t="shared" si="213"/>
        <v>1050</v>
      </c>
      <c r="AK162" s="34">
        <f t="shared" si="215"/>
        <v>0</v>
      </c>
      <c r="AL162" s="34">
        <f t="shared" si="216"/>
        <v>0</v>
      </c>
      <c r="AM162" s="34">
        <f t="shared" si="217"/>
        <v>0</v>
      </c>
      <c r="AN162" s="34">
        <f t="shared" si="218"/>
        <v>0</v>
      </c>
    </row>
    <row r="163" spans="1:40" ht="13.25" customHeight="1" x14ac:dyDescent="0.45">
      <c r="A163" s="24" t="str">
        <f t="shared" si="95"/>
        <v>CBSE - XII - Maths (Comm)</v>
      </c>
      <c r="B163" s="9" t="s">
        <v>182</v>
      </c>
      <c r="C163" s="3" t="s">
        <v>53</v>
      </c>
      <c r="D163" s="3" t="s">
        <v>45</v>
      </c>
      <c r="E163" s="3" t="s">
        <v>4</v>
      </c>
      <c r="F163" s="33" t="s">
        <v>192</v>
      </c>
      <c r="G163" s="33" t="s">
        <v>285</v>
      </c>
      <c r="H163" s="7" t="s">
        <v>72</v>
      </c>
      <c r="I163" s="17">
        <v>45139</v>
      </c>
      <c r="J163" s="7">
        <v>1</v>
      </c>
      <c r="K163" s="7">
        <v>2</v>
      </c>
      <c r="L163" s="7">
        <v>0</v>
      </c>
      <c r="M163" s="7">
        <v>0</v>
      </c>
      <c r="N163" s="7" t="s">
        <v>29</v>
      </c>
      <c r="O163" s="7">
        <v>3000</v>
      </c>
      <c r="P163" s="7">
        <v>0</v>
      </c>
      <c r="Q163" s="7" t="s">
        <v>27</v>
      </c>
      <c r="R163" s="18">
        <f t="shared" ref="R163" si="252">O163*50%</f>
        <v>1500</v>
      </c>
      <c r="S163" s="7">
        <v>0</v>
      </c>
      <c r="T163" s="18">
        <f t="shared" si="116"/>
        <v>300</v>
      </c>
      <c r="U163" s="18">
        <f t="shared" ref="U163" si="253">R163*46.666666666667%</f>
        <v>700.000000000005</v>
      </c>
      <c r="V163" s="16">
        <f t="shared" ref="V163" si="254">X163*4</f>
        <v>28000</v>
      </c>
      <c r="W163" s="16">
        <f t="shared" si="117"/>
        <v>14000</v>
      </c>
      <c r="X163" s="16">
        <v>7000</v>
      </c>
      <c r="Y163" s="16">
        <f t="shared" si="118"/>
        <v>3500</v>
      </c>
      <c r="Z163" s="16">
        <f t="shared" ref="Z163" si="255">(R163-(T163+X163/10))/(T163+X163/10)%</f>
        <v>50</v>
      </c>
      <c r="AA163" s="15">
        <f t="shared" si="243"/>
        <v>19600</v>
      </c>
      <c r="AB163" s="15">
        <f t="shared" si="244"/>
        <v>9800</v>
      </c>
      <c r="AC163" s="15">
        <f t="shared" si="245"/>
        <v>4900</v>
      </c>
      <c r="AD163" s="15">
        <f t="shared" si="246"/>
        <v>2450</v>
      </c>
      <c r="AE163" s="15">
        <f t="shared" si="247"/>
        <v>89.87341772151899</v>
      </c>
      <c r="AF163" s="1">
        <v>0</v>
      </c>
      <c r="AG163" s="34">
        <f t="shared" si="210"/>
        <v>8400</v>
      </c>
      <c r="AH163" s="34">
        <f t="shared" si="211"/>
        <v>4200</v>
      </c>
      <c r="AI163" s="34">
        <f t="shared" si="212"/>
        <v>2100</v>
      </c>
      <c r="AJ163" s="34">
        <f t="shared" si="213"/>
        <v>1050</v>
      </c>
      <c r="AK163" s="34">
        <f t="shared" si="215"/>
        <v>0</v>
      </c>
      <c r="AL163" s="34">
        <f t="shared" si="216"/>
        <v>0</v>
      </c>
      <c r="AM163" s="34">
        <f t="shared" si="217"/>
        <v>0</v>
      </c>
      <c r="AN163" s="34">
        <f t="shared" si="218"/>
        <v>0</v>
      </c>
    </row>
    <row r="164" spans="1:40" ht="13.25" hidden="1" customHeight="1" x14ac:dyDescent="0.45">
      <c r="A164" s="24" t="str">
        <f>D164&amp;" - "&amp;C164&amp;" - "&amp;B164</f>
        <v>CBSE - XII - Computers</v>
      </c>
      <c r="B164" s="8" t="s">
        <v>48</v>
      </c>
      <c r="C164" s="3" t="s">
        <v>53</v>
      </c>
      <c r="D164" s="3" t="s">
        <v>45</v>
      </c>
      <c r="E164" s="3" t="s">
        <v>132</v>
      </c>
      <c r="F164" s="7" t="s">
        <v>193</v>
      </c>
      <c r="G164" s="7" t="s">
        <v>185</v>
      </c>
      <c r="H164" s="7" t="s">
        <v>72</v>
      </c>
      <c r="I164" s="17">
        <v>45139</v>
      </c>
      <c r="J164" s="7">
        <v>1</v>
      </c>
      <c r="K164" s="7">
        <v>2</v>
      </c>
      <c r="L164" s="7">
        <v>0</v>
      </c>
      <c r="M164" s="7">
        <v>0</v>
      </c>
      <c r="N164" s="7" t="s">
        <v>29</v>
      </c>
      <c r="O164" s="7">
        <v>2400</v>
      </c>
      <c r="P164" s="7">
        <v>0</v>
      </c>
      <c r="Q164" s="7" t="s">
        <v>27</v>
      </c>
      <c r="R164" s="18">
        <f>O164*50%</f>
        <v>1200</v>
      </c>
      <c r="S164" s="7">
        <v>0</v>
      </c>
      <c r="T164" s="18">
        <f>R164*20%</f>
        <v>240</v>
      </c>
      <c r="U164" s="18">
        <f t="shared" ref="U164:U173" si="256">R164*46.666666666667%</f>
        <v>560.00000000000398</v>
      </c>
      <c r="V164" s="16">
        <f t="shared" ref="V164:V173" si="257">X164*4</f>
        <v>22400</v>
      </c>
      <c r="W164" s="16">
        <f>X164*2</f>
        <v>11200</v>
      </c>
      <c r="X164" s="16">
        <v>5600</v>
      </c>
      <c r="Y164" s="16">
        <f>X164/2</f>
        <v>2800</v>
      </c>
      <c r="Z164" s="16">
        <f t="shared" ref="Z164:Z173" si="258">(R164-(T164+X164/10))/(T164+X164/10)%</f>
        <v>50</v>
      </c>
      <c r="AA164" s="15">
        <f t="shared" ref="AA164" si="259">AC164*4</f>
        <v>15679.999999999998</v>
      </c>
      <c r="AB164" s="15">
        <f t="shared" ref="AB164" si="260">AC164*2</f>
        <v>7839.9999999999991</v>
      </c>
      <c r="AC164" s="15">
        <f t="shared" ref="AC164" si="261">X164*70%</f>
        <v>3919.9999999999995</v>
      </c>
      <c r="AD164" s="15">
        <f t="shared" ref="AD164" si="262">AC164/2</f>
        <v>1959.9999999999998</v>
      </c>
      <c r="AE164" s="15">
        <f t="shared" ref="AE164" si="263">(R164-(T164+AC164/10))/(T164+AC164/10)%</f>
        <v>89.87341772151899</v>
      </c>
      <c r="AF164" s="1">
        <v>0</v>
      </c>
      <c r="AG164" s="34">
        <f t="shared" si="210"/>
        <v>6720.0000000000018</v>
      </c>
      <c r="AH164" s="34">
        <f t="shared" si="211"/>
        <v>3360.0000000000009</v>
      </c>
      <c r="AI164" s="34">
        <f t="shared" si="212"/>
        <v>1680.0000000000005</v>
      </c>
      <c r="AJ164" s="34">
        <f t="shared" si="213"/>
        <v>840.00000000000023</v>
      </c>
      <c r="AK164" s="34">
        <f t="shared" si="215"/>
        <v>0</v>
      </c>
      <c r="AL164" s="34">
        <f t="shared" si="216"/>
        <v>0</v>
      </c>
      <c r="AM164" s="34">
        <f t="shared" si="217"/>
        <v>0</v>
      </c>
      <c r="AN164" s="34">
        <f t="shared" si="218"/>
        <v>0</v>
      </c>
    </row>
    <row r="165" spans="1:40" ht="13.25" hidden="1" customHeight="1" x14ac:dyDescent="0.45">
      <c r="A165" s="24" t="str">
        <f>D165&amp;" - "&amp;C165&amp;" - "&amp;B165</f>
        <v>CBSE - XII - AI</v>
      </c>
      <c r="B165" s="8" t="s">
        <v>5</v>
      </c>
      <c r="C165" s="3" t="s">
        <v>53</v>
      </c>
      <c r="D165" s="3" t="s">
        <v>45</v>
      </c>
      <c r="E165" s="3" t="s">
        <v>132</v>
      </c>
      <c r="F165" s="33" t="s">
        <v>64</v>
      </c>
      <c r="G165" s="33" t="s">
        <v>285</v>
      </c>
      <c r="H165" s="7" t="s">
        <v>72</v>
      </c>
      <c r="I165" s="17">
        <v>45139</v>
      </c>
      <c r="J165" s="7">
        <v>1</v>
      </c>
      <c r="K165" s="7">
        <v>1</v>
      </c>
      <c r="L165" s="7">
        <v>1</v>
      </c>
      <c r="M165" s="7">
        <v>1</v>
      </c>
      <c r="N165" s="7" t="s">
        <v>29</v>
      </c>
      <c r="O165" s="7">
        <v>6000</v>
      </c>
      <c r="P165" s="7">
        <v>0</v>
      </c>
      <c r="Q165" s="7" t="s">
        <v>27</v>
      </c>
      <c r="R165" s="18">
        <f>O165*50%</f>
        <v>3000</v>
      </c>
      <c r="S165" s="7">
        <v>0</v>
      </c>
      <c r="T165" s="18">
        <f>R165*20%</f>
        <v>600</v>
      </c>
      <c r="U165" s="18">
        <f t="shared" si="256"/>
        <v>1400.00000000001</v>
      </c>
      <c r="V165" s="16">
        <f t="shared" si="257"/>
        <v>56000</v>
      </c>
      <c r="W165" s="16">
        <f>X165*2</f>
        <v>28000</v>
      </c>
      <c r="X165" s="16">
        <v>14000</v>
      </c>
      <c r="Y165" s="16">
        <f>X165/2</f>
        <v>7000</v>
      </c>
      <c r="Z165" s="16">
        <f t="shared" si="258"/>
        <v>50</v>
      </c>
      <c r="AA165" s="15">
        <f>AC165*4</f>
        <v>39200</v>
      </c>
      <c r="AB165" s="15">
        <f>AC165*2</f>
        <v>19600</v>
      </c>
      <c r="AC165" s="15">
        <f>X165*70%</f>
        <v>9800</v>
      </c>
      <c r="AD165" s="15">
        <f>AC165/2</f>
        <v>4900</v>
      </c>
      <c r="AE165" s="15">
        <f>(R165-(T165+AC165/10))/(T165+AC165/10)%</f>
        <v>89.87341772151899</v>
      </c>
      <c r="AF165" s="1">
        <v>0</v>
      </c>
      <c r="AG165" s="34">
        <f t="shared" si="210"/>
        <v>16800</v>
      </c>
      <c r="AH165" s="34">
        <f t="shared" si="211"/>
        <v>8400</v>
      </c>
      <c r="AI165" s="34">
        <f t="shared" si="212"/>
        <v>4200</v>
      </c>
      <c r="AJ165" s="34">
        <f t="shared" si="213"/>
        <v>2100</v>
      </c>
      <c r="AK165" s="34">
        <f t="shared" si="215"/>
        <v>0</v>
      </c>
      <c r="AL165" s="34">
        <f t="shared" si="216"/>
        <v>0</v>
      </c>
      <c r="AM165" s="34">
        <f t="shared" si="217"/>
        <v>0</v>
      </c>
      <c r="AN165" s="34">
        <f t="shared" si="218"/>
        <v>0</v>
      </c>
    </row>
    <row r="166" spans="1:40" ht="13.25" hidden="1" customHeight="1" x14ac:dyDescent="0.45">
      <c r="A166" s="24" t="str">
        <f t="shared" ref="A166:A179" si="264">D166&amp;" - "&amp;C166&amp;" - "&amp;B166</f>
        <v>CBSE - XI - English</v>
      </c>
      <c r="B166" s="6" t="s">
        <v>33</v>
      </c>
      <c r="C166" s="3" t="s">
        <v>25</v>
      </c>
      <c r="D166" s="3" t="s">
        <v>45</v>
      </c>
      <c r="E166" s="3" t="s">
        <v>305</v>
      </c>
      <c r="F166" s="33" t="s">
        <v>204</v>
      </c>
      <c r="G166" s="33" t="s">
        <v>285</v>
      </c>
      <c r="H166" s="7" t="s">
        <v>72</v>
      </c>
      <c r="I166" s="17">
        <v>45139</v>
      </c>
      <c r="J166" s="7">
        <v>1</v>
      </c>
      <c r="K166" s="7">
        <v>2</v>
      </c>
      <c r="L166" s="7">
        <v>0</v>
      </c>
      <c r="M166" s="7">
        <v>0</v>
      </c>
      <c r="N166" s="7" t="s">
        <v>29</v>
      </c>
      <c r="O166" s="7">
        <v>2000</v>
      </c>
      <c r="P166" s="7">
        <v>0</v>
      </c>
      <c r="Q166" s="7" t="s">
        <v>27</v>
      </c>
      <c r="R166" s="18">
        <f t="shared" ref="R166:R168" si="265">O166*50%</f>
        <v>1000</v>
      </c>
      <c r="S166" s="7">
        <v>0</v>
      </c>
      <c r="T166" s="18">
        <f t="shared" ref="T166:T168" si="266">R166*20%</f>
        <v>200</v>
      </c>
      <c r="U166" s="18">
        <f t="shared" si="256"/>
        <v>466.66666666666998</v>
      </c>
      <c r="V166" s="16">
        <f t="shared" si="257"/>
        <v>18666.64</v>
      </c>
      <c r="W166" s="16">
        <f t="shared" ref="W166:W168" si="267">X166*2</f>
        <v>9333.32</v>
      </c>
      <c r="X166" s="16">
        <v>4666.66</v>
      </c>
      <c r="Y166" s="16">
        <f t="shared" ref="Y166:Y168" si="268">X166/2</f>
        <v>2333.33</v>
      </c>
      <c r="Z166" s="16">
        <f t="shared" si="258"/>
        <v>50.000150000150015</v>
      </c>
      <c r="AA166" s="15">
        <f t="shared" ref="AA166:AA168" si="269">AC166*4</f>
        <v>13066.647999999999</v>
      </c>
      <c r="AB166" s="15">
        <f t="shared" ref="AB166:AB168" si="270">AC166*2</f>
        <v>6533.3239999999996</v>
      </c>
      <c r="AC166" s="15">
        <f t="shared" ref="AC166:AC168" si="271">X166*70%</f>
        <v>3266.6619999999998</v>
      </c>
      <c r="AD166" s="15">
        <f t="shared" ref="AD166:AD168" si="272">AC166/2</f>
        <v>1633.3309999999999</v>
      </c>
      <c r="AE166" s="15">
        <f t="shared" ref="AE166:AE168" si="273">(R166-(T166+AC166/10))/(T166+AC166/10)%</f>
        <v>89.873585963936932</v>
      </c>
      <c r="AF166" s="1">
        <v>0</v>
      </c>
      <c r="AG166" s="34">
        <f t="shared" si="210"/>
        <v>5599.9920000000002</v>
      </c>
      <c r="AH166" s="34">
        <f t="shared" si="211"/>
        <v>2799.9960000000001</v>
      </c>
      <c r="AI166" s="34">
        <f t="shared" si="212"/>
        <v>1399.998</v>
      </c>
      <c r="AJ166" s="34">
        <f t="shared" si="213"/>
        <v>699.99900000000002</v>
      </c>
      <c r="AK166" s="34">
        <f t="shared" si="215"/>
        <v>0</v>
      </c>
      <c r="AL166" s="34">
        <f t="shared" si="216"/>
        <v>0</v>
      </c>
      <c r="AM166" s="34">
        <f t="shared" si="217"/>
        <v>0</v>
      </c>
      <c r="AN166" s="34">
        <f t="shared" si="218"/>
        <v>0</v>
      </c>
    </row>
    <row r="167" spans="1:40" ht="13.25" hidden="1" customHeight="1" x14ac:dyDescent="0.45">
      <c r="A167" s="24" t="str">
        <f t="shared" si="264"/>
        <v>CBSE - XI - Bengali</v>
      </c>
      <c r="B167" s="6" t="s">
        <v>34</v>
      </c>
      <c r="C167" s="3" t="s">
        <v>25</v>
      </c>
      <c r="D167" s="3" t="s">
        <v>45</v>
      </c>
      <c r="E167" s="3" t="s">
        <v>305</v>
      </c>
      <c r="F167" s="22" t="s">
        <v>29</v>
      </c>
      <c r="G167" s="22"/>
      <c r="H167" s="7" t="s">
        <v>72</v>
      </c>
      <c r="I167" s="17">
        <v>45139</v>
      </c>
      <c r="J167" s="7">
        <v>1</v>
      </c>
      <c r="K167" s="7">
        <v>2</v>
      </c>
      <c r="L167" s="7">
        <v>0</v>
      </c>
      <c r="M167" s="7">
        <v>0</v>
      </c>
      <c r="N167" s="7" t="s">
        <v>29</v>
      </c>
      <c r="O167" s="7">
        <v>2000</v>
      </c>
      <c r="P167" s="7">
        <v>0</v>
      </c>
      <c r="Q167" s="7" t="s">
        <v>27</v>
      </c>
      <c r="R167" s="18">
        <f t="shared" si="265"/>
        <v>1000</v>
      </c>
      <c r="S167" s="7">
        <v>0</v>
      </c>
      <c r="T167" s="18">
        <f t="shared" si="266"/>
        <v>200</v>
      </c>
      <c r="U167" s="18">
        <f t="shared" si="256"/>
        <v>466.66666666666998</v>
      </c>
      <c r="V167" s="16">
        <f t="shared" si="257"/>
        <v>18666.64</v>
      </c>
      <c r="W167" s="16">
        <f t="shared" si="267"/>
        <v>9333.32</v>
      </c>
      <c r="X167" s="16">
        <v>4666.66</v>
      </c>
      <c r="Y167" s="16">
        <f t="shared" si="268"/>
        <v>2333.33</v>
      </c>
      <c r="Z167" s="16">
        <f t="shared" si="258"/>
        <v>50.000150000150015</v>
      </c>
      <c r="AA167" s="15">
        <f t="shared" si="269"/>
        <v>13066.647999999999</v>
      </c>
      <c r="AB167" s="15">
        <f t="shared" si="270"/>
        <v>6533.3239999999996</v>
      </c>
      <c r="AC167" s="15">
        <f t="shared" si="271"/>
        <v>3266.6619999999998</v>
      </c>
      <c r="AD167" s="15">
        <f t="shared" si="272"/>
        <v>1633.3309999999999</v>
      </c>
      <c r="AE167" s="15">
        <f t="shared" si="273"/>
        <v>89.873585963936932</v>
      </c>
      <c r="AF167" s="1">
        <v>0</v>
      </c>
      <c r="AG167" s="34">
        <f t="shared" si="210"/>
        <v>5599.9920000000002</v>
      </c>
      <c r="AH167" s="34">
        <f t="shared" si="211"/>
        <v>2799.9960000000001</v>
      </c>
      <c r="AI167" s="34">
        <f t="shared" si="212"/>
        <v>1399.998</v>
      </c>
      <c r="AJ167" s="34">
        <f t="shared" si="213"/>
        <v>699.99900000000002</v>
      </c>
      <c r="AK167" s="34">
        <f t="shared" si="215"/>
        <v>0</v>
      </c>
      <c r="AL167" s="34">
        <f t="shared" si="216"/>
        <v>0</v>
      </c>
      <c r="AM167" s="34">
        <f t="shared" si="217"/>
        <v>0</v>
      </c>
      <c r="AN167" s="34">
        <f t="shared" si="218"/>
        <v>0</v>
      </c>
    </row>
    <row r="168" spans="1:40" ht="13.25" hidden="1" customHeight="1" x14ac:dyDescent="0.45">
      <c r="A168" s="24" t="str">
        <f t="shared" si="264"/>
        <v>CBSE - XI - Hindi</v>
      </c>
      <c r="B168" s="6" t="s">
        <v>0</v>
      </c>
      <c r="C168" s="3" t="s">
        <v>25</v>
      </c>
      <c r="D168" s="3" t="s">
        <v>45</v>
      </c>
      <c r="E168" s="3" t="s">
        <v>305</v>
      </c>
      <c r="F168" s="22" t="s">
        <v>284</v>
      </c>
      <c r="G168" s="22" t="s">
        <v>185</v>
      </c>
      <c r="H168" s="7" t="s">
        <v>72</v>
      </c>
      <c r="I168" s="17">
        <v>45139</v>
      </c>
      <c r="J168" s="7">
        <v>1</v>
      </c>
      <c r="K168" s="7">
        <v>2</v>
      </c>
      <c r="L168" s="7">
        <v>0</v>
      </c>
      <c r="M168" s="7">
        <v>0</v>
      </c>
      <c r="N168" s="7" t="s">
        <v>29</v>
      </c>
      <c r="O168" s="7">
        <v>2000</v>
      </c>
      <c r="P168" s="7">
        <v>0</v>
      </c>
      <c r="Q168" s="7" t="s">
        <v>27</v>
      </c>
      <c r="R168" s="18">
        <f t="shared" si="265"/>
        <v>1000</v>
      </c>
      <c r="S168" s="7">
        <v>0</v>
      </c>
      <c r="T168" s="18">
        <f t="shared" si="266"/>
        <v>200</v>
      </c>
      <c r="U168" s="18">
        <f t="shared" si="256"/>
        <v>466.66666666666998</v>
      </c>
      <c r="V168" s="16">
        <f t="shared" si="257"/>
        <v>18666.64</v>
      </c>
      <c r="W168" s="16">
        <f t="shared" si="267"/>
        <v>9333.32</v>
      </c>
      <c r="X168" s="16">
        <v>4666.66</v>
      </c>
      <c r="Y168" s="16">
        <f t="shared" si="268"/>
        <v>2333.33</v>
      </c>
      <c r="Z168" s="16">
        <f t="shared" si="258"/>
        <v>50.000150000150015</v>
      </c>
      <c r="AA168" s="15">
        <f t="shared" si="269"/>
        <v>13066.647999999999</v>
      </c>
      <c r="AB168" s="15">
        <f t="shared" si="270"/>
        <v>6533.3239999999996</v>
      </c>
      <c r="AC168" s="15">
        <f t="shared" si="271"/>
        <v>3266.6619999999998</v>
      </c>
      <c r="AD168" s="15">
        <f t="shared" si="272"/>
        <v>1633.3309999999999</v>
      </c>
      <c r="AE168" s="15">
        <f t="shared" si="273"/>
        <v>89.873585963936932</v>
      </c>
      <c r="AF168" s="1">
        <v>0</v>
      </c>
      <c r="AG168" s="34">
        <f t="shared" si="210"/>
        <v>5599.9920000000002</v>
      </c>
      <c r="AH168" s="34">
        <f t="shared" si="211"/>
        <v>2799.9960000000001</v>
      </c>
      <c r="AI168" s="34">
        <f t="shared" si="212"/>
        <v>1399.998</v>
      </c>
      <c r="AJ168" s="34">
        <f t="shared" si="213"/>
        <v>699.99900000000002</v>
      </c>
      <c r="AK168" s="34">
        <f t="shared" si="215"/>
        <v>0</v>
      </c>
      <c r="AL168" s="34">
        <f t="shared" si="216"/>
        <v>0</v>
      </c>
      <c r="AM168" s="34">
        <f t="shared" si="217"/>
        <v>0</v>
      </c>
      <c r="AN168" s="34">
        <f t="shared" si="218"/>
        <v>0</v>
      </c>
    </row>
    <row r="169" spans="1:40" ht="13.25" hidden="1" customHeight="1" x14ac:dyDescent="0.45">
      <c r="A169" s="24" t="str">
        <f t="shared" si="264"/>
        <v>CBSE - XI - History</v>
      </c>
      <c r="B169" s="6" t="s">
        <v>35</v>
      </c>
      <c r="C169" s="3" t="s">
        <v>25</v>
      </c>
      <c r="D169" s="3" t="s">
        <v>45</v>
      </c>
      <c r="E169" s="3" t="s">
        <v>305</v>
      </c>
      <c r="F169" s="33" t="s">
        <v>194</v>
      </c>
      <c r="G169" s="33" t="s">
        <v>285</v>
      </c>
      <c r="H169" s="7" t="s">
        <v>72</v>
      </c>
      <c r="I169" s="17">
        <v>45139</v>
      </c>
      <c r="J169" s="7">
        <v>1</v>
      </c>
      <c r="K169" s="7">
        <v>2</v>
      </c>
      <c r="L169" s="7">
        <v>0</v>
      </c>
      <c r="M169" s="7">
        <v>0</v>
      </c>
      <c r="N169" s="7" t="s">
        <v>29</v>
      </c>
      <c r="O169" s="7">
        <v>2000</v>
      </c>
      <c r="P169" s="7">
        <v>0</v>
      </c>
      <c r="Q169" s="7" t="s">
        <v>27</v>
      </c>
      <c r="R169" s="18">
        <f>O169*50%</f>
        <v>1000</v>
      </c>
      <c r="S169" s="7">
        <v>0</v>
      </c>
      <c r="T169" s="18">
        <f>R169*20%</f>
        <v>200</v>
      </c>
      <c r="U169" s="18">
        <f t="shared" si="256"/>
        <v>466.66666666666998</v>
      </c>
      <c r="V169" s="16">
        <f t="shared" si="257"/>
        <v>18666.64</v>
      </c>
      <c r="W169" s="16">
        <f>X169*2</f>
        <v>9333.32</v>
      </c>
      <c r="X169" s="16">
        <v>4666.66</v>
      </c>
      <c r="Y169" s="16">
        <f>X169/2</f>
        <v>2333.33</v>
      </c>
      <c r="Z169" s="16">
        <f t="shared" si="258"/>
        <v>50.000150000150015</v>
      </c>
      <c r="AA169" s="15">
        <f>AC169*4</f>
        <v>13066.647999999999</v>
      </c>
      <c r="AB169" s="15">
        <f>AC169*2</f>
        <v>6533.3239999999996</v>
      </c>
      <c r="AC169" s="15">
        <f>X169*70%</f>
        <v>3266.6619999999998</v>
      </c>
      <c r="AD169" s="15">
        <f>AC169/2</f>
        <v>1633.3309999999999</v>
      </c>
      <c r="AE169" s="15">
        <f>(R169-(T169+AC169/10))/(T169+AC169/10)%</f>
        <v>89.873585963936932</v>
      </c>
      <c r="AF169" s="1">
        <v>0</v>
      </c>
      <c r="AG169" s="34">
        <f t="shared" si="210"/>
        <v>5599.9920000000002</v>
      </c>
      <c r="AH169" s="34">
        <f t="shared" si="211"/>
        <v>2799.9960000000001</v>
      </c>
      <c r="AI169" s="34">
        <f t="shared" si="212"/>
        <v>1399.998</v>
      </c>
      <c r="AJ169" s="34">
        <f t="shared" si="213"/>
        <v>699.99900000000002</v>
      </c>
      <c r="AK169" s="34">
        <f t="shared" si="215"/>
        <v>0</v>
      </c>
      <c r="AL169" s="34">
        <f t="shared" si="216"/>
        <v>0</v>
      </c>
      <c r="AM169" s="34">
        <f t="shared" si="217"/>
        <v>0</v>
      </c>
      <c r="AN169" s="34">
        <f t="shared" si="218"/>
        <v>0</v>
      </c>
    </row>
    <row r="170" spans="1:40" ht="13.25" hidden="1" customHeight="1" x14ac:dyDescent="0.45">
      <c r="A170" s="24" t="str">
        <f t="shared" si="264"/>
        <v>CBSE - XI - Geography</v>
      </c>
      <c r="B170" s="6" t="s">
        <v>32</v>
      </c>
      <c r="C170" s="3" t="s">
        <v>25</v>
      </c>
      <c r="D170" s="3" t="s">
        <v>45</v>
      </c>
      <c r="E170" s="3" t="s">
        <v>305</v>
      </c>
      <c r="F170" s="22" t="s">
        <v>293</v>
      </c>
      <c r="G170" s="22"/>
      <c r="H170" s="7" t="s">
        <v>72</v>
      </c>
      <c r="I170" s="17">
        <v>45139</v>
      </c>
      <c r="J170" s="7">
        <v>1</v>
      </c>
      <c r="K170" s="7">
        <v>2</v>
      </c>
      <c r="L170" s="7">
        <v>0</v>
      </c>
      <c r="M170" s="7">
        <v>0</v>
      </c>
      <c r="N170" s="7" t="s">
        <v>29</v>
      </c>
      <c r="O170" s="7">
        <v>2000</v>
      </c>
      <c r="P170" s="7">
        <v>0</v>
      </c>
      <c r="Q170" s="7" t="s">
        <v>27</v>
      </c>
      <c r="R170" s="18">
        <f>O170*50%</f>
        <v>1000</v>
      </c>
      <c r="S170" s="7">
        <v>0</v>
      </c>
      <c r="T170" s="18">
        <f>R170*20%</f>
        <v>200</v>
      </c>
      <c r="U170" s="18">
        <f t="shared" si="256"/>
        <v>466.66666666666998</v>
      </c>
      <c r="V170" s="16">
        <f t="shared" si="257"/>
        <v>18666.64</v>
      </c>
      <c r="W170" s="16">
        <f>X170*2</f>
        <v>9333.32</v>
      </c>
      <c r="X170" s="16">
        <v>4666.66</v>
      </c>
      <c r="Y170" s="16">
        <f>X170/2</f>
        <v>2333.33</v>
      </c>
      <c r="Z170" s="16">
        <f t="shared" si="258"/>
        <v>50.000150000150015</v>
      </c>
      <c r="AA170" s="15">
        <f>AC170*4</f>
        <v>13066.647999999999</v>
      </c>
      <c r="AB170" s="15">
        <f>AC170*2</f>
        <v>6533.3239999999996</v>
      </c>
      <c r="AC170" s="15">
        <f>X170*70%</f>
        <v>3266.6619999999998</v>
      </c>
      <c r="AD170" s="15">
        <f>AC170/2</f>
        <v>1633.3309999999999</v>
      </c>
      <c r="AE170" s="15">
        <f>(R170-(T170+AC170/10))/(T170+AC170/10)%</f>
        <v>89.873585963936932</v>
      </c>
      <c r="AF170" s="1">
        <v>0</v>
      </c>
      <c r="AG170" s="34">
        <f t="shared" si="210"/>
        <v>5599.9920000000002</v>
      </c>
      <c r="AH170" s="34">
        <f t="shared" si="211"/>
        <v>2799.9960000000001</v>
      </c>
      <c r="AI170" s="34">
        <f t="shared" si="212"/>
        <v>1399.998</v>
      </c>
      <c r="AJ170" s="34">
        <f t="shared" si="213"/>
        <v>699.99900000000002</v>
      </c>
      <c r="AK170" s="34">
        <f t="shared" si="215"/>
        <v>0</v>
      </c>
      <c r="AL170" s="34">
        <f t="shared" si="216"/>
        <v>0</v>
      </c>
      <c r="AM170" s="34">
        <f t="shared" si="217"/>
        <v>0</v>
      </c>
      <c r="AN170" s="34">
        <f t="shared" si="218"/>
        <v>0</v>
      </c>
    </row>
    <row r="171" spans="1:40" ht="13.25" hidden="1" customHeight="1" x14ac:dyDescent="0.45">
      <c r="A171" s="24" t="str">
        <f t="shared" si="264"/>
        <v>CBSE - XI - Political Science</v>
      </c>
      <c r="B171" s="6" t="s">
        <v>36</v>
      </c>
      <c r="C171" s="3" t="s">
        <v>25</v>
      </c>
      <c r="D171" s="3" t="s">
        <v>45</v>
      </c>
      <c r="E171" s="3" t="s">
        <v>305</v>
      </c>
      <c r="F171" s="33" t="s">
        <v>194</v>
      </c>
      <c r="G171" s="33" t="s">
        <v>285</v>
      </c>
      <c r="H171" s="7" t="s">
        <v>72</v>
      </c>
      <c r="I171" s="17">
        <v>45139</v>
      </c>
      <c r="J171" s="7">
        <v>1</v>
      </c>
      <c r="K171" s="7">
        <v>2</v>
      </c>
      <c r="L171" s="7">
        <v>0</v>
      </c>
      <c r="M171" s="7">
        <v>0</v>
      </c>
      <c r="N171" s="7" t="s">
        <v>29</v>
      </c>
      <c r="O171" s="7">
        <v>2000</v>
      </c>
      <c r="P171" s="7">
        <v>0</v>
      </c>
      <c r="Q171" s="7" t="s">
        <v>27</v>
      </c>
      <c r="R171" s="18">
        <f>O171*50%</f>
        <v>1000</v>
      </c>
      <c r="S171" s="7">
        <v>0</v>
      </c>
      <c r="T171" s="18">
        <f>R171*20%</f>
        <v>200</v>
      </c>
      <c r="U171" s="18">
        <f t="shared" si="256"/>
        <v>466.66666666666998</v>
      </c>
      <c r="V171" s="16">
        <f t="shared" si="257"/>
        <v>18666.64</v>
      </c>
      <c r="W171" s="16">
        <f>X171*2</f>
        <v>9333.32</v>
      </c>
      <c r="X171" s="16">
        <v>4666.66</v>
      </c>
      <c r="Y171" s="16">
        <f>X171/2</f>
        <v>2333.33</v>
      </c>
      <c r="Z171" s="16">
        <f t="shared" si="258"/>
        <v>50.000150000150015</v>
      </c>
      <c r="AA171" s="15">
        <f>AC171*4</f>
        <v>13066.647999999999</v>
      </c>
      <c r="AB171" s="15">
        <f>AC171*2</f>
        <v>6533.3239999999996</v>
      </c>
      <c r="AC171" s="15">
        <f>X171*70%</f>
        <v>3266.6619999999998</v>
      </c>
      <c r="AD171" s="15">
        <f>AC171/2</f>
        <v>1633.3309999999999</v>
      </c>
      <c r="AE171" s="15">
        <f>(R171-(T171+AC171/10))/(T171+AC171/10)%</f>
        <v>89.873585963936932</v>
      </c>
      <c r="AF171" s="1">
        <v>0</v>
      </c>
      <c r="AG171" s="34">
        <f t="shared" si="210"/>
        <v>5599.9920000000002</v>
      </c>
      <c r="AH171" s="34">
        <f t="shared" si="211"/>
        <v>2799.9960000000001</v>
      </c>
      <c r="AI171" s="34">
        <f t="shared" si="212"/>
        <v>1399.998</v>
      </c>
      <c r="AJ171" s="34">
        <f t="shared" si="213"/>
        <v>699.99900000000002</v>
      </c>
      <c r="AK171" s="34">
        <f t="shared" si="215"/>
        <v>0</v>
      </c>
      <c r="AL171" s="34">
        <f t="shared" si="216"/>
        <v>0</v>
      </c>
      <c r="AM171" s="34">
        <f t="shared" si="217"/>
        <v>0</v>
      </c>
      <c r="AN171" s="34">
        <f t="shared" si="218"/>
        <v>0</v>
      </c>
    </row>
    <row r="172" spans="1:40" ht="13.25" hidden="1" customHeight="1" x14ac:dyDescent="0.45">
      <c r="A172" s="24" t="str">
        <f t="shared" si="264"/>
        <v>CBSE - XI - Sociology</v>
      </c>
      <c r="B172" s="6" t="s">
        <v>37</v>
      </c>
      <c r="C172" s="3" t="s">
        <v>25</v>
      </c>
      <c r="D172" s="3" t="s">
        <v>45</v>
      </c>
      <c r="E172" s="3" t="s">
        <v>305</v>
      </c>
      <c r="F172" s="33" t="s">
        <v>204</v>
      </c>
      <c r="G172" s="33" t="s">
        <v>285</v>
      </c>
      <c r="H172" s="7" t="s">
        <v>72</v>
      </c>
      <c r="I172" s="17">
        <v>45139</v>
      </c>
      <c r="J172" s="7">
        <v>1</v>
      </c>
      <c r="K172" s="7">
        <v>2</v>
      </c>
      <c r="L172" s="7">
        <v>0</v>
      </c>
      <c r="M172" s="7">
        <v>0</v>
      </c>
      <c r="N172" s="7" t="s">
        <v>29</v>
      </c>
      <c r="O172" s="7">
        <v>2000</v>
      </c>
      <c r="P172" s="7">
        <v>0</v>
      </c>
      <c r="Q172" s="7" t="s">
        <v>27</v>
      </c>
      <c r="R172" s="18">
        <f>O172*50%</f>
        <v>1000</v>
      </c>
      <c r="S172" s="7">
        <v>0</v>
      </c>
      <c r="T172" s="18">
        <f>R172*20%</f>
        <v>200</v>
      </c>
      <c r="U172" s="18">
        <f t="shared" si="256"/>
        <v>466.66666666666998</v>
      </c>
      <c r="V172" s="16">
        <f t="shared" si="257"/>
        <v>18666.64</v>
      </c>
      <c r="W172" s="16">
        <f>X172*2</f>
        <v>9333.32</v>
      </c>
      <c r="X172" s="16">
        <v>4666.66</v>
      </c>
      <c r="Y172" s="16">
        <f>X172/2</f>
        <v>2333.33</v>
      </c>
      <c r="Z172" s="16">
        <f t="shared" si="258"/>
        <v>50.000150000150015</v>
      </c>
      <c r="AA172" s="15">
        <f>AC172*4</f>
        <v>13066.647999999999</v>
      </c>
      <c r="AB172" s="15">
        <f>AC172*2</f>
        <v>6533.3239999999996</v>
      </c>
      <c r="AC172" s="15">
        <f>X172*70%</f>
        <v>3266.6619999999998</v>
      </c>
      <c r="AD172" s="15">
        <f>AC172/2</f>
        <v>1633.3309999999999</v>
      </c>
      <c r="AE172" s="15">
        <f>(R172-(T172+AC172/10))/(T172+AC172/10)%</f>
        <v>89.873585963936932</v>
      </c>
      <c r="AF172" s="1">
        <v>0</v>
      </c>
      <c r="AG172" s="34">
        <f t="shared" si="210"/>
        <v>5599.9920000000002</v>
      </c>
      <c r="AH172" s="34">
        <f t="shared" si="211"/>
        <v>2799.9960000000001</v>
      </c>
      <c r="AI172" s="34">
        <f t="shared" si="212"/>
        <v>1399.998</v>
      </c>
      <c r="AJ172" s="34">
        <f t="shared" si="213"/>
        <v>699.99900000000002</v>
      </c>
      <c r="AK172" s="34">
        <f t="shared" si="215"/>
        <v>0</v>
      </c>
      <c r="AL172" s="34">
        <f t="shared" si="216"/>
        <v>0</v>
      </c>
      <c r="AM172" s="34">
        <f t="shared" si="217"/>
        <v>0</v>
      </c>
      <c r="AN172" s="34">
        <f t="shared" si="218"/>
        <v>0</v>
      </c>
    </row>
    <row r="173" spans="1:40" ht="13.25" hidden="1" customHeight="1" x14ac:dyDescent="0.45">
      <c r="A173" s="24" t="str">
        <f t="shared" si="264"/>
        <v>CBSE - XI - Philosophy</v>
      </c>
      <c r="B173" s="6" t="s">
        <v>38</v>
      </c>
      <c r="C173" s="3" t="s">
        <v>25</v>
      </c>
      <c r="D173" s="3" t="s">
        <v>45</v>
      </c>
      <c r="E173" s="3" t="s">
        <v>305</v>
      </c>
      <c r="F173" s="22" t="s">
        <v>29</v>
      </c>
      <c r="G173" s="22"/>
      <c r="H173" s="7" t="s">
        <v>72</v>
      </c>
      <c r="I173" s="17">
        <v>45139</v>
      </c>
      <c r="J173" s="7">
        <v>1</v>
      </c>
      <c r="K173" s="7">
        <v>2</v>
      </c>
      <c r="L173" s="7">
        <v>0</v>
      </c>
      <c r="M173" s="7">
        <v>0</v>
      </c>
      <c r="N173" s="7" t="s">
        <v>29</v>
      </c>
      <c r="O173" s="7">
        <v>2000</v>
      </c>
      <c r="P173" s="7">
        <v>0</v>
      </c>
      <c r="Q173" s="7" t="s">
        <v>27</v>
      </c>
      <c r="R173" s="18">
        <f>O173*50%</f>
        <v>1000</v>
      </c>
      <c r="S173" s="7">
        <v>0</v>
      </c>
      <c r="T173" s="18">
        <f>R173*20%</f>
        <v>200</v>
      </c>
      <c r="U173" s="18">
        <f t="shared" si="256"/>
        <v>466.66666666666998</v>
      </c>
      <c r="V173" s="16">
        <f t="shared" si="257"/>
        <v>18666.64</v>
      </c>
      <c r="W173" s="16">
        <f>X173*2</f>
        <v>9333.32</v>
      </c>
      <c r="X173" s="16">
        <v>4666.66</v>
      </c>
      <c r="Y173" s="16">
        <f>X173/2</f>
        <v>2333.33</v>
      </c>
      <c r="Z173" s="16">
        <f t="shared" si="258"/>
        <v>50.000150000150015</v>
      </c>
      <c r="AA173" s="15">
        <f>AC173*4</f>
        <v>13066.647999999999</v>
      </c>
      <c r="AB173" s="15">
        <f>AC173*2</f>
        <v>6533.3239999999996</v>
      </c>
      <c r="AC173" s="15">
        <f>X173*70%</f>
        <v>3266.6619999999998</v>
      </c>
      <c r="AD173" s="15">
        <f>AC173/2</f>
        <v>1633.3309999999999</v>
      </c>
      <c r="AE173" s="15">
        <f>(R173-(T173+AC173/10))/(T173+AC173/10)%</f>
        <v>89.873585963936932</v>
      </c>
      <c r="AF173" s="1">
        <v>0</v>
      </c>
      <c r="AG173" s="34">
        <f t="shared" si="210"/>
        <v>5599.9920000000002</v>
      </c>
      <c r="AH173" s="34">
        <f t="shared" si="211"/>
        <v>2799.9960000000001</v>
      </c>
      <c r="AI173" s="34">
        <f t="shared" si="212"/>
        <v>1399.998</v>
      </c>
      <c r="AJ173" s="34">
        <f t="shared" si="213"/>
        <v>699.99900000000002</v>
      </c>
      <c r="AK173" s="34">
        <f t="shared" si="215"/>
        <v>0</v>
      </c>
      <c r="AL173" s="34">
        <f t="shared" si="216"/>
        <v>0</v>
      </c>
      <c r="AM173" s="34">
        <f t="shared" si="217"/>
        <v>0</v>
      </c>
      <c r="AN173" s="34">
        <f t="shared" si="218"/>
        <v>0</v>
      </c>
    </row>
    <row r="174" spans="1:40" ht="13.25" hidden="1" customHeight="1" x14ac:dyDescent="0.45">
      <c r="A174" s="24" t="str">
        <f t="shared" si="264"/>
        <v>CBSE - XI - Accounting</v>
      </c>
      <c r="B174" s="9" t="s">
        <v>39</v>
      </c>
      <c r="C174" s="3" t="s">
        <v>25</v>
      </c>
      <c r="D174" s="3" t="s">
        <v>45</v>
      </c>
      <c r="E174" s="3" t="s">
        <v>4</v>
      </c>
      <c r="F174" s="33" t="s">
        <v>181</v>
      </c>
      <c r="G174" s="33" t="s">
        <v>285</v>
      </c>
      <c r="H174" s="7" t="s">
        <v>72</v>
      </c>
      <c r="I174" s="17">
        <v>45139</v>
      </c>
      <c r="J174" s="7">
        <v>1</v>
      </c>
      <c r="K174" s="7">
        <v>2</v>
      </c>
      <c r="L174" s="7">
        <v>0</v>
      </c>
      <c r="M174" s="7">
        <v>0</v>
      </c>
      <c r="N174" s="7" t="s">
        <v>29</v>
      </c>
      <c r="O174" s="7">
        <v>3000</v>
      </c>
      <c r="P174" s="7">
        <v>0</v>
      </c>
      <c r="Q174" s="7" t="s">
        <v>27</v>
      </c>
      <c r="R174" s="18">
        <f t="shared" ref="R174:R179" si="274">O174*50%</f>
        <v>1500</v>
      </c>
      <c r="S174" s="7">
        <v>0</v>
      </c>
      <c r="T174" s="18">
        <f t="shared" ref="T174:T179" si="275">R174*20%</f>
        <v>300</v>
      </c>
      <c r="U174" s="18">
        <f t="shared" ref="U174:U179" si="276">R174*46.666666666667%</f>
        <v>700.000000000005</v>
      </c>
      <c r="V174" s="16">
        <f t="shared" ref="V174:V179" si="277">X174*4</f>
        <v>28000</v>
      </c>
      <c r="W174" s="16">
        <f t="shared" ref="W174:W179" si="278">X174*2</f>
        <v>14000</v>
      </c>
      <c r="X174" s="16">
        <v>7000</v>
      </c>
      <c r="Y174" s="16">
        <f t="shared" ref="Y174:Y179" si="279">X174/2</f>
        <v>3500</v>
      </c>
      <c r="Z174" s="16">
        <f t="shared" ref="Z174:Z179" si="280">(R174-(T174+X174/10))/(T174+X174/10)%</f>
        <v>50</v>
      </c>
      <c r="AA174" s="15">
        <f t="shared" ref="AA174:AA180" si="281">AC174*4</f>
        <v>19600</v>
      </c>
      <c r="AB174" s="15">
        <f t="shared" ref="AB174:AB180" si="282">AC174*2</f>
        <v>9800</v>
      </c>
      <c r="AC174" s="15">
        <f t="shared" ref="AC174:AC180" si="283">X174*70%</f>
        <v>4900</v>
      </c>
      <c r="AD174" s="15">
        <f t="shared" ref="AD174:AD180" si="284">AC174/2</f>
        <v>2450</v>
      </c>
      <c r="AE174" s="15">
        <f t="shared" ref="AE174:AE180" si="285">(R174-(T174+AC174/10))/(T174+AC174/10)%</f>
        <v>89.87341772151899</v>
      </c>
      <c r="AF174" s="1">
        <v>0</v>
      </c>
      <c r="AG174" s="34">
        <f t="shared" si="210"/>
        <v>8400</v>
      </c>
      <c r="AH174" s="34">
        <f t="shared" si="211"/>
        <v>4200</v>
      </c>
      <c r="AI174" s="34">
        <f t="shared" si="212"/>
        <v>2100</v>
      </c>
      <c r="AJ174" s="34">
        <f t="shared" si="213"/>
        <v>1050</v>
      </c>
      <c r="AK174" s="34">
        <f t="shared" si="215"/>
        <v>0</v>
      </c>
      <c r="AL174" s="34">
        <f t="shared" si="216"/>
        <v>0</v>
      </c>
      <c r="AM174" s="34">
        <f t="shared" si="217"/>
        <v>0</v>
      </c>
      <c r="AN174" s="34">
        <f t="shared" si="218"/>
        <v>0</v>
      </c>
    </row>
    <row r="175" spans="1:40" ht="13.25" hidden="1" customHeight="1" x14ac:dyDescent="0.45">
      <c r="A175" s="24" t="str">
        <f t="shared" si="264"/>
        <v>CBSE - XI - Economics</v>
      </c>
      <c r="B175" s="9" t="s">
        <v>31</v>
      </c>
      <c r="C175" s="3" t="s">
        <v>25</v>
      </c>
      <c r="D175" s="3" t="s">
        <v>45</v>
      </c>
      <c r="E175" s="3" t="s">
        <v>4</v>
      </c>
      <c r="F175" s="33" t="s">
        <v>180</v>
      </c>
      <c r="G175" s="33" t="s">
        <v>285</v>
      </c>
      <c r="H175" s="7" t="s">
        <v>72</v>
      </c>
      <c r="I175" s="17">
        <v>45139</v>
      </c>
      <c r="J175" s="7">
        <v>1</v>
      </c>
      <c r="K175" s="7">
        <v>2</v>
      </c>
      <c r="L175" s="7">
        <v>0</v>
      </c>
      <c r="M175" s="7">
        <v>0</v>
      </c>
      <c r="N175" s="7" t="s">
        <v>29</v>
      </c>
      <c r="O175" s="7">
        <v>3000</v>
      </c>
      <c r="P175" s="7">
        <v>0</v>
      </c>
      <c r="Q175" s="7" t="s">
        <v>27</v>
      </c>
      <c r="R175" s="18">
        <f t="shared" si="274"/>
        <v>1500</v>
      </c>
      <c r="S175" s="7">
        <v>0</v>
      </c>
      <c r="T175" s="18">
        <f t="shared" si="275"/>
        <v>300</v>
      </c>
      <c r="U175" s="18">
        <f t="shared" si="276"/>
        <v>700.000000000005</v>
      </c>
      <c r="V175" s="16">
        <f t="shared" si="277"/>
        <v>28000</v>
      </c>
      <c r="W175" s="16">
        <f t="shared" si="278"/>
        <v>14000</v>
      </c>
      <c r="X175" s="16">
        <v>7000</v>
      </c>
      <c r="Y175" s="16">
        <f t="shared" si="279"/>
        <v>3500</v>
      </c>
      <c r="Z175" s="16">
        <f t="shared" si="280"/>
        <v>50</v>
      </c>
      <c r="AA175" s="15">
        <f t="shared" si="281"/>
        <v>19600</v>
      </c>
      <c r="AB175" s="15">
        <f t="shared" si="282"/>
        <v>9800</v>
      </c>
      <c r="AC175" s="15">
        <f t="shared" si="283"/>
        <v>4900</v>
      </c>
      <c r="AD175" s="15">
        <f t="shared" si="284"/>
        <v>2450</v>
      </c>
      <c r="AE175" s="15">
        <f t="shared" si="285"/>
        <v>89.87341772151899</v>
      </c>
      <c r="AF175" s="1">
        <v>0</v>
      </c>
      <c r="AG175" s="34">
        <f t="shared" si="210"/>
        <v>8400</v>
      </c>
      <c r="AH175" s="34">
        <f t="shared" si="211"/>
        <v>4200</v>
      </c>
      <c r="AI175" s="34">
        <f t="shared" si="212"/>
        <v>2100</v>
      </c>
      <c r="AJ175" s="34">
        <f t="shared" si="213"/>
        <v>1050</v>
      </c>
      <c r="AK175" s="34">
        <f t="shared" si="215"/>
        <v>0</v>
      </c>
      <c r="AL175" s="34">
        <f t="shared" si="216"/>
        <v>0</v>
      </c>
      <c r="AM175" s="34">
        <f t="shared" si="217"/>
        <v>0</v>
      </c>
      <c r="AN175" s="34">
        <f t="shared" si="218"/>
        <v>0</v>
      </c>
    </row>
    <row r="176" spans="1:40" ht="13.25" hidden="1" customHeight="1" x14ac:dyDescent="0.45">
      <c r="A176" s="24" t="str">
        <f t="shared" si="264"/>
        <v>CBSE - XI - Business Studies</v>
      </c>
      <c r="B176" s="9" t="s">
        <v>40</v>
      </c>
      <c r="C176" s="3" t="s">
        <v>25</v>
      </c>
      <c r="D176" s="3" t="s">
        <v>45</v>
      </c>
      <c r="E176" s="3" t="s">
        <v>4</v>
      </c>
      <c r="F176" s="33" t="s">
        <v>179</v>
      </c>
      <c r="G176" s="33" t="s">
        <v>285</v>
      </c>
      <c r="H176" s="7" t="s">
        <v>72</v>
      </c>
      <c r="I176" s="17">
        <v>45139</v>
      </c>
      <c r="J176" s="7">
        <v>1</v>
      </c>
      <c r="K176" s="7">
        <v>2</v>
      </c>
      <c r="L176" s="7">
        <v>0</v>
      </c>
      <c r="M176" s="7">
        <v>0</v>
      </c>
      <c r="N176" s="7" t="s">
        <v>29</v>
      </c>
      <c r="O176" s="7">
        <v>2000</v>
      </c>
      <c r="P176" s="7">
        <v>0</v>
      </c>
      <c r="Q176" s="7" t="s">
        <v>27</v>
      </c>
      <c r="R176" s="18">
        <f t="shared" si="274"/>
        <v>1000</v>
      </c>
      <c r="S176" s="7">
        <v>0</v>
      </c>
      <c r="T176" s="18">
        <f t="shared" si="275"/>
        <v>200</v>
      </c>
      <c r="U176" s="18">
        <f t="shared" si="276"/>
        <v>466.66666666666998</v>
      </c>
      <c r="V176" s="16">
        <f t="shared" si="277"/>
        <v>18668</v>
      </c>
      <c r="W176" s="16">
        <f t="shared" si="278"/>
        <v>9334</v>
      </c>
      <c r="X176" s="16">
        <v>4667</v>
      </c>
      <c r="Y176" s="16">
        <f t="shared" si="279"/>
        <v>2333.5</v>
      </c>
      <c r="Z176" s="16">
        <f t="shared" si="280"/>
        <v>49.99250037498124</v>
      </c>
      <c r="AA176" s="15">
        <f t="shared" si="281"/>
        <v>13067.599999999999</v>
      </c>
      <c r="AB176" s="15">
        <f t="shared" si="282"/>
        <v>6533.7999999999993</v>
      </c>
      <c r="AC176" s="15">
        <f t="shared" si="283"/>
        <v>3266.8999999999996</v>
      </c>
      <c r="AD176" s="15">
        <f t="shared" si="284"/>
        <v>1633.4499999999998</v>
      </c>
      <c r="AE176" s="15">
        <f t="shared" si="285"/>
        <v>89.865005980747711</v>
      </c>
      <c r="AF176" s="1">
        <v>0</v>
      </c>
      <c r="AG176" s="34">
        <f t="shared" si="210"/>
        <v>5600.4000000000015</v>
      </c>
      <c r="AH176" s="34">
        <f t="shared" si="211"/>
        <v>2800.2000000000007</v>
      </c>
      <c r="AI176" s="34">
        <f t="shared" si="212"/>
        <v>1400.1000000000004</v>
      </c>
      <c r="AJ176" s="34">
        <f t="shared" si="213"/>
        <v>700.05000000000018</v>
      </c>
      <c r="AK176" s="34">
        <f t="shared" si="215"/>
        <v>0</v>
      </c>
      <c r="AL176" s="34">
        <f t="shared" si="216"/>
        <v>0</v>
      </c>
      <c r="AM176" s="34">
        <f t="shared" si="217"/>
        <v>0</v>
      </c>
      <c r="AN176" s="34">
        <f t="shared" si="218"/>
        <v>0</v>
      </c>
    </row>
    <row r="177" spans="1:40" ht="13.25" hidden="1" customHeight="1" x14ac:dyDescent="0.45">
      <c r="A177" s="24" t="str">
        <f t="shared" si="264"/>
        <v>CBSE - XI - Info Practices</v>
      </c>
      <c r="B177" s="9" t="s">
        <v>74</v>
      </c>
      <c r="C177" s="3" t="s">
        <v>25</v>
      </c>
      <c r="D177" s="3" t="s">
        <v>45</v>
      </c>
      <c r="E177" s="3" t="s">
        <v>4</v>
      </c>
      <c r="F177" s="33" t="s">
        <v>277</v>
      </c>
      <c r="G177" s="33" t="s">
        <v>285</v>
      </c>
      <c r="H177" s="7" t="s">
        <v>72</v>
      </c>
      <c r="I177" s="17">
        <v>45139</v>
      </c>
      <c r="J177" s="7">
        <v>1</v>
      </c>
      <c r="K177" s="7">
        <v>2</v>
      </c>
      <c r="L177" s="7">
        <v>0</v>
      </c>
      <c r="M177" s="7">
        <v>0</v>
      </c>
      <c r="N177" s="7" t="s">
        <v>29</v>
      </c>
      <c r="O177" s="7">
        <v>3000</v>
      </c>
      <c r="P177" s="7">
        <v>0</v>
      </c>
      <c r="Q177" s="7" t="s">
        <v>27</v>
      </c>
      <c r="R177" s="18">
        <f t="shared" si="274"/>
        <v>1500</v>
      </c>
      <c r="S177" s="7">
        <v>0</v>
      </c>
      <c r="T177" s="18">
        <f t="shared" si="275"/>
        <v>300</v>
      </c>
      <c r="U177" s="18">
        <f t="shared" si="276"/>
        <v>700.000000000005</v>
      </c>
      <c r="V177" s="16">
        <f t="shared" si="277"/>
        <v>28000</v>
      </c>
      <c r="W177" s="16">
        <f t="shared" si="278"/>
        <v>14000</v>
      </c>
      <c r="X177" s="16">
        <v>7000</v>
      </c>
      <c r="Y177" s="16">
        <f t="shared" si="279"/>
        <v>3500</v>
      </c>
      <c r="Z177" s="16">
        <f t="shared" si="280"/>
        <v>50</v>
      </c>
      <c r="AA177" s="15">
        <f t="shared" si="281"/>
        <v>19600</v>
      </c>
      <c r="AB177" s="15">
        <f t="shared" si="282"/>
        <v>9800</v>
      </c>
      <c r="AC177" s="15">
        <f t="shared" si="283"/>
        <v>4900</v>
      </c>
      <c r="AD177" s="15">
        <f t="shared" si="284"/>
        <v>2450</v>
      </c>
      <c r="AE177" s="15">
        <f t="shared" si="285"/>
        <v>89.87341772151899</v>
      </c>
      <c r="AF177" s="1">
        <v>0</v>
      </c>
      <c r="AG177" s="34">
        <f t="shared" si="210"/>
        <v>8400</v>
      </c>
      <c r="AH177" s="34">
        <f t="shared" si="211"/>
        <v>4200</v>
      </c>
      <c r="AI177" s="34">
        <f t="shared" si="212"/>
        <v>2100</v>
      </c>
      <c r="AJ177" s="34">
        <f t="shared" si="213"/>
        <v>1050</v>
      </c>
      <c r="AK177" s="34">
        <f t="shared" si="215"/>
        <v>0</v>
      </c>
      <c r="AL177" s="34">
        <f t="shared" si="216"/>
        <v>0</v>
      </c>
      <c r="AM177" s="34">
        <f t="shared" si="217"/>
        <v>0</v>
      </c>
      <c r="AN177" s="34">
        <f t="shared" si="218"/>
        <v>0</v>
      </c>
    </row>
    <row r="178" spans="1:40" ht="13.25" hidden="1" customHeight="1" x14ac:dyDescent="0.45">
      <c r="A178" s="24" t="str">
        <f t="shared" si="264"/>
        <v>CBSE - XI - Legal Studies</v>
      </c>
      <c r="B178" s="9" t="s">
        <v>42</v>
      </c>
      <c r="C178" s="3" t="s">
        <v>25</v>
      </c>
      <c r="D178" s="3" t="s">
        <v>45</v>
      </c>
      <c r="E178" s="3" t="s">
        <v>4</v>
      </c>
      <c r="F178" s="22" t="s">
        <v>276</v>
      </c>
      <c r="G178" s="22" t="s">
        <v>185</v>
      </c>
      <c r="H178" s="7" t="s">
        <v>72</v>
      </c>
      <c r="I178" s="17">
        <v>45139</v>
      </c>
      <c r="J178" s="7">
        <v>1</v>
      </c>
      <c r="K178" s="7">
        <v>2</v>
      </c>
      <c r="L178" s="7">
        <v>0</v>
      </c>
      <c r="M178" s="7">
        <v>0</v>
      </c>
      <c r="N178" s="7" t="s">
        <v>29</v>
      </c>
      <c r="O178" s="7">
        <v>3000</v>
      </c>
      <c r="P178" s="7">
        <v>0</v>
      </c>
      <c r="Q178" s="7" t="s">
        <v>27</v>
      </c>
      <c r="R178" s="18">
        <f t="shared" si="274"/>
        <v>1500</v>
      </c>
      <c r="S178" s="7">
        <v>0</v>
      </c>
      <c r="T178" s="18">
        <f t="shared" si="275"/>
        <v>300</v>
      </c>
      <c r="U178" s="18">
        <f t="shared" si="276"/>
        <v>700.000000000005</v>
      </c>
      <c r="V178" s="16">
        <f t="shared" si="277"/>
        <v>28000</v>
      </c>
      <c r="W178" s="16">
        <f t="shared" si="278"/>
        <v>14000</v>
      </c>
      <c r="X178" s="16">
        <v>7000</v>
      </c>
      <c r="Y178" s="16">
        <f t="shared" si="279"/>
        <v>3500</v>
      </c>
      <c r="Z178" s="16">
        <f t="shared" si="280"/>
        <v>50</v>
      </c>
      <c r="AA178" s="15">
        <f t="shared" si="281"/>
        <v>19600</v>
      </c>
      <c r="AB178" s="15">
        <f t="shared" si="282"/>
        <v>9800</v>
      </c>
      <c r="AC178" s="15">
        <f t="shared" si="283"/>
        <v>4900</v>
      </c>
      <c r="AD178" s="15">
        <f t="shared" si="284"/>
        <v>2450</v>
      </c>
      <c r="AE178" s="15">
        <f t="shared" si="285"/>
        <v>89.87341772151899</v>
      </c>
      <c r="AF178" s="1">
        <v>0</v>
      </c>
      <c r="AG178" s="34">
        <f t="shared" si="210"/>
        <v>8400</v>
      </c>
      <c r="AH178" s="34">
        <f t="shared" si="211"/>
        <v>4200</v>
      </c>
      <c r="AI178" s="34">
        <f t="shared" si="212"/>
        <v>2100</v>
      </c>
      <c r="AJ178" s="34">
        <f t="shared" si="213"/>
        <v>1050</v>
      </c>
      <c r="AK178" s="34">
        <f t="shared" si="215"/>
        <v>0</v>
      </c>
      <c r="AL178" s="34">
        <f t="shared" si="216"/>
        <v>0</v>
      </c>
      <c r="AM178" s="34">
        <f t="shared" si="217"/>
        <v>0</v>
      </c>
      <c r="AN178" s="34">
        <f t="shared" si="218"/>
        <v>0</v>
      </c>
    </row>
    <row r="179" spans="1:40" ht="13.25" customHeight="1" x14ac:dyDescent="0.45">
      <c r="A179" s="24" t="str">
        <f t="shared" si="264"/>
        <v>CBSE - XI - Maths (Comm)</v>
      </c>
      <c r="B179" s="9" t="s">
        <v>182</v>
      </c>
      <c r="C179" s="3" t="s">
        <v>25</v>
      </c>
      <c r="D179" s="3" t="s">
        <v>45</v>
      </c>
      <c r="E179" s="3" t="s">
        <v>4</v>
      </c>
      <c r="F179" s="33" t="s">
        <v>192</v>
      </c>
      <c r="G179" s="33" t="s">
        <v>285</v>
      </c>
      <c r="H179" s="7" t="s">
        <v>72</v>
      </c>
      <c r="I179" s="17">
        <v>45139</v>
      </c>
      <c r="J179" s="7">
        <v>1</v>
      </c>
      <c r="K179" s="7">
        <v>2</v>
      </c>
      <c r="L179" s="7">
        <v>0</v>
      </c>
      <c r="M179" s="7">
        <v>0</v>
      </c>
      <c r="N179" s="7" t="s">
        <v>29</v>
      </c>
      <c r="O179" s="7">
        <v>3000</v>
      </c>
      <c r="P179" s="7">
        <v>0</v>
      </c>
      <c r="Q179" s="7" t="s">
        <v>27</v>
      </c>
      <c r="R179" s="18">
        <f t="shared" si="274"/>
        <v>1500</v>
      </c>
      <c r="S179" s="7">
        <v>0</v>
      </c>
      <c r="T179" s="18">
        <f t="shared" si="275"/>
        <v>300</v>
      </c>
      <c r="U179" s="18">
        <f t="shared" si="276"/>
        <v>700.000000000005</v>
      </c>
      <c r="V179" s="16">
        <f t="shared" si="277"/>
        <v>28000</v>
      </c>
      <c r="W179" s="16">
        <f t="shared" si="278"/>
        <v>14000</v>
      </c>
      <c r="X179" s="16">
        <v>7000</v>
      </c>
      <c r="Y179" s="16">
        <f t="shared" si="279"/>
        <v>3500</v>
      </c>
      <c r="Z179" s="16">
        <f t="shared" si="280"/>
        <v>50</v>
      </c>
      <c r="AA179" s="15">
        <f t="shared" si="281"/>
        <v>19600</v>
      </c>
      <c r="AB179" s="15">
        <f t="shared" si="282"/>
        <v>9800</v>
      </c>
      <c r="AC179" s="15">
        <f t="shared" si="283"/>
        <v>4900</v>
      </c>
      <c r="AD179" s="15">
        <f t="shared" si="284"/>
        <v>2450</v>
      </c>
      <c r="AE179" s="15">
        <f t="shared" si="285"/>
        <v>89.87341772151899</v>
      </c>
      <c r="AF179" s="1">
        <v>0</v>
      </c>
      <c r="AG179" s="34">
        <f t="shared" si="210"/>
        <v>8400</v>
      </c>
      <c r="AH179" s="34">
        <f t="shared" si="211"/>
        <v>4200</v>
      </c>
      <c r="AI179" s="34">
        <f t="shared" si="212"/>
        <v>2100</v>
      </c>
      <c r="AJ179" s="34">
        <f t="shared" si="213"/>
        <v>1050</v>
      </c>
      <c r="AK179" s="34">
        <f t="shared" si="215"/>
        <v>0</v>
      </c>
      <c r="AL179" s="34">
        <f t="shared" si="216"/>
        <v>0</v>
      </c>
      <c r="AM179" s="34">
        <f t="shared" si="217"/>
        <v>0</v>
      </c>
      <c r="AN179" s="34">
        <f t="shared" si="218"/>
        <v>0</v>
      </c>
    </row>
    <row r="180" spans="1:40" ht="13.25" hidden="1" customHeight="1" x14ac:dyDescent="0.45">
      <c r="A180" s="24" t="str">
        <f>D180&amp;" - "&amp;C180&amp;" - "&amp;B180</f>
        <v>CBSE - XI - Computers</v>
      </c>
      <c r="B180" s="8" t="s">
        <v>48</v>
      </c>
      <c r="C180" s="3" t="s">
        <v>25</v>
      </c>
      <c r="D180" s="3" t="s">
        <v>45</v>
      </c>
      <c r="E180" s="3" t="s">
        <v>132</v>
      </c>
      <c r="F180" s="7" t="s">
        <v>193</v>
      </c>
      <c r="G180" s="7" t="s">
        <v>185</v>
      </c>
      <c r="H180" s="7" t="s">
        <v>72</v>
      </c>
      <c r="I180" s="17">
        <v>45139</v>
      </c>
      <c r="J180" s="7">
        <v>1</v>
      </c>
      <c r="K180" s="7">
        <v>2</v>
      </c>
      <c r="L180" s="7">
        <v>0</v>
      </c>
      <c r="M180" s="7">
        <v>0</v>
      </c>
      <c r="N180" s="7" t="s">
        <v>29</v>
      </c>
      <c r="O180" s="7">
        <v>2400</v>
      </c>
      <c r="P180" s="7">
        <v>0</v>
      </c>
      <c r="Q180" s="7" t="s">
        <v>27</v>
      </c>
      <c r="R180" s="18">
        <f>O180*50%</f>
        <v>1200</v>
      </c>
      <c r="S180" s="7">
        <v>0</v>
      </c>
      <c r="T180" s="18">
        <f>R180*20%</f>
        <v>240</v>
      </c>
      <c r="U180" s="18">
        <f>R180*46.666666666667%</f>
        <v>560.00000000000398</v>
      </c>
      <c r="V180" s="16">
        <f>X180*4</f>
        <v>22400</v>
      </c>
      <c r="W180" s="16">
        <f>X180*2</f>
        <v>11200</v>
      </c>
      <c r="X180" s="16">
        <v>5600</v>
      </c>
      <c r="Y180" s="16">
        <f>X180/2</f>
        <v>2800</v>
      </c>
      <c r="Z180" s="16">
        <f>(R180-(T180+X180/10))/(T180+X180/10)%</f>
        <v>50</v>
      </c>
      <c r="AA180" s="15">
        <f t="shared" si="281"/>
        <v>15679.999999999998</v>
      </c>
      <c r="AB180" s="15">
        <f t="shared" si="282"/>
        <v>7839.9999999999991</v>
      </c>
      <c r="AC180" s="15">
        <f t="shared" si="283"/>
        <v>3919.9999999999995</v>
      </c>
      <c r="AD180" s="15">
        <f t="shared" si="284"/>
        <v>1959.9999999999998</v>
      </c>
      <c r="AE180" s="15">
        <f t="shared" si="285"/>
        <v>89.87341772151899</v>
      </c>
      <c r="AF180" s="1">
        <v>0</v>
      </c>
      <c r="AG180" s="34">
        <f t="shared" si="210"/>
        <v>6720.0000000000018</v>
      </c>
      <c r="AH180" s="34">
        <f t="shared" si="211"/>
        <v>3360.0000000000009</v>
      </c>
      <c r="AI180" s="34">
        <f t="shared" si="212"/>
        <v>1680.0000000000005</v>
      </c>
      <c r="AJ180" s="34">
        <f t="shared" si="213"/>
        <v>840.00000000000023</v>
      </c>
      <c r="AK180" s="34">
        <f t="shared" si="215"/>
        <v>0</v>
      </c>
      <c r="AL180" s="34">
        <f t="shared" si="216"/>
        <v>0</v>
      </c>
      <c r="AM180" s="34">
        <f t="shared" si="217"/>
        <v>0</v>
      </c>
      <c r="AN180" s="34">
        <f t="shared" si="218"/>
        <v>0</v>
      </c>
    </row>
    <row r="181" spans="1:40" ht="13.25" hidden="1" customHeight="1" x14ac:dyDescent="0.45">
      <c r="A181" s="24" t="str">
        <f>D181&amp;" - "&amp;C181&amp;" - "&amp;B181</f>
        <v>CBSE - XI - AI</v>
      </c>
      <c r="B181" s="8" t="s">
        <v>5</v>
      </c>
      <c r="C181" s="3" t="s">
        <v>25</v>
      </c>
      <c r="D181" s="3" t="s">
        <v>45</v>
      </c>
      <c r="E181" s="3" t="s">
        <v>132</v>
      </c>
      <c r="F181" s="33" t="s">
        <v>64</v>
      </c>
      <c r="G181" s="33" t="s">
        <v>285</v>
      </c>
      <c r="H181" s="7" t="s">
        <v>72</v>
      </c>
      <c r="I181" s="17">
        <v>45139</v>
      </c>
      <c r="J181" s="7">
        <v>1</v>
      </c>
      <c r="K181" s="7">
        <v>1</v>
      </c>
      <c r="L181" s="7">
        <v>1</v>
      </c>
      <c r="M181" s="7">
        <v>1</v>
      </c>
      <c r="N181" s="7" t="s">
        <v>29</v>
      </c>
      <c r="O181" s="7">
        <v>6000</v>
      </c>
      <c r="P181" s="7">
        <v>0</v>
      </c>
      <c r="Q181" s="7" t="s">
        <v>27</v>
      </c>
      <c r="R181" s="18">
        <f>O181*50%</f>
        <v>3000</v>
      </c>
      <c r="S181" s="7">
        <v>0</v>
      </c>
      <c r="T181" s="18">
        <f>R181*20%</f>
        <v>600</v>
      </c>
      <c r="U181" s="18">
        <f>R181*46.666666666667%</f>
        <v>1400.00000000001</v>
      </c>
      <c r="V181" s="16">
        <f>X181*4</f>
        <v>56000</v>
      </c>
      <c r="W181" s="16">
        <f>X181*2</f>
        <v>28000</v>
      </c>
      <c r="X181" s="16">
        <v>14000</v>
      </c>
      <c r="Y181" s="16">
        <f>X181/2</f>
        <v>7000</v>
      </c>
      <c r="Z181" s="16">
        <f>(R181-(T181+X181/10))/(T181+X181/10)%</f>
        <v>50</v>
      </c>
      <c r="AA181" s="15">
        <f>AC181*4</f>
        <v>39200</v>
      </c>
      <c r="AB181" s="15">
        <f>AC181*2</f>
        <v>19600</v>
      </c>
      <c r="AC181" s="15">
        <f>X181*70%</f>
        <v>9800</v>
      </c>
      <c r="AD181" s="15">
        <f>AC181/2</f>
        <v>4900</v>
      </c>
      <c r="AE181" s="15">
        <f>(R181-(T181+AC181/10))/(T181+AC181/10)%</f>
        <v>89.87341772151899</v>
      </c>
      <c r="AF181" s="1">
        <v>0</v>
      </c>
      <c r="AG181" s="34">
        <f t="shared" si="210"/>
        <v>16800</v>
      </c>
      <c r="AH181" s="34">
        <f t="shared" si="211"/>
        <v>8400</v>
      </c>
      <c r="AI181" s="34">
        <f t="shared" si="212"/>
        <v>4200</v>
      </c>
      <c r="AJ181" s="34">
        <f t="shared" si="213"/>
        <v>2100</v>
      </c>
      <c r="AK181" s="34">
        <f t="shared" si="215"/>
        <v>0</v>
      </c>
      <c r="AL181" s="34">
        <f t="shared" si="216"/>
        <v>0</v>
      </c>
      <c r="AM181" s="34">
        <f t="shared" si="217"/>
        <v>0</v>
      </c>
      <c r="AN181" s="34">
        <f t="shared" si="218"/>
        <v>0</v>
      </c>
    </row>
    <row r="182" spans="1:40" ht="13.25" hidden="1" customHeight="1" x14ac:dyDescent="0.45">
      <c r="A182" s="24" t="str">
        <f>D182&amp;" - "&amp;C182&amp;" - "&amp;B182</f>
        <v>CBSE - X - English</v>
      </c>
      <c r="B182" s="6" t="s">
        <v>33</v>
      </c>
      <c r="C182" s="3" t="s">
        <v>54</v>
      </c>
      <c r="D182" s="3" t="s">
        <v>45</v>
      </c>
      <c r="E182" s="3" t="s">
        <v>305</v>
      </c>
      <c r="F182" s="33" t="s">
        <v>197</v>
      </c>
      <c r="G182" s="33" t="s">
        <v>285</v>
      </c>
      <c r="H182" s="7" t="s">
        <v>72</v>
      </c>
      <c r="I182" s="17">
        <v>45139</v>
      </c>
      <c r="J182" s="7">
        <v>1</v>
      </c>
      <c r="K182" s="7">
        <v>2</v>
      </c>
      <c r="L182" s="7">
        <v>0</v>
      </c>
      <c r="M182" s="7">
        <v>0</v>
      </c>
      <c r="N182" s="7" t="s">
        <v>29</v>
      </c>
      <c r="O182" s="7">
        <v>1400</v>
      </c>
      <c r="P182" s="7">
        <v>0</v>
      </c>
      <c r="Q182" s="7" t="s">
        <v>27</v>
      </c>
      <c r="R182" s="18">
        <f t="shared" si="99"/>
        <v>700</v>
      </c>
      <c r="S182" s="7">
        <v>0</v>
      </c>
      <c r="T182" s="18">
        <f t="shared" ref="T182:T184" si="286">R182*20%</f>
        <v>140</v>
      </c>
      <c r="U182" s="18">
        <f t="shared" ref="U182:U190" si="287">R182*46.666666666667%</f>
        <v>326.66666666666902</v>
      </c>
      <c r="V182" s="16">
        <f t="shared" ref="V182:V190" si="288">X182*4</f>
        <v>13080</v>
      </c>
      <c r="W182" s="16">
        <f t="shared" ref="W182:W184" si="289">X182*2</f>
        <v>6540</v>
      </c>
      <c r="X182" s="16">
        <v>3270</v>
      </c>
      <c r="Y182" s="16">
        <f t="shared" ref="Y182:Y184" si="290">X182/2</f>
        <v>1635</v>
      </c>
      <c r="Z182" s="16">
        <f t="shared" ref="Z182:Z190" si="291">(R182-(T182+X182/10))/(T182+X182/10)%</f>
        <v>49.892933618843685</v>
      </c>
      <c r="AA182" s="15">
        <f t="shared" si="243"/>
        <v>9156</v>
      </c>
      <c r="AB182" s="15">
        <f t="shared" si="244"/>
        <v>4578</v>
      </c>
      <c r="AC182" s="15">
        <f t="shared" si="245"/>
        <v>2289</v>
      </c>
      <c r="AD182" s="15">
        <f t="shared" si="246"/>
        <v>1144.5</v>
      </c>
      <c r="AE182" s="15">
        <f t="shared" si="247"/>
        <v>89.753320683111966</v>
      </c>
      <c r="AF182" s="1">
        <v>0</v>
      </c>
      <c r="AG182" s="34">
        <f t="shared" si="210"/>
        <v>3924</v>
      </c>
      <c r="AH182" s="34">
        <f t="shared" si="211"/>
        <v>1962</v>
      </c>
      <c r="AI182" s="34">
        <f t="shared" si="212"/>
        <v>981</v>
      </c>
      <c r="AJ182" s="34">
        <f t="shared" si="213"/>
        <v>490.5</v>
      </c>
      <c r="AK182" s="34">
        <f t="shared" si="215"/>
        <v>0</v>
      </c>
      <c r="AL182" s="34">
        <f t="shared" si="216"/>
        <v>0</v>
      </c>
      <c r="AM182" s="34">
        <f t="shared" si="217"/>
        <v>0</v>
      </c>
      <c r="AN182" s="34">
        <f t="shared" si="218"/>
        <v>0</v>
      </c>
    </row>
    <row r="183" spans="1:40" ht="13.25" hidden="1" customHeight="1" x14ac:dyDescent="0.45">
      <c r="A183" s="24" t="str">
        <f t="shared" ref="A183:A209" si="292">D183&amp;" - "&amp;C183&amp;" - "&amp;B183</f>
        <v>CBSE - X - Bengali</v>
      </c>
      <c r="B183" s="6" t="s">
        <v>34</v>
      </c>
      <c r="C183" s="3" t="s">
        <v>54</v>
      </c>
      <c r="D183" s="3" t="s">
        <v>45</v>
      </c>
      <c r="E183" s="3" t="s">
        <v>305</v>
      </c>
      <c r="F183" s="22" t="s">
        <v>29</v>
      </c>
      <c r="G183" s="22"/>
      <c r="H183" s="7" t="s">
        <v>72</v>
      </c>
      <c r="I183" s="17">
        <v>45139</v>
      </c>
      <c r="J183" s="7">
        <v>1</v>
      </c>
      <c r="K183" s="7">
        <v>2</v>
      </c>
      <c r="L183" s="7">
        <v>0</v>
      </c>
      <c r="M183" s="7">
        <v>0</v>
      </c>
      <c r="N183" s="7" t="s">
        <v>29</v>
      </c>
      <c r="O183" s="7">
        <v>1200</v>
      </c>
      <c r="P183" s="7">
        <v>0</v>
      </c>
      <c r="Q183" s="7" t="s">
        <v>27</v>
      </c>
      <c r="R183" s="18">
        <f t="shared" si="99"/>
        <v>600</v>
      </c>
      <c r="S183" s="7">
        <v>0</v>
      </c>
      <c r="T183" s="18">
        <f t="shared" si="286"/>
        <v>120</v>
      </c>
      <c r="U183" s="18">
        <f t="shared" si="287"/>
        <v>280.00000000000199</v>
      </c>
      <c r="V183" s="16">
        <f t="shared" si="288"/>
        <v>11200</v>
      </c>
      <c r="W183" s="16">
        <f t="shared" si="289"/>
        <v>5600</v>
      </c>
      <c r="X183" s="16">
        <v>2800</v>
      </c>
      <c r="Y183" s="16">
        <f t="shared" si="290"/>
        <v>1400</v>
      </c>
      <c r="Z183" s="16">
        <f t="shared" si="291"/>
        <v>50</v>
      </c>
      <c r="AA183" s="15">
        <f t="shared" si="243"/>
        <v>7839.9999999999991</v>
      </c>
      <c r="AB183" s="15">
        <f t="shared" si="244"/>
        <v>3919.9999999999995</v>
      </c>
      <c r="AC183" s="15">
        <f t="shared" si="245"/>
        <v>1959.9999999999998</v>
      </c>
      <c r="AD183" s="15">
        <f t="shared" si="246"/>
        <v>979.99999999999989</v>
      </c>
      <c r="AE183" s="15">
        <f t="shared" si="247"/>
        <v>89.87341772151899</v>
      </c>
      <c r="AF183" s="1">
        <v>0</v>
      </c>
      <c r="AG183" s="34">
        <f t="shared" si="210"/>
        <v>3360.0000000000009</v>
      </c>
      <c r="AH183" s="34">
        <f t="shared" si="211"/>
        <v>1680.0000000000005</v>
      </c>
      <c r="AI183" s="34">
        <f t="shared" si="212"/>
        <v>840.00000000000023</v>
      </c>
      <c r="AJ183" s="34">
        <f t="shared" si="213"/>
        <v>420.00000000000011</v>
      </c>
      <c r="AK183" s="34">
        <f t="shared" si="215"/>
        <v>0</v>
      </c>
      <c r="AL183" s="34">
        <f t="shared" si="216"/>
        <v>0</v>
      </c>
      <c r="AM183" s="34">
        <f t="shared" si="217"/>
        <v>0</v>
      </c>
      <c r="AN183" s="34">
        <f t="shared" si="218"/>
        <v>0</v>
      </c>
    </row>
    <row r="184" spans="1:40" ht="13.25" hidden="1" customHeight="1" x14ac:dyDescent="0.45">
      <c r="A184" s="24" t="str">
        <f t="shared" si="292"/>
        <v>CBSE - X - Hindi</v>
      </c>
      <c r="B184" s="6" t="s">
        <v>0</v>
      </c>
      <c r="C184" s="3" t="s">
        <v>54</v>
      </c>
      <c r="D184" s="3" t="s">
        <v>45</v>
      </c>
      <c r="E184" s="3" t="s">
        <v>305</v>
      </c>
      <c r="F184" s="22" t="s">
        <v>284</v>
      </c>
      <c r="G184" s="22" t="s">
        <v>185</v>
      </c>
      <c r="H184" s="7" t="s">
        <v>72</v>
      </c>
      <c r="I184" s="17">
        <v>45139</v>
      </c>
      <c r="J184" s="7">
        <v>1</v>
      </c>
      <c r="K184" s="7">
        <v>2</v>
      </c>
      <c r="L184" s="7">
        <v>0</v>
      </c>
      <c r="M184" s="7">
        <v>0</v>
      </c>
      <c r="N184" s="7" t="s">
        <v>29</v>
      </c>
      <c r="O184" s="7">
        <v>1200</v>
      </c>
      <c r="P184" s="7">
        <v>0</v>
      </c>
      <c r="Q184" s="7" t="s">
        <v>27</v>
      </c>
      <c r="R184" s="18">
        <f t="shared" si="99"/>
        <v>600</v>
      </c>
      <c r="S184" s="7">
        <v>0</v>
      </c>
      <c r="T184" s="18">
        <f t="shared" si="286"/>
        <v>120</v>
      </c>
      <c r="U184" s="18">
        <f t="shared" si="287"/>
        <v>280.00000000000199</v>
      </c>
      <c r="V184" s="16">
        <f t="shared" si="288"/>
        <v>11200</v>
      </c>
      <c r="W184" s="16">
        <f t="shared" si="289"/>
        <v>5600</v>
      </c>
      <c r="X184" s="16">
        <v>2800</v>
      </c>
      <c r="Y184" s="16">
        <f t="shared" si="290"/>
        <v>1400</v>
      </c>
      <c r="Z184" s="16">
        <f t="shared" si="291"/>
        <v>50</v>
      </c>
      <c r="AA184" s="15">
        <f t="shared" si="243"/>
        <v>7839.9999999999991</v>
      </c>
      <c r="AB184" s="15">
        <f t="shared" si="244"/>
        <v>3919.9999999999995</v>
      </c>
      <c r="AC184" s="15">
        <f t="shared" si="245"/>
        <v>1959.9999999999998</v>
      </c>
      <c r="AD184" s="15">
        <f t="shared" si="246"/>
        <v>979.99999999999989</v>
      </c>
      <c r="AE184" s="15">
        <f t="shared" si="247"/>
        <v>89.87341772151899</v>
      </c>
      <c r="AF184" s="1">
        <v>0</v>
      </c>
      <c r="AG184" s="34">
        <f t="shared" si="210"/>
        <v>3360.0000000000009</v>
      </c>
      <c r="AH184" s="34">
        <f t="shared" si="211"/>
        <v>1680.0000000000005</v>
      </c>
      <c r="AI184" s="34">
        <f t="shared" si="212"/>
        <v>840.00000000000023</v>
      </c>
      <c r="AJ184" s="34">
        <f t="shared" si="213"/>
        <v>420.00000000000011</v>
      </c>
      <c r="AK184" s="34">
        <f t="shared" si="215"/>
        <v>0</v>
      </c>
      <c r="AL184" s="34">
        <f t="shared" si="216"/>
        <v>0</v>
      </c>
      <c r="AM184" s="34">
        <f t="shared" si="217"/>
        <v>0</v>
      </c>
      <c r="AN184" s="34">
        <f t="shared" si="218"/>
        <v>0</v>
      </c>
    </row>
    <row r="185" spans="1:40" ht="13.25" hidden="1" customHeight="1" x14ac:dyDescent="0.45">
      <c r="A185" s="24" t="str">
        <f>D185&amp;" - "&amp;C185&amp;" - "&amp;B185</f>
        <v>CBSE - X - SST, Hist, Geog, Eco, Civics</v>
      </c>
      <c r="B185" s="6" t="s">
        <v>286</v>
      </c>
      <c r="C185" s="3" t="s">
        <v>54</v>
      </c>
      <c r="D185" s="3" t="s">
        <v>45</v>
      </c>
      <c r="E185" s="3" t="s">
        <v>305</v>
      </c>
      <c r="F185" s="33" t="s">
        <v>179</v>
      </c>
      <c r="G185" s="33" t="s">
        <v>285</v>
      </c>
      <c r="H185" s="7" t="s">
        <v>72</v>
      </c>
      <c r="I185" s="17">
        <v>45139</v>
      </c>
      <c r="J185" s="7">
        <v>1</v>
      </c>
      <c r="K185" s="7">
        <v>2</v>
      </c>
      <c r="L185" s="7">
        <v>0</v>
      </c>
      <c r="M185" s="7">
        <v>0</v>
      </c>
      <c r="N185" s="7" t="s">
        <v>29</v>
      </c>
      <c r="O185" s="7">
        <v>1200</v>
      </c>
      <c r="P185" s="7">
        <v>0</v>
      </c>
      <c r="Q185" s="7" t="s">
        <v>27</v>
      </c>
      <c r="R185" s="18">
        <f>O185*50%</f>
        <v>600</v>
      </c>
      <c r="S185" s="7">
        <v>0</v>
      </c>
      <c r="T185" s="18">
        <f>R185*20%</f>
        <v>120</v>
      </c>
      <c r="U185" s="18">
        <f>R185*46.666666666667%</f>
        <v>280.00000000000199</v>
      </c>
      <c r="V185" s="16">
        <f>X185*4</f>
        <v>11200</v>
      </c>
      <c r="W185" s="16">
        <f>X185*2</f>
        <v>5600</v>
      </c>
      <c r="X185" s="16">
        <v>2800</v>
      </c>
      <c r="Y185" s="16">
        <f>X185/2</f>
        <v>1400</v>
      </c>
      <c r="Z185" s="16">
        <f>(R185-(T185+X185/10))/(T185+X185/10)%</f>
        <v>50</v>
      </c>
      <c r="AA185" s="15">
        <f>AC185*4</f>
        <v>7839.9999999999991</v>
      </c>
      <c r="AB185" s="15">
        <f>AC185*2</f>
        <v>3919.9999999999995</v>
      </c>
      <c r="AC185" s="15">
        <f>X185*70%</f>
        <v>1959.9999999999998</v>
      </c>
      <c r="AD185" s="15">
        <f>AC185/2</f>
        <v>979.99999999999989</v>
      </c>
      <c r="AE185" s="15">
        <f>(R185-(T185+AC185/10))/(T185+AC185/10)%</f>
        <v>89.87341772151899</v>
      </c>
      <c r="AF185" s="1">
        <v>0</v>
      </c>
      <c r="AG185" s="34">
        <f t="shared" si="210"/>
        <v>3360.0000000000009</v>
      </c>
      <c r="AH185" s="34">
        <f t="shared" si="211"/>
        <v>1680.0000000000005</v>
      </c>
      <c r="AI185" s="34">
        <f t="shared" si="212"/>
        <v>840.00000000000023</v>
      </c>
      <c r="AJ185" s="34">
        <f t="shared" si="213"/>
        <v>420.00000000000011</v>
      </c>
      <c r="AK185" s="34">
        <f t="shared" si="215"/>
        <v>0</v>
      </c>
      <c r="AL185" s="34">
        <f t="shared" si="216"/>
        <v>0</v>
      </c>
      <c r="AM185" s="34">
        <f t="shared" si="217"/>
        <v>0</v>
      </c>
      <c r="AN185" s="34">
        <f t="shared" si="218"/>
        <v>0</v>
      </c>
    </row>
    <row r="186" spans="1:40" ht="13.25" customHeight="1" x14ac:dyDescent="0.45">
      <c r="A186" s="24" t="str">
        <f>D186&amp;" - "&amp;C186&amp;" - "&amp;B186</f>
        <v>CBSE - X - Maths</v>
      </c>
      <c r="B186" s="25" t="s">
        <v>2</v>
      </c>
      <c r="C186" s="3" t="s">
        <v>54</v>
      </c>
      <c r="D186" s="3" t="s">
        <v>45</v>
      </c>
      <c r="E186" s="3" t="s">
        <v>304</v>
      </c>
      <c r="F186" s="33" t="s">
        <v>294</v>
      </c>
      <c r="G186" s="33" t="s">
        <v>285</v>
      </c>
      <c r="H186" s="7" t="s">
        <v>72</v>
      </c>
      <c r="I186" s="17">
        <v>45139</v>
      </c>
      <c r="J186" s="7">
        <v>1</v>
      </c>
      <c r="K186" s="7">
        <v>2</v>
      </c>
      <c r="L186" s="7">
        <v>0</v>
      </c>
      <c r="M186" s="7">
        <v>0</v>
      </c>
      <c r="N186" s="7" t="s">
        <v>29</v>
      </c>
      <c r="O186" s="7">
        <v>1400</v>
      </c>
      <c r="P186" s="7">
        <v>0</v>
      </c>
      <c r="Q186" s="7" t="s">
        <v>27</v>
      </c>
      <c r="R186" s="18">
        <f>O186*50%</f>
        <v>700</v>
      </c>
      <c r="S186" s="7">
        <v>0</v>
      </c>
      <c r="T186" s="18">
        <f>R186*20%</f>
        <v>140</v>
      </c>
      <c r="U186" s="18">
        <f t="shared" ref="U186" si="293">R186*46.666666666667%</f>
        <v>326.66666666666902</v>
      </c>
      <c r="V186" s="16">
        <f t="shared" ref="V186" si="294">X186*4</f>
        <v>13080</v>
      </c>
      <c r="W186" s="16">
        <f>X186*2</f>
        <v>6540</v>
      </c>
      <c r="X186" s="16">
        <v>3270</v>
      </c>
      <c r="Y186" s="16">
        <f>X186/2</f>
        <v>1635</v>
      </c>
      <c r="Z186" s="16">
        <f t="shared" ref="Z186" si="295">(R186-(T186+X186/10))/(T186+X186/10)%</f>
        <v>49.892933618843685</v>
      </c>
      <c r="AA186" s="15">
        <f>AC186*4</f>
        <v>9156</v>
      </c>
      <c r="AB186" s="15">
        <f>AC186*2</f>
        <v>4578</v>
      </c>
      <c r="AC186" s="15">
        <f>X186*70%</f>
        <v>2289</v>
      </c>
      <c r="AD186" s="15">
        <f>AC186/2</f>
        <v>1144.5</v>
      </c>
      <c r="AE186" s="15">
        <f>(R186-(T186+AC186/10))/(T186+AC186/10)%</f>
        <v>89.753320683111966</v>
      </c>
      <c r="AF186" s="1">
        <v>0</v>
      </c>
      <c r="AG186" s="34">
        <f t="shared" si="210"/>
        <v>3924</v>
      </c>
      <c r="AH186" s="34">
        <f t="shared" si="211"/>
        <v>1962</v>
      </c>
      <c r="AI186" s="34">
        <f t="shared" si="212"/>
        <v>981</v>
      </c>
      <c r="AJ186" s="34">
        <f t="shared" si="213"/>
        <v>490.5</v>
      </c>
      <c r="AK186" s="34">
        <f t="shared" si="215"/>
        <v>0</v>
      </c>
      <c r="AL186" s="34">
        <f t="shared" si="216"/>
        <v>0</v>
      </c>
      <c r="AM186" s="34">
        <f t="shared" si="217"/>
        <v>0</v>
      </c>
      <c r="AN186" s="34">
        <f t="shared" si="218"/>
        <v>0</v>
      </c>
    </row>
    <row r="187" spans="1:40" ht="13.25" hidden="1" customHeight="1" x14ac:dyDescent="0.45">
      <c r="A187" s="24" t="str">
        <f t="shared" si="292"/>
        <v>CBSE - X - Science, Physics</v>
      </c>
      <c r="B187" s="29" t="s">
        <v>199</v>
      </c>
      <c r="C187" s="3" t="s">
        <v>54</v>
      </c>
      <c r="D187" s="3" t="s">
        <v>45</v>
      </c>
      <c r="E187" s="3" t="s">
        <v>304</v>
      </c>
      <c r="F187" s="7" t="s">
        <v>196</v>
      </c>
      <c r="G187" s="7" t="s">
        <v>185</v>
      </c>
      <c r="H187" s="7" t="s">
        <v>72</v>
      </c>
      <c r="I187" s="17">
        <v>45139</v>
      </c>
      <c r="J187" s="7">
        <v>1</v>
      </c>
      <c r="K187" s="7">
        <v>2</v>
      </c>
      <c r="L187" s="7">
        <v>0</v>
      </c>
      <c r="M187" s="7">
        <v>0</v>
      </c>
      <c r="N187" s="7" t="s">
        <v>29</v>
      </c>
      <c r="O187" s="7">
        <v>1200</v>
      </c>
      <c r="P187" s="7">
        <v>0</v>
      </c>
      <c r="Q187" s="7" t="s">
        <v>27</v>
      </c>
      <c r="R187" s="18">
        <f t="shared" si="99"/>
        <v>600</v>
      </c>
      <c r="S187" s="7">
        <v>0</v>
      </c>
      <c r="T187" s="18">
        <f t="shared" ref="T187:T190" si="296">R187*20%</f>
        <v>120</v>
      </c>
      <c r="U187" s="18">
        <f t="shared" si="287"/>
        <v>280.00000000000199</v>
      </c>
      <c r="V187" s="16">
        <f t="shared" si="288"/>
        <v>11200</v>
      </c>
      <c r="W187" s="16">
        <f t="shared" ref="W187:W190" si="297">X187*2</f>
        <v>5600</v>
      </c>
      <c r="X187" s="16">
        <v>2800</v>
      </c>
      <c r="Y187" s="16">
        <f t="shared" ref="Y187:Y190" si="298">X187/2</f>
        <v>1400</v>
      </c>
      <c r="Z187" s="16">
        <f t="shared" si="291"/>
        <v>50</v>
      </c>
      <c r="AA187" s="15">
        <f t="shared" si="243"/>
        <v>7839.9999999999991</v>
      </c>
      <c r="AB187" s="15">
        <f t="shared" si="244"/>
        <v>3919.9999999999995</v>
      </c>
      <c r="AC187" s="15">
        <f t="shared" si="245"/>
        <v>1959.9999999999998</v>
      </c>
      <c r="AD187" s="15">
        <f t="shared" si="246"/>
        <v>979.99999999999989</v>
      </c>
      <c r="AE187" s="15">
        <f t="shared" si="247"/>
        <v>89.87341772151899</v>
      </c>
      <c r="AF187" s="1">
        <v>0</v>
      </c>
      <c r="AG187" s="34">
        <f t="shared" si="210"/>
        <v>3360.0000000000009</v>
      </c>
      <c r="AH187" s="34">
        <f t="shared" si="211"/>
        <v>1680.0000000000005</v>
      </c>
      <c r="AI187" s="34">
        <f t="shared" si="212"/>
        <v>840.00000000000023</v>
      </c>
      <c r="AJ187" s="34">
        <f t="shared" si="213"/>
        <v>420.00000000000011</v>
      </c>
      <c r="AK187" s="34">
        <f t="shared" si="215"/>
        <v>0</v>
      </c>
      <c r="AL187" s="34">
        <f t="shared" si="216"/>
        <v>0</v>
      </c>
      <c r="AM187" s="34">
        <f t="shared" si="217"/>
        <v>0</v>
      </c>
      <c r="AN187" s="34">
        <f t="shared" si="218"/>
        <v>0</v>
      </c>
    </row>
    <row r="188" spans="1:40" ht="13.25" hidden="1" customHeight="1" x14ac:dyDescent="0.45">
      <c r="A188" s="24" t="str">
        <f t="shared" si="292"/>
        <v>CBSE - X - Science, Chemistry</v>
      </c>
      <c r="B188" s="29" t="s">
        <v>200</v>
      </c>
      <c r="C188" s="3" t="s">
        <v>54</v>
      </c>
      <c r="D188" s="3" t="s">
        <v>45</v>
      </c>
      <c r="E188" s="3" t="s">
        <v>304</v>
      </c>
      <c r="F188" s="7" t="s">
        <v>191</v>
      </c>
      <c r="G188" s="7" t="s">
        <v>185</v>
      </c>
      <c r="H188" s="7" t="s">
        <v>72</v>
      </c>
      <c r="I188" s="17">
        <v>45139</v>
      </c>
      <c r="J188" s="7">
        <v>1</v>
      </c>
      <c r="K188" s="7">
        <v>2</v>
      </c>
      <c r="L188" s="7">
        <v>0</v>
      </c>
      <c r="M188" s="7">
        <v>0</v>
      </c>
      <c r="N188" s="7" t="s">
        <v>29</v>
      </c>
      <c r="O188" s="7">
        <v>1200</v>
      </c>
      <c r="P188" s="7">
        <v>0</v>
      </c>
      <c r="Q188" s="7" t="s">
        <v>27</v>
      </c>
      <c r="R188" s="18">
        <f t="shared" si="99"/>
        <v>600</v>
      </c>
      <c r="S188" s="7">
        <v>0</v>
      </c>
      <c r="T188" s="18">
        <f t="shared" ref="T188:T189" si="299">R188*20%</f>
        <v>120</v>
      </c>
      <c r="U188" s="18">
        <f t="shared" ref="U188:U189" si="300">R188*46.666666666667%</f>
        <v>280.00000000000199</v>
      </c>
      <c r="V188" s="16">
        <f t="shared" ref="V188:V189" si="301">X188*4</f>
        <v>11200</v>
      </c>
      <c r="W188" s="16">
        <f t="shared" ref="W188:W189" si="302">X188*2</f>
        <v>5600</v>
      </c>
      <c r="X188" s="16">
        <v>2800</v>
      </c>
      <c r="Y188" s="16">
        <f t="shared" ref="Y188:Y189" si="303">X188/2</f>
        <v>1400</v>
      </c>
      <c r="Z188" s="16">
        <f t="shared" ref="Z188:Z189" si="304">(R188-(T188+X188/10))/(T188+X188/10)%</f>
        <v>50</v>
      </c>
      <c r="AA188" s="15">
        <f t="shared" ref="AA188:AA189" si="305">AC188*4</f>
        <v>7839.9999999999991</v>
      </c>
      <c r="AB188" s="15">
        <f t="shared" ref="AB188:AB189" si="306">AC188*2</f>
        <v>3919.9999999999995</v>
      </c>
      <c r="AC188" s="15">
        <f t="shared" ref="AC188:AC189" si="307">X188*70%</f>
        <v>1959.9999999999998</v>
      </c>
      <c r="AD188" s="15">
        <f t="shared" ref="AD188:AD189" si="308">AC188/2</f>
        <v>979.99999999999989</v>
      </c>
      <c r="AE188" s="15">
        <f t="shared" ref="AE188:AE189" si="309">(R188-(T188+AC188/10))/(T188+AC188/10)%</f>
        <v>89.87341772151899</v>
      </c>
      <c r="AF188" s="1">
        <v>0</v>
      </c>
      <c r="AG188" s="34">
        <f t="shared" si="210"/>
        <v>3360.0000000000009</v>
      </c>
      <c r="AH188" s="34">
        <f t="shared" si="211"/>
        <v>1680.0000000000005</v>
      </c>
      <c r="AI188" s="34">
        <f t="shared" si="212"/>
        <v>840.00000000000023</v>
      </c>
      <c r="AJ188" s="34">
        <f t="shared" si="213"/>
        <v>420.00000000000011</v>
      </c>
      <c r="AK188" s="34">
        <f t="shared" si="215"/>
        <v>0</v>
      </c>
      <c r="AL188" s="34">
        <f t="shared" si="216"/>
        <v>0</v>
      </c>
      <c r="AM188" s="34">
        <f t="shared" si="217"/>
        <v>0</v>
      </c>
      <c r="AN188" s="34">
        <f t="shared" si="218"/>
        <v>0</v>
      </c>
    </row>
    <row r="189" spans="1:40" ht="13.25" hidden="1" customHeight="1" x14ac:dyDescent="0.45">
      <c r="A189" s="24" t="str">
        <f t="shared" si="292"/>
        <v>CBSE - X - Science, Biology</v>
      </c>
      <c r="B189" s="29" t="s">
        <v>201</v>
      </c>
      <c r="C189" s="3" t="s">
        <v>54</v>
      </c>
      <c r="D189" s="3" t="s">
        <v>45</v>
      </c>
      <c r="E189" s="3" t="s">
        <v>304</v>
      </c>
      <c r="F189" s="22" t="s">
        <v>29</v>
      </c>
      <c r="G189" s="22"/>
      <c r="H189" s="7" t="s">
        <v>72</v>
      </c>
      <c r="I189" s="17">
        <v>45139</v>
      </c>
      <c r="J189" s="7">
        <v>1</v>
      </c>
      <c r="K189" s="7">
        <v>2</v>
      </c>
      <c r="L189" s="7">
        <v>0</v>
      </c>
      <c r="M189" s="7">
        <v>0</v>
      </c>
      <c r="N189" s="7" t="s">
        <v>29</v>
      </c>
      <c r="O189" s="7">
        <v>1200</v>
      </c>
      <c r="P189" s="7">
        <v>0</v>
      </c>
      <c r="Q189" s="7" t="s">
        <v>27</v>
      </c>
      <c r="R189" s="18">
        <f t="shared" si="99"/>
        <v>600</v>
      </c>
      <c r="S189" s="7">
        <v>0</v>
      </c>
      <c r="T189" s="18">
        <f t="shared" si="299"/>
        <v>120</v>
      </c>
      <c r="U189" s="18">
        <f t="shared" si="300"/>
        <v>280.00000000000199</v>
      </c>
      <c r="V189" s="16">
        <f t="shared" si="301"/>
        <v>11200</v>
      </c>
      <c r="W189" s="16">
        <f t="shared" si="302"/>
        <v>5600</v>
      </c>
      <c r="X189" s="16">
        <v>2800</v>
      </c>
      <c r="Y189" s="16">
        <f t="shared" si="303"/>
        <v>1400</v>
      </c>
      <c r="Z189" s="16">
        <f t="shared" si="304"/>
        <v>50</v>
      </c>
      <c r="AA189" s="15">
        <f t="shared" si="305"/>
        <v>7839.9999999999991</v>
      </c>
      <c r="AB189" s="15">
        <f t="shared" si="306"/>
        <v>3919.9999999999995</v>
      </c>
      <c r="AC189" s="15">
        <f t="shared" si="307"/>
        <v>1959.9999999999998</v>
      </c>
      <c r="AD189" s="15">
        <f t="shared" si="308"/>
        <v>979.99999999999989</v>
      </c>
      <c r="AE189" s="15">
        <f t="shared" si="309"/>
        <v>89.87341772151899</v>
      </c>
      <c r="AF189" s="1">
        <v>0</v>
      </c>
      <c r="AG189" s="34">
        <f t="shared" si="210"/>
        <v>3360.0000000000009</v>
      </c>
      <c r="AH189" s="34">
        <f t="shared" si="211"/>
        <v>1680.0000000000005</v>
      </c>
      <c r="AI189" s="34">
        <f t="shared" si="212"/>
        <v>840.00000000000023</v>
      </c>
      <c r="AJ189" s="34">
        <f t="shared" si="213"/>
        <v>420.00000000000011</v>
      </c>
      <c r="AK189" s="34">
        <f t="shared" si="215"/>
        <v>0</v>
      </c>
      <c r="AL189" s="34">
        <f t="shared" si="216"/>
        <v>0</v>
      </c>
      <c r="AM189" s="34">
        <f t="shared" si="217"/>
        <v>0</v>
      </c>
      <c r="AN189" s="34">
        <f t="shared" si="218"/>
        <v>0</v>
      </c>
    </row>
    <row r="190" spans="1:40" ht="13.25" hidden="1" customHeight="1" x14ac:dyDescent="0.45">
      <c r="A190" s="24" t="str">
        <f t="shared" si="292"/>
        <v>CBSE - X - Computers</v>
      </c>
      <c r="B190" s="8" t="s">
        <v>48</v>
      </c>
      <c r="C190" s="3" t="s">
        <v>54</v>
      </c>
      <c r="D190" s="3" t="s">
        <v>45</v>
      </c>
      <c r="E190" s="3" t="s">
        <v>132</v>
      </c>
      <c r="F190" s="7" t="s">
        <v>193</v>
      </c>
      <c r="G190" s="7" t="s">
        <v>185</v>
      </c>
      <c r="H190" s="7" t="s">
        <v>72</v>
      </c>
      <c r="I190" s="17">
        <v>45139</v>
      </c>
      <c r="J190" s="7">
        <v>1</v>
      </c>
      <c r="K190" s="7">
        <v>2</v>
      </c>
      <c r="L190" s="7">
        <v>0</v>
      </c>
      <c r="M190" s="7">
        <v>0</v>
      </c>
      <c r="N190" s="7" t="s">
        <v>29</v>
      </c>
      <c r="O190" s="7">
        <v>1400</v>
      </c>
      <c r="P190" s="7">
        <v>0</v>
      </c>
      <c r="Q190" s="7" t="s">
        <v>27</v>
      </c>
      <c r="R190" s="18">
        <f t="shared" si="99"/>
        <v>700</v>
      </c>
      <c r="S190" s="7">
        <v>0</v>
      </c>
      <c r="T190" s="18">
        <f t="shared" si="296"/>
        <v>140</v>
      </c>
      <c r="U190" s="18">
        <f t="shared" si="287"/>
        <v>326.66666666666902</v>
      </c>
      <c r="V190" s="16">
        <f t="shared" si="288"/>
        <v>13080</v>
      </c>
      <c r="W190" s="16">
        <f t="shared" si="297"/>
        <v>6540</v>
      </c>
      <c r="X190" s="16">
        <v>3270</v>
      </c>
      <c r="Y190" s="16">
        <f t="shared" si="298"/>
        <v>1635</v>
      </c>
      <c r="Z190" s="16">
        <f t="shared" si="291"/>
        <v>49.892933618843685</v>
      </c>
      <c r="AA190" s="15">
        <f t="shared" ref="AA190:AA194" si="310">AC190*4</f>
        <v>9156</v>
      </c>
      <c r="AB190" s="15">
        <f t="shared" ref="AB190:AB194" si="311">AC190*2</f>
        <v>4578</v>
      </c>
      <c r="AC190" s="15">
        <f t="shared" ref="AC190:AC194" si="312">X190*70%</f>
        <v>2289</v>
      </c>
      <c r="AD190" s="15">
        <f t="shared" ref="AD190:AD194" si="313">AC190/2</f>
        <v>1144.5</v>
      </c>
      <c r="AE190" s="15">
        <f t="shared" ref="AE190:AE194" si="314">(R190-(T190+AC190/10))/(T190+AC190/10)%</f>
        <v>89.753320683111966</v>
      </c>
      <c r="AF190" s="1">
        <v>0</v>
      </c>
      <c r="AG190" s="34">
        <f t="shared" si="210"/>
        <v>3924</v>
      </c>
      <c r="AH190" s="34">
        <f t="shared" si="211"/>
        <v>1962</v>
      </c>
      <c r="AI190" s="34">
        <f t="shared" si="212"/>
        <v>981</v>
      </c>
      <c r="AJ190" s="34">
        <f t="shared" si="213"/>
        <v>490.5</v>
      </c>
      <c r="AK190" s="34">
        <f t="shared" si="215"/>
        <v>0</v>
      </c>
      <c r="AL190" s="34">
        <f t="shared" si="216"/>
        <v>0</v>
      </c>
      <c r="AM190" s="34">
        <f t="shared" si="217"/>
        <v>0</v>
      </c>
      <c r="AN190" s="34">
        <f t="shared" si="218"/>
        <v>0</v>
      </c>
    </row>
    <row r="191" spans="1:40" ht="13.25" hidden="1" customHeight="1" x14ac:dyDescent="0.45">
      <c r="A191" s="24" t="str">
        <f t="shared" si="292"/>
        <v>CBSE - X - AI</v>
      </c>
      <c r="B191" s="8" t="s">
        <v>5</v>
      </c>
      <c r="C191" s="3" t="s">
        <v>54</v>
      </c>
      <c r="D191" s="3" t="s">
        <v>45</v>
      </c>
      <c r="E191" s="3" t="s">
        <v>132</v>
      </c>
      <c r="F191" s="33" t="s">
        <v>64</v>
      </c>
      <c r="G191" s="33" t="s">
        <v>285</v>
      </c>
      <c r="H191" s="7" t="s">
        <v>72</v>
      </c>
      <c r="I191" s="17">
        <v>45139</v>
      </c>
      <c r="J191" s="7">
        <v>1</v>
      </c>
      <c r="K191" s="7">
        <v>1</v>
      </c>
      <c r="L191" s="7">
        <v>1</v>
      </c>
      <c r="M191" s="7">
        <v>1</v>
      </c>
      <c r="N191" s="7" t="s">
        <v>29</v>
      </c>
      <c r="O191" s="7">
        <v>5000</v>
      </c>
      <c r="P191" s="7">
        <v>0</v>
      </c>
      <c r="Q191" s="7" t="s">
        <v>27</v>
      </c>
      <c r="R191" s="18">
        <f t="shared" si="99"/>
        <v>2500</v>
      </c>
      <c r="S191" s="7">
        <v>0</v>
      </c>
      <c r="T191" s="18">
        <f>R191*20%</f>
        <v>500</v>
      </c>
      <c r="U191" s="18">
        <f>R191*46.666666666667%</f>
        <v>1166.6666666666749</v>
      </c>
      <c r="V191" s="16">
        <f>X191*4</f>
        <v>46668</v>
      </c>
      <c r="W191" s="16">
        <f>X191*2</f>
        <v>23334</v>
      </c>
      <c r="X191" s="16">
        <v>11667</v>
      </c>
      <c r="Y191" s="16">
        <f>X191/2</f>
        <v>5833.5</v>
      </c>
      <c r="Z191" s="16">
        <f>(R191-(T191+X191/10))/(T191+X191/10)%</f>
        <v>49.99700005999879</v>
      </c>
      <c r="AA191" s="15">
        <f t="shared" si="310"/>
        <v>32667.599999999999</v>
      </c>
      <c r="AB191" s="15">
        <f t="shared" si="311"/>
        <v>16333.8</v>
      </c>
      <c r="AC191" s="15">
        <f t="shared" si="312"/>
        <v>8166.9</v>
      </c>
      <c r="AD191" s="15">
        <f t="shared" si="313"/>
        <v>4083.45</v>
      </c>
      <c r="AE191" s="15">
        <f t="shared" si="314"/>
        <v>89.870052935770758</v>
      </c>
      <c r="AF191" s="1">
        <v>0</v>
      </c>
      <c r="AG191" s="34">
        <f t="shared" si="210"/>
        <v>14000.400000000001</v>
      </c>
      <c r="AH191" s="34">
        <f t="shared" si="211"/>
        <v>7000.2000000000007</v>
      </c>
      <c r="AI191" s="34">
        <f t="shared" si="212"/>
        <v>3500.1000000000004</v>
      </c>
      <c r="AJ191" s="34">
        <f t="shared" si="213"/>
        <v>1750.0500000000002</v>
      </c>
      <c r="AK191" s="34">
        <f t="shared" si="215"/>
        <v>0</v>
      </c>
      <c r="AL191" s="34">
        <f t="shared" si="216"/>
        <v>0</v>
      </c>
      <c r="AM191" s="34">
        <f t="shared" si="217"/>
        <v>0</v>
      </c>
      <c r="AN191" s="34">
        <f t="shared" si="218"/>
        <v>0</v>
      </c>
    </row>
    <row r="192" spans="1:40" ht="13.25" hidden="1" customHeight="1" x14ac:dyDescent="0.45">
      <c r="A192" s="24" t="str">
        <f>D192&amp;" - "&amp;C192&amp;" - "&amp;B192</f>
        <v>CBSE - IX - English</v>
      </c>
      <c r="B192" s="6" t="s">
        <v>33</v>
      </c>
      <c r="C192" s="3" t="s">
        <v>55</v>
      </c>
      <c r="D192" s="3" t="s">
        <v>45</v>
      </c>
      <c r="E192" s="3" t="s">
        <v>305</v>
      </c>
      <c r="F192" s="33" t="s">
        <v>197</v>
      </c>
      <c r="G192" s="33" t="s">
        <v>285</v>
      </c>
      <c r="H192" s="7" t="s">
        <v>72</v>
      </c>
      <c r="I192" s="17">
        <v>45139</v>
      </c>
      <c r="J192" s="7">
        <v>1</v>
      </c>
      <c r="K192" s="7">
        <v>2</v>
      </c>
      <c r="L192" s="7">
        <v>0</v>
      </c>
      <c r="M192" s="7">
        <v>0</v>
      </c>
      <c r="N192" s="7" t="s">
        <v>29</v>
      </c>
      <c r="O192" s="7">
        <v>1400</v>
      </c>
      <c r="P192" s="7">
        <v>0</v>
      </c>
      <c r="Q192" s="7" t="s">
        <v>27</v>
      </c>
      <c r="R192" s="18">
        <f t="shared" ref="R192:R194" si="315">O192*50%</f>
        <v>700</v>
      </c>
      <c r="S192" s="7">
        <v>0</v>
      </c>
      <c r="T192" s="18">
        <f t="shared" ref="T192:T194" si="316">R192*20%</f>
        <v>140</v>
      </c>
      <c r="U192" s="18">
        <f t="shared" ref="U192:U194" si="317">R192*46.666666666667%</f>
        <v>326.66666666666902</v>
      </c>
      <c r="V192" s="16">
        <f t="shared" ref="V192:V194" si="318">X192*4</f>
        <v>13080</v>
      </c>
      <c r="W192" s="16">
        <f t="shared" ref="W192:W194" si="319">X192*2</f>
        <v>6540</v>
      </c>
      <c r="X192" s="16">
        <v>3270</v>
      </c>
      <c r="Y192" s="16">
        <f t="shared" ref="Y192:Y194" si="320">X192/2</f>
        <v>1635</v>
      </c>
      <c r="Z192" s="16">
        <f t="shared" ref="Z192:Z194" si="321">(R192-(T192+X192/10))/(T192+X192/10)%</f>
        <v>49.892933618843685</v>
      </c>
      <c r="AA192" s="15">
        <f t="shared" si="310"/>
        <v>9156</v>
      </c>
      <c r="AB192" s="15">
        <f t="shared" si="311"/>
        <v>4578</v>
      </c>
      <c r="AC192" s="15">
        <f t="shared" si="312"/>
        <v>2289</v>
      </c>
      <c r="AD192" s="15">
        <f t="shared" si="313"/>
        <v>1144.5</v>
      </c>
      <c r="AE192" s="15">
        <f t="shared" si="314"/>
        <v>89.753320683111966</v>
      </c>
      <c r="AF192" s="1">
        <v>0</v>
      </c>
      <c r="AG192" s="34">
        <f t="shared" si="210"/>
        <v>3924</v>
      </c>
      <c r="AH192" s="34">
        <f t="shared" si="211"/>
        <v>1962</v>
      </c>
      <c r="AI192" s="34">
        <f t="shared" si="212"/>
        <v>981</v>
      </c>
      <c r="AJ192" s="34">
        <f t="shared" si="213"/>
        <v>490.5</v>
      </c>
      <c r="AK192" s="34">
        <f t="shared" si="215"/>
        <v>0</v>
      </c>
      <c r="AL192" s="34">
        <f t="shared" si="216"/>
        <v>0</v>
      </c>
      <c r="AM192" s="34">
        <f t="shared" si="217"/>
        <v>0</v>
      </c>
      <c r="AN192" s="34">
        <f t="shared" si="218"/>
        <v>0</v>
      </c>
    </row>
    <row r="193" spans="1:40" ht="13.25" hidden="1" customHeight="1" x14ac:dyDescent="0.45">
      <c r="A193" s="24" t="str">
        <f t="shared" ref="A193:A194" si="322">D193&amp;" - "&amp;C193&amp;" - "&amp;B193</f>
        <v>CBSE - IX - Bengali</v>
      </c>
      <c r="B193" s="6" t="s">
        <v>34</v>
      </c>
      <c r="C193" s="3" t="s">
        <v>55</v>
      </c>
      <c r="D193" s="3" t="s">
        <v>45</v>
      </c>
      <c r="E193" s="3" t="s">
        <v>305</v>
      </c>
      <c r="F193" s="22" t="s">
        <v>29</v>
      </c>
      <c r="G193" s="22"/>
      <c r="H193" s="7" t="s">
        <v>72</v>
      </c>
      <c r="I193" s="17">
        <v>45139</v>
      </c>
      <c r="J193" s="7">
        <v>1</v>
      </c>
      <c r="K193" s="7">
        <v>2</v>
      </c>
      <c r="L193" s="7">
        <v>0</v>
      </c>
      <c r="M193" s="7">
        <v>0</v>
      </c>
      <c r="N193" s="7" t="s">
        <v>29</v>
      </c>
      <c r="O193" s="7">
        <v>1200</v>
      </c>
      <c r="P193" s="7">
        <v>0</v>
      </c>
      <c r="Q193" s="7" t="s">
        <v>27</v>
      </c>
      <c r="R193" s="18">
        <f t="shared" si="315"/>
        <v>600</v>
      </c>
      <c r="S193" s="7">
        <v>0</v>
      </c>
      <c r="T193" s="18">
        <f t="shared" si="316"/>
        <v>120</v>
      </c>
      <c r="U193" s="18">
        <f t="shared" si="317"/>
        <v>280.00000000000199</v>
      </c>
      <c r="V193" s="16">
        <f t="shared" si="318"/>
        <v>11200</v>
      </c>
      <c r="W193" s="16">
        <f t="shared" si="319"/>
        <v>5600</v>
      </c>
      <c r="X193" s="16">
        <v>2800</v>
      </c>
      <c r="Y193" s="16">
        <f t="shared" si="320"/>
        <v>1400</v>
      </c>
      <c r="Z193" s="16">
        <f t="shared" si="321"/>
        <v>50</v>
      </c>
      <c r="AA193" s="15">
        <f t="shared" si="310"/>
        <v>7839.9999999999991</v>
      </c>
      <c r="AB193" s="15">
        <f t="shared" si="311"/>
        <v>3919.9999999999995</v>
      </c>
      <c r="AC193" s="15">
        <f t="shared" si="312"/>
        <v>1959.9999999999998</v>
      </c>
      <c r="AD193" s="15">
        <f t="shared" si="313"/>
        <v>979.99999999999989</v>
      </c>
      <c r="AE193" s="15">
        <f t="shared" si="314"/>
        <v>89.87341772151899</v>
      </c>
      <c r="AF193" s="1">
        <v>0</v>
      </c>
      <c r="AG193" s="34">
        <f t="shared" si="210"/>
        <v>3360.0000000000009</v>
      </c>
      <c r="AH193" s="34">
        <f t="shared" si="211"/>
        <v>1680.0000000000005</v>
      </c>
      <c r="AI193" s="34">
        <f t="shared" si="212"/>
        <v>840.00000000000023</v>
      </c>
      <c r="AJ193" s="34">
        <f t="shared" si="213"/>
        <v>420.00000000000011</v>
      </c>
      <c r="AK193" s="34">
        <f t="shared" si="215"/>
        <v>0</v>
      </c>
      <c r="AL193" s="34">
        <f t="shared" si="216"/>
        <v>0</v>
      </c>
      <c r="AM193" s="34">
        <f t="shared" si="217"/>
        <v>0</v>
      </c>
      <c r="AN193" s="34">
        <f t="shared" si="218"/>
        <v>0</v>
      </c>
    </row>
    <row r="194" spans="1:40" ht="13.25" hidden="1" customHeight="1" x14ac:dyDescent="0.45">
      <c r="A194" s="24" t="str">
        <f t="shared" si="322"/>
        <v>CBSE - IX - Hindi</v>
      </c>
      <c r="B194" s="6" t="s">
        <v>0</v>
      </c>
      <c r="C194" s="3" t="s">
        <v>55</v>
      </c>
      <c r="D194" s="3" t="s">
        <v>45</v>
      </c>
      <c r="E194" s="3" t="s">
        <v>305</v>
      </c>
      <c r="F194" s="22" t="s">
        <v>284</v>
      </c>
      <c r="G194" s="22" t="s">
        <v>185</v>
      </c>
      <c r="H194" s="7" t="s">
        <v>72</v>
      </c>
      <c r="I194" s="17">
        <v>45139</v>
      </c>
      <c r="J194" s="7">
        <v>1</v>
      </c>
      <c r="K194" s="7">
        <v>2</v>
      </c>
      <c r="L194" s="7">
        <v>0</v>
      </c>
      <c r="M194" s="7">
        <v>0</v>
      </c>
      <c r="N194" s="7" t="s">
        <v>29</v>
      </c>
      <c r="O194" s="7">
        <v>1200</v>
      </c>
      <c r="P194" s="7">
        <v>0</v>
      </c>
      <c r="Q194" s="7" t="s">
        <v>27</v>
      </c>
      <c r="R194" s="18">
        <f t="shared" si="315"/>
        <v>600</v>
      </c>
      <c r="S194" s="7">
        <v>0</v>
      </c>
      <c r="T194" s="18">
        <f t="shared" si="316"/>
        <v>120</v>
      </c>
      <c r="U194" s="18">
        <f t="shared" si="317"/>
        <v>280.00000000000199</v>
      </c>
      <c r="V194" s="16">
        <f t="shared" si="318"/>
        <v>11200</v>
      </c>
      <c r="W194" s="16">
        <f t="shared" si="319"/>
        <v>5600</v>
      </c>
      <c r="X194" s="16">
        <v>2800</v>
      </c>
      <c r="Y194" s="16">
        <f t="shared" si="320"/>
        <v>1400</v>
      </c>
      <c r="Z194" s="16">
        <f t="shared" si="321"/>
        <v>50</v>
      </c>
      <c r="AA194" s="15">
        <f t="shared" si="310"/>
        <v>7839.9999999999991</v>
      </c>
      <c r="AB194" s="15">
        <f t="shared" si="311"/>
        <v>3919.9999999999995</v>
      </c>
      <c r="AC194" s="15">
        <f t="shared" si="312"/>
        <v>1959.9999999999998</v>
      </c>
      <c r="AD194" s="15">
        <f t="shared" si="313"/>
        <v>979.99999999999989</v>
      </c>
      <c r="AE194" s="15">
        <f t="shared" si="314"/>
        <v>89.87341772151899</v>
      </c>
      <c r="AF194" s="1">
        <v>0</v>
      </c>
      <c r="AG194" s="34">
        <f t="shared" si="210"/>
        <v>3360.0000000000009</v>
      </c>
      <c r="AH194" s="34">
        <f t="shared" si="211"/>
        <v>1680.0000000000005</v>
      </c>
      <c r="AI194" s="34">
        <f t="shared" si="212"/>
        <v>840.00000000000023</v>
      </c>
      <c r="AJ194" s="34">
        <f t="shared" si="213"/>
        <v>420.00000000000011</v>
      </c>
      <c r="AK194" s="34">
        <f t="shared" si="215"/>
        <v>0</v>
      </c>
      <c r="AL194" s="34">
        <f t="shared" si="216"/>
        <v>0</v>
      </c>
      <c r="AM194" s="34">
        <f t="shared" si="217"/>
        <v>0</v>
      </c>
      <c r="AN194" s="34">
        <f t="shared" si="218"/>
        <v>0</v>
      </c>
    </row>
    <row r="195" spans="1:40" ht="13.25" hidden="1" customHeight="1" x14ac:dyDescent="0.45">
      <c r="A195" s="24" t="str">
        <f>D195&amp;" - "&amp;C195&amp;" - "&amp;B195</f>
        <v>CBSE - IX - SST, Hist, Geog, Eco, Civics</v>
      </c>
      <c r="B195" s="6" t="s">
        <v>286</v>
      </c>
      <c r="C195" s="3" t="s">
        <v>55</v>
      </c>
      <c r="D195" s="3" t="s">
        <v>45</v>
      </c>
      <c r="E195" s="3" t="s">
        <v>305</v>
      </c>
      <c r="F195" s="33" t="s">
        <v>179</v>
      </c>
      <c r="G195" s="33" t="s">
        <v>285</v>
      </c>
      <c r="H195" s="7" t="s">
        <v>72</v>
      </c>
      <c r="I195" s="17">
        <v>45139</v>
      </c>
      <c r="J195" s="7">
        <v>1</v>
      </c>
      <c r="K195" s="7">
        <v>2</v>
      </c>
      <c r="L195" s="7">
        <v>0</v>
      </c>
      <c r="M195" s="7">
        <v>0</v>
      </c>
      <c r="N195" s="7" t="s">
        <v>29</v>
      </c>
      <c r="O195" s="7">
        <v>1200</v>
      </c>
      <c r="P195" s="7">
        <v>0</v>
      </c>
      <c r="Q195" s="7" t="s">
        <v>27</v>
      </c>
      <c r="R195" s="18">
        <f>O195*50%</f>
        <v>600</v>
      </c>
      <c r="S195" s="7">
        <v>0</v>
      </c>
      <c r="T195" s="18">
        <f>R195*20%</f>
        <v>120</v>
      </c>
      <c r="U195" s="18">
        <f>R195*46.666666666667%</f>
        <v>280.00000000000199</v>
      </c>
      <c r="V195" s="16">
        <f>X195*4</f>
        <v>11200</v>
      </c>
      <c r="W195" s="16">
        <f>X195*2</f>
        <v>5600</v>
      </c>
      <c r="X195" s="16">
        <v>2800</v>
      </c>
      <c r="Y195" s="16">
        <f>X195/2</f>
        <v>1400</v>
      </c>
      <c r="Z195" s="16">
        <f>(R195-(T195+X195/10))/(T195+X195/10)%</f>
        <v>50</v>
      </c>
      <c r="AA195" s="15">
        <f>AC195*4</f>
        <v>7839.9999999999991</v>
      </c>
      <c r="AB195" s="15">
        <f>AC195*2</f>
        <v>3919.9999999999995</v>
      </c>
      <c r="AC195" s="15">
        <f>X195*70%</f>
        <v>1959.9999999999998</v>
      </c>
      <c r="AD195" s="15">
        <f>AC195/2</f>
        <v>979.99999999999989</v>
      </c>
      <c r="AE195" s="15">
        <f>(R195-(T195+AC195/10))/(T195+AC195/10)%</f>
        <v>89.87341772151899</v>
      </c>
      <c r="AF195" s="1">
        <v>0</v>
      </c>
      <c r="AG195" s="34">
        <f t="shared" si="210"/>
        <v>3360.0000000000009</v>
      </c>
      <c r="AH195" s="34">
        <f t="shared" si="211"/>
        <v>1680.0000000000005</v>
      </c>
      <c r="AI195" s="34">
        <f t="shared" si="212"/>
        <v>840.00000000000023</v>
      </c>
      <c r="AJ195" s="34">
        <f t="shared" si="213"/>
        <v>420.00000000000011</v>
      </c>
      <c r="AK195" s="34">
        <f t="shared" si="215"/>
        <v>0</v>
      </c>
      <c r="AL195" s="34">
        <f t="shared" si="216"/>
        <v>0</v>
      </c>
      <c r="AM195" s="34">
        <f t="shared" si="217"/>
        <v>0</v>
      </c>
      <c r="AN195" s="34">
        <f t="shared" si="218"/>
        <v>0</v>
      </c>
    </row>
    <row r="196" spans="1:40" ht="13.25" customHeight="1" x14ac:dyDescent="0.45">
      <c r="A196" s="24" t="str">
        <f>D196&amp;" - "&amp;C196&amp;" - "&amp;B196</f>
        <v>CBSE - IX - Maths</v>
      </c>
      <c r="B196" s="25" t="s">
        <v>2</v>
      </c>
      <c r="C196" s="3" t="s">
        <v>55</v>
      </c>
      <c r="D196" s="3" t="s">
        <v>45</v>
      </c>
      <c r="E196" s="3" t="s">
        <v>304</v>
      </c>
      <c r="F196" s="33" t="s">
        <v>294</v>
      </c>
      <c r="G196" s="33" t="s">
        <v>285</v>
      </c>
      <c r="H196" s="7" t="s">
        <v>72</v>
      </c>
      <c r="I196" s="17">
        <v>45139</v>
      </c>
      <c r="J196" s="7">
        <v>1</v>
      </c>
      <c r="K196" s="7">
        <v>2</v>
      </c>
      <c r="L196" s="7">
        <v>0</v>
      </c>
      <c r="M196" s="7">
        <v>0</v>
      </c>
      <c r="N196" s="7" t="s">
        <v>29</v>
      </c>
      <c r="O196" s="7">
        <v>1400</v>
      </c>
      <c r="P196" s="7">
        <v>0</v>
      </c>
      <c r="Q196" s="7" t="s">
        <v>27</v>
      </c>
      <c r="R196" s="18">
        <f>O196*50%</f>
        <v>700</v>
      </c>
      <c r="S196" s="7">
        <v>0</v>
      </c>
      <c r="T196" s="18">
        <f>R196*20%</f>
        <v>140</v>
      </c>
      <c r="U196" s="18">
        <f t="shared" ref="U196:U200" si="323">R196*46.666666666667%</f>
        <v>326.66666666666902</v>
      </c>
      <c r="V196" s="16">
        <f t="shared" ref="V196:V200" si="324">X196*4</f>
        <v>13080</v>
      </c>
      <c r="W196" s="16">
        <f>X196*2</f>
        <v>6540</v>
      </c>
      <c r="X196" s="16">
        <v>3270</v>
      </c>
      <c r="Y196" s="16">
        <f>X196/2</f>
        <v>1635</v>
      </c>
      <c r="Z196" s="16">
        <f t="shared" ref="Z196:Z200" si="325">(R196-(T196+X196/10))/(T196+X196/10)%</f>
        <v>49.892933618843685</v>
      </c>
      <c r="AA196" s="15">
        <f>AC196*4</f>
        <v>9156</v>
      </c>
      <c r="AB196" s="15">
        <f>AC196*2</f>
        <v>4578</v>
      </c>
      <c r="AC196" s="15">
        <f>X196*70%</f>
        <v>2289</v>
      </c>
      <c r="AD196" s="15">
        <f>AC196/2</f>
        <v>1144.5</v>
      </c>
      <c r="AE196" s="15">
        <f>(R196-(T196+AC196/10))/(T196+AC196/10)%</f>
        <v>89.753320683111966</v>
      </c>
      <c r="AF196" s="1">
        <v>0</v>
      </c>
      <c r="AG196" s="34">
        <f t="shared" ref="AG196:AG259" si="326">V196-AA196</f>
        <v>3924</v>
      </c>
      <c r="AH196" s="34">
        <f t="shared" ref="AH196:AH259" si="327">W196-AB196</f>
        <v>1962</v>
      </c>
      <c r="AI196" s="34">
        <f t="shared" ref="AI196:AI259" si="328">X196-AC196</f>
        <v>981</v>
      </c>
      <c r="AJ196" s="34">
        <f t="shared" ref="AJ196:AJ259" si="329">(Y196-AD196)</f>
        <v>490.5</v>
      </c>
      <c r="AK196" s="34">
        <f t="shared" si="215"/>
        <v>0</v>
      </c>
      <c r="AL196" s="34">
        <f t="shared" si="216"/>
        <v>0</v>
      </c>
      <c r="AM196" s="34">
        <f t="shared" si="217"/>
        <v>0</v>
      </c>
      <c r="AN196" s="34">
        <f t="shared" si="218"/>
        <v>0</v>
      </c>
    </row>
    <row r="197" spans="1:40" ht="13.25" hidden="1" customHeight="1" x14ac:dyDescent="0.45">
      <c r="A197" s="24" t="str">
        <f t="shared" ref="A197:A201" si="330">D197&amp;" - "&amp;C197&amp;" - "&amp;B197</f>
        <v>CBSE - IX - Science, Physics</v>
      </c>
      <c r="B197" s="29" t="s">
        <v>199</v>
      </c>
      <c r="C197" s="3" t="s">
        <v>55</v>
      </c>
      <c r="D197" s="3" t="s">
        <v>45</v>
      </c>
      <c r="E197" s="3" t="s">
        <v>304</v>
      </c>
      <c r="F197" s="7" t="s">
        <v>196</v>
      </c>
      <c r="G197" s="7" t="s">
        <v>185</v>
      </c>
      <c r="H197" s="7" t="s">
        <v>72</v>
      </c>
      <c r="I197" s="17">
        <v>45139</v>
      </c>
      <c r="J197" s="7">
        <v>1</v>
      </c>
      <c r="K197" s="7">
        <v>2</v>
      </c>
      <c r="L197" s="7">
        <v>0</v>
      </c>
      <c r="M197" s="7">
        <v>0</v>
      </c>
      <c r="N197" s="7" t="s">
        <v>29</v>
      </c>
      <c r="O197" s="7">
        <v>1200</v>
      </c>
      <c r="P197" s="7">
        <v>0</v>
      </c>
      <c r="Q197" s="7" t="s">
        <v>27</v>
      </c>
      <c r="R197" s="18">
        <f t="shared" ref="R197:R201" si="331">O197*50%</f>
        <v>600</v>
      </c>
      <c r="S197" s="7">
        <v>0</v>
      </c>
      <c r="T197" s="18">
        <f t="shared" ref="T197:T200" si="332">R197*20%</f>
        <v>120</v>
      </c>
      <c r="U197" s="18">
        <f t="shared" si="323"/>
        <v>280.00000000000199</v>
      </c>
      <c r="V197" s="16">
        <f t="shared" si="324"/>
        <v>11200</v>
      </c>
      <c r="W197" s="16">
        <f t="shared" ref="W197:W200" si="333">X197*2</f>
        <v>5600</v>
      </c>
      <c r="X197" s="16">
        <v>2800</v>
      </c>
      <c r="Y197" s="16">
        <f t="shared" ref="Y197:Y200" si="334">X197/2</f>
        <v>1400</v>
      </c>
      <c r="Z197" s="16">
        <f t="shared" si="325"/>
        <v>50</v>
      </c>
      <c r="AA197" s="15">
        <f t="shared" ref="AA197:AA201" si="335">AC197*4</f>
        <v>7839.9999999999991</v>
      </c>
      <c r="AB197" s="15">
        <f t="shared" ref="AB197:AB201" si="336">AC197*2</f>
        <v>3919.9999999999995</v>
      </c>
      <c r="AC197" s="15">
        <f t="shared" ref="AC197:AC201" si="337">X197*70%</f>
        <v>1959.9999999999998</v>
      </c>
      <c r="AD197" s="15">
        <f t="shared" ref="AD197:AD201" si="338">AC197/2</f>
        <v>979.99999999999989</v>
      </c>
      <c r="AE197" s="15">
        <f t="shared" ref="AE197:AE201" si="339">(R197-(T197+AC197/10))/(T197+AC197/10)%</f>
        <v>89.87341772151899</v>
      </c>
      <c r="AF197" s="1">
        <v>0</v>
      </c>
      <c r="AG197" s="34">
        <f t="shared" si="326"/>
        <v>3360.0000000000009</v>
      </c>
      <c r="AH197" s="34">
        <f t="shared" si="327"/>
        <v>1680.0000000000005</v>
      </c>
      <c r="AI197" s="34">
        <f t="shared" si="328"/>
        <v>840.00000000000023</v>
      </c>
      <c r="AJ197" s="34">
        <f t="shared" si="329"/>
        <v>420.00000000000011</v>
      </c>
      <c r="AK197" s="34">
        <f t="shared" ref="AK197:AK260" si="340">$AF197/AG197</f>
        <v>0</v>
      </c>
      <c r="AL197" s="34">
        <f t="shared" ref="AL197:AL260" si="341">$AF197/AH197</f>
        <v>0</v>
      </c>
      <c r="AM197" s="34">
        <f t="shared" ref="AM197:AM260" si="342">$AF197/AI197</f>
        <v>0</v>
      </c>
      <c r="AN197" s="34">
        <f t="shared" ref="AN197:AN260" si="343">$AF197/AJ197</f>
        <v>0</v>
      </c>
    </row>
    <row r="198" spans="1:40" ht="13.25" hidden="1" customHeight="1" x14ac:dyDescent="0.45">
      <c r="A198" s="24" t="str">
        <f t="shared" si="330"/>
        <v>CBSE - IX - Science, Chemistry</v>
      </c>
      <c r="B198" s="29" t="s">
        <v>200</v>
      </c>
      <c r="C198" s="3" t="s">
        <v>55</v>
      </c>
      <c r="D198" s="3" t="s">
        <v>45</v>
      </c>
      <c r="E198" s="3" t="s">
        <v>304</v>
      </c>
      <c r="F198" s="7" t="s">
        <v>191</v>
      </c>
      <c r="G198" s="7" t="s">
        <v>185</v>
      </c>
      <c r="H198" s="7" t="s">
        <v>72</v>
      </c>
      <c r="I198" s="17">
        <v>45139</v>
      </c>
      <c r="J198" s="7">
        <v>1</v>
      </c>
      <c r="K198" s="7">
        <v>2</v>
      </c>
      <c r="L198" s="7">
        <v>0</v>
      </c>
      <c r="M198" s="7">
        <v>0</v>
      </c>
      <c r="N198" s="7" t="s">
        <v>29</v>
      </c>
      <c r="O198" s="7">
        <v>1200</v>
      </c>
      <c r="P198" s="7">
        <v>0</v>
      </c>
      <c r="Q198" s="7" t="s">
        <v>27</v>
      </c>
      <c r="R198" s="18">
        <f t="shared" si="331"/>
        <v>600</v>
      </c>
      <c r="S198" s="7">
        <v>0</v>
      </c>
      <c r="T198" s="18">
        <f t="shared" si="332"/>
        <v>120</v>
      </c>
      <c r="U198" s="18">
        <f t="shared" si="323"/>
        <v>280.00000000000199</v>
      </c>
      <c r="V198" s="16">
        <f t="shared" si="324"/>
        <v>11200</v>
      </c>
      <c r="W198" s="16">
        <f t="shared" si="333"/>
        <v>5600</v>
      </c>
      <c r="X198" s="16">
        <v>2800</v>
      </c>
      <c r="Y198" s="16">
        <f t="shared" si="334"/>
        <v>1400</v>
      </c>
      <c r="Z198" s="16">
        <f t="shared" si="325"/>
        <v>50</v>
      </c>
      <c r="AA198" s="15">
        <f t="shared" si="335"/>
        <v>7839.9999999999991</v>
      </c>
      <c r="AB198" s="15">
        <f t="shared" si="336"/>
        <v>3919.9999999999995</v>
      </c>
      <c r="AC198" s="15">
        <f t="shared" si="337"/>
        <v>1959.9999999999998</v>
      </c>
      <c r="AD198" s="15">
        <f t="shared" si="338"/>
        <v>979.99999999999989</v>
      </c>
      <c r="AE198" s="15">
        <f t="shared" si="339"/>
        <v>89.87341772151899</v>
      </c>
      <c r="AF198" s="1">
        <v>0</v>
      </c>
      <c r="AG198" s="34">
        <f t="shared" si="326"/>
        <v>3360.0000000000009</v>
      </c>
      <c r="AH198" s="34">
        <f t="shared" si="327"/>
        <v>1680.0000000000005</v>
      </c>
      <c r="AI198" s="34">
        <f t="shared" si="328"/>
        <v>840.00000000000023</v>
      </c>
      <c r="AJ198" s="34">
        <f t="shared" si="329"/>
        <v>420.00000000000011</v>
      </c>
      <c r="AK198" s="34">
        <f t="shared" si="340"/>
        <v>0</v>
      </c>
      <c r="AL198" s="34">
        <f t="shared" si="341"/>
        <v>0</v>
      </c>
      <c r="AM198" s="34">
        <f t="shared" si="342"/>
        <v>0</v>
      </c>
      <c r="AN198" s="34">
        <f t="shared" si="343"/>
        <v>0</v>
      </c>
    </row>
    <row r="199" spans="1:40" ht="13.25" hidden="1" customHeight="1" x14ac:dyDescent="0.45">
      <c r="A199" s="24" t="str">
        <f t="shared" si="330"/>
        <v>CBSE - IX - Science, Biology</v>
      </c>
      <c r="B199" s="29" t="s">
        <v>201</v>
      </c>
      <c r="C199" s="3" t="s">
        <v>55</v>
      </c>
      <c r="D199" s="3" t="s">
        <v>45</v>
      </c>
      <c r="E199" s="3" t="s">
        <v>304</v>
      </c>
      <c r="F199" s="22" t="s">
        <v>29</v>
      </c>
      <c r="G199" s="22"/>
      <c r="H199" s="7" t="s">
        <v>72</v>
      </c>
      <c r="I199" s="17">
        <v>45139</v>
      </c>
      <c r="J199" s="7">
        <v>1</v>
      </c>
      <c r="K199" s="7">
        <v>2</v>
      </c>
      <c r="L199" s="7">
        <v>0</v>
      </c>
      <c r="M199" s="7">
        <v>0</v>
      </c>
      <c r="N199" s="7" t="s">
        <v>29</v>
      </c>
      <c r="O199" s="7">
        <v>1200</v>
      </c>
      <c r="P199" s="7">
        <v>0</v>
      </c>
      <c r="Q199" s="7" t="s">
        <v>27</v>
      </c>
      <c r="R199" s="18">
        <f t="shared" si="331"/>
        <v>600</v>
      </c>
      <c r="S199" s="7">
        <v>0</v>
      </c>
      <c r="T199" s="18">
        <f t="shared" si="332"/>
        <v>120</v>
      </c>
      <c r="U199" s="18">
        <f t="shared" si="323"/>
        <v>280.00000000000199</v>
      </c>
      <c r="V199" s="16">
        <f t="shared" si="324"/>
        <v>11200</v>
      </c>
      <c r="W199" s="16">
        <f t="shared" si="333"/>
        <v>5600</v>
      </c>
      <c r="X199" s="16">
        <v>2800</v>
      </c>
      <c r="Y199" s="16">
        <f t="shared" si="334"/>
        <v>1400</v>
      </c>
      <c r="Z199" s="16">
        <f t="shared" si="325"/>
        <v>50</v>
      </c>
      <c r="AA199" s="15">
        <f t="shared" si="335"/>
        <v>7839.9999999999991</v>
      </c>
      <c r="AB199" s="15">
        <f t="shared" si="336"/>
        <v>3919.9999999999995</v>
      </c>
      <c r="AC199" s="15">
        <f t="shared" si="337"/>
        <v>1959.9999999999998</v>
      </c>
      <c r="AD199" s="15">
        <f t="shared" si="338"/>
        <v>979.99999999999989</v>
      </c>
      <c r="AE199" s="15">
        <f t="shared" si="339"/>
        <v>89.87341772151899</v>
      </c>
      <c r="AF199" s="1">
        <v>0</v>
      </c>
      <c r="AG199" s="34">
        <f t="shared" si="326"/>
        <v>3360.0000000000009</v>
      </c>
      <c r="AH199" s="34">
        <f t="shared" si="327"/>
        <v>1680.0000000000005</v>
      </c>
      <c r="AI199" s="34">
        <f t="shared" si="328"/>
        <v>840.00000000000023</v>
      </c>
      <c r="AJ199" s="34">
        <f t="shared" si="329"/>
        <v>420.00000000000011</v>
      </c>
      <c r="AK199" s="34">
        <f t="shared" si="340"/>
        <v>0</v>
      </c>
      <c r="AL199" s="34">
        <f t="shared" si="341"/>
        <v>0</v>
      </c>
      <c r="AM199" s="34">
        <f t="shared" si="342"/>
        <v>0</v>
      </c>
      <c r="AN199" s="34">
        <f t="shared" si="343"/>
        <v>0</v>
      </c>
    </row>
    <row r="200" spans="1:40" ht="13.25" hidden="1" customHeight="1" x14ac:dyDescent="0.45">
      <c r="A200" s="24" t="str">
        <f t="shared" si="330"/>
        <v>CBSE - IX - Computers</v>
      </c>
      <c r="B200" s="8" t="s">
        <v>48</v>
      </c>
      <c r="C200" s="3" t="s">
        <v>55</v>
      </c>
      <c r="D200" s="3" t="s">
        <v>45</v>
      </c>
      <c r="E200" s="3" t="s">
        <v>132</v>
      </c>
      <c r="F200" s="7" t="s">
        <v>193</v>
      </c>
      <c r="G200" s="7" t="s">
        <v>185</v>
      </c>
      <c r="H200" s="7" t="s">
        <v>72</v>
      </c>
      <c r="I200" s="17">
        <v>45139</v>
      </c>
      <c r="J200" s="7">
        <v>1</v>
      </c>
      <c r="K200" s="7">
        <v>2</v>
      </c>
      <c r="L200" s="7">
        <v>0</v>
      </c>
      <c r="M200" s="7">
        <v>0</v>
      </c>
      <c r="N200" s="7" t="s">
        <v>29</v>
      </c>
      <c r="O200" s="7">
        <v>1400</v>
      </c>
      <c r="P200" s="7">
        <v>0</v>
      </c>
      <c r="Q200" s="7" t="s">
        <v>27</v>
      </c>
      <c r="R200" s="18">
        <f t="shared" si="331"/>
        <v>700</v>
      </c>
      <c r="S200" s="7">
        <v>0</v>
      </c>
      <c r="T200" s="18">
        <f t="shared" si="332"/>
        <v>140</v>
      </c>
      <c r="U200" s="18">
        <f t="shared" si="323"/>
        <v>326.66666666666902</v>
      </c>
      <c r="V200" s="16">
        <f t="shared" si="324"/>
        <v>13080</v>
      </c>
      <c r="W200" s="16">
        <f t="shared" si="333"/>
        <v>6540</v>
      </c>
      <c r="X200" s="16">
        <v>3270</v>
      </c>
      <c r="Y200" s="16">
        <f t="shared" si="334"/>
        <v>1635</v>
      </c>
      <c r="Z200" s="16">
        <f t="shared" si="325"/>
        <v>49.892933618843685</v>
      </c>
      <c r="AA200" s="15">
        <f t="shared" si="335"/>
        <v>9156</v>
      </c>
      <c r="AB200" s="15">
        <f t="shared" si="336"/>
        <v>4578</v>
      </c>
      <c r="AC200" s="15">
        <f t="shared" si="337"/>
        <v>2289</v>
      </c>
      <c r="AD200" s="15">
        <f t="shared" si="338"/>
        <v>1144.5</v>
      </c>
      <c r="AE200" s="15">
        <f t="shared" si="339"/>
        <v>89.753320683111966</v>
      </c>
      <c r="AF200" s="1">
        <v>0</v>
      </c>
      <c r="AG200" s="34">
        <f t="shared" si="326"/>
        <v>3924</v>
      </c>
      <c r="AH200" s="34">
        <f t="shared" si="327"/>
        <v>1962</v>
      </c>
      <c r="AI200" s="34">
        <f t="shared" si="328"/>
        <v>981</v>
      </c>
      <c r="AJ200" s="34">
        <f t="shared" si="329"/>
        <v>490.5</v>
      </c>
      <c r="AK200" s="34">
        <f t="shared" si="340"/>
        <v>0</v>
      </c>
      <c r="AL200" s="34">
        <f t="shared" si="341"/>
        <v>0</v>
      </c>
      <c r="AM200" s="34">
        <f t="shared" si="342"/>
        <v>0</v>
      </c>
      <c r="AN200" s="34">
        <f t="shared" si="343"/>
        <v>0</v>
      </c>
    </row>
    <row r="201" spans="1:40" ht="13.25" hidden="1" customHeight="1" x14ac:dyDescent="0.45">
      <c r="A201" s="24" t="str">
        <f t="shared" si="330"/>
        <v>CBSE - IX - AI</v>
      </c>
      <c r="B201" s="8" t="s">
        <v>5</v>
      </c>
      <c r="C201" s="3" t="s">
        <v>55</v>
      </c>
      <c r="D201" s="3" t="s">
        <v>45</v>
      </c>
      <c r="E201" s="3" t="s">
        <v>132</v>
      </c>
      <c r="F201" s="33" t="s">
        <v>64</v>
      </c>
      <c r="G201" s="33" t="s">
        <v>285</v>
      </c>
      <c r="H201" s="7" t="s">
        <v>72</v>
      </c>
      <c r="I201" s="17">
        <v>45139</v>
      </c>
      <c r="J201" s="7">
        <v>1</v>
      </c>
      <c r="K201" s="7">
        <v>1</v>
      </c>
      <c r="L201" s="7">
        <v>1</v>
      </c>
      <c r="M201" s="7">
        <v>1</v>
      </c>
      <c r="N201" s="7" t="s">
        <v>29</v>
      </c>
      <c r="O201" s="7">
        <v>5000</v>
      </c>
      <c r="P201" s="7">
        <v>0</v>
      </c>
      <c r="Q201" s="7" t="s">
        <v>27</v>
      </c>
      <c r="R201" s="18">
        <f t="shared" si="331"/>
        <v>2500</v>
      </c>
      <c r="S201" s="7">
        <v>0</v>
      </c>
      <c r="T201" s="18">
        <f>R201*20%</f>
        <v>500</v>
      </c>
      <c r="U201" s="18">
        <f>R201*46.666666666667%</f>
        <v>1166.6666666666749</v>
      </c>
      <c r="V201" s="16">
        <f>X201*4</f>
        <v>46668</v>
      </c>
      <c r="W201" s="16">
        <f>X201*2</f>
        <v>23334</v>
      </c>
      <c r="X201" s="16">
        <v>11667</v>
      </c>
      <c r="Y201" s="16">
        <f>X201/2</f>
        <v>5833.5</v>
      </c>
      <c r="Z201" s="16">
        <f>(R201-(T201+X201/10))/(T201+X201/10)%</f>
        <v>49.99700005999879</v>
      </c>
      <c r="AA201" s="15">
        <f t="shared" si="335"/>
        <v>32667.599999999999</v>
      </c>
      <c r="AB201" s="15">
        <f t="shared" si="336"/>
        <v>16333.8</v>
      </c>
      <c r="AC201" s="15">
        <f t="shared" si="337"/>
        <v>8166.9</v>
      </c>
      <c r="AD201" s="15">
        <f t="shared" si="338"/>
        <v>4083.45</v>
      </c>
      <c r="AE201" s="15">
        <f t="shared" si="339"/>
        <v>89.870052935770758</v>
      </c>
      <c r="AF201" s="1">
        <v>0</v>
      </c>
      <c r="AG201" s="34">
        <f t="shared" si="326"/>
        <v>14000.400000000001</v>
      </c>
      <c r="AH201" s="34">
        <f t="shared" si="327"/>
        <v>7000.2000000000007</v>
      </c>
      <c r="AI201" s="34">
        <f t="shared" si="328"/>
        <v>3500.1000000000004</v>
      </c>
      <c r="AJ201" s="34">
        <f t="shared" si="329"/>
        <v>1750.0500000000002</v>
      </c>
      <c r="AK201" s="34">
        <f t="shared" si="340"/>
        <v>0</v>
      </c>
      <c r="AL201" s="34">
        <f t="shared" si="341"/>
        <v>0</v>
      </c>
      <c r="AM201" s="34">
        <f t="shared" si="342"/>
        <v>0</v>
      </c>
      <c r="AN201" s="34">
        <f t="shared" si="343"/>
        <v>0</v>
      </c>
    </row>
    <row r="202" spans="1:40" ht="13.25" hidden="1" customHeight="1" x14ac:dyDescent="0.45">
      <c r="A202" s="24" t="str">
        <f t="shared" si="292"/>
        <v>CBSE - VIII - English</v>
      </c>
      <c r="B202" s="6" t="s">
        <v>33</v>
      </c>
      <c r="C202" s="3" t="s">
        <v>52</v>
      </c>
      <c r="D202" s="3" t="s">
        <v>45</v>
      </c>
      <c r="E202" s="3" t="s">
        <v>305</v>
      </c>
      <c r="F202" s="33" t="s">
        <v>197</v>
      </c>
      <c r="G202" s="33" t="s">
        <v>285</v>
      </c>
      <c r="H202" s="7" t="s">
        <v>72</v>
      </c>
      <c r="I202" s="17">
        <v>45139</v>
      </c>
      <c r="J202" s="7">
        <v>1</v>
      </c>
      <c r="K202" s="7">
        <v>2</v>
      </c>
      <c r="L202" s="7">
        <v>0</v>
      </c>
      <c r="M202" s="7">
        <v>0</v>
      </c>
      <c r="N202" s="7" t="s">
        <v>29</v>
      </c>
      <c r="O202" s="7">
        <v>1300</v>
      </c>
      <c r="P202" s="7">
        <v>0</v>
      </c>
      <c r="Q202" s="7" t="s">
        <v>27</v>
      </c>
      <c r="R202" s="18">
        <f t="shared" ref="R202:R209" si="344">O202*50%</f>
        <v>650</v>
      </c>
      <c r="S202" s="7">
        <v>0</v>
      </c>
      <c r="T202" s="18">
        <f t="shared" ref="T202:T209" si="345">R202*20%</f>
        <v>130</v>
      </c>
      <c r="U202" s="18">
        <f t="shared" ref="U202:U209" si="346">R202*46.666666666667%</f>
        <v>303.33333333333553</v>
      </c>
      <c r="V202" s="16">
        <f t="shared" ref="V202:V209" si="347">X202*4</f>
        <v>12120</v>
      </c>
      <c r="W202" s="16">
        <f t="shared" ref="W202:W209" si="348">X202*2</f>
        <v>6060</v>
      </c>
      <c r="X202" s="16">
        <v>3030</v>
      </c>
      <c r="Y202" s="16">
        <f t="shared" ref="Y202:Y209" si="349">X202/2</f>
        <v>1515</v>
      </c>
      <c r="Z202" s="16">
        <f t="shared" ref="Z202:Z209" si="350">(R202-(T202+X202/10))/(T202+X202/10)%</f>
        <v>50.115473441108541</v>
      </c>
      <c r="AA202" s="15">
        <f t="shared" ref="AA202:AA209" si="351">AC202*4</f>
        <v>8484</v>
      </c>
      <c r="AB202" s="15">
        <f t="shared" ref="AB202:AB209" si="352">AC202*2</f>
        <v>4242</v>
      </c>
      <c r="AC202" s="15">
        <f t="shared" ref="AC202:AC209" si="353">X202*70%</f>
        <v>2121</v>
      </c>
      <c r="AD202" s="15">
        <f t="shared" ref="AD202:AD209" si="354">AC202/2</f>
        <v>1060.5</v>
      </c>
      <c r="AE202" s="15">
        <f t="shared" ref="AE202:AE209" si="355">(R202-(T202+AC202/10))/(T202+AC202/10)%</f>
        <v>90.00292312189417</v>
      </c>
      <c r="AF202" s="1">
        <v>0</v>
      </c>
      <c r="AG202" s="34">
        <f t="shared" si="326"/>
        <v>3636</v>
      </c>
      <c r="AH202" s="34">
        <f t="shared" si="327"/>
        <v>1818</v>
      </c>
      <c r="AI202" s="34">
        <f t="shared" si="328"/>
        <v>909</v>
      </c>
      <c r="AJ202" s="34">
        <f t="shared" si="329"/>
        <v>454.5</v>
      </c>
      <c r="AK202" s="34">
        <f t="shared" si="340"/>
        <v>0</v>
      </c>
      <c r="AL202" s="34">
        <f t="shared" si="341"/>
        <v>0</v>
      </c>
      <c r="AM202" s="34">
        <f t="shared" si="342"/>
        <v>0</v>
      </c>
      <c r="AN202" s="34">
        <f t="shared" si="343"/>
        <v>0</v>
      </c>
    </row>
    <row r="203" spans="1:40" ht="13.25" hidden="1" customHeight="1" x14ac:dyDescent="0.45">
      <c r="A203" s="24" t="str">
        <f t="shared" si="292"/>
        <v>CBSE - VIII - Bengali</v>
      </c>
      <c r="B203" s="6" t="s">
        <v>34</v>
      </c>
      <c r="C203" s="3" t="s">
        <v>52</v>
      </c>
      <c r="D203" s="3" t="s">
        <v>45</v>
      </c>
      <c r="E203" s="3" t="s">
        <v>305</v>
      </c>
      <c r="F203" s="22" t="s">
        <v>29</v>
      </c>
      <c r="G203" s="22"/>
      <c r="H203" s="7" t="s">
        <v>72</v>
      </c>
      <c r="I203" s="17">
        <v>45139</v>
      </c>
      <c r="J203" s="7">
        <v>1</v>
      </c>
      <c r="K203" s="7">
        <v>2</v>
      </c>
      <c r="L203" s="7">
        <v>0</v>
      </c>
      <c r="M203" s="7">
        <v>0</v>
      </c>
      <c r="N203" s="7" t="s">
        <v>29</v>
      </c>
      <c r="O203" s="7">
        <v>1100</v>
      </c>
      <c r="P203" s="7">
        <v>0</v>
      </c>
      <c r="Q203" s="7" t="s">
        <v>27</v>
      </c>
      <c r="R203" s="18">
        <f t="shared" si="344"/>
        <v>550</v>
      </c>
      <c r="S203" s="7">
        <v>0</v>
      </c>
      <c r="T203" s="18">
        <f t="shared" si="345"/>
        <v>110</v>
      </c>
      <c r="U203" s="18">
        <f t="shared" si="346"/>
        <v>256.6666666666685</v>
      </c>
      <c r="V203" s="16">
        <f t="shared" si="347"/>
        <v>10280</v>
      </c>
      <c r="W203" s="16">
        <f t="shared" si="348"/>
        <v>5140</v>
      </c>
      <c r="X203" s="16">
        <v>2570</v>
      </c>
      <c r="Y203" s="16">
        <f t="shared" si="349"/>
        <v>1285</v>
      </c>
      <c r="Z203" s="16">
        <f t="shared" si="350"/>
        <v>49.863760217983653</v>
      </c>
      <c r="AA203" s="15">
        <f t="shared" si="351"/>
        <v>7195.9999999999991</v>
      </c>
      <c r="AB203" s="15">
        <f t="shared" si="352"/>
        <v>3597.9999999999995</v>
      </c>
      <c r="AC203" s="15">
        <f t="shared" si="353"/>
        <v>1798.9999999999998</v>
      </c>
      <c r="AD203" s="15">
        <f t="shared" si="354"/>
        <v>899.49999999999989</v>
      </c>
      <c r="AE203" s="15">
        <f t="shared" si="355"/>
        <v>89.72059330803728</v>
      </c>
      <c r="AF203" s="1">
        <v>0</v>
      </c>
      <c r="AG203" s="34">
        <f t="shared" si="326"/>
        <v>3084.0000000000009</v>
      </c>
      <c r="AH203" s="34">
        <f t="shared" si="327"/>
        <v>1542.0000000000005</v>
      </c>
      <c r="AI203" s="34">
        <f t="shared" si="328"/>
        <v>771.00000000000023</v>
      </c>
      <c r="AJ203" s="34">
        <f t="shared" si="329"/>
        <v>385.50000000000011</v>
      </c>
      <c r="AK203" s="34">
        <f t="shared" si="340"/>
        <v>0</v>
      </c>
      <c r="AL203" s="34">
        <f t="shared" si="341"/>
        <v>0</v>
      </c>
      <c r="AM203" s="34">
        <f t="shared" si="342"/>
        <v>0</v>
      </c>
      <c r="AN203" s="34">
        <f t="shared" si="343"/>
        <v>0</v>
      </c>
    </row>
    <row r="204" spans="1:40" ht="13.25" hidden="1" customHeight="1" x14ac:dyDescent="0.45">
      <c r="A204" s="24" t="str">
        <f t="shared" si="292"/>
        <v>CBSE - VIII - Hindi</v>
      </c>
      <c r="B204" s="6" t="s">
        <v>0</v>
      </c>
      <c r="C204" s="3" t="s">
        <v>52</v>
      </c>
      <c r="D204" s="3" t="s">
        <v>45</v>
      </c>
      <c r="E204" s="3" t="s">
        <v>305</v>
      </c>
      <c r="F204" s="22" t="s">
        <v>284</v>
      </c>
      <c r="G204" s="22" t="s">
        <v>185</v>
      </c>
      <c r="H204" s="7" t="s">
        <v>72</v>
      </c>
      <c r="I204" s="17">
        <v>45139</v>
      </c>
      <c r="J204" s="7">
        <v>1</v>
      </c>
      <c r="K204" s="7">
        <v>2</v>
      </c>
      <c r="L204" s="7">
        <v>0</v>
      </c>
      <c r="M204" s="7">
        <v>0</v>
      </c>
      <c r="N204" s="7" t="s">
        <v>29</v>
      </c>
      <c r="O204" s="7">
        <v>1100</v>
      </c>
      <c r="P204" s="7">
        <v>0</v>
      </c>
      <c r="Q204" s="7" t="s">
        <v>27</v>
      </c>
      <c r="R204" s="18">
        <f t="shared" si="344"/>
        <v>550</v>
      </c>
      <c r="S204" s="7">
        <v>0</v>
      </c>
      <c r="T204" s="18">
        <f t="shared" si="345"/>
        <v>110</v>
      </c>
      <c r="U204" s="18">
        <f t="shared" si="346"/>
        <v>256.6666666666685</v>
      </c>
      <c r="V204" s="16">
        <f t="shared" si="347"/>
        <v>10280</v>
      </c>
      <c r="W204" s="16">
        <f t="shared" si="348"/>
        <v>5140</v>
      </c>
      <c r="X204" s="16">
        <v>2570</v>
      </c>
      <c r="Y204" s="16">
        <f t="shared" si="349"/>
        <v>1285</v>
      </c>
      <c r="Z204" s="16">
        <f t="shared" si="350"/>
        <v>49.863760217983653</v>
      </c>
      <c r="AA204" s="15">
        <f t="shared" si="351"/>
        <v>7195.9999999999991</v>
      </c>
      <c r="AB204" s="15">
        <f t="shared" si="352"/>
        <v>3597.9999999999995</v>
      </c>
      <c r="AC204" s="15">
        <f t="shared" si="353"/>
        <v>1798.9999999999998</v>
      </c>
      <c r="AD204" s="15">
        <f t="shared" si="354"/>
        <v>899.49999999999989</v>
      </c>
      <c r="AE204" s="15">
        <f t="shared" si="355"/>
        <v>89.72059330803728</v>
      </c>
      <c r="AF204" s="1">
        <v>0</v>
      </c>
      <c r="AG204" s="34">
        <f t="shared" si="326"/>
        <v>3084.0000000000009</v>
      </c>
      <c r="AH204" s="34">
        <f t="shared" si="327"/>
        <v>1542.0000000000005</v>
      </c>
      <c r="AI204" s="34">
        <f t="shared" si="328"/>
        <v>771.00000000000023</v>
      </c>
      <c r="AJ204" s="34">
        <f t="shared" si="329"/>
        <v>385.50000000000011</v>
      </c>
      <c r="AK204" s="34">
        <f t="shared" si="340"/>
        <v>0</v>
      </c>
      <c r="AL204" s="34">
        <f t="shared" si="341"/>
        <v>0</v>
      </c>
      <c r="AM204" s="34">
        <f t="shared" si="342"/>
        <v>0</v>
      </c>
      <c r="AN204" s="34">
        <f t="shared" si="343"/>
        <v>0</v>
      </c>
    </row>
    <row r="205" spans="1:40" ht="13.25" hidden="1" customHeight="1" x14ac:dyDescent="0.45">
      <c r="A205" s="24" t="str">
        <f>D205&amp;" - "&amp;C205&amp;" - "&amp;B205</f>
        <v>CBSE - VIII - Social Science</v>
      </c>
      <c r="B205" s="6" t="s">
        <v>49</v>
      </c>
      <c r="C205" s="3" t="s">
        <v>52</v>
      </c>
      <c r="D205" s="3" t="s">
        <v>45</v>
      </c>
      <c r="E205" s="3" t="s">
        <v>305</v>
      </c>
      <c r="F205" s="22" t="s">
        <v>29</v>
      </c>
      <c r="G205" s="22"/>
      <c r="H205" s="7" t="s">
        <v>72</v>
      </c>
      <c r="I205" s="17">
        <v>45139</v>
      </c>
      <c r="J205" s="7">
        <v>1</v>
      </c>
      <c r="K205" s="7">
        <v>2</v>
      </c>
      <c r="L205" s="7">
        <v>0</v>
      </c>
      <c r="M205" s="7">
        <v>0</v>
      </c>
      <c r="N205" s="7" t="s">
        <v>29</v>
      </c>
      <c r="O205" s="7">
        <v>1100</v>
      </c>
      <c r="P205" s="7">
        <v>0</v>
      </c>
      <c r="Q205" s="7" t="s">
        <v>27</v>
      </c>
      <c r="R205" s="18">
        <f>O205*50%</f>
        <v>550</v>
      </c>
      <c r="S205" s="7">
        <v>0</v>
      </c>
      <c r="T205" s="18">
        <f>R205*20%</f>
        <v>110</v>
      </c>
      <c r="U205" s="18">
        <f>R205*46.666666666667%</f>
        <v>256.6666666666685</v>
      </c>
      <c r="V205" s="16">
        <f>X205*4</f>
        <v>10280</v>
      </c>
      <c r="W205" s="16">
        <f>X205*2</f>
        <v>5140</v>
      </c>
      <c r="X205" s="16">
        <v>2570</v>
      </c>
      <c r="Y205" s="16">
        <f>X205/2</f>
        <v>1285</v>
      </c>
      <c r="Z205" s="16">
        <f>(R205-(T205+X205/10))/(T205+X205/10)%</f>
        <v>49.863760217983653</v>
      </c>
      <c r="AA205" s="15">
        <f>AC205*4</f>
        <v>7195.9999999999991</v>
      </c>
      <c r="AB205" s="15">
        <f>AC205*2</f>
        <v>3597.9999999999995</v>
      </c>
      <c r="AC205" s="15">
        <f>X205*70%</f>
        <v>1798.9999999999998</v>
      </c>
      <c r="AD205" s="15">
        <f>AC205/2</f>
        <v>899.49999999999989</v>
      </c>
      <c r="AE205" s="15">
        <f>(R205-(T205+AC205/10))/(T205+AC205/10)%</f>
        <v>89.72059330803728</v>
      </c>
      <c r="AF205" s="1">
        <v>0</v>
      </c>
      <c r="AG205" s="34">
        <f t="shared" si="326"/>
        <v>3084.0000000000009</v>
      </c>
      <c r="AH205" s="34">
        <f t="shared" si="327"/>
        <v>1542.0000000000005</v>
      </c>
      <c r="AI205" s="34">
        <f t="shared" si="328"/>
        <v>771.00000000000023</v>
      </c>
      <c r="AJ205" s="34">
        <f t="shared" si="329"/>
        <v>385.50000000000011</v>
      </c>
      <c r="AK205" s="34">
        <f t="shared" si="340"/>
        <v>0</v>
      </c>
      <c r="AL205" s="34">
        <f t="shared" si="341"/>
        <v>0</v>
      </c>
      <c r="AM205" s="34">
        <f t="shared" si="342"/>
        <v>0</v>
      </c>
      <c r="AN205" s="34">
        <f t="shared" si="343"/>
        <v>0</v>
      </c>
    </row>
    <row r="206" spans="1:40" ht="13.25" customHeight="1" x14ac:dyDescent="0.45">
      <c r="A206" s="24" t="str">
        <f t="shared" si="292"/>
        <v>CBSE - VIII - Maths</v>
      </c>
      <c r="B206" s="25" t="s">
        <v>2</v>
      </c>
      <c r="C206" s="3" t="s">
        <v>52</v>
      </c>
      <c r="D206" s="3" t="s">
        <v>45</v>
      </c>
      <c r="E206" s="3" t="s">
        <v>304</v>
      </c>
      <c r="F206" s="33" t="s">
        <v>294</v>
      </c>
      <c r="G206" s="33" t="s">
        <v>285</v>
      </c>
      <c r="H206" s="7" t="s">
        <v>72</v>
      </c>
      <c r="I206" s="17">
        <v>45139</v>
      </c>
      <c r="J206" s="7">
        <v>1</v>
      </c>
      <c r="K206" s="7">
        <v>2</v>
      </c>
      <c r="L206" s="7">
        <v>0</v>
      </c>
      <c r="M206" s="7">
        <v>0</v>
      </c>
      <c r="N206" s="7" t="s">
        <v>29</v>
      </c>
      <c r="O206" s="7">
        <v>1300</v>
      </c>
      <c r="P206" s="7">
        <v>0</v>
      </c>
      <c r="Q206" s="7" t="s">
        <v>27</v>
      </c>
      <c r="R206" s="18">
        <f t="shared" si="344"/>
        <v>650</v>
      </c>
      <c r="S206" s="7">
        <v>0</v>
      </c>
      <c r="T206" s="18">
        <f t="shared" si="345"/>
        <v>130</v>
      </c>
      <c r="U206" s="18">
        <f t="shared" si="346"/>
        <v>303.33333333333553</v>
      </c>
      <c r="V206" s="16">
        <f t="shared" si="347"/>
        <v>12120</v>
      </c>
      <c r="W206" s="16">
        <f t="shared" si="348"/>
        <v>6060</v>
      </c>
      <c r="X206" s="16">
        <v>3030</v>
      </c>
      <c r="Y206" s="16">
        <f t="shared" si="349"/>
        <v>1515</v>
      </c>
      <c r="Z206" s="16">
        <f t="shared" si="350"/>
        <v>50.115473441108541</v>
      </c>
      <c r="AA206" s="15">
        <f t="shared" si="351"/>
        <v>8484</v>
      </c>
      <c r="AB206" s="15">
        <f t="shared" si="352"/>
        <v>4242</v>
      </c>
      <c r="AC206" s="15">
        <f t="shared" si="353"/>
        <v>2121</v>
      </c>
      <c r="AD206" s="15">
        <f t="shared" si="354"/>
        <v>1060.5</v>
      </c>
      <c r="AE206" s="15">
        <f t="shared" si="355"/>
        <v>90.00292312189417</v>
      </c>
      <c r="AF206" s="1">
        <v>0</v>
      </c>
      <c r="AG206" s="34">
        <f t="shared" si="326"/>
        <v>3636</v>
      </c>
      <c r="AH206" s="34">
        <f t="shared" si="327"/>
        <v>1818</v>
      </c>
      <c r="AI206" s="34">
        <f t="shared" si="328"/>
        <v>909</v>
      </c>
      <c r="AJ206" s="34">
        <f t="shared" si="329"/>
        <v>454.5</v>
      </c>
      <c r="AK206" s="34">
        <f t="shared" si="340"/>
        <v>0</v>
      </c>
      <c r="AL206" s="34">
        <f t="shared" si="341"/>
        <v>0</v>
      </c>
      <c r="AM206" s="34">
        <f t="shared" si="342"/>
        <v>0</v>
      </c>
      <c r="AN206" s="34">
        <f t="shared" si="343"/>
        <v>0</v>
      </c>
    </row>
    <row r="207" spans="1:40" ht="13.25" hidden="1" customHeight="1" x14ac:dyDescent="0.45">
      <c r="A207" s="24" t="str">
        <f t="shared" si="292"/>
        <v>CBSE - VIII - Science - Physics, Chem</v>
      </c>
      <c r="B207" s="29" t="s">
        <v>202</v>
      </c>
      <c r="C207" s="3" t="s">
        <v>52</v>
      </c>
      <c r="D207" s="3" t="s">
        <v>45</v>
      </c>
      <c r="E207" s="3" t="s">
        <v>304</v>
      </c>
      <c r="F207" s="7" t="s">
        <v>196</v>
      </c>
      <c r="G207" s="7" t="s">
        <v>185</v>
      </c>
      <c r="H207" s="7" t="s">
        <v>72</v>
      </c>
      <c r="I207" s="17">
        <v>45139</v>
      </c>
      <c r="J207" s="7">
        <v>1</v>
      </c>
      <c r="K207" s="7">
        <v>2</v>
      </c>
      <c r="L207" s="7">
        <v>0</v>
      </c>
      <c r="M207" s="7">
        <v>0</v>
      </c>
      <c r="N207" s="7" t="s">
        <v>29</v>
      </c>
      <c r="O207" s="7">
        <v>1300</v>
      </c>
      <c r="P207" s="7">
        <v>0</v>
      </c>
      <c r="Q207" s="7" t="s">
        <v>27</v>
      </c>
      <c r="R207" s="18">
        <f t="shared" si="344"/>
        <v>650</v>
      </c>
      <c r="S207" s="7">
        <v>0</v>
      </c>
      <c r="T207" s="18">
        <f t="shared" si="345"/>
        <v>130</v>
      </c>
      <c r="U207" s="18">
        <f t="shared" si="346"/>
        <v>303.33333333333553</v>
      </c>
      <c r="V207" s="16">
        <f t="shared" si="347"/>
        <v>12120</v>
      </c>
      <c r="W207" s="16">
        <f t="shared" si="348"/>
        <v>6060</v>
      </c>
      <c r="X207" s="16">
        <v>3030</v>
      </c>
      <c r="Y207" s="16">
        <f t="shared" si="349"/>
        <v>1515</v>
      </c>
      <c r="Z207" s="16">
        <f t="shared" si="350"/>
        <v>50.115473441108541</v>
      </c>
      <c r="AA207" s="15">
        <f t="shared" si="351"/>
        <v>8484</v>
      </c>
      <c r="AB207" s="15">
        <f t="shared" si="352"/>
        <v>4242</v>
      </c>
      <c r="AC207" s="15">
        <f t="shared" si="353"/>
        <v>2121</v>
      </c>
      <c r="AD207" s="15">
        <f t="shared" si="354"/>
        <v>1060.5</v>
      </c>
      <c r="AE207" s="15">
        <f t="shared" si="355"/>
        <v>90.00292312189417</v>
      </c>
      <c r="AF207" s="1">
        <v>0</v>
      </c>
      <c r="AG207" s="34">
        <f t="shared" si="326"/>
        <v>3636</v>
      </c>
      <c r="AH207" s="34">
        <f t="shared" si="327"/>
        <v>1818</v>
      </c>
      <c r="AI207" s="34">
        <f t="shared" si="328"/>
        <v>909</v>
      </c>
      <c r="AJ207" s="34">
        <f t="shared" si="329"/>
        <v>454.5</v>
      </c>
      <c r="AK207" s="34">
        <f t="shared" si="340"/>
        <v>0</v>
      </c>
      <c r="AL207" s="34">
        <f t="shared" si="341"/>
        <v>0</v>
      </c>
      <c r="AM207" s="34">
        <f t="shared" si="342"/>
        <v>0</v>
      </c>
      <c r="AN207" s="34">
        <f t="shared" si="343"/>
        <v>0</v>
      </c>
    </row>
    <row r="208" spans="1:40" ht="13.25" hidden="1" customHeight="1" x14ac:dyDescent="0.45">
      <c r="A208" s="24" t="str">
        <f t="shared" ref="A208" si="356">D208&amp;" - "&amp;C208&amp;" - "&amp;B208</f>
        <v>CBSE - VIII - Science - Bio</v>
      </c>
      <c r="B208" s="29" t="s">
        <v>203</v>
      </c>
      <c r="C208" s="3" t="s">
        <v>52</v>
      </c>
      <c r="D208" s="3" t="s">
        <v>45</v>
      </c>
      <c r="E208" s="3" t="s">
        <v>304</v>
      </c>
      <c r="F208" s="22" t="s">
        <v>29</v>
      </c>
      <c r="G208" s="22"/>
      <c r="H208" s="7" t="s">
        <v>72</v>
      </c>
      <c r="I208" s="17">
        <v>45139</v>
      </c>
      <c r="J208" s="7">
        <v>1</v>
      </c>
      <c r="K208" s="7">
        <v>2</v>
      </c>
      <c r="L208" s="7">
        <v>0</v>
      </c>
      <c r="M208" s="7">
        <v>0</v>
      </c>
      <c r="N208" s="7" t="s">
        <v>29</v>
      </c>
      <c r="O208" s="7">
        <v>1100</v>
      </c>
      <c r="P208" s="7">
        <v>0</v>
      </c>
      <c r="Q208" s="7" t="s">
        <v>27</v>
      </c>
      <c r="R208" s="18">
        <f t="shared" si="344"/>
        <v>550</v>
      </c>
      <c r="S208" s="7">
        <v>0</v>
      </c>
      <c r="T208" s="18">
        <f t="shared" si="345"/>
        <v>110</v>
      </c>
      <c r="U208" s="18">
        <f t="shared" si="346"/>
        <v>256.6666666666685</v>
      </c>
      <c r="V208" s="16">
        <f t="shared" si="347"/>
        <v>10280</v>
      </c>
      <c r="W208" s="16">
        <f t="shared" si="348"/>
        <v>5140</v>
      </c>
      <c r="X208" s="16">
        <v>2570</v>
      </c>
      <c r="Y208" s="16">
        <f t="shared" si="349"/>
        <v>1285</v>
      </c>
      <c r="Z208" s="16">
        <f t="shared" si="350"/>
        <v>49.863760217983653</v>
      </c>
      <c r="AA208" s="15">
        <f t="shared" si="351"/>
        <v>7195.9999999999991</v>
      </c>
      <c r="AB208" s="15">
        <f t="shared" si="352"/>
        <v>3597.9999999999995</v>
      </c>
      <c r="AC208" s="15">
        <f t="shared" si="353"/>
        <v>1798.9999999999998</v>
      </c>
      <c r="AD208" s="15">
        <f t="shared" si="354"/>
        <v>899.49999999999989</v>
      </c>
      <c r="AE208" s="15">
        <f t="shared" si="355"/>
        <v>89.72059330803728</v>
      </c>
      <c r="AF208" s="1">
        <v>0</v>
      </c>
      <c r="AG208" s="34">
        <f t="shared" si="326"/>
        <v>3084.0000000000009</v>
      </c>
      <c r="AH208" s="34">
        <f t="shared" si="327"/>
        <v>1542.0000000000005</v>
      </c>
      <c r="AI208" s="34">
        <f t="shared" si="328"/>
        <v>771.00000000000023</v>
      </c>
      <c r="AJ208" s="34">
        <f t="shared" si="329"/>
        <v>385.50000000000011</v>
      </c>
      <c r="AK208" s="34">
        <f t="shared" si="340"/>
        <v>0</v>
      </c>
      <c r="AL208" s="34">
        <f t="shared" si="341"/>
        <v>0</v>
      </c>
      <c r="AM208" s="34">
        <f t="shared" si="342"/>
        <v>0</v>
      </c>
      <c r="AN208" s="34">
        <f t="shared" si="343"/>
        <v>0</v>
      </c>
    </row>
    <row r="209" spans="1:40" ht="13.25" hidden="1" customHeight="1" x14ac:dyDescent="0.45">
      <c r="A209" s="24" t="str">
        <f t="shared" si="292"/>
        <v>CBSE - VIII - Computers</v>
      </c>
      <c r="B209" s="8" t="s">
        <v>48</v>
      </c>
      <c r="C209" s="3" t="s">
        <v>52</v>
      </c>
      <c r="D209" s="3" t="s">
        <v>45</v>
      </c>
      <c r="E209" s="3" t="s">
        <v>132</v>
      </c>
      <c r="F209" s="7" t="s">
        <v>195</v>
      </c>
      <c r="G209" s="7" t="s">
        <v>185</v>
      </c>
      <c r="H209" s="7" t="s">
        <v>72</v>
      </c>
      <c r="I209" s="17">
        <v>45139</v>
      </c>
      <c r="J209" s="7">
        <v>1</v>
      </c>
      <c r="K209" s="7">
        <v>2</v>
      </c>
      <c r="L209" s="7">
        <v>0</v>
      </c>
      <c r="M209" s="7">
        <v>0</v>
      </c>
      <c r="N209" s="7" t="s">
        <v>29</v>
      </c>
      <c r="O209" s="7">
        <v>1300</v>
      </c>
      <c r="P209" s="7">
        <v>0</v>
      </c>
      <c r="Q209" s="7" t="s">
        <v>27</v>
      </c>
      <c r="R209" s="18">
        <f t="shared" si="344"/>
        <v>650</v>
      </c>
      <c r="S209" s="7">
        <v>0</v>
      </c>
      <c r="T209" s="18">
        <f t="shared" si="345"/>
        <v>130</v>
      </c>
      <c r="U209" s="18">
        <f t="shared" si="346"/>
        <v>303.33333333333553</v>
      </c>
      <c r="V209" s="16">
        <f t="shared" si="347"/>
        <v>12120</v>
      </c>
      <c r="W209" s="16">
        <f t="shared" si="348"/>
        <v>6060</v>
      </c>
      <c r="X209" s="16">
        <v>3030</v>
      </c>
      <c r="Y209" s="16">
        <f t="shared" si="349"/>
        <v>1515</v>
      </c>
      <c r="Z209" s="16">
        <f t="shared" si="350"/>
        <v>50.115473441108541</v>
      </c>
      <c r="AA209" s="15">
        <f t="shared" si="351"/>
        <v>8484</v>
      </c>
      <c r="AB209" s="15">
        <f t="shared" si="352"/>
        <v>4242</v>
      </c>
      <c r="AC209" s="15">
        <f t="shared" si="353"/>
        <v>2121</v>
      </c>
      <c r="AD209" s="15">
        <f t="shared" si="354"/>
        <v>1060.5</v>
      </c>
      <c r="AE209" s="15">
        <f t="shared" si="355"/>
        <v>90.00292312189417</v>
      </c>
      <c r="AF209" s="1">
        <v>0</v>
      </c>
      <c r="AG209" s="34">
        <f t="shared" si="326"/>
        <v>3636</v>
      </c>
      <c r="AH209" s="34">
        <f t="shared" si="327"/>
        <v>1818</v>
      </c>
      <c r="AI209" s="34">
        <f t="shared" si="328"/>
        <v>909</v>
      </c>
      <c r="AJ209" s="34">
        <f t="shared" si="329"/>
        <v>454.5</v>
      </c>
      <c r="AK209" s="34">
        <f t="shared" si="340"/>
        <v>0</v>
      </c>
      <c r="AL209" s="34">
        <f t="shared" si="341"/>
        <v>0</v>
      </c>
      <c r="AM209" s="34">
        <f t="shared" si="342"/>
        <v>0</v>
      </c>
      <c r="AN209" s="34">
        <f t="shared" si="343"/>
        <v>0</v>
      </c>
    </row>
    <row r="210" spans="1:40" ht="13.25" hidden="1" customHeight="1" x14ac:dyDescent="0.45">
      <c r="A210" s="12" t="str">
        <f>C210&amp;" - "&amp;B210</f>
        <v>B.Com. (H) - Adv Accounting I</v>
      </c>
      <c r="B210" s="9" t="s">
        <v>79</v>
      </c>
      <c r="C210" s="3" t="s">
        <v>270</v>
      </c>
      <c r="D210" s="3" t="s">
        <v>4</v>
      </c>
      <c r="E210" s="3" t="s">
        <v>4</v>
      </c>
      <c r="F210" s="33" t="s">
        <v>181</v>
      </c>
      <c r="G210" s="33" t="s">
        <v>285</v>
      </c>
      <c r="H210" s="7" t="s">
        <v>104</v>
      </c>
      <c r="I210" s="17">
        <v>45139</v>
      </c>
      <c r="J210" s="7">
        <v>1</v>
      </c>
      <c r="K210" s="7">
        <v>2</v>
      </c>
      <c r="L210" s="7">
        <v>0</v>
      </c>
      <c r="M210" s="7">
        <v>0</v>
      </c>
      <c r="N210" s="7" t="s">
        <v>29</v>
      </c>
      <c r="O210" s="7">
        <v>2400</v>
      </c>
      <c r="P210" s="7">
        <v>0</v>
      </c>
      <c r="Q210" s="7" t="s">
        <v>27</v>
      </c>
      <c r="R210" s="18">
        <f t="shared" ref="R210" si="357">O210*50%</f>
        <v>1200</v>
      </c>
      <c r="S210" s="7">
        <v>0</v>
      </c>
      <c r="T210" s="18">
        <f t="shared" si="18"/>
        <v>240</v>
      </c>
      <c r="U210" s="18">
        <f t="shared" ref="U210" si="358">R210*46.666666666667%</f>
        <v>560.00000000000398</v>
      </c>
      <c r="V210" s="16">
        <f t="shared" ref="V210" si="359">X210*4</f>
        <v>22400</v>
      </c>
      <c r="W210" s="16">
        <f t="shared" si="21"/>
        <v>11200</v>
      </c>
      <c r="X210" s="16">
        <v>5600</v>
      </c>
      <c r="Y210" s="16">
        <f t="shared" si="22"/>
        <v>2800</v>
      </c>
      <c r="Z210" s="16">
        <f t="shared" ref="Z210" si="360">(R210-(T210+X210/10))/(T210+X210/10)%</f>
        <v>50</v>
      </c>
      <c r="AA210" s="15">
        <f t="shared" ref="AA210:AA247" si="361">AC210*4</f>
        <v>15679.999999999998</v>
      </c>
      <c r="AB210" s="15">
        <f t="shared" si="25"/>
        <v>7839.9999999999991</v>
      </c>
      <c r="AC210" s="15">
        <f t="shared" ref="AC210:AC243" si="362">X210*70%</f>
        <v>3919.9999999999995</v>
      </c>
      <c r="AD210" s="15">
        <f t="shared" si="26"/>
        <v>1959.9999999999998</v>
      </c>
      <c r="AE210" s="15">
        <f t="shared" ref="AE210:AE243" si="363">(R210-(T210+AC210/10))/(T210+AC210/10)%</f>
        <v>89.87341772151899</v>
      </c>
      <c r="AF210" s="1">
        <v>0</v>
      </c>
      <c r="AG210" s="34">
        <f t="shared" si="326"/>
        <v>6720.0000000000018</v>
      </c>
      <c r="AH210" s="34">
        <f t="shared" si="327"/>
        <v>3360.0000000000009</v>
      </c>
      <c r="AI210" s="34">
        <f t="shared" si="328"/>
        <v>1680.0000000000005</v>
      </c>
      <c r="AJ210" s="34">
        <f t="shared" si="329"/>
        <v>840.00000000000023</v>
      </c>
      <c r="AK210" s="34">
        <f t="shared" si="340"/>
        <v>0</v>
      </c>
      <c r="AL210" s="34">
        <f t="shared" si="341"/>
        <v>0</v>
      </c>
      <c r="AM210" s="34">
        <f t="shared" si="342"/>
        <v>0</v>
      </c>
      <c r="AN210" s="34">
        <f t="shared" si="343"/>
        <v>0</v>
      </c>
    </row>
    <row r="211" spans="1:40" ht="13.25" hidden="1" customHeight="1" x14ac:dyDescent="0.45">
      <c r="A211" s="12" t="str">
        <f t="shared" ref="A211:A219" si="364">C211&amp;" - "&amp;B211</f>
        <v>B.Com. (H) - Adv Accounting II</v>
      </c>
      <c r="B211" s="9" t="s">
        <v>80</v>
      </c>
      <c r="C211" s="3" t="s">
        <v>270</v>
      </c>
      <c r="D211" s="3" t="s">
        <v>4</v>
      </c>
      <c r="E211" s="3" t="s">
        <v>4</v>
      </c>
      <c r="F211" s="33" t="s">
        <v>181</v>
      </c>
      <c r="G211" s="33" t="s">
        <v>285</v>
      </c>
      <c r="H211" s="7" t="s">
        <v>104</v>
      </c>
      <c r="I211" s="17">
        <v>45139</v>
      </c>
      <c r="J211" s="7">
        <v>1</v>
      </c>
      <c r="K211" s="7">
        <v>2</v>
      </c>
      <c r="L211" s="7">
        <v>0</v>
      </c>
      <c r="M211" s="7">
        <v>0</v>
      </c>
      <c r="N211" s="7" t="s">
        <v>29</v>
      </c>
      <c r="O211" s="7">
        <v>2400</v>
      </c>
      <c r="P211" s="7">
        <v>0</v>
      </c>
      <c r="Q211" s="7" t="s">
        <v>27</v>
      </c>
      <c r="R211" s="18">
        <f t="shared" ref="R211:R217" si="365">O211*50%</f>
        <v>1200</v>
      </c>
      <c r="S211" s="7">
        <v>0</v>
      </c>
      <c r="T211" s="18">
        <f t="shared" ref="T211:T217" si="366">R211*20%</f>
        <v>240</v>
      </c>
      <c r="U211" s="18">
        <f t="shared" ref="U211:U217" si="367">R211*46.666666666667%</f>
        <v>560.00000000000398</v>
      </c>
      <c r="V211" s="16">
        <f t="shared" ref="V211:V217" si="368">X211*4</f>
        <v>22400</v>
      </c>
      <c r="W211" s="16">
        <f t="shared" ref="W211:W217" si="369">X211*2</f>
        <v>11200</v>
      </c>
      <c r="X211" s="16">
        <v>5600</v>
      </c>
      <c r="Y211" s="16">
        <f t="shared" ref="Y211:Y217" si="370">X211/2</f>
        <v>2800</v>
      </c>
      <c r="Z211" s="16">
        <f t="shared" ref="Z211:Z217" si="371">(R211-(T211+X211/10))/(T211+X211/10)%</f>
        <v>50</v>
      </c>
      <c r="AA211" s="15">
        <f t="shared" si="361"/>
        <v>15679.999999999998</v>
      </c>
      <c r="AB211" s="15">
        <f t="shared" ref="AB211:AB318" si="372">AC211*2</f>
        <v>7839.9999999999991</v>
      </c>
      <c r="AC211" s="15">
        <f t="shared" si="362"/>
        <v>3919.9999999999995</v>
      </c>
      <c r="AD211" s="15">
        <f t="shared" ref="AD211:AD318" si="373">AC211/2</f>
        <v>1959.9999999999998</v>
      </c>
      <c r="AE211" s="15">
        <f t="shared" si="363"/>
        <v>89.87341772151899</v>
      </c>
      <c r="AF211" s="1">
        <v>0</v>
      </c>
      <c r="AG211" s="34">
        <f t="shared" si="326"/>
        <v>6720.0000000000018</v>
      </c>
      <c r="AH211" s="34">
        <f t="shared" si="327"/>
        <v>3360.0000000000009</v>
      </c>
      <c r="AI211" s="34">
        <f t="shared" si="328"/>
        <v>1680.0000000000005</v>
      </c>
      <c r="AJ211" s="34">
        <f t="shared" si="329"/>
        <v>840.00000000000023</v>
      </c>
      <c r="AK211" s="34">
        <f t="shared" si="340"/>
        <v>0</v>
      </c>
      <c r="AL211" s="34">
        <f t="shared" si="341"/>
        <v>0</v>
      </c>
      <c r="AM211" s="34">
        <f t="shared" si="342"/>
        <v>0</v>
      </c>
      <c r="AN211" s="34">
        <f t="shared" si="343"/>
        <v>0</v>
      </c>
    </row>
    <row r="212" spans="1:40" ht="13.25" hidden="1" customHeight="1" x14ac:dyDescent="0.45">
      <c r="A212" s="12" t="str">
        <f t="shared" si="364"/>
        <v>B.Com. (H) - Adv Accounting III</v>
      </c>
      <c r="B212" s="9" t="s">
        <v>81</v>
      </c>
      <c r="C212" s="3" t="s">
        <v>270</v>
      </c>
      <c r="D212" s="3" t="s">
        <v>4</v>
      </c>
      <c r="E212" s="3" t="s">
        <v>4</v>
      </c>
      <c r="F212" s="33" t="s">
        <v>181</v>
      </c>
      <c r="G212" s="33" t="s">
        <v>285</v>
      </c>
      <c r="H212" s="7" t="s">
        <v>104</v>
      </c>
      <c r="I212" s="17">
        <v>45139</v>
      </c>
      <c r="J212" s="7">
        <v>1</v>
      </c>
      <c r="K212" s="7">
        <v>2</v>
      </c>
      <c r="L212" s="7">
        <v>0</v>
      </c>
      <c r="M212" s="7">
        <v>0</v>
      </c>
      <c r="N212" s="7" t="s">
        <v>29</v>
      </c>
      <c r="O212" s="7">
        <v>2400</v>
      </c>
      <c r="P212" s="7">
        <v>0</v>
      </c>
      <c r="Q212" s="7" t="s">
        <v>27</v>
      </c>
      <c r="R212" s="18">
        <f t="shared" si="365"/>
        <v>1200</v>
      </c>
      <c r="S212" s="7">
        <v>0</v>
      </c>
      <c r="T212" s="18">
        <f t="shared" si="366"/>
        <v>240</v>
      </c>
      <c r="U212" s="18">
        <f t="shared" si="367"/>
        <v>560.00000000000398</v>
      </c>
      <c r="V212" s="16">
        <f t="shared" si="368"/>
        <v>22400</v>
      </c>
      <c r="W212" s="16">
        <f t="shared" si="369"/>
        <v>11200</v>
      </c>
      <c r="X212" s="16">
        <v>5600</v>
      </c>
      <c r="Y212" s="16">
        <f t="shared" si="370"/>
        <v>2800</v>
      </c>
      <c r="Z212" s="16">
        <f t="shared" si="371"/>
        <v>50</v>
      </c>
      <c r="AA212" s="15">
        <f t="shared" si="361"/>
        <v>15679.999999999998</v>
      </c>
      <c r="AB212" s="15">
        <f t="shared" si="372"/>
        <v>7839.9999999999991</v>
      </c>
      <c r="AC212" s="15">
        <f t="shared" si="362"/>
        <v>3919.9999999999995</v>
      </c>
      <c r="AD212" s="15">
        <f t="shared" si="373"/>
        <v>1959.9999999999998</v>
      </c>
      <c r="AE212" s="15">
        <f t="shared" si="363"/>
        <v>89.87341772151899</v>
      </c>
      <c r="AF212" s="1">
        <v>0</v>
      </c>
      <c r="AG212" s="34">
        <f t="shared" si="326"/>
        <v>6720.0000000000018</v>
      </c>
      <c r="AH212" s="34">
        <f t="shared" si="327"/>
        <v>3360.0000000000009</v>
      </c>
      <c r="AI212" s="34">
        <f t="shared" si="328"/>
        <v>1680.0000000000005</v>
      </c>
      <c r="AJ212" s="34">
        <f t="shared" si="329"/>
        <v>840.00000000000023</v>
      </c>
      <c r="AK212" s="34">
        <f t="shared" si="340"/>
        <v>0</v>
      </c>
      <c r="AL212" s="34">
        <f t="shared" si="341"/>
        <v>0</v>
      </c>
      <c r="AM212" s="34">
        <f t="shared" si="342"/>
        <v>0</v>
      </c>
      <c r="AN212" s="34">
        <f t="shared" si="343"/>
        <v>0</v>
      </c>
    </row>
    <row r="213" spans="1:40" ht="13.25" hidden="1" customHeight="1" x14ac:dyDescent="0.45">
      <c r="A213" s="12" t="str">
        <f t="shared" si="364"/>
        <v>B.Com. (H) - Cost &amp; Mgmt Ac I</v>
      </c>
      <c r="B213" s="9" t="s">
        <v>94</v>
      </c>
      <c r="C213" s="3" t="s">
        <v>270</v>
      </c>
      <c r="D213" s="3" t="s">
        <v>4</v>
      </c>
      <c r="E213" s="3" t="s">
        <v>4</v>
      </c>
      <c r="F213" s="33" t="s">
        <v>181</v>
      </c>
      <c r="G213" s="33" t="s">
        <v>285</v>
      </c>
      <c r="H213" s="7" t="s">
        <v>104</v>
      </c>
      <c r="I213" s="17">
        <v>45139</v>
      </c>
      <c r="J213" s="7">
        <v>1</v>
      </c>
      <c r="K213" s="7">
        <v>2</v>
      </c>
      <c r="L213" s="7">
        <v>0</v>
      </c>
      <c r="M213" s="7">
        <v>0</v>
      </c>
      <c r="N213" s="7" t="s">
        <v>29</v>
      </c>
      <c r="O213" s="7">
        <v>2400</v>
      </c>
      <c r="P213" s="7">
        <v>0</v>
      </c>
      <c r="Q213" s="7" t="s">
        <v>27</v>
      </c>
      <c r="R213" s="18">
        <f t="shared" si="365"/>
        <v>1200</v>
      </c>
      <c r="S213" s="7">
        <v>0</v>
      </c>
      <c r="T213" s="18">
        <f t="shared" si="366"/>
        <v>240</v>
      </c>
      <c r="U213" s="18">
        <f t="shared" si="367"/>
        <v>560.00000000000398</v>
      </c>
      <c r="V213" s="16">
        <f t="shared" si="368"/>
        <v>22400</v>
      </c>
      <c r="W213" s="16">
        <f t="shared" si="369"/>
        <v>11200</v>
      </c>
      <c r="X213" s="16">
        <v>5600</v>
      </c>
      <c r="Y213" s="16">
        <f t="shared" si="370"/>
        <v>2800</v>
      </c>
      <c r="Z213" s="16">
        <f t="shared" si="371"/>
        <v>50</v>
      </c>
      <c r="AA213" s="15">
        <f t="shared" si="361"/>
        <v>15679.999999999998</v>
      </c>
      <c r="AB213" s="15">
        <f t="shared" si="372"/>
        <v>7839.9999999999991</v>
      </c>
      <c r="AC213" s="15">
        <f t="shared" si="362"/>
        <v>3919.9999999999995</v>
      </c>
      <c r="AD213" s="15">
        <f t="shared" si="373"/>
        <v>1959.9999999999998</v>
      </c>
      <c r="AE213" s="15">
        <f t="shared" si="363"/>
        <v>89.87341772151899</v>
      </c>
      <c r="AF213" s="1">
        <v>0</v>
      </c>
      <c r="AG213" s="34">
        <f t="shared" si="326"/>
        <v>6720.0000000000018</v>
      </c>
      <c r="AH213" s="34">
        <f t="shared" si="327"/>
        <v>3360.0000000000009</v>
      </c>
      <c r="AI213" s="34">
        <f t="shared" si="328"/>
        <v>1680.0000000000005</v>
      </c>
      <c r="AJ213" s="34">
        <f t="shared" si="329"/>
        <v>840.00000000000023</v>
      </c>
      <c r="AK213" s="34">
        <f t="shared" si="340"/>
        <v>0</v>
      </c>
      <c r="AL213" s="34">
        <f t="shared" si="341"/>
        <v>0</v>
      </c>
      <c r="AM213" s="34">
        <f t="shared" si="342"/>
        <v>0</v>
      </c>
      <c r="AN213" s="34">
        <f t="shared" si="343"/>
        <v>0</v>
      </c>
    </row>
    <row r="214" spans="1:40" ht="13.25" hidden="1" customHeight="1" x14ac:dyDescent="0.45">
      <c r="A214" s="12" t="str">
        <f t="shared" si="364"/>
        <v>B.Com. (H) - Cost &amp; Mgmt Ac II</v>
      </c>
      <c r="B214" s="9" t="s">
        <v>95</v>
      </c>
      <c r="C214" s="3" t="s">
        <v>270</v>
      </c>
      <c r="D214" s="3" t="s">
        <v>4</v>
      </c>
      <c r="E214" s="3" t="s">
        <v>4</v>
      </c>
      <c r="F214" s="33" t="s">
        <v>181</v>
      </c>
      <c r="G214" s="33" t="s">
        <v>285</v>
      </c>
      <c r="H214" s="7" t="s">
        <v>104</v>
      </c>
      <c r="I214" s="17">
        <v>45139</v>
      </c>
      <c r="J214" s="7">
        <v>1</v>
      </c>
      <c r="K214" s="7">
        <v>2</v>
      </c>
      <c r="L214" s="7">
        <v>0</v>
      </c>
      <c r="M214" s="7">
        <v>0</v>
      </c>
      <c r="N214" s="7" t="s">
        <v>29</v>
      </c>
      <c r="O214" s="7">
        <v>2400</v>
      </c>
      <c r="P214" s="7">
        <v>0</v>
      </c>
      <c r="Q214" s="7" t="s">
        <v>27</v>
      </c>
      <c r="R214" s="18">
        <f t="shared" si="365"/>
        <v>1200</v>
      </c>
      <c r="S214" s="7">
        <v>0</v>
      </c>
      <c r="T214" s="18">
        <f t="shared" si="366"/>
        <v>240</v>
      </c>
      <c r="U214" s="18">
        <f t="shared" si="367"/>
        <v>560.00000000000398</v>
      </c>
      <c r="V214" s="16">
        <f t="shared" si="368"/>
        <v>22400</v>
      </c>
      <c r="W214" s="16">
        <f t="shared" si="369"/>
        <v>11200</v>
      </c>
      <c r="X214" s="16">
        <v>5600</v>
      </c>
      <c r="Y214" s="16">
        <f t="shared" si="370"/>
        <v>2800</v>
      </c>
      <c r="Z214" s="16">
        <f t="shared" si="371"/>
        <v>50</v>
      </c>
      <c r="AA214" s="15">
        <f t="shared" si="361"/>
        <v>15679.999999999998</v>
      </c>
      <c r="AB214" s="15">
        <f t="shared" si="372"/>
        <v>7839.9999999999991</v>
      </c>
      <c r="AC214" s="15">
        <f t="shared" si="362"/>
        <v>3919.9999999999995</v>
      </c>
      <c r="AD214" s="15">
        <f t="shared" si="373"/>
        <v>1959.9999999999998</v>
      </c>
      <c r="AE214" s="15">
        <f t="shared" si="363"/>
        <v>89.87341772151899</v>
      </c>
      <c r="AF214" s="1">
        <v>0</v>
      </c>
      <c r="AG214" s="34">
        <f t="shared" si="326"/>
        <v>6720.0000000000018</v>
      </c>
      <c r="AH214" s="34">
        <f t="shared" si="327"/>
        <v>3360.0000000000009</v>
      </c>
      <c r="AI214" s="34">
        <f t="shared" si="328"/>
        <v>1680.0000000000005</v>
      </c>
      <c r="AJ214" s="34">
        <f t="shared" si="329"/>
        <v>840.00000000000023</v>
      </c>
      <c r="AK214" s="34">
        <f t="shared" si="340"/>
        <v>0</v>
      </c>
      <c r="AL214" s="34">
        <f t="shared" si="341"/>
        <v>0</v>
      </c>
      <c r="AM214" s="34">
        <f t="shared" si="342"/>
        <v>0</v>
      </c>
      <c r="AN214" s="34">
        <f t="shared" si="343"/>
        <v>0</v>
      </c>
    </row>
    <row r="215" spans="1:40" ht="13.25" hidden="1" customHeight="1" x14ac:dyDescent="0.45">
      <c r="A215" s="12" t="str">
        <f t="shared" si="364"/>
        <v>B.Com. (H) - In/Direct Tax I</v>
      </c>
      <c r="B215" s="9" t="s">
        <v>96</v>
      </c>
      <c r="C215" s="3" t="s">
        <v>270</v>
      </c>
      <c r="D215" s="3" t="s">
        <v>4</v>
      </c>
      <c r="E215" s="3" t="s">
        <v>4</v>
      </c>
      <c r="F215" s="33" t="s">
        <v>183</v>
      </c>
      <c r="G215" s="33" t="s">
        <v>285</v>
      </c>
      <c r="H215" s="7" t="s">
        <v>104</v>
      </c>
      <c r="I215" s="17">
        <v>45139</v>
      </c>
      <c r="J215" s="7">
        <v>1</v>
      </c>
      <c r="K215" s="7">
        <v>2</v>
      </c>
      <c r="L215" s="7">
        <v>0</v>
      </c>
      <c r="M215" s="7">
        <v>0</v>
      </c>
      <c r="N215" s="7" t="s">
        <v>29</v>
      </c>
      <c r="O215" s="7">
        <v>2400</v>
      </c>
      <c r="P215" s="7">
        <v>0</v>
      </c>
      <c r="Q215" s="7" t="s">
        <v>27</v>
      </c>
      <c r="R215" s="18">
        <f t="shared" si="365"/>
        <v>1200</v>
      </c>
      <c r="S215" s="7">
        <v>0</v>
      </c>
      <c r="T215" s="18">
        <f t="shared" si="366"/>
        <v>240</v>
      </c>
      <c r="U215" s="18">
        <f t="shared" si="367"/>
        <v>560.00000000000398</v>
      </c>
      <c r="V215" s="16">
        <f t="shared" si="368"/>
        <v>22400</v>
      </c>
      <c r="W215" s="16">
        <f t="shared" si="369"/>
        <v>11200</v>
      </c>
      <c r="X215" s="16">
        <v>5600</v>
      </c>
      <c r="Y215" s="16">
        <f t="shared" si="370"/>
        <v>2800</v>
      </c>
      <c r="Z215" s="16">
        <f t="shared" si="371"/>
        <v>50</v>
      </c>
      <c r="AA215" s="15">
        <f t="shared" si="361"/>
        <v>15679.999999999998</v>
      </c>
      <c r="AB215" s="15">
        <f t="shared" si="372"/>
        <v>7839.9999999999991</v>
      </c>
      <c r="AC215" s="15">
        <f t="shared" si="362"/>
        <v>3919.9999999999995</v>
      </c>
      <c r="AD215" s="15">
        <f t="shared" si="373"/>
        <v>1959.9999999999998</v>
      </c>
      <c r="AE215" s="15">
        <f t="shared" si="363"/>
        <v>89.87341772151899</v>
      </c>
      <c r="AF215" s="1">
        <v>0</v>
      </c>
      <c r="AG215" s="34">
        <f t="shared" si="326"/>
        <v>6720.0000000000018</v>
      </c>
      <c r="AH215" s="34">
        <f t="shared" si="327"/>
        <v>3360.0000000000009</v>
      </c>
      <c r="AI215" s="34">
        <f t="shared" si="328"/>
        <v>1680.0000000000005</v>
      </c>
      <c r="AJ215" s="34">
        <f t="shared" si="329"/>
        <v>840.00000000000023</v>
      </c>
      <c r="AK215" s="34">
        <f t="shared" si="340"/>
        <v>0</v>
      </c>
      <c r="AL215" s="34">
        <f t="shared" si="341"/>
        <v>0</v>
      </c>
      <c r="AM215" s="34">
        <f t="shared" si="342"/>
        <v>0</v>
      </c>
      <c r="AN215" s="34">
        <f t="shared" si="343"/>
        <v>0</v>
      </c>
    </row>
    <row r="216" spans="1:40" ht="13.25" hidden="1" customHeight="1" x14ac:dyDescent="0.45">
      <c r="A216" s="12" t="str">
        <f t="shared" si="364"/>
        <v>B.Com. (H) - In/Direct Tax II</v>
      </c>
      <c r="B216" s="9" t="s">
        <v>97</v>
      </c>
      <c r="C216" s="3" t="s">
        <v>270</v>
      </c>
      <c r="D216" s="3" t="s">
        <v>4</v>
      </c>
      <c r="E216" s="3" t="s">
        <v>4</v>
      </c>
      <c r="F216" s="33" t="s">
        <v>183</v>
      </c>
      <c r="G216" s="33" t="s">
        <v>285</v>
      </c>
      <c r="H216" s="7" t="s">
        <v>104</v>
      </c>
      <c r="I216" s="17">
        <v>45139</v>
      </c>
      <c r="J216" s="7">
        <v>1</v>
      </c>
      <c r="K216" s="7">
        <v>2</v>
      </c>
      <c r="L216" s="7">
        <v>0</v>
      </c>
      <c r="M216" s="7">
        <v>0</v>
      </c>
      <c r="N216" s="7" t="s">
        <v>29</v>
      </c>
      <c r="O216" s="7">
        <v>2400</v>
      </c>
      <c r="P216" s="7">
        <v>0</v>
      </c>
      <c r="Q216" s="7" t="s">
        <v>27</v>
      </c>
      <c r="R216" s="18">
        <f t="shared" si="365"/>
        <v>1200</v>
      </c>
      <c r="S216" s="7">
        <v>0</v>
      </c>
      <c r="T216" s="18">
        <f t="shared" si="366"/>
        <v>240</v>
      </c>
      <c r="U216" s="18">
        <f t="shared" si="367"/>
        <v>560.00000000000398</v>
      </c>
      <c r="V216" s="16">
        <f t="shared" si="368"/>
        <v>22400</v>
      </c>
      <c r="W216" s="16">
        <f t="shared" si="369"/>
        <v>11200</v>
      </c>
      <c r="X216" s="16">
        <v>5600</v>
      </c>
      <c r="Y216" s="16">
        <f t="shared" si="370"/>
        <v>2800</v>
      </c>
      <c r="Z216" s="16">
        <f t="shared" si="371"/>
        <v>50</v>
      </c>
      <c r="AA216" s="15">
        <f t="shared" si="361"/>
        <v>15679.999999999998</v>
      </c>
      <c r="AB216" s="15">
        <f t="shared" si="372"/>
        <v>7839.9999999999991</v>
      </c>
      <c r="AC216" s="15">
        <f t="shared" si="362"/>
        <v>3919.9999999999995</v>
      </c>
      <c r="AD216" s="15">
        <f t="shared" si="373"/>
        <v>1959.9999999999998</v>
      </c>
      <c r="AE216" s="15">
        <f t="shared" si="363"/>
        <v>89.87341772151899</v>
      </c>
      <c r="AF216" s="1">
        <v>0</v>
      </c>
      <c r="AG216" s="34">
        <f t="shared" si="326"/>
        <v>6720.0000000000018</v>
      </c>
      <c r="AH216" s="34">
        <f t="shared" si="327"/>
        <v>3360.0000000000009</v>
      </c>
      <c r="AI216" s="34">
        <f t="shared" si="328"/>
        <v>1680.0000000000005</v>
      </c>
      <c r="AJ216" s="34">
        <f t="shared" si="329"/>
        <v>840.00000000000023</v>
      </c>
      <c r="AK216" s="34">
        <f t="shared" si="340"/>
        <v>0</v>
      </c>
      <c r="AL216" s="34">
        <f t="shared" si="341"/>
        <v>0</v>
      </c>
      <c r="AM216" s="34">
        <f t="shared" si="342"/>
        <v>0</v>
      </c>
      <c r="AN216" s="34">
        <f t="shared" si="343"/>
        <v>0</v>
      </c>
    </row>
    <row r="217" spans="1:40" ht="13.25" hidden="1" customHeight="1" x14ac:dyDescent="0.45">
      <c r="A217" s="12" t="str">
        <f t="shared" si="364"/>
        <v>B.Com. (H) - Financial Mgmt</v>
      </c>
      <c r="B217" s="9" t="s">
        <v>98</v>
      </c>
      <c r="C217" s="3" t="s">
        <v>270</v>
      </c>
      <c r="D217" s="3" t="s">
        <v>4</v>
      </c>
      <c r="E217" s="3" t="s">
        <v>4</v>
      </c>
      <c r="F217" s="33" t="s">
        <v>181</v>
      </c>
      <c r="G217" s="33" t="s">
        <v>285</v>
      </c>
      <c r="H217" s="7" t="s">
        <v>104</v>
      </c>
      <c r="I217" s="17">
        <v>45139</v>
      </c>
      <c r="J217" s="7">
        <v>1</v>
      </c>
      <c r="K217" s="7">
        <v>2</v>
      </c>
      <c r="L217" s="7">
        <v>0</v>
      </c>
      <c r="M217" s="7">
        <v>0</v>
      </c>
      <c r="N217" s="7" t="s">
        <v>29</v>
      </c>
      <c r="O217" s="7">
        <v>2400</v>
      </c>
      <c r="P217" s="7">
        <v>0</v>
      </c>
      <c r="Q217" s="7" t="s">
        <v>27</v>
      </c>
      <c r="R217" s="18">
        <f t="shared" si="365"/>
        <v>1200</v>
      </c>
      <c r="S217" s="7">
        <v>0</v>
      </c>
      <c r="T217" s="18">
        <f t="shared" si="366"/>
        <v>240</v>
      </c>
      <c r="U217" s="18">
        <f t="shared" si="367"/>
        <v>560.00000000000398</v>
      </c>
      <c r="V217" s="16">
        <f t="shared" si="368"/>
        <v>22400</v>
      </c>
      <c r="W217" s="16">
        <f t="shared" si="369"/>
        <v>11200</v>
      </c>
      <c r="X217" s="16">
        <v>5600</v>
      </c>
      <c r="Y217" s="16">
        <f t="shared" si="370"/>
        <v>2800</v>
      </c>
      <c r="Z217" s="16">
        <f t="shared" si="371"/>
        <v>50</v>
      </c>
      <c r="AA217" s="15">
        <f t="shared" si="361"/>
        <v>15679.999999999998</v>
      </c>
      <c r="AB217" s="15">
        <f t="shared" si="372"/>
        <v>7839.9999999999991</v>
      </c>
      <c r="AC217" s="15">
        <f t="shared" si="362"/>
        <v>3919.9999999999995</v>
      </c>
      <c r="AD217" s="15">
        <f t="shared" si="373"/>
        <v>1959.9999999999998</v>
      </c>
      <c r="AE217" s="15">
        <f t="shared" si="363"/>
        <v>89.87341772151899</v>
      </c>
      <c r="AF217" s="1">
        <v>0</v>
      </c>
      <c r="AG217" s="34">
        <f t="shared" si="326"/>
        <v>6720.0000000000018</v>
      </c>
      <c r="AH217" s="34">
        <f t="shared" si="327"/>
        <v>3360.0000000000009</v>
      </c>
      <c r="AI217" s="34">
        <f t="shared" si="328"/>
        <v>1680.0000000000005</v>
      </c>
      <c r="AJ217" s="34">
        <f t="shared" si="329"/>
        <v>840.00000000000023</v>
      </c>
      <c r="AK217" s="34">
        <f t="shared" si="340"/>
        <v>0</v>
      </c>
      <c r="AL217" s="34">
        <f t="shared" si="341"/>
        <v>0</v>
      </c>
      <c r="AM217" s="34">
        <f t="shared" si="342"/>
        <v>0</v>
      </c>
      <c r="AN217" s="34">
        <f t="shared" si="343"/>
        <v>0</v>
      </c>
    </row>
    <row r="218" spans="1:40" ht="13.25" hidden="1" customHeight="1" x14ac:dyDescent="0.45">
      <c r="A218" s="12" t="str">
        <f t="shared" si="364"/>
        <v>B.Com. (H) - Fin Rpt &amp; Stmt Anlys</v>
      </c>
      <c r="B218" s="9" t="s">
        <v>271</v>
      </c>
      <c r="C218" s="3" t="s">
        <v>270</v>
      </c>
      <c r="D218" s="3" t="s">
        <v>4</v>
      </c>
      <c r="E218" s="3" t="s">
        <v>4</v>
      </c>
      <c r="F218" s="33" t="s">
        <v>181</v>
      </c>
      <c r="G218" s="33" t="s">
        <v>285</v>
      </c>
      <c r="H218" s="7" t="s">
        <v>104</v>
      </c>
      <c r="I218" s="17">
        <v>45139</v>
      </c>
      <c r="J218" s="7">
        <v>1</v>
      </c>
      <c r="K218" s="7">
        <v>2</v>
      </c>
      <c r="L218" s="7">
        <v>0</v>
      </c>
      <c r="M218" s="7">
        <v>0</v>
      </c>
      <c r="N218" s="7" t="s">
        <v>29</v>
      </c>
      <c r="O218" s="7">
        <v>2400</v>
      </c>
      <c r="P218" s="7">
        <v>0</v>
      </c>
      <c r="Q218" s="7" t="s">
        <v>27</v>
      </c>
      <c r="R218" s="18">
        <f t="shared" ref="R218:R219" si="374">O218*50%</f>
        <v>1200</v>
      </c>
      <c r="S218" s="7">
        <v>1</v>
      </c>
      <c r="T218" s="18">
        <f t="shared" ref="T218:T219" si="375">R218*20%</f>
        <v>240</v>
      </c>
      <c r="U218" s="18">
        <f t="shared" ref="U218:U219" si="376">R218*46.666666666667%</f>
        <v>560.00000000000398</v>
      </c>
      <c r="V218" s="16">
        <f t="shared" ref="V218:V219" si="377">X218*4</f>
        <v>22404</v>
      </c>
      <c r="W218" s="16">
        <f t="shared" ref="W218:W219" si="378">X218*2</f>
        <v>11202</v>
      </c>
      <c r="X218" s="16">
        <v>5601</v>
      </c>
      <c r="Y218" s="16">
        <f t="shared" ref="Y218:Y219" si="379">X218/2</f>
        <v>2800.5</v>
      </c>
      <c r="Z218" s="16">
        <f t="shared" ref="Z218:Z219" si="380">(R218-(T218+X218/10))/(T218+X218/10)%</f>
        <v>49.981252343457065</v>
      </c>
      <c r="AA218" s="15">
        <f t="shared" si="361"/>
        <v>15682.8</v>
      </c>
      <c r="AB218" s="15">
        <f t="shared" si="372"/>
        <v>7841.4</v>
      </c>
      <c r="AC218" s="15">
        <f t="shared" si="362"/>
        <v>3920.7</v>
      </c>
      <c r="AD218" s="15">
        <f t="shared" si="373"/>
        <v>1960.35</v>
      </c>
      <c r="AE218" s="15">
        <f t="shared" si="363"/>
        <v>89.852389766956207</v>
      </c>
      <c r="AF218" s="1">
        <v>0</v>
      </c>
      <c r="AG218" s="34">
        <f t="shared" si="326"/>
        <v>6721.2000000000007</v>
      </c>
      <c r="AH218" s="34">
        <f t="shared" si="327"/>
        <v>3360.6000000000004</v>
      </c>
      <c r="AI218" s="34">
        <f t="shared" si="328"/>
        <v>1680.3000000000002</v>
      </c>
      <c r="AJ218" s="34">
        <f t="shared" si="329"/>
        <v>840.15000000000009</v>
      </c>
      <c r="AK218" s="34">
        <f t="shared" si="340"/>
        <v>0</v>
      </c>
      <c r="AL218" s="34">
        <f t="shared" si="341"/>
        <v>0</v>
      </c>
      <c r="AM218" s="34">
        <f t="shared" si="342"/>
        <v>0</v>
      </c>
      <c r="AN218" s="34">
        <f t="shared" si="343"/>
        <v>0</v>
      </c>
    </row>
    <row r="219" spans="1:40" ht="13.25" hidden="1" customHeight="1" x14ac:dyDescent="0.45">
      <c r="A219" s="12" t="str">
        <f t="shared" si="364"/>
        <v>B.Com. (H) - Audit &amp; Assurance</v>
      </c>
      <c r="B219" s="9" t="s">
        <v>83</v>
      </c>
      <c r="C219" s="3" t="s">
        <v>270</v>
      </c>
      <c r="D219" s="3" t="s">
        <v>4</v>
      </c>
      <c r="E219" s="3" t="s">
        <v>4</v>
      </c>
      <c r="F219" s="33" t="s">
        <v>181</v>
      </c>
      <c r="G219" s="33" t="s">
        <v>285</v>
      </c>
      <c r="H219" s="7" t="s">
        <v>104</v>
      </c>
      <c r="I219" s="17">
        <v>45139</v>
      </c>
      <c r="J219" s="7">
        <v>1</v>
      </c>
      <c r="K219" s="7">
        <v>2</v>
      </c>
      <c r="L219" s="7">
        <v>0</v>
      </c>
      <c r="M219" s="7">
        <v>0</v>
      </c>
      <c r="N219" s="7" t="s">
        <v>29</v>
      </c>
      <c r="O219" s="7">
        <v>2400</v>
      </c>
      <c r="P219" s="7">
        <v>0</v>
      </c>
      <c r="Q219" s="7" t="s">
        <v>27</v>
      </c>
      <c r="R219" s="18">
        <f t="shared" si="374"/>
        <v>1200</v>
      </c>
      <c r="S219" s="7">
        <v>2</v>
      </c>
      <c r="T219" s="18">
        <f t="shared" si="375"/>
        <v>240</v>
      </c>
      <c r="U219" s="18">
        <f t="shared" si="376"/>
        <v>560.00000000000398</v>
      </c>
      <c r="V219" s="16">
        <f t="shared" si="377"/>
        <v>22408</v>
      </c>
      <c r="W219" s="16">
        <f t="shared" si="378"/>
        <v>11204</v>
      </c>
      <c r="X219" s="16">
        <v>5602</v>
      </c>
      <c r="Y219" s="16">
        <f t="shared" si="379"/>
        <v>2801</v>
      </c>
      <c r="Z219" s="16">
        <f t="shared" si="380"/>
        <v>49.962509372656825</v>
      </c>
      <c r="AA219" s="15">
        <f t="shared" si="361"/>
        <v>15685.599999999999</v>
      </c>
      <c r="AB219" s="15">
        <f t="shared" si="372"/>
        <v>7842.7999999999993</v>
      </c>
      <c r="AC219" s="15">
        <f t="shared" si="362"/>
        <v>3921.3999999999996</v>
      </c>
      <c r="AD219" s="15">
        <f t="shared" si="373"/>
        <v>1960.6999999999998</v>
      </c>
      <c r="AE219" s="15">
        <f t="shared" si="363"/>
        <v>89.831366469452973</v>
      </c>
      <c r="AF219" s="1">
        <v>0</v>
      </c>
      <c r="AG219" s="34">
        <f t="shared" si="326"/>
        <v>6722.4000000000015</v>
      </c>
      <c r="AH219" s="34">
        <f t="shared" si="327"/>
        <v>3361.2000000000007</v>
      </c>
      <c r="AI219" s="34">
        <f t="shared" si="328"/>
        <v>1680.6000000000004</v>
      </c>
      <c r="AJ219" s="34">
        <f t="shared" si="329"/>
        <v>840.30000000000018</v>
      </c>
      <c r="AK219" s="34">
        <f t="shared" si="340"/>
        <v>0</v>
      </c>
      <c r="AL219" s="34">
        <f t="shared" si="341"/>
        <v>0</v>
      </c>
      <c r="AM219" s="34">
        <f t="shared" si="342"/>
        <v>0</v>
      </c>
      <c r="AN219" s="34">
        <f t="shared" si="343"/>
        <v>0</v>
      </c>
    </row>
    <row r="220" spans="1:40" ht="13.25" hidden="1" customHeight="1" x14ac:dyDescent="0.45">
      <c r="A220" s="12" t="str">
        <f>C220&amp;" - "&amp;B220</f>
        <v>B.Com. - Micro Economics</v>
      </c>
      <c r="B220" s="9" t="s">
        <v>84</v>
      </c>
      <c r="C220" s="3" t="s">
        <v>78</v>
      </c>
      <c r="D220" s="3" t="s">
        <v>4</v>
      </c>
      <c r="E220" s="3" t="s">
        <v>4</v>
      </c>
      <c r="F220" s="33" t="s">
        <v>180</v>
      </c>
      <c r="G220" s="33" t="s">
        <v>285</v>
      </c>
      <c r="H220" s="7" t="s">
        <v>104</v>
      </c>
      <c r="I220" s="17">
        <v>45139</v>
      </c>
      <c r="J220" s="7">
        <v>1</v>
      </c>
      <c r="K220" s="7">
        <v>2</v>
      </c>
      <c r="L220" s="7">
        <v>0</v>
      </c>
      <c r="M220" s="7">
        <v>0</v>
      </c>
      <c r="N220" s="7" t="s">
        <v>29</v>
      </c>
      <c r="O220" s="7">
        <v>2000</v>
      </c>
      <c r="P220" s="7">
        <v>0</v>
      </c>
      <c r="Q220" s="7" t="s">
        <v>27</v>
      </c>
      <c r="R220" s="18">
        <f t="shared" ref="R220" si="381">O220*50%</f>
        <v>1000</v>
      </c>
      <c r="S220" s="7">
        <v>0</v>
      </c>
      <c r="T220" s="18">
        <f t="shared" ref="T220" si="382">R220*20%</f>
        <v>200</v>
      </c>
      <c r="U220" s="18">
        <f t="shared" ref="U220" si="383">R220*46.666666666667%</f>
        <v>466.66666666666998</v>
      </c>
      <c r="V220" s="16">
        <f t="shared" ref="V220" si="384">X220*4</f>
        <v>18668</v>
      </c>
      <c r="W220" s="16">
        <f t="shared" ref="W220" si="385">X220*2</f>
        <v>9334</v>
      </c>
      <c r="X220" s="16">
        <v>4667</v>
      </c>
      <c r="Y220" s="16">
        <f t="shared" ref="Y220" si="386">X220/2</f>
        <v>2333.5</v>
      </c>
      <c r="Z220" s="16">
        <f t="shared" ref="Z220" si="387">(R220-(T220+X220/10))/(T220+X220/10)%</f>
        <v>49.99250037498124</v>
      </c>
      <c r="AA220" s="15">
        <f t="shared" si="361"/>
        <v>13067.599999999999</v>
      </c>
      <c r="AB220" s="15">
        <f t="shared" si="372"/>
        <v>6533.7999999999993</v>
      </c>
      <c r="AC220" s="15">
        <f t="shared" si="362"/>
        <v>3266.8999999999996</v>
      </c>
      <c r="AD220" s="15">
        <f t="shared" si="373"/>
        <v>1633.4499999999998</v>
      </c>
      <c r="AE220" s="15">
        <f t="shared" si="363"/>
        <v>89.865005980747711</v>
      </c>
      <c r="AF220" s="1">
        <v>0</v>
      </c>
      <c r="AG220" s="34">
        <f t="shared" si="326"/>
        <v>5600.4000000000015</v>
      </c>
      <c r="AH220" s="34">
        <f t="shared" si="327"/>
        <v>2800.2000000000007</v>
      </c>
      <c r="AI220" s="34">
        <f t="shared" si="328"/>
        <v>1400.1000000000004</v>
      </c>
      <c r="AJ220" s="34">
        <f t="shared" si="329"/>
        <v>700.05000000000018</v>
      </c>
      <c r="AK220" s="34">
        <f t="shared" si="340"/>
        <v>0</v>
      </c>
      <c r="AL220" s="34">
        <f t="shared" si="341"/>
        <v>0</v>
      </c>
      <c r="AM220" s="34">
        <f t="shared" si="342"/>
        <v>0</v>
      </c>
      <c r="AN220" s="34">
        <f t="shared" si="343"/>
        <v>0</v>
      </c>
    </row>
    <row r="221" spans="1:40" ht="13.25" hidden="1" customHeight="1" x14ac:dyDescent="0.45">
      <c r="A221" s="12" t="str">
        <f t="shared" ref="A221:A265" si="388">C221&amp;" - "&amp;B221</f>
        <v>B.Com. - Macro Economics</v>
      </c>
      <c r="B221" s="9" t="s">
        <v>85</v>
      </c>
      <c r="C221" s="3" t="s">
        <v>78</v>
      </c>
      <c r="D221" s="3" t="s">
        <v>4</v>
      </c>
      <c r="E221" s="3" t="s">
        <v>4</v>
      </c>
      <c r="F221" s="33" t="s">
        <v>180</v>
      </c>
      <c r="G221" s="33" t="s">
        <v>285</v>
      </c>
      <c r="H221" s="7" t="s">
        <v>104</v>
      </c>
      <c r="I221" s="17">
        <v>45139</v>
      </c>
      <c r="J221" s="7">
        <v>1</v>
      </c>
      <c r="K221" s="7">
        <v>2</v>
      </c>
      <c r="L221" s="7">
        <v>0</v>
      </c>
      <c r="M221" s="7">
        <v>0</v>
      </c>
      <c r="N221" s="7" t="s">
        <v>29</v>
      </c>
      <c r="O221" s="7">
        <v>2000</v>
      </c>
      <c r="P221" s="7">
        <v>0</v>
      </c>
      <c r="Q221" s="7" t="s">
        <v>27</v>
      </c>
      <c r="R221" s="18">
        <f t="shared" ref="R221:R235" si="389">O221*50%</f>
        <v>1000</v>
      </c>
      <c r="S221" s="7">
        <v>0</v>
      </c>
      <c r="T221" s="18">
        <f t="shared" ref="T221:T235" si="390">R221*20%</f>
        <v>200</v>
      </c>
      <c r="U221" s="18">
        <f t="shared" ref="U221:U235" si="391">R221*46.666666666667%</f>
        <v>466.66666666666998</v>
      </c>
      <c r="V221" s="16">
        <f t="shared" ref="V221:V235" si="392">X221*4</f>
        <v>18668</v>
      </c>
      <c r="W221" s="16">
        <f t="shared" ref="W221:W235" si="393">X221*2</f>
        <v>9334</v>
      </c>
      <c r="X221" s="16">
        <v>4667</v>
      </c>
      <c r="Y221" s="16">
        <f t="shared" ref="Y221:Y235" si="394">X221/2</f>
        <v>2333.5</v>
      </c>
      <c r="Z221" s="16">
        <f t="shared" ref="Z221:Z235" si="395">(R221-(T221+X221/10))/(T221+X221/10)%</f>
        <v>49.99250037498124</v>
      </c>
      <c r="AA221" s="15">
        <f t="shared" si="361"/>
        <v>13067.599999999999</v>
      </c>
      <c r="AB221" s="15">
        <f t="shared" si="372"/>
        <v>6533.7999999999993</v>
      </c>
      <c r="AC221" s="15">
        <f t="shared" si="362"/>
        <v>3266.8999999999996</v>
      </c>
      <c r="AD221" s="15">
        <f t="shared" si="373"/>
        <v>1633.4499999999998</v>
      </c>
      <c r="AE221" s="15">
        <f t="shared" si="363"/>
        <v>89.865005980747711</v>
      </c>
      <c r="AF221" s="1">
        <v>0</v>
      </c>
      <c r="AG221" s="34">
        <f t="shared" si="326"/>
        <v>5600.4000000000015</v>
      </c>
      <c r="AH221" s="34">
        <f t="shared" si="327"/>
        <v>2800.2000000000007</v>
      </c>
      <c r="AI221" s="34">
        <f t="shared" si="328"/>
        <v>1400.1000000000004</v>
      </c>
      <c r="AJ221" s="34">
        <f t="shared" si="329"/>
        <v>700.05000000000018</v>
      </c>
      <c r="AK221" s="34">
        <f t="shared" si="340"/>
        <v>0</v>
      </c>
      <c r="AL221" s="34">
        <f t="shared" si="341"/>
        <v>0</v>
      </c>
      <c r="AM221" s="34">
        <f t="shared" si="342"/>
        <v>0</v>
      </c>
      <c r="AN221" s="34">
        <f t="shared" si="343"/>
        <v>0</v>
      </c>
    </row>
    <row r="222" spans="1:40" ht="13.25" hidden="1" customHeight="1" x14ac:dyDescent="0.45">
      <c r="A222" s="12" t="str">
        <f t="shared" si="388"/>
        <v>B.Com. - Development Eco</v>
      </c>
      <c r="B222" s="9" t="s">
        <v>99</v>
      </c>
      <c r="C222" s="3" t="s">
        <v>78</v>
      </c>
      <c r="D222" s="3" t="s">
        <v>4</v>
      </c>
      <c r="E222" s="3" t="s">
        <v>4</v>
      </c>
      <c r="F222" s="33" t="s">
        <v>180</v>
      </c>
      <c r="G222" s="33" t="s">
        <v>285</v>
      </c>
      <c r="H222" s="7" t="s">
        <v>104</v>
      </c>
      <c r="I222" s="17">
        <v>45139</v>
      </c>
      <c r="J222" s="7">
        <v>1</v>
      </c>
      <c r="K222" s="7">
        <v>2</v>
      </c>
      <c r="L222" s="7">
        <v>0</v>
      </c>
      <c r="M222" s="7">
        <v>0</v>
      </c>
      <c r="N222" s="7" t="s">
        <v>29</v>
      </c>
      <c r="O222" s="7">
        <v>2000</v>
      </c>
      <c r="P222" s="7">
        <v>0</v>
      </c>
      <c r="Q222" s="7" t="s">
        <v>27</v>
      </c>
      <c r="R222" s="18">
        <f t="shared" si="389"/>
        <v>1000</v>
      </c>
      <c r="S222" s="7">
        <v>0</v>
      </c>
      <c r="T222" s="18">
        <f t="shared" si="390"/>
        <v>200</v>
      </c>
      <c r="U222" s="18">
        <f t="shared" si="391"/>
        <v>466.66666666666998</v>
      </c>
      <c r="V222" s="16">
        <f t="shared" si="392"/>
        <v>18668</v>
      </c>
      <c r="W222" s="16">
        <f t="shared" si="393"/>
        <v>9334</v>
      </c>
      <c r="X222" s="16">
        <v>4667</v>
      </c>
      <c r="Y222" s="16">
        <f t="shared" si="394"/>
        <v>2333.5</v>
      </c>
      <c r="Z222" s="16">
        <f t="shared" si="395"/>
        <v>49.99250037498124</v>
      </c>
      <c r="AA222" s="15">
        <f t="shared" si="361"/>
        <v>13067.599999999999</v>
      </c>
      <c r="AB222" s="15">
        <f t="shared" si="372"/>
        <v>6533.7999999999993</v>
      </c>
      <c r="AC222" s="15">
        <f t="shared" si="362"/>
        <v>3266.8999999999996</v>
      </c>
      <c r="AD222" s="15">
        <f t="shared" si="373"/>
        <v>1633.4499999999998</v>
      </c>
      <c r="AE222" s="15">
        <f t="shared" si="363"/>
        <v>89.865005980747711</v>
      </c>
      <c r="AF222" s="1">
        <v>0</v>
      </c>
      <c r="AG222" s="34">
        <f t="shared" si="326"/>
        <v>5600.4000000000015</v>
      </c>
      <c r="AH222" s="34">
        <f t="shared" si="327"/>
        <v>2800.2000000000007</v>
      </c>
      <c r="AI222" s="34">
        <f t="shared" si="328"/>
        <v>1400.1000000000004</v>
      </c>
      <c r="AJ222" s="34">
        <f t="shared" si="329"/>
        <v>700.05000000000018</v>
      </c>
      <c r="AK222" s="34">
        <f t="shared" si="340"/>
        <v>0</v>
      </c>
      <c r="AL222" s="34">
        <f t="shared" si="341"/>
        <v>0</v>
      </c>
      <c r="AM222" s="34">
        <f t="shared" si="342"/>
        <v>0</v>
      </c>
      <c r="AN222" s="34">
        <f t="shared" si="343"/>
        <v>0</v>
      </c>
    </row>
    <row r="223" spans="1:40" ht="13.25" hidden="1" customHeight="1" x14ac:dyDescent="0.45">
      <c r="A223" s="12" t="str">
        <f t="shared" si="388"/>
        <v>B.Com. - Business Management I</v>
      </c>
      <c r="B223" s="9" t="s">
        <v>86</v>
      </c>
      <c r="C223" s="3" t="s">
        <v>78</v>
      </c>
      <c r="D223" s="3" t="s">
        <v>4</v>
      </c>
      <c r="E223" s="3" t="s">
        <v>4</v>
      </c>
      <c r="F223" s="33" t="s">
        <v>183</v>
      </c>
      <c r="G223" s="33" t="s">
        <v>285</v>
      </c>
      <c r="H223" s="7" t="s">
        <v>104</v>
      </c>
      <c r="I223" s="17">
        <v>45139</v>
      </c>
      <c r="J223" s="7">
        <v>1</v>
      </c>
      <c r="K223" s="7">
        <v>2</v>
      </c>
      <c r="L223" s="7">
        <v>0</v>
      </c>
      <c r="M223" s="7">
        <v>0</v>
      </c>
      <c r="N223" s="7" t="s">
        <v>29</v>
      </c>
      <c r="O223" s="7">
        <v>2000</v>
      </c>
      <c r="P223" s="7">
        <v>0</v>
      </c>
      <c r="Q223" s="7" t="s">
        <v>27</v>
      </c>
      <c r="R223" s="18">
        <f t="shared" si="389"/>
        <v>1000</v>
      </c>
      <c r="S223" s="7">
        <v>0</v>
      </c>
      <c r="T223" s="18">
        <f t="shared" si="390"/>
        <v>200</v>
      </c>
      <c r="U223" s="18">
        <f t="shared" si="391"/>
        <v>466.66666666666998</v>
      </c>
      <c r="V223" s="16">
        <f t="shared" si="392"/>
        <v>18668</v>
      </c>
      <c r="W223" s="16">
        <f t="shared" si="393"/>
        <v>9334</v>
      </c>
      <c r="X223" s="16">
        <v>4667</v>
      </c>
      <c r="Y223" s="16">
        <f t="shared" si="394"/>
        <v>2333.5</v>
      </c>
      <c r="Z223" s="16">
        <f t="shared" si="395"/>
        <v>49.99250037498124</v>
      </c>
      <c r="AA223" s="15">
        <f t="shared" si="361"/>
        <v>13067.599999999999</v>
      </c>
      <c r="AB223" s="15">
        <f t="shared" si="372"/>
        <v>6533.7999999999993</v>
      </c>
      <c r="AC223" s="15">
        <f t="shared" si="362"/>
        <v>3266.8999999999996</v>
      </c>
      <c r="AD223" s="15">
        <f t="shared" si="373"/>
        <v>1633.4499999999998</v>
      </c>
      <c r="AE223" s="15">
        <f t="shared" si="363"/>
        <v>89.865005980747711</v>
      </c>
      <c r="AF223" s="1">
        <v>0</v>
      </c>
      <c r="AG223" s="34">
        <f t="shared" si="326"/>
        <v>5600.4000000000015</v>
      </c>
      <c r="AH223" s="34">
        <f t="shared" si="327"/>
        <v>2800.2000000000007</v>
      </c>
      <c r="AI223" s="34">
        <f t="shared" si="328"/>
        <v>1400.1000000000004</v>
      </c>
      <c r="AJ223" s="34">
        <f t="shared" si="329"/>
        <v>700.05000000000018</v>
      </c>
      <c r="AK223" s="34">
        <f t="shared" si="340"/>
        <v>0</v>
      </c>
      <c r="AL223" s="34">
        <f t="shared" si="341"/>
        <v>0</v>
      </c>
      <c r="AM223" s="34">
        <f t="shared" si="342"/>
        <v>0</v>
      </c>
      <c r="AN223" s="34">
        <f t="shared" si="343"/>
        <v>0</v>
      </c>
    </row>
    <row r="224" spans="1:40" ht="13.25" hidden="1" customHeight="1" x14ac:dyDescent="0.45">
      <c r="A224" s="12" t="str">
        <f t="shared" si="388"/>
        <v>B.Com. - Business Management II</v>
      </c>
      <c r="B224" s="9" t="s">
        <v>87</v>
      </c>
      <c r="C224" s="3" t="s">
        <v>78</v>
      </c>
      <c r="D224" s="3" t="s">
        <v>4</v>
      </c>
      <c r="E224" s="3" t="s">
        <v>4</v>
      </c>
      <c r="F224" s="33" t="s">
        <v>183</v>
      </c>
      <c r="G224" s="33" t="s">
        <v>285</v>
      </c>
      <c r="H224" s="7" t="s">
        <v>104</v>
      </c>
      <c r="I224" s="17">
        <v>45139</v>
      </c>
      <c r="J224" s="7">
        <v>1</v>
      </c>
      <c r="K224" s="7">
        <v>2</v>
      </c>
      <c r="L224" s="7">
        <v>0</v>
      </c>
      <c r="M224" s="7">
        <v>0</v>
      </c>
      <c r="N224" s="7" t="s">
        <v>29</v>
      </c>
      <c r="O224" s="7">
        <v>2000</v>
      </c>
      <c r="P224" s="7">
        <v>0</v>
      </c>
      <c r="Q224" s="7" t="s">
        <v>27</v>
      </c>
      <c r="R224" s="18">
        <f t="shared" si="389"/>
        <v>1000</v>
      </c>
      <c r="S224" s="7">
        <v>0</v>
      </c>
      <c r="T224" s="18">
        <f t="shared" si="390"/>
        <v>200</v>
      </c>
      <c r="U224" s="18">
        <f t="shared" si="391"/>
        <v>466.66666666666998</v>
      </c>
      <c r="V224" s="16">
        <f t="shared" si="392"/>
        <v>18668</v>
      </c>
      <c r="W224" s="16">
        <f t="shared" si="393"/>
        <v>9334</v>
      </c>
      <c r="X224" s="16">
        <v>4667</v>
      </c>
      <c r="Y224" s="16">
        <f t="shared" si="394"/>
        <v>2333.5</v>
      </c>
      <c r="Z224" s="16">
        <f t="shared" si="395"/>
        <v>49.99250037498124</v>
      </c>
      <c r="AA224" s="15">
        <f t="shared" si="361"/>
        <v>13067.599999999999</v>
      </c>
      <c r="AB224" s="15">
        <f t="shared" si="372"/>
        <v>6533.7999999999993</v>
      </c>
      <c r="AC224" s="15">
        <f t="shared" si="362"/>
        <v>3266.8999999999996</v>
      </c>
      <c r="AD224" s="15">
        <f t="shared" si="373"/>
        <v>1633.4499999999998</v>
      </c>
      <c r="AE224" s="15">
        <f t="shared" si="363"/>
        <v>89.865005980747711</v>
      </c>
      <c r="AF224" s="1">
        <v>0</v>
      </c>
      <c r="AG224" s="34">
        <f t="shared" si="326"/>
        <v>5600.4000000000015</v>
      </c>
      <c r="AH224" s="34">
        <f t="shared" si="327"/>
        <v>2800.2000000000007</v>
      </c>
      <c r="AI224" s="34">
        <f t="shared" si="328"/>
        <v>1400.1000000000004</v>
      </c>
      <c r="AJ224" s="34">
        <f t="shared" si="329"/>
        <v>700.05000000000018</v>
      </c>
      <c r="AK224" s="34">
        <f t="shared" si="340"/>
        <v>0</v>
      </c>
      <c r="AL224" s="34">
        <f t="shared" si="341"/>
        <v>0</v>
      </c>
      <c r="AM224" s="34">
        <f t="shared" si="342"/>
        <v>0</v>
      </c>
      <c r="AN224" s="34">
        <f t="shared" si="343"/>
        <v>0</v>
      </c>
    </row>
    <row r="225" spans="1:40" ht="13.25" hidden="1" customHeight="1" x14ac:dyDescent="0.45">
      <c r="A225" s="12" t="str">
        <f t="shared" si="388"/>
        <v>B.Com. - HRM</v>
      </c>
      <c r="B225" s="9" t="s">
        <v>100</v>
      </c>
      <c r="C225" s="3" t="s">
        <v>78</v>
      </c>
      <c r="D225" s="3" t="s">
        <v>4</v>
      </c>
      <c r="E225" s="3" t="s">
        <v>4</v>
      </c>
      <c r="F225" s="33" t="s">
        <v>183</v>
      </c>
      <c r="G225" s="33" t="s">
        <v>285</v>
      </c>
      <c r="H225" s="7" t="s">
        <v>104</v>
      </c>
      <c r="I225" s="17">
        <v>45139</v>
      </c>
      <c r="J225" s="7">
        <v>1</v>
      </c>
      <c r="K225" s="7">
        <v>2</v>
      </c>
      <c r="L225" s="7">
        <v>0</v>
      </c>
      <c r="M225" s="7">
        <v>0</v>
      </c>
      <c r="N225" s="7" t="s">
        <v>29</v>
      </c>
      <c r="O225" s="7">
        <v>2000</v>
      </c>
      <c r="P225" s="7">
        <v>0</v>
      </c>
      <c r="Q225" s="7" t="s">
        <v>27</v>
      </c>
      <c r="R225" s="18">
        <f t="shared" si="389"/>
        <v>1000</v>
      </c>
      <c r="S225" s="7">
        <v>0</v>
      </c>
      <c r="T225" s="18">
        <f t="shared" si="390"/>
        <v>200</v>
      </c>
      <c r="U225" s="18">
        <f t="shared" si="391"/>
        <v>466.66666666666998</v>
      </c>
      <c r="V225" s="16">
        <f t="shared" si="392"/>
        <v>18668</v>
      </c>
      <c r="W225" s="16">
        <f t="shared" si="393"/>
        <v>9334</v>
      </c>
      <c r="X225" s="16">
        <v>4667</v>
      </c>
      <c r="Y225" s="16">
        <f t="shared" si="394"/>
        <v>2333.5</v>
      </c>
      <c r="Z225" s="16">
        <f t="shared" si="395"/>
        <v>49.99250037498124</v>
      </c>
      <c r="AA225" s="15">
        <f t="shared" si="361"/>
        <v>13067.599999999999</v>
      </c>
      <c r="AB225" s="15">
        <f t="shared" si="372"/>
        <v>6533.7999999999993</v>
      </c>
      <c r="AC225" s="15">
        <f t="shared" si="362"/>
        <v>3266.8999999999996</v>
      </c>
      <c r="AD225" s="15">
        <f t="shared" si="373"/>
        <v>1633.4499999999998</v>
      </c>
      <c r="AE225" s="15">
        <f t="shared" si="363"/>
        <v>89.865005980747711</v>
      </c>
      <c r="AF225" s="1">
        <v>0</v>
      </c>
      <c r="AG225" s="34">
        <f t="shared" si="326"/>
        <v>5600.4000000000015</v>
      </c>
      <c r="AH225" s="34">
        <f t="shared" si="327"/>
        <v>2800.2000000000007</v>
      </c>
      <c r="AI225" s="34">
        <f t="shared" si="328"/>
        <v>1400.1000000000004</v>
      </c>
      <c r="AJ225" s="34">
        <f t="shared" si="329"/>
        <v>700.05000000000018</v>
      </c>
      <c r="AK225" s="34">
        <f t="shared" si="340"/>
        <v>0</v>
      </c>
      <c r="AL225" s="34">
        <f t="shared" si="341"/>
        <v>0</v>
      </c>
      <c r="AM225" s="34">
        <f t="shared" si="342"/>
        <v>0</v>
      </c>
      <c r="AN225" s="34">
        <f t="shared" si="343"/>
        <v>0</v>
      </c>
    </row>
    <row r="226" spans="1:40" ht="13.25" hidden="1" customHeight="1" x14ac:dyDescent="0.45">
      <c r="A226" s="12" t="str">
        <f t="shared" si="388"/>
        <v>B.Com. - Business Mathematics</v>
      </c>
      <c r="B226" s="9" t="s">
        <v>88</v>
      </c>
      <c r="C226" s="3" t="s">
        <v>78</v>
      </c>
      <c r="D226" s="3" t="s">
        <v>4</v>
      </c>
      <c r="E226" s="3" t="s">
        <v>4</v>
      </c>
      <c r="F226" s="22" t="s">
        <v>210</v>
      </c>
      <c r="G226" s="22" t="s">
        <v>185</v>
      </c>
      <c r="H226" s="7" t="s">
        <v>104</v>
      </c>
      <c r="I226" s="17">
        <v>45139</v>
      </c>
      <c r="J226" s="7">
        <v>1</v>
      </c>
      <c r="K226" s="7">
        <v>2</v>
      </c>
      <c r="L226" s="7">
        <v>0</v>
      </c>
      <c r="M226" s="7">
        <v>0</v>
      </c>
      <c r="N226" s="7" t="s">
        <v>29</v>
      </c>
      <c r="O226" s="7">
        <v>2000</v>
      </c>
      <c r="P226" s="7">
        <v>0</v>
      </c>
      <c r="Q226" s="7" t="s">
        <v>27</v>
      </c>
      <c r="R226" s="18">
        <f t="shared" si="389"/>
        <v>1000</v>
      </c>
      <c r="S226" s="7">
        <v>0</v>
      </c>
      <c r="T226" s="18">
        <f t="shared" si="390"/>
        <v>200</v>
      </c>
      <c r="U226" s="18">
        <f t="shared" si="391"/>
        <v>466.66666666666998</v>
      </c>
      <c r="V226" s="16">
        <f t="shared" si="392"/>
        <v>18668</v>
      </c>
      <c r="W226" s="16">
        <f t="shared" si="393"/>
        <v>9334</v>
      </c>
      <c r="X226" s="16">
        <v>4667</v>
      </c>
      <c r="Y226" s="16">
        <f t="shared" si="394"/>
        <v>2333.5</v>
      </c>
      <c r="Z226" s="16">
        <f t="shared" si="395"/>
        <v>49.99250037498124</v>
      </c>
      <c r="AA226" s="15">
        <f t="shared" si="361"/>
        <v>13067.599999999999</v>
      </c>
      <c r="AB226" s="15">
        <f t="shared" si="372"/>
        <v>6533.7999999999993</v>
      </c>
      <c r="AC226" s="15">
        <f t="shared" si="362"/>
        <v>3266.8999999999996</v>
      </c>
      <c r="AD226" s="15">
        <f t="shared" si="373"/>
        <v>1633.4499999999998</v>
      </c>
      <c r="AE226" s="15">
        <f t="shared" si="363"/>
        <v>89.865005980747711</v>
      </c>
      <c r="AF226" s="1">
        <v>0</v>
      </c>
      <c r="AG226" s="34">
        <f t="shared" si="326"/>
        <v>5600.4000000000015</v>
      </c>
      <c r="AH226" s="34">
        <f t="shared" si="327"/>
        <v>2800.2000000000007</v>
      </c>
      <c r="AI226" s="34">
        <f t="shared" si="328"/>
        <v>1400.1000000000004</v>
      </c>
      <c r="AJ226" s="34">
        <f t="shared" si="329"/>
        <v>700.05000000000018</v>
      </c>
      <c r="AK226" s="34">
        <f t="shared" si="340"/>
        <v>0</v>
      </c>
      <c r="AL226" s="34">
        <f t="shared" si="341"/>
        <v>0</v>
      </c>
      <c r="AM226" s="34">
        <f t="shared" si="342"/>
        <v>0</v>
      </c>
      <c r="AN226" s="34">
        <f t="shared" si="343"/>
        <v>0</v>
      </c>
    </row>
    <row r="227" spans="1:40" ht="13.25" hidden="1" customHeight="1" x14ac:dyDescent="0.45">
      <c r="A227" s="12" t="str">
        <f t="shared" si="388"/>
        <v>B.Com. - Business Statistics</v>
      </c>
      <c r="B227" s="9" t="s">
        <v>89</v>
      </c>
      <c r="C227" s="3" t="s">
        <v>78</v>
      </c>
      <c r="D227" s="3" t="s">
        <v>4</v>
      </c>
      <c r="E227" s="3" t="s">
        <v>4</v>
      </c>
      <c r="F227" s="22" t="s">
        <v>210</v>
      </c>
      <c r="G227" s="22" t="s">
        <v>185</v>
      </c>
      <c r="H227" s="7" t="s">
        <v>104</v>
      </c>
      <c r="I227" s="17">
        <v>45139</v>
      </c>
      <c r="J227" s="7">
        <v>1</v>
      </c>
      <c r="K227" s="7">
        <v>2</v>
      </c>
      <c r="L227" s="7">
        <v>0</v>
      </c>
      <c r="M227" s="7">
        <v>0</v>
      </c>
      <c r="N227" s="7" t="s">
        <v>29</v>
      </c>
      <c r="O227" s="7">
        <v>2000</v>
      </c>
      <c r="P227" s="7">
        <v>0</v>
      </c>
      <c r="Q227" s="7" t="s">
        <v>27</v>
      </c>
      <c r="R227" s="18">
        <f t="shared" si="389"/>
        <v>1000</v>
      </c>
      <c r="S227" s="7">
        <v>0</v>
      </c>
      <c r="T227" s="18">
        <f t="shared" si="390"/>
        <v>200</v>
      </c>
      <c r="U227" s="18">
        <f t="shared" si="391"/>
        <v>466.66666666666998</v>
      </c>
      <c r="V227" s="16">
        <f t="shared" si="392"/>
        <v>18668</v>
      </c>
      <c r="W227" s="16">
        <f t="shared" si="393"/>
        <v>9334</v>
      </c>
      <c r="X227" s="16">
        <v>4667</v>
      </c>
      <c r="Y227" s="16">
        <f t="shared" si="394"/>
        <v>2333.5</v>
      </c>
      <c r="Z227" s="16">
        <f t="shared" si="395"/>
        <v>49.99250037498124</v>
      </c>
      <c r="AA227" s="15">
        <f t="shared" si="361"/>
        <v>13067.599999999999</v>
      </c>
      <c r="AB227" s="15">
        <f t="shared" si="372"/>
        <v>6533.7999999999993</v>
      </c>
      <c r="AC227" s="15">
        <f t="shared" si="362"/>
        <v>3266.8999999999996</v>
      </c>
      <c r="AD227" s="15">
        <f t="shared" si="373"/>
        <v>1633.4499999999998</v>
      </c>
      <c r="AE227" s="15">
        <f t="shared" si="363"/>
        <v>89.865005980747711</v>
      </c>
      <c r="AF227" s="1">
        <v>0</v>
      </c>
      <c r="AG227" s="34">
        <f t="shared" si="326"/>
        <v>5600.4000000000015</v>
      </c>
      <c r="AH227" s="34">
        <f t="shared" si="327"/>
        <v>2800.2000000000007</v>
      </c>
      <c r="AI227" s="34">
        <f t="shared" si="328"/>
        <v>1400.1000000000004</v>
      </c>
      <c r="AJ227" s="34">
        <f t="shared" si="329"/>
        <v>700.05000000000018</v>
      </c>
      <c r="AK227" s="34">
        <f t="shared" si="340"/>
        <v>0</v>
      </c>
      <c r="AL227" s="34">
        <f t="shared" si="341"/>
        <v>0</v>
      </c>
      <c r="AM227" s="34">
        <f t="shared" si="342"/>
        <v>0</v>
      </c>
      <c r="AN227" s="34">
        <f t="shared" si="343"/>
        <v>0</v>
      </c>
    </row>
    <row r="228" spans="1:40" ht="13.25" hidden="1" customHeight="1" x14ac:dyDescent="0.45">
      <c r="A228" s="12" t="str">
        <f t="shared" si="388"/>
        <v>B.Com. - Business Law</v>
      </c>
      <c r="B228" s="9" t="s">
        <v>44</v>
      </c>
      <c r="C228" s="3" t="s">
        <v>78</v>
      </c>
      <c r="D228" s="3" t="s">
        <v>4</v>
      </c>
      <c r="E228" s="3" t="s">
        <v>4</v>
      </c>
      <c r="F228" s="22" t="s">
        <v>276</v>
      </c>
      <c r="G228" s="22" t="s">
        <v>185</v>
      </c>
      <c r="H228" s="7" t="s">
        <v>104</v>
      </c>
      <c r="I228" s="17">
        <v>45139</v>
      </c>
      <c r="J228" s="7">
        <v>1</v>
      </c>
      <c r="K228" s="7">
        <v>2</v>
      </c>
      <c r="L228" s="7">
        <v>0</v>
      </c>
      <c r="M228" s="7">
        <v>0</v>
      </c>
      <c r="N228" s="7" t="s">
        <v>29</v>
      </c>
      <c r="O228" s="7">
        <v>2000</v>
      </c>
      <c r="P228" s="7">
        <v>0</v>
      </c>
      <c r="Q228" s="7" t="s">
        <v>27</v>
      </c>
      <c r="R228" s="18">
        <f t="shared" si="389"/>
        <v>1000</v>
      </c>
      <c r="S228" s="7">
        <v>0</v>
      </c>
      <c r="T228" s="18">
        <f t="shared" si="390"/>
        <v>200</v>
      </c>
      <c r="U228" s="18">
        <f t="shared" si="391"/>
        <v>466.66666666666998</v>
      </c>
      <c r="V228" s="16">
        <f t="shared" si="392"/>
        <v>18668</v>
      </c>
      <c r="W228" s="16">
        <f t="shared" si="393"/>
        <v>9334</v>
      </c>
      <c r="X228" s="16">
        <v>4667</v>
      </c>
      <c r="Y228" s="16">
        <f t="shared" si="394"/>
        <v>2333.5</v>
      </c>
      <c r="Z228" s="16">
        <f t="shared" si="395"/>
        <v>49.99250037498124</v>
      </c>
      <c r="AA228" s="15">
        <f t="shared" si="361"/>
        <v>13067.599999999999</v>
      </c>
      <c r="AB228" s="15">
        <f t="shared" si="372"/>
        <v>6533.7999999999993</v>
      </c>
      <c r="AC228" s="15">
        <f t="shared" si="362"/>
        <v>3266.8999999999996</v>
      </c>
      <c r="AD228" s="15">
        <f t="shared" si="373"/>
        <v>1633.4499999999998</v>
      </c>
      <c r="AE228" s="15">
        <f t="shared" si="363"/>
        <v>89.865005980747711</v>
      </c>
      <c r="AF228" s="1">
        <v>0</v>
      </c>
      <c r="AG228" s="34">
        <f t="shared" si="326"/>
        <v>5600.4000000000015</v>
      </c>
      <c r="AH228" s="34">
        <f t="shared" si="327"/>
        <v>2800.2000000000007</v>
      </c>
      <c r="AI228" s="34">
        <f t="shared" si="328"/>
        <v>1400.1000000000004</v>
      </c>
      <c r="AJ228" s="34">
        <f t="shared" si="329"/>
        <v>700.05000000000018</v>
      </c>
      <c r="AK228" s="34">
        <f t="shared" si="340"/>
        <v>0</v>
      </c>
      <c r="AL228" s="34">
        <f t="shared" si="341"/>
        <v>0</v>
      </c>
      <c r="AM228" s="34">
        <f t="shared" si="342"/>
        <v>0</v>
      </c>
      <c r="AN228" s="34">
        <f t="shared" si="343"/>
        <v>0</v>
      </c>
    </row>
    <row r="229" spans="1:40" ht="13.25" hidden="1" customHeight="1" x14ac:dyDescent="0.45">
      <c r="A229" s="12" t="str">
        <f t="shared" si="388"/>
        <v>B.Com. - Company Law</v>
      </c>
      <c r="B229" s="9" t="s">
        <v>90</v>
      </c>
      <c r="C229" s="3" t="s">
        <v>78</v>
      </c>
      <c r="D229" s="3" t="s">
        <v>4</v>
      </c>
      <c r="E229" s="3" t="s">
        <v>4</v>
      </c>
      <c r="F229" s="22" t="s">
        <v>276</v>
      </c>
      <c r="G229" s="22" t="s">
        <v>185</v>
      </c>
      <c r="H229" s="7" t="s">
        <v>104</v>
      </c>
      <c r="I229" s="17">
        <v>45139</v>
      </c>
      <c r="J229" s="7">
        <v>1</v>
      </c>
      <c r="K229" s="7">
        <v>2</v>
      </c>
      <c r="L229" s="7">
        <v>0</v>
      </c>
      <c r="M229" s="7">
        <v>0</v>
      </c>
      <c r="N229" s="7" t="s">
        <v>29</v>
      </c>
      <c r="O229" s="7">
        <v>2000</v>
      </c>
      <c r="P229" s="7">
        <v>0</v>
      </c>
      <c r="Q229" s="7" t="s">
        <v>27</v>
      </c>
      <c r="R229" s="18">
        <f t="shared" si="389"/>
        <v>1000</v>
      </c>
      <c r="S229" s="7">
        <v>0</v>
      </c>
      <c r="T229" s="18">
        <f t="shared" si="390"/>
        <v>200</v>
      </c>
      <c r="U229" s="18">
        <f t="shared" si="391"/>
        <v>466.66666666666998</v>
      </c>
      <c r="V229" s="16">
        <f t="shared" si="392"/>
        <v>18668</v>
      </c>
      <c r="W229" s="16">
        <f t="shared" si="393"/>
        <v>9334</v>
      </c>
      <c r="X229" s="16">
        <v>4667</v>
      </c>
      <c r="Y229" s="16">
        <f t="shared" si="394"/>
        <v>2333.5</v>
      </c>
      <c r="Z229" s="16">
        <f t="shared" si="395"/>
        <v>49.99250037498124</v>
      </c>
      <c r="AA229" s="15">
        <f t="shared" si="361"/>
        <v>13067.599999999999</v>
      </c>
      <c r="AB229" s="15">
        <f t="shared" si="372"/>
        <v>6533.7999999999993</v>
      </c>
      <c r="AC229" s="15">
        <f t="shared" si="362"/>
        <v>3266.8999999999996</v>
      </c>
      <c r="AD229" s="15">
        <f t="shared" si="373"/>
        <v>1633.4499999999998</v>
      </c>
      <c r="AE229" s="15">
        <f t="shared" si="363"/>
        <v>89.865005980747711</v>
      </c>
      <c r="AF229" s="1">
        <v>0</v>
      </c>
      <c r="AG229" s="34">
        <f t="shared" si="326"/>
        <v>5600.4000000000015</v>
      </c>
      <c r="AH229" s="34">
        <f t="shared" si="327"/>
        <v>2800.2000000000007</v>
      </c>
      <c r="AI229" s="34">
        <f t="shared" si="328"/>
        <v>1400.1000000000004</v>
      </c>
      <c r="AJ229" s="34">
        <f t="shared" si="329"/>
        <v>700.05000000000018</v>
      </c>
      <c r="AK229" s="34">
        <f t="shared" si="340"/>
        <v>0</v>
      </c>
      <c r="AL229" s="34">
        <f t="shared" si="341"/>
        <v>0</v>
      </c>
      <c r="AM229" s="34">
        <f t="shared" si="342"/>
        <v>0</v>
      </c>
      <c r="AN229" s="34">
        <f t="shared" si="343"/>
        <v>0</v>
      </c>
    </row>
    <row r="230" spans="1:40" ht="13.25" hidden="1" customHeight="1" x14ac:dyDescent="0.45">
      <c r="A230" s="12" t="str">
        <f t="shared" si="388"/>
        <v>B.Com. - Enterpreneurship</v>
      </c>
      <c r="B230" s="9" t="s">
        <v>91</v>
      </c>
      <c r="C230" s="3" t="s">
        <v>78</v>
      </c>
      <c r="D230" s="3" t="s">
        <v>4</v>
      </c>
      <c r="E230" s="3" t="s">
        <v>4</v>
      </c>
      <c r="F230" s="33" t="s">
        <v>181</v>
      </c>
      <c r="G230" s="33" t="s">
        <v>285</v>
      </c>
      <c r="H230" s="7" t="s">
        <v>104</v>
      </c>
      <c r="I230" s="17">
        <v>45139</v>
      </c>
      <c r="J230" s="7">
        <v>1</v>
      </c>
      <c r="K230" s="7">
        <v>2</v>
      </c>
      <c r="L230" s="7">
        <v>0</v>
      </c>
      <c r="M230" s="7">
        <v>0</v>
      </c>
      <c r="N230" s="7" t="s">
        <v>29</v>
      </c>
      <c r="O230" s="7">
        <v>2000</v>
      </c>
      <c r="P230" s="7">
        <v>0</v>
      </c>
      <c r="Q230" s="7" t="s">
        <v>27</v>
      </c>
      <c r="R230" s="18">
        <f t="shared" si="389"/>
        <v>1000</v>
      </c>
      <c r="S230" s="7">
        <v>0</v>
      </c>
      <c r="T230" s="18">
        <f t="shared" si="390"/>
        <v>200</v>
      </c>
      <c r="U230" s="18">
        <f t="shared" si="391"/>
        <v>466.66666666666998</v>
      </c>
      <c r="V230" s="16">
        <f t="shared" si="392"/>
        <v>18668</v>
      </c>
      <c r="W230" s="16">
        <f t="shared" si="393"/>
        <v>9334</v>
      </c>
      <c r="X230" s="16">
        <v>4667</v>
      </c>
      <c r="Y230" s="16">
        <f t="shared" si="394"/>
        <v>2333.5</v>
      </c>
      <c r="Z230" s="16">
        <f t="shared" si="395"/>
        <v>49.99250037498124</v>
      </c>
      <c r="AA230" s="15">
        <f t="shared" si="361"/>
        <v>13067.599999999999</v>
      </c>
      <c r="AB230" s="15">
        <f t="shared" si="372"/>
        <v>6533.7999999999993</v>
      </c>
      <c r="AC230" s="15">
        <f t="shared" si="362"/>
        <v>3266.8999999999996</v>
      </c>
      <c r="AD230" s="15">
        <f t="shared" si="373"/>
        <v>1633.4499999999998</v>
      </c>
      <c r="AE230" s="15">
        <f t="shared" si="363"/>
        <v>89.865005980747711</v>
      </c>
      <c r="AF230" s="1">
        <v>0</v>
      </c>
      <c r="AG230" s="34">
        <f t="shared" si="326"/>
        <v>5600.4000000000015</v>
      </c>
      <c r="AH230" s="34">
        <f t="shared" si="327"/>
        <v>2800.2000000000007</v>
      </c>
      <c r="AI230" s="34">
        <f t="shared" si="328"/>
        <v>1400.1000000000004</v>
      </c>
      <c r="AJ230" s="34">
        <f t="shared" si="329"/>
        <v>700.05000000000018</v>
      </c>
      <c r="AK230" s="34">
        <f t="shared" si="340"/>
        <v>0</v>
      </c>
      <c r="AL230" s="34">
        <f t="shared" si="341"/>
        <v>0</v>
      </c>
      <c r="AM230" s="34">
        <f t="shared" si="342"/>
        <v>0</v>
      </c>
      <c r="AN230" s="34">
        <f t="shared" si="343"/>
        <v>0</v>
      </c>
    </row>
    <row r="231" spans="1:40" ht="13.25" hidden="1" customHeight="1" x14ac:dyDescent="0.45">
      <c r="A231" s="12" t="str">
        <f t="shared" si="388"/>
        <v>B.Com. - Environmantal Studies</v>
      </c>
      <c r="B231" s="9" t="s">
        <v>92</v>
      </c>
      <c r="C231" s="3" t="s">
        <v>78</v>
      </c>
      <c r="D231" s="3" t="s">
        <v>4</v>
      </c>
      <c r="E231" s="3" t="s">
        <v>4</v>
      </c>
      <c r="F231" s="33" t="s">
        <v>204</v>
      </c>
      <c r="G231" s="33" t="s">
        <v>285</v>
      </c>
      <c r="H231" s="7" t="s">
        <v>104</v>
      </c>
      <c r="I231" s="17">
        <v>45139</v>
      </c>
      <c r="J231" s="7">
        <v>1</v>
      </c>
      <c r="K231" s="7">
        <v>2</v>
      </c>
      <c r="L231" s="7">
        <v>0</v>
      </c>
      <c r="M231" s="7">
        <v>0</v>
      </c>
      <c r="N231" s="7" t="s">
        <v>29</v>
      </c>
      <c r="O231" s="7">
        <v>2000</v>
      </c>
      <c r="P231" s="7">
        <v>0</v>
      </c>
      <c r="Q231" s="7" t="s">
        <v>27</v>
      </c>
      <c r="R231" s="18">
        <f t="shared" si="389"/>
        <v>1000</v>
      </c>
      <c r="S231" s="7">
        <v>0</v>
      </c>
      <c r="T231" s="18">
        <f t="shared" si="390"/>
        <v>200</v>
      </c>
      <c r="U231" s="18">
        <f t="shared" si="391"/>
        <v>466.66666666666998</v>
      </c>
      <c r="V231" s="16">
        <f t="shared" si="392"/>
        <v>18668</v>
      </c>
      <c r="W231" s="16">
        <f t="shared" si="393"/>
        <v>9334</v>
      </c>
      <c r="X231" s="16">
        <v>4667</v>
      </c>
      <c r="Y231" s="16">
        <f t="shared" si="394"/>
        <v>2333.5</v>
      </c>
      <c r="Z231" s="16">
        <f t="shared" si="395"/>
        <v>49.99250037498124</v>
      </c>
      <c r="AA231" s="15">
        <f t="shared" si="361"/>
        <v>13067.599999999999</v>
      </c>
      <c r="AB231" s="15">
        <f t="shared" si="372"/>
        <v>6533.7999999999993</v>
      </c>
      <c r="AC231" s="15">
        <f t="shared" si="362"/>
        <v>3266.8999999999996</v>
      </c>
      <c r="AD231" s="15">
        <f t="shared" si="373"/>
        <v>1633.4499999999998</v>
      </c>
      <c r="AE231" s="15">
        <f t="shared" si="363"/>
        <v>89.865005980747711</v>
      </c>
      <c r="AF231" s="1">
        <v>0</v>
      </c>
      <c r="AG231" s="34">
        <f t="shared" si="326"/>
        <v>5600.4000000000015</v>
      </c>
      <c r="AH231" s="34">
        <f t="shared" si="327"/>
        <v>2800.2000000000007</v>
      </c>
      <c r="AI231" s="34">
        <f t="shared" si="328"/>
        <v>1400.1000000000004</v>
      </c>
      <c r="AJ231" s="34">
        <f t="shared" si="329"/>
        <v>700.05000000000018</v>
      </c>
      <c r="AK231" s="34">
        <f t="shared" si="340"/>
        <v>0</v>
      </c>
      <c r="AL231" s="34">
        <f t="shared" si="341"/>
        <v>0</v>
      </c>
      <c r="AM231" s="34">
        <f t="shared" si="342"/>
        <v>0</v>
      </c>
      <c r="AN231" s="34">
        <f t="shared" si="343"/>
        <v>0</v>
      </c>
    </row>
    <row r="232" spans="1:40" ht="13.25" hidden="1" customHeight="1" x14ac:dyDescent="0.45">
      <c r="A232" s="12" t="str">
        <f t="shared" si="388"/>
        <v>B.Com. - Business Comm</v>
      </c>
      <c r="B232" s="9" t="s">
        <v>101</v>
      </c>
      <c r="C232" s="3" t="s">
        <v>78</v>
      </c>
      <c r="D232" s="3" t="s">
        <v>4</v>
      </c>
      <c r="E232" s="3" t="s">
        <v>4</v>
      </c>
      <c r="F232" s="33" t="s">
        <v>204</v>
      </c>
      <c r="G232" s="33" t="s">
        <v>285</v>
      </c>
      <c r="H232" s="7" t="s">
        <v>104</v>
      </c>
      <c r="I232" s="17">
        <v>45139</v>
      </c>
      <c r="J232" s="7">
        <v>1</v>
      </c>
      <c r="K232" s="7">
        <v>2</v>
      </c>
      <c r="L232" s="7">
        <v>0</v>
      </c>
      <c r="M232" s="7">
        <v>0</v>
      </c>
      <c r="N232" s="7" t="s">
        <v>29</v>
      </c>
      <c r="O232" s="7">
        <v>2000</v>
      </c>
      <c r="P232" s="7">
        <v>0</v>
      </c>
      <c r="Q232" s="7" t="s">
        <v>27</v>
      </c>
      <c r="R232" s="18">
        <f t="shared" si="389"/>
        <v>1000</v>
      </c>
      <c r="S232" s="7">
        <v>0</v>
      </c>
      <c r="T232" s="18">
        <f t="shared" si="390"/>
        <v>200</v>
      </c>
      <c r="U232" s="18">
        <f t="shared" si="391"/>
        <v>466.66666666666998</v>
      </c>
      <c r="V232" s="16">
        <f t="shared" si="392"/>
        <v>18668</v>
      </c>
      <c r="W232" s="16">
        <f t="shared" si="393"/>
        <v>9334</v>
      </c>
      <c r="X232" s="16">
        <v>4667</v>
      </c>
      <c r="Y232" s="16">
        <f t="shared" si="394"/>
        <v>2333.5</v>
      </c>
      <c r="Z232" s="16">
        <f t="shared" si="395"/>
        <v>49.99250037498124</v>
      </c>
      <c r="AA232" s="15">
        <f t="shared" si="361"/>
        <v>13067.599999999999</v>
      </c>
      <c r="AB232" s="15">
        <f t="shared" si="372"/>
        <v>6533.7999999999993</v>
      </c>
      <c r="AC232" s="15">
        <f t="shared" si="362"/>
        <v>3266.8999999999996</v>
      </c>
      <c r="AD232" s="15">
        <f t="shared" si="373"/>
        <v>1633.4499999999998</v>
      </c>
      <c r="AE232" s="15">
        <f t="shared" si="363"/>
        <v>89.865005980747711</v>
      </c>
      <c r="AF232" s="1">
        <v>0</v>
      </c>
      <c r="AG232" s="34">
        <f t="shared" si="326"/>
        <v>5600.4000000000015</v>
      </c>
      <c r="AH232" s="34">
        <f t="shared" si="327"/>
        <v>2800.2000000000007</v>
      </c>
      <c r="AI232" s="34">
        <f t="shared" si="328"/>
        <v>1400.1000000000004</v>
      </c>
      <c r="AJ232" s="34">
        <f t="shared" si="329"/>
        <v>700.05000000000018</v>
      </c>
      <c r="AK232" s="34">
        <f t="shared" si="340"/>
        <v>0</v>
      </c>
      <c r="AL232" s="34">
        <f t="shared" si="341"/>
        <v>0</v>
      </c>
      <c r="AM232" s="34">
        <f t="shared" si="342"/>
        <v>0</v>
      </c>
      <c r="AN232" s="34">
        <f t="shared" si="343"/>
        <v>0</v>
      </c>
    </row>
    <row r="233" spans="1:40" ht="13.25" hidden="1" customHeight="1" x14ac:dyDescent="0.45">
      <c r="A233" s="12" t="str">
        <f t="shared" si="388"/>
        <v>B.Com. - E-Commerce</v>
      </c>
      <c r="B233" s="9" t="s">
        <v>93</v>
      </c>
      <c r="C233" s="3" t="s">
        <v>78</v>
      </c>
      <c r="D233" s="3" t="s">
        <v>4</v>
      </c>
      <c r="E233" s="3" t="s">
        <v>4</v>
      </c>
      <c r="F233" s="33" t="s">
        <v>277</v>
      </c>
      <c r="G233" s="33" t="s">
        <v>285</v>
      </c>
      <c r="H233" s="7" t="s">
        <v>104</v>
      </c>
      <c r="I233" s="17">
        <v>45139</v>
      </c>
      <c r="J233" s="7">
        <v>1</v>
      </c>
      <c r="K233" s="7">
        <v>2</v>
      </c>
      <c r="L233" s="7">
        <v>0</v>
      </c>
      <c r="M233" s="7">
        <v>0</v>
      </c>
      <c r="N233" s="7" t="s">
        <v>29</v>
      </c>
      <c r="O233" s="7">
        <v>2000</v>
      </c>
      <c r="P233" s="7">
        <v>0</v>
      </c>
      <c r="Q233" s="7" t="s">
        <v>27</v>
      </c>
      <c r="R233" s="18">
        <f t="shared" si="389"/>
        <v>1000</v>
      </c>
      <c r="S233" s="7">
        <v>0</v>
      </c>
      <c r="T233" s="18">
        <f t="shared" si="390"/>
        <v>200</v>
      </c>
      <c r="U233" s="18">
        <f t="shared" si="391"/>
        <v>466.66666666666998</v>
      </c>
      <c r="V233" s="16">
        <f t="shared" si="392"/>
        <v>18668</v>
      </c>
      <c r="W233" s="16">
        <f t="shared" si="393"/>
        <v>9334</v>
      </c>
      <c r="X233" s="16">
        <v>4667</v>
      </c>
      <c r="Y233" s="16">
        <f t="shared" si="394"/>
        <v>2333.5</v>
      </c>
      <c r="Z233" s="16">
        <f t="shared" si="395"/>
        <v>49.99250037498124</v>
      </c>
      <c r="AA233" s="15">
        <f t="shared" si="361"/>
        <v>13067.599999999999</v>
      </c>
      <c r="AB233" s="15">
        <f t="shared" si="372"/>
        <v>6533.7999999999993</v>
      </c>
      <c r="AC233" s="15">
        <f t="shared" si="362"/>
        <v>3266.8999999999996</v>
      </c>
      <c r="AD233" s="15">
        <f t="shared" si="373"/>
        <v>1633.4499999999998</v>
      </c>
      <c r="AE233" s="15">
        <f t="shared" si="363"/>
        <v>89.865005980747711</v>
      </c>
      <c r="AF233" s="1">
        <v>0</v>
      </c>
      <c r="AG233" s="34">
        <f t="shared" si="326"/>
        <v>5600.4000000000015</v>
      </c>
      <c r="AH233" s="34">
        <f t="shared" si="327"/>
        <v>2800.2000000000007</v>
      </c>
      <c r="AI233" s="34">
        <f t="shared" si="328"/>
        <v>1400.1000000000004</v>
      </c>
      <c r="AJ233" s="34">
        <f t="shared" si="329"/>
        <v>700.05000000000018</v>
      </c>
      <c r="AK233" s="34">
        <f t="shared" si="340"/>
        <v>0</v>
      </c>
      <c r="AL233" s="34">
        <f t="shared" si="341"/>
        <v>0</v>
      </c>
      <c r="AM233" s="34">
        <f t="shared" si="342"/>
        <v>0</v>
      </c>
      <c r="AN233" s="34">
        <f t="shared" si="343"/>
        <v>0</v>
      </c>
    </row>
    <row r="234" spans="1:40" ht="13.25" hidden="1" customHeight="1" x14ac:dyDescent="0.45">
      <c r="A234" s="12" t="str">
        <f t="shared" si="388"/>
        <v>B.Com. - IT App in Business</v>
      </c>
      <c r="B234" s="9" t="s">
        <v>102</v>
      </c>
      <c r="C234" s="3" t="s">
        <v>78</v>
      </c>
      <c r="D234" s="3" t="s">
        <v>4</v>
      </c>
      <c r="E234" s="3" t="s">
        <v>4</v>
      </c>
      <c r="F234" s="33" t="s">
        <v>277</v>
      </c>
      <c r="G234" s="33" t="s">
        <v>285</v>
      </c>
      <c r="H234" s="7" t="s">
        <v>104</v>
      </c>
      <c r="I234" s="17">
        <v>45139</v>
      </c>
      <c r="J234" s="7">
        <v>1</v>
      </c>
      <c r="K234" s="7">
        <v>2</v>
      </c>
      <c r="L234" s="7">
        <v>0</v>
      </c>
      <c r="M234" s="7">
        <v>0</v>
      </c>
      <c r="N234" s="7" t="s">
        <v>29</v>
      </c>
      <c r="O234" s="7">
        <v>2000</v>
      </c>
      <c r="P234" s="7">
        <v>0</v>
      </c>
      <c r="Q234" s="7" t="s">
        <v>27</v>
      </c>
      <c r="R234" s="18">
        <f t="shared" si="389"/>
        <v>1000</v>
      </c>
      <c r="S234" s="7">
        <v>0</v>
      </c>
      <c r="T234" s="18">
        <f t="shared" si="390"/>
        <v>200</v>
      </c>
      <c r="U234" s="18">
        <f t="shared" si="391"/>
        <v>466.66666666666998</v>
      </c>
      <c r="V234" s="16">
        <f t="shared" si="392"/>
        <v>18668</v>
      </c>
      <c r="W234" s="16">
        <f t="shared" si="393"/>
        <v>9334</v>
      </c>
      <c r="X234" s="16">
        <v>4667</v>
      </c>
      <c r="Y234" s="16">
        <f t="shared" si="394"/>
        <v>2333.5</v>
      </c>
      <c r="Z234" s="16">
        <f t="shared" si="395"/>
        <v>49.99250037498124</v>
      </c>
      <c r="AA234" s="15">
        <f t="shared" si="361"/>
        <v>13067.599999999999</v>
      </c>
      <c r="AB234" s="15">
        <f t="shared" si="372"/>
        <v>6533.7999999999993</v>
      </c>
      <c r="AC234" s="15">
        <f t="shared" si="362"/>
        <v>3266.8999999999996</v>
      </c>
      <c r="AD234" s="15">
        <f t="shared" si="373"/>
        <v>1633.4499999999998</v>
      </c>
      <c r="AE234" s="15">
        <f t="shared" si="363"/>
        <v>89.865005980747711</v>
      </c>
      <c r="AF234" s="1">
        <v>0</v>
      </c>
      <c r="AG234" s="34">
        <f t="shared" si="326"/>
        <v>5600.4000000000015</v>
      </c>
      <c r="AH234" s="34">
        <f t="shared" si="327"/>
        <v>2800.2000000000007</v>
      </c>
      <c r="AI234" s="34">
        <f t="shared" si="328"/>
        <v>1400.1000000000004</v>
      </c>
      <c r="AJ234" s="34">
        <f t="shared" si="329"/>
        <v>700.05000000000018</v>
      </c>
      <c r="AK234" s="34">
        <f t="shared" si="340"/>
        <v>0</v>
      </c>
      <c r="AL234" s="34">
        <f t="shared" si="341"/>
        <v>0</v>
      </c>
      <c r="AM234" s="34">
        <f t="shared" si="342"/>
        <v>0</v>
      </c>
      <c r="AN234" s="34">
        <f t="shared" si="343"/>
        <v>0</v>
      </c>
    </row>
    <row r="235" spans="1:40" ht="13.25" hidden="1" customHeight="1" x14ac:dyDescent="0.45">
      <c r="A235" s="12" t="str">
        <f t="shared" si="388"/>
        <v>B.Com. - Comp Ac &amp; Tax eFiling</v>
      </c>
      <c r="B235" s="9" t="s">
        <v>103</v>
      </c>
      <c r="C235" s="3" t="s">
        <v>78</v>
      </c>
      <c r="D235" s="3" t="s">
        <v>4</v>
      </c>
      <c r="E235" s="3" t="s">
        <v>4</v>
      </c>
      <c r="F235" s="33" t="s">
        <v>181</v>
      </c>
      <c r="G235" s="33" t="s">
        <v>285</v>
      </c>
      <c r="H235" s="7" t="s">
        <v>104</v>
      </c>
      <c r="I235" s="17">
        <v>45139</v>
      </c>
      <c r="J235" s="7">
        <v>1</v>
      </c>
      <c r="K235" s="7">
        <v>2</v>
      </c>
      <c r="L235" s="7">
        <v>0</v>
      </c>
      <c r="M235" s="7">
        <v>0</v>
      </c>
      <c r="N235" s="7" t="s">
        <v>29</v>
      </c>
      <c r="O235" s="7">
        <v>2000</v>
      </c>
      <c r="P235" s="7">
        <v>0</v>
      </c>
      <c r="Q235" s="7" t="s">
        <v>27</v>
      </c>
      <c r="R235" s="18">
        <f t="shared" si="389"/>
        <v>1000</v>
      </c>
      <c r="S235" s="7">
        <v>0</v>
      </c>
      <c r="T235" s="18">
        <f t="shared" si="390"/>
        <v>200</v>
      </c>
      <c r="U235" s="18">
        <f t="shared" si="391"/>
        <v>466.66666666666998</v>
      </c>
      <c r="V235" s="16">
        <f t="shared" si="392"/>
        <v>18668</v>
      </c>
      <c r="W235" s="16">
        <f t="shared" si="393"/>
        <v>9334</v>
      </c>
      <c r="X235" s="16">
        <v>4667</v>
      </c>
      <c r="Y235" s="16">
        <f t="shared" si="394"/>
        <v>2333.5</v>
      </c>
      <c r="Z235" s="16">
        <f t="shared" si="395"/>
        <v>49.99250037498124</v>
      </c>
      <c r="AA235" s="15">
        <f t="shared" si="361"/>
        <v>13067.599999999999</v>
      </c>
      <c r="AB235" s="15">
        <f t="shared" si="372"/>
        <v>6533.7999999999993</v>
      </c>
      <c r="AC235" s="15">
        <f t="shared" si="362"/>
        <v>3266.8999999999996</v>
      </c>
      <c r="AD235" s="15">
        <f t="shared" si="373"/>
        <v>1633.4499999999998</v>
      </c>
      <c r="AE235" s="15">
        <f t="shared" si="363"/>
        <v>89.865005980747711</v>
      </c>
      <c r="AF235" s="1">
        <v>0</v>
      </c>
      <c r="AG235" s="34">
        <f t="shared" si="326"/>
        <v>5600.4000000000015</v>
      </c>
      <c r="AH235" s="34">
        <f t="shared" si="327"/>
        <v>2800.2000000000007</v>
      </c>
      <c r="AI235" s="34">
        <f t="shared" si="328"/>
        <v>1400.1000000000004</v>
      </c>
      <c r="AJ235" s="34">
        <f t="shared" si="329"/>
        <v>700.05000000000018</v>
      </c>
      <c r="AK235" s="34">
        <f t="shared" si="340"/>
        <v>0</v>
      </c>
      <c r="AL235" s="34">
        <f t="shared" si="341"/>
        <v>0</v>
      </c>
      <c r="AM235" s="34">
        <f t="shared" si="342"/>
        <v>0</v>
      </c>
      <c r="AN235" s="34">
        <f t="shared" si="343"/>
        <v>0</v>
      </c>
    </row>
    <row r="236" spans="1:40" ht="13.25" hidden="1" customHeight="1" x14ac:dyDescent="0.45">
      <c r="A236" s="12" t="str">
        <f t="shared" si="388"/>
        <v>B.B.A. - English</v>
      </c>
      <c r="B236" s="9" t="s">
        <v>33</v>
      </c>
      <c r="C236" s="3" t="s">
        <v>115</v>
      </c>
      <c r="D236" s="3" t="s">
        <v>4</v>
      </c>
      <c r="E236" s="3" t="s">
        <v>4</v>
      </c>
      <c r="F236" s="33" t="s">
        <v>204</v>
      </c>
      <c r="G236" s="33" t="s">
        <v>285</v>
      </c>
      <c r="H236" s="7" t="s">
        <v>104</v>
      </c>
      <c r="I236" s="17">
        <v>45139</v>
      </c>
      <c r="J236" s="7">
        <v>1</v>
      </c>
      <c r="K236" s="7">
        <v>2</v>
      </c>
      <c r="L236" s="7">
        <v>0</v>
      </c>
      <c r="M236" s="7">
        <v>0</v>
      </c>
      <c r="N236" s="7" t="s">
        <v>29</v>
      </c>
      <c r="O236" s="7">
        <v>2000</v>
      </c>
      <c r="P236" s="7">
        <v>0</v>
      </c>
      <c r="Q236" s="7" t="s">
        <v>27</v>
      </c>
      <c r="R236" s="18">
        <f t="shared" ref="R236:R365" si="396">O236*50%</f>
        <v>1000</v>
      </c>
      <c r="S236" s="7">
        <v>0</v>
      </c>
      <c r="T236" s="18">
        <f t="shared" ref="T236:T365" si="397">R236*20%</f>
        <v>200</v>
      </c>
      <c r="U236" s="18">
        <f t="shared" ref="U236:U365" si="398">R236*46.666666666667%</f>
        <v>466.66666666666998</v>
      </c>
      <c r="V236" s="16">
        <f t="shared" ref="V236:V365" si="399">X236*4</f>
        <v>18668</v>
      </c>
      <c r="W236" s="16">
        <f t="shared" ref="W236:W365" si="400">X236*2</f>
        <v>9334</v>
      </c>
      <c r="X236" s="16">
        <v>4667</v>
      </c>
      <c r="Y236" s="16">
        <f t="shared" ref="Y236:Y365" si="401">X236/2</f>
        <v>2333.5</v>
      </c>
      <c r="Z236" s="16">
        <f t="shared" ref="Z236:Z365" si="402">(R236-(T236+X236/10))/(T236+X236/10)%</f>
        <v>49.99250037498124</v>
      </c>
      <c r="AA236" s="15">
        <f t="shared" si="361"/>
        <v>13067.599999999999</v>
      </c>
      <c r="AB236" s="15">
        <f t="shared" si="372"/>
        <v>6533.7999999999993</v>
      </c>
      <c r="AC236" s="15">
        <f t="shared" si="362"/>
        <v>3266.8999999999996</v>
      </c>
      <c r="AD236" s="15">
        <f t="shared" si="373"/>
        <v>1633.4499999999998</v>
      </c>
      <c r="AE236" s="15">
        <f t="shared" si="363"/>
        <v>89.865005980747711</v>
      </c>
      <c r="AF236" s="1">
        <v>0</v>
      </c>
      <c r="AG236" s="34">
        <f t="shared" si="326"/>
        <v>5600.4000000000015</v>
      </c>
      <c r="AH236" s="34">
        <f t="shared" si="327"/>
        <v>2800.2000000000007</v>
      </c>
      <c r="AI236" s="34">
        <f t="shared" si="328"/>
        <v>1400.1000000000004</v>
      </c>
      <c r="AJ236" s="34">
        <f t="shared" si="329"/>
        <v>700.05000000000018</v>
      </c>
      <c r="AK236" s="34">
        <f t="shared" si="340"/>
        <v>0</v>
      </c>
      <c r="AL236" s="34">
        <f t="shared" si="341"/>
        <v>0</v>
      </c>
      <c r="AM236" s="34">
        <f t="shared" si="342"/>
        <v>0</v>
      </c>
      <c r="AN236" s="34">
        <f t="shared" si="343"/>
        <v>0</v>
      </c>
    </row>
    <row r="237" spans="1:40" ht="13.25" hidden="1" customHeight="1" x14ac:dyDescent="0.45">
      <c r="A237" s="12" t="str">
        <f t="shared" si="388"/>
        <v>B.B.A. - Business Comm</v>
      </c>
      <c r="B237" s="9" t="s">
        <v>101</v>
      </c>
      <c r="C237" s="3" t="s">
        <v>115</v>
      </c>
      <c r="D237" s="3" t="s">
        <v>4</v>
      </c>
      <c r="E237" s="3" t="s">
        <v>4</v>
      </c>
      <c r="F237" s="33" t="s">
        <v>204</v>
      </c>
      <c r="G237" s="33" t="s">
        <v>285</v>
      </c>
      <c r="H237" s="7" t="s">
        <v>104</v>
      </c>
      <c r="I237" s="17">
        <v>45139</v>
      </c>
      <c r="J237" s="7">
        <v>1</v>
      </c>
      <c r="K237" s="7">
        <v>2</v>
      </c>
      <c r="L237" s="7">
        <v>0</v>
      </c>
      <c r="M237" s="7">
        <v>0</v>
      </c>
      <c r="N237" s="7" t="s">
        <v>29</v>
      </c>
      <c r="O237" s="7">
        <v>2000</v>
      </c>
      <c r="P237" s="7">
        <v>0</v>
      </c>
      <c r="Q237" s="7" t="s">
        <v>27</v>
      </c>
      <c r="R237" s="18">
        <f t="shared" si="396"/>
        <v>1000</v>
      </c>
      <c r="S237" s="7">
        <v>0</v>
      </c>
      <c r="T237" s="18">
        <f t="shared" si="397"/>
        <v>200</v>
      </c>
      <c r="U237" s="18">
        <f t="shared" si="398"/>
        <v>466.66666666666998</v>
      </c>
      <c r="V237" s="16">
        <f t="shared" si="399"/>
        <v>18668</v>
      </c>
      <c r="W237" s="16">
        <f t="shared" si="400"/>
        <v>9334</v>
      </c>
      <c r="X237" s="16">
        <v>4667</v>
      </c>
      <c r="Y237" s="16">
        <f t="shared" si="401"/>
        <v>2333.5</v>
      </c>
      <c r="Z237" s="16">
        <f t="shared" si="402"/>
        <v>49.99250037498124</v>
      </c>
      <c r="AA237" s="15">
        <f t="shared" si="361"/>
        <v>13067.599999999999</v>
      </c>
      <c r="AB237" s="15">
        <f t="shared" si="372"/>
        <v>6533.7999999999993</v>
      </c>
      <c r="AC237" s="15">
        <f t="shared" si="362"/>
        <v>3266.8999999999996</v>
      </c>
      <c r="AD237" s="15">
        <f t="shared" si="373"/>
        <v>1633.4499999999998</v>
      </c>
      <c r="AE237" s="15">
        <f t="shared" si="363"/>
        <v>89.865005980747711</v>
      </c>
      <c r="AF237" s="1">
        <v>0</v>
      </c>
      <c r="AG237" s="34">
        <f t="shared" si="326"/>
        <v>5600.4000000000015</v>
      </c>
      <c r="AH237" s="34">
        <f t="shared" si="327"/>
        <v>2800.2000000000007</v>
      </c>
      <c r="AI237" s="34">
        <f t="shared" si="328"/>
        <v>1400.1000000000004</v>
      </c>
      <c r="AJ237" s="34">
        <f t="shared" si="329"/>
        <v>700.05000000000018</v>
      </c>
      <c r="AK237" s="34">
        <f t="shared" si="340"/>
        <v>0</v>
      </c>
      <c r="AL237" s="34">
        <f t="shared" si="341"/>
        <v>0</v>
      </c>
      <c r="AM237" s="34">
        <f t="shared" si="342"/>
        <v>0</v>
      </c>
      <c r="AN237" s="34">
        <f t="shared" si="343"/>
        <v>0</v>
      </c>
    </row>
    <row r="238" spans="1:40" ht="13.25" hidden="1" customHeight="1" x14ac:dyDescent="0.45">
      <c r="A238" s="12" t="str">
        <f t="shared" si="388"/>
        <v>B.B.A. - Essentials of Math</v>
      </c>
      <c r="B238" s="9" t="s">
        <v>116</v>
      </c>
      <c r="C238" s="3" t="s">
        <v>115</v>
      </c>
      <c r="D238" s="3" t="s">
        <v>4</v>
      </c>
      <c r="E238" s="3" t="s">
        <v>4</v>
      </c>
      <c r="F238" s="22" t="s">
        <v>210</v>
      </c>
      <c r="G238" s="22" t="s">
        <v>185</v>
      </c>
      <c r="H238" s="7" t="s">
        <v>104</v>
      </c>
      <c r="I238" s="17">
        <v>45139</v>
      </c>
      <c r="J238" s="7">
        <v>1</v>
      </c>
      <c r="K238" s="7">
        <v>2</v>
      </c>
      <c r="L238" s="7">
        <v>0</v>
      </c>
      <c r="M238" s="7">
        <v>0</v>
      </c>
      <c r="N238" s="7" t="s">
        <v>29</v>
      </c>
      <c r="O238" s="7">
        <v>2000</v>
      </c>
      <c r="P238" s="7">
        <v>0</v>
      </c>
      <c r="Q238" s="7" t="s">
        <v>27</v>
      </c>
      <c r="R238" s="18">
        <f t="shared" si="396"/>
        <v>1000</v>
      </c>
      <c r="S238" s="7">
        <v>0</v>
      </c>
      <c r="T238" s="18">
        <f t="shared" si="397"/>
        <v>200</v>
      </c>
      <c r="U238" s="18">
        <f t="shared" si="398"/>
        <v>466.66666666666998</v>
      </c>
      <c r="V238" s="16">
        <f t="shared" si="399"/>
        <v>18668</v>
      </c>
      <c r="W238" s="16">
        <f t="shared" si="400"/>
        <v>9334</v>
      </c>
      <c r="X238" s="16">
        <v>4667</v>
      </c>
      <c r="Y238" s="16">
        <f t="shared" si="401"/>
        <v>2333.5</v>
      </c>
      <c r="Z238" s="16">
        <f t="shared" si="402"/>
        <v>49.99250037498124</v>
      </c>
      <c r="AA238" s="15">
        <f t="shared" si="361"/>
        <v>13067.599999999999</v>
      </c>
      <c r="AB238" s="15">
        <f t="shared" si="372"/>
        <v>6533.7999999999993</v>
      </c>
      <c r="AC238" s="15">
        <f t="shared" si="362"/>
        <v>3266.8999999999996</v>
      </c>
      <c r="AD238" s="15">
        <f t="shared" si="373"/>
        <v>1633.4499999999998</v>
      </c>
      <c r="AE238" s="15">
        <f t="shared" si="363"/>
        <v>89.865005980747711</v>
      </c>
      <c r="AF238" s="1">
        <v>0</v>
      </c>
      <c r="AG238" s="34">
        <f t="shared" si="326"/>
        <v>5600.4000000000015</v>
      </c>
      <c r="AH238" s="34">
        <f t="shared" si="327"/>
        <v>2800.2000000000007</v>
      </c>
      <c r="AI238" s="34">
        <f t="shared" si="328"/>
        <v>1400.1000000000004</v>
      </c>
      <c r="AJ238" s="34">
        <f t="shared" si="329"/>
        <v>700.05000000000018</v>
      </c>
      <c r="AK238" s="34">
        <f t="shared" si="340"/>
        <v>0</v>
      </c>
      <c r="AL238" s="34">
        <f t="shared" si="341"/>
        <v>0</v>
      </c>
      <c r="AM238" s="34">
        <f t="shared" si="342"/>
        <v>0</v>
      </c>
      <c r="AN238" s="34">
        <f t="shared" si="343"/>
        <v>0</v>
      </c>
    </row>
    <row r="239" spans="1:40" ht="13.25" hidden="1" customHeight="1" x14ac:dyDescent="0.45">
      <c r="A239" s="12" t="str">
        <f t="shared" si="388"/>
        <v>B.B.A. - Essentials of Stats</v>
      </c>
      <c r="B239" s="9" t="s">
        <v>117</v>
      </c>
      <c r="C239" s="3" t="s">
        <v>115</v>
      </c>
      <c r="D239" s="3" t="s">
        <v>4</v>
      </c>
      <c r="E239" s="3" t="s">
        <v>4</v>
      </c>
      <c r="F239" s="22" t="s">
        <v>210</v>
      </c>
      <c r="G239" s="22" t="s">
        <v>185</v>
      </c>
      <c r="H239" s="7" t="s">
        <v>104</v>
      </c>
      <c r="I239" s="17">
        <v>45139</v>
      </c>
      <c r="J239" s="7">
        <v>1</v>
      </c>
      <c r="K239" s="7">
        <v>2</v>
      </c>
      <c r="L239" s="7">
        <v>0</v>
      </c>
      <c r="M239" s="7">
        <v>0</v>
      </c>
      <c r="N239" s="7" t="s">
        <v>29</v>
      </c>
      <c r="O239" s="7">
        <v>2000</v>
      </c>
      <c r="P239" s="7">
        <v>0</v>
      </c>
      <c r="Q239" s="7" t="s">
        <v>27</v>
      </c>
      <c r="R239" s="18">
        <f t="shared" si="396"/>
        <v>1000</v>
      </c>
      <c r="S239" s="7">
        <v>0</v>
      </c>
      <c r="T239" s="18">
        <f t="shared" si="397"/>
        <v>200</v>
      </c>
      <c r="U239" s="18">
        <f t="shared" si="398"/>
        <v>466.66666666666998</v>
      </c>
      <c r="V239" s="16">
        <f t="shared" si="399"/>
        <v>18668</v>
      </c>
      <c r="W239" s="16">
        <f t="shared" si="400"/>
        <v>9334</v>
      </c>
      <c r="X239" s="16">
        <v>4667</v>
      </c>
      <c r="Y239" s="16">
        <f t="shared" si="401"/>
        <v>2333.5</v>
      </c>
      <c r="Z239" s="16">
        <f t="shared" si="402"/>
        <v>49.99250037498124</v>
      </c>
      <c r="AA239" s="15">
        <f t="shared" si="361"/>
        <v>13067.599999999999</v>
      </c>
      <c r="AB239" s="15">
        <f t="shared" si="372"/>
        <v>6533.7999999999993</v>
      </c>
      <c r="AC239" s="15">
        <f t="shared" si="362"/>
        <v>3266.8999999999996</v>
      </c>
      <c r="AD239" s="15">
        <f t="shared" si="373"/>
        <v>1633.4499999999998</v>
      </c>
      <c r="AE239" s="15">
        <f t="shared" si="363"/>
        <v>89.865005980747711</v>
      </c>
      <c r="AF239" s="1">
        <v>0</v>
      </c>
      <c r="AG239" s="34">
        <f t="shared" si="326"/>
        <v>5600.4000000000015</v>
      </c>
      <c r="AH239" s="34">
        <f t="shared" si="327"/>
        <v>2800.2000000000007</v>
      </c>
      <c r="AI239" s="34">
        <f t="shared" si="328"/>
        <v>1400.1000000000004</v>
      </c>
      <c r="AJ239" s="34">
        <f t="shared" si="329"/>
        <v>700.05000000000018</v>
      </c>
      <c r="AK239" s="34">
        <f t="shared" si="340"/>
        <v>0</v>
      </c>
      <c r="AL239" s="34">
        <f t="shared" si="341"/>
        <v>0</v>
      </c>
      <c r="AM239" s="34">
        <f t="shared" si="342"/>
        <v>0</v>
      </c>
      <c r="AN239" s="34">
        <f t="shared" si="343"/>
        <v>0</v>
      </c>
    </row>
    <row r="240" spans="1:40" ht="13.25" hidden="1" customHeight="1" x14ac:dyDescent="0.45">
      <c r="A240" s="12" t="str">
        <f t="shared" si="388"/>
        <v>B.B.A. - Advanced Math &amp; Stats</v>
      </c>
      <c r="B240" s="9" t="s">
        <v>118</v>
      </c>
      <c r="C240" s="3" t="s">
        <v>115</v>
      </c>
      <c r="D240" s="3" t="s">
        <v>4</v>
      </c>
      <c r="E240" s="3" t="s">
        <v>4</v>
      </c>
      <c r="F240" s="22" t="s">
        <v>210</v>
      </c>
      <c r="G240" s="22" t="s">
        <v>185</v>
      </c>
      <c r="H240" s="7" t="s">
        <v>104</v>
      </c>
      <c r="I240" s="17">
        <v>45139</v>
      </c>
      <c r="J240" s="7">
        <v>1</v>
      </c>
      <c r="K240" s="7">
        <v>2</v>
      </c>
      <c r="L240" s="7">
        <v>0</v>
      </c>
      <c r="M240" s="7">
        <v>0</v>
      </c>
      <c r="N240" s="7" t="s">
        <v>29</v>
      </c>
      <c r="O240" s="7">
        <v>2000</v>
      </c>
      <c r="P240" s="7">
        <v>0</v>
      </c>
      <c r="Q240" s="7" t="s">
        <v>27</v>
      </c>
      <c r="R240" s="18">
        <f t="shared" si="396"/>
        <v>1000</v>
      </c>
      <c r="S240" s="7">
        <v>0</v>
      </c>
      <c r="T240" s="18">
        <f t="shared" si="397"/>
        <v>200</v>
      </c>
      <c r="U240" s="18">
        <f t="shared" si="398"/>
        <v>466.66666666666998</v>
      </c>
      <c r="V240" s="16">
        <f t="shared" si="399"/>
        <v>18668</v>
      </c>
      <c r="W240" s="16">
        <f t="shared" si="400"/>
        <v>9334</v>
      </c>
      <c r="X240" s="16">
        <v>4667</v>
      </c>
      <c r="Y240" s="16">
        <f t="shared" si="401"/>
        <v>2333.5</v>
      </c>
      <c r="Z240" s="16">
        <f t="shared" si="402"/>
        <v>49.99250037498124</v>
      </c>
      <c r="AA240" s="15">
        <f t="shared" si="361"/>
        <v>13067.599999999999</v>
      </c>
      <c r="AB240" s="15">
        <f t="shared" si="372"/>
        <v>6533.7999999999993</v>
      </c>
      <c r="AC240" s="15">
        <f t="shared" si="362"/>
        <v>3266.8999999999996</v>
      </c>
      <c r="AD240" s="15">
        <f t="shared" si="373"/>
        <v>1633.4499999999998</v>
      </c>
      <c r="AE240" s="15">
        <f t="shared" si="363"/>
        <v>89.865005980747711</v>
      </c>
      <c r="AF240" s="1">
        <v>0</v>
      </c>
      <c r="AG240" s="34">
        <f t="shared" si="326"/>
        <v>5600.4000000000015</v>
      </c>
      <c r="AH240" s="34">
        <f t="shared" si="327"/>
        <v>2800.2000000000007</v>
      </c>
      <c r="AI240" s="34">
        <f t="shared" si="328"/>
        <v>1400.1000000000004</v>
      </c>
      <c r="AJ240" s="34">
        <f t="shared" si="329"/>
        <v>700.05000000000018</v>
      </c>
      <c r="AK240" s="34">
        <f t="shared" si="340"/>
        <v>0</v>
      </c>
      <c r="AL240" s="34">
        <f t="shared" si="341"/>
        <v>0</v>
      </c>
      <c r="AM240" s="34">
        <f t="shared" si="342"/>
        <v>0</v>
      </c>
      <c r="AN240" s="34">
        <f t="shared" si="343"/>
        <v>0</v>
      </c>
    </row>
    <row r="241" spans="1:40" ht="13.25" hidden="1" customHeight="1" x14ac:dyDescent="0.45">
      <c r="A241" s="12" t="str">
        <f t="shared" si="388"/>
        <v>B.B.A. - Computer Applications</v>
      </c>
      <c r="B241" s="9" t="s">
        <v>119</v>
      </c>
      <c r="C241" s="3" t="s">
        <v>115</v>
      </c>
      <c r="D241" s="3" t="s">
        <v>4</v>
      </c>
      <c r="E241" s="3" t="s">
        <v>4</v>
      </c>
      <c r="F241" s="33" t="s">
        <v>277</v>
      </c>
      <c r="G241" s="33" t="s">
        <v>285</v>
      </c>
      <c r="H241" s="7" t="s">
        <v>104</v>
      </c>
      <c r="I241" s="17">
        <v>45139</v>
      </c>
      <c r="J241" s="7">
        <v>1</v>
      </c>
      <c r="K241" s="7">
        <v>2</v>
      </c>
      <c r="L241" s="7">
        <v>0</v>
      </c>
      <c r="M241" s="7">
        <v>0</v>
      </c>
      <c r="N241" s="7" t="s">
        <v>29</v>
      </c>
      <c r="O241" s="7">
        <v>2000</v>
      </c>
      <c r="P241" s="7">
        <v>0</v>
      </c>
      <c r="Q241" s="7" t="s">
        <v>27</v>
      </c>
      <c r="R241" s="18">
        <f t="shared" si="396"/>
        <v>1000</v>
      </c>
      <c r="S241" s="7">
        <v>0</v>
      </c>
      <c r="T241" s="18">
        <f t="shared" si="397"/>
        <v>200</v>
      </c>
      <c r="U241" s="18">
        <f t="shared" si="398"/>
        <v>466.66666666666998</v>
      </c>
      <c r="V241" s="16">
        <f t="shared" si="399"/>
        <v>18668</v>
      </c>
      <c r="W241" s="16">
        <f t="shared" si="400"/>
        <v>9334</v>
      </c>
      <c r="X241" s="16">
        <v>4667</v>
      </c>
      <c r="Y241" s="16">
        <f t="shared" si="401"/>
        <v>2333.5</v>
      </c>
      <c r="Z241" s="16">
        <f t="shared" si="402"/>
        <v>49.99250037498124</v>
      </c>
      <c r="AA241" s="15">
        <f t="shared" si="361"/>
        <v>13067.599999999999</v>
      </c>
      <c r="AB241" s="15">
        <f t="shared" si="372"/>
        <v>6533.7999999999993</v>
      </c>
      <c r="AC241" s="15">
        <f t="shared" si="362"/>
        <v>3266.8999999999996</v>
      </c>
      <c r="AD241" s="15">
        <f t="shared" si="373"/>
        <v>1633.4499999999998</v>
      </c>
      <c r="AE241" s="15">
        <f t="shared" si="363"/>
        <v>89.865005980747711</v>
      </c>
      <c r="AF241" s="1">
        <v>0</v>
      </c>
      <c r="AG241" s="34">
        <f t="shared" si="326"/>
        <v>5600.4000000000015</v>
      </c>
      <c r="AH241" s="34">
        <f t="shared" si="327"/>
        <v>2800.2000000000007</v>
      </c>
      <c r="AI241" s="34">
        <f t="shared" si="328"/>
        <v>1400.1000000000004</v>
      </c>
      <c r="AJ241" s="34">
        <f t="shared" si="329"/>
        <v>700.05000000000018</v>
      </c>
      <c r="AK241" s="34">
        <f t="shared" si="340"/>
        <v>0</v>
      </c>
      <c r="AL241" s="34">
        <f t="shared" si="341"/>
        <v>0</v>
      </c>
      <c r="AM241" s="34">
        <f t="shared" si="342"/>
        <v>0</v>
      </c>
      <c r="AN241" s="34">
        <f t="shared" si="343"/>
        <v>0</v>
      </c>
    </row>
    <row r="242" spans="1:40" ht="13.25" hidden="1" customHeight="1" x14ac:dyDescent="0.45">
      <c r="A242" s="12" t="str">
        <f t="shared" si="388"/>
        <v>B.B.A. - Micro Economics</v>
      </c>
      <c r="B242" s="9" t="s">
        <v>84</v>
      </c>
      <c r="C242" s="3" t="s">
        <v>115</v>
      </c>
      <c r="D242" s="3" t="s">
        <v>4</v>
      </c>
      <c r="E242" s="3" t="s">
        <v>4</v>
      </c>
      <c r="F242" s="33" t="s">
        <v>180</v>
      </c>
      <c r="G242" s="33" t="s">
        <v>285</v>
      </c>
      <c r="H242" s="7" t="s">
        <v>104</v>
      </c>
      <c r="I242" s="17">
        <v>45139</v>
      </c>
      <c r="J242" s="7">
        <v>1</v>
      </c>
      <c r="K242" s="7">
        <v>2</v>
      </c>
      <c r="L242" s="7">
        <v>0</v>
      </c>
      <c r="M242" s="7">
        <v>0</v>
      </c>
      <c r="N242" s="7" t="s">
        <v>29</v>
      </c>
      <c r="O242" s="7">
        <v>2000</v>
      </c>
      <c r="P242" s="7">
        <v>0</v>
      </c>
      <c r="Q242" s="7" t="s">
        <v>27</v>
      </c>
      <c r="R242" s="18">
        <f t="shared" si="396"/>
        <v>1000</v>
      </c>
      <c r="S242" s="7">
        <v>0</v>
      </c>
      <c r="T242" s="18">
        <f t="shared" si="397"/>
        <v>200</v>
      </c>
      <c r="U242" s="18">
        <f t="shared" si="398"/>
        <v>466.66666666666998</v>
      </c>
      <c r="V242" s="16">
        <f t="shared" si="399"/>
        <v>18668</v>
      </c>
      <c r="W242" s="16">
        <f t="shared" si="400"/>
        <v>9334</v>
      </c>
      <c r="X242" s="16">
        <v>4667</v>
      </c>
      <c r="Y242" s="16">
        <f t="shared" si="401"/>
        <v>2333.5</v>
      </c>
      <c r="Z242" s="16">
        <f t="shared" si="402"/>
        <v>49.99250037498124</v>
      </c>
      <c r="AA242" s="15">
        <f t="shared" si="361"/>
        <v>13067.599999999999</v>
      </c>
      <c r="AB242" s="15">
        <f t="shared" si="372"/>
        <v>6533.7999999999993</v>
      </c>
      <c r="AC242" s="15">
        <f t="shared" si="362"/>
        <v>3266.8999999999996</v>
      </c>
      <c r="AD242" s="15">
        <f t="shared" si="373"/>
        <v>1633.4499999999998</v>
      </c>
      <c r="AE242" s="15">
        <f t="shared" si="363"/>
        <v>89.865005980747711</v>
      </c>
      <c r="AF242" s="1">
        <v>0</v>
      </c>
      <c r="AG242" s="34">
        <f t="shared" si="326"/>
        <v>5600.4000000000015</v>
      </c>
      <c r="AH242" s="34">
        <f t="shared" si="327"/>
        <v>2800.2000000000007</v>
      </c>
      <c r="AI242" s="34">
        <f t="shared" si="328"/>
        <v>1400.1000000000004</v>
      </c>
      <c r="AJ242" s="34">
        <f t="shared" si="329"/>
        <v>700.05000000000018</v>
      </c>
      <c r="AK242" s="34">
        <f t="shared" si="340"/>
        <v>0</v>
      </c>
      <c r="AL242" s="34">
        <f t="shared" si="341"/>
        <v>0</v>
      </c>
      <c r="AM242" s="34">
        <f t="shared" si="342"/>
        <v>0</v>
      </c>
      <c r="AN242" s="34">
        <f t="shared" si="343"/>
        <v>0</v>
      </c>
    </row>
    <row r="243" spans="1:40" ht="13.25" hidden="1" customHeight="1" x14ac:dyDescent="0.45">
      <c r="A243" s="12" t="str">
        <f t="shared" si="388"/>
        <v>B.B.A. - Macro Economics</v>
      </c>
      <c r="B243" s="9" t="s">
        <v>85</v>
      </c>
      <c r="C243" s="3" t="s">
        <v>115</v>
      </c>
      <c r="D243" s="3" t="s">
        <v>4</v>
      </c>
      <c r="E243" s="3" t="s">
        <v>4</v>
      </c>
      <c r="F243" s="33" t="s">
        <v>180</v>
      </c>
      <c r="G243" s="33" t="s">
        <v>285</v>
      </c>
      <c r="H243" s="7" t="s">
        <v>104</v>
      </c>
      <c r="I243" s="17">
        <v>45139</v>
      </c>
      <c r="J243" s="7">
        <v>1</v>
      </c>
      <c r="K243" s="7">
        <v>2</v>
      </c>
      <c r="L243" s="7">
        <v>0</v>
      </c>
      <c r="M243" s="7">
        <v>0</v>
      </c>
      <c r="N243" s="7" t="s">
        <v>29</v>
      </c>
      <c r="O243" s="7">
        <v>2000</v>
      </c>
      <c r="P243" s="7">
        <v>0</v>
      </c>
      <c r="Q243" s="7" t="s">
        <v>27</v>
      </c>
      <c r="R243" s="18">
        <f t="shared" si="396"/>
        <v>1000</v>
      </c>
      <c r="S243" s="7">
        <v>0</v>
      </c>
      <c r="T243" s="18">
        <f t="shared" si="397"/>
        <v>200</v>
      </c>
      <c r="U243" s="18">
        <f t="shared" si="398"/>
        <v>466.66666666666998</v>
      </c>
      <c r="V243" s="16">
        <f t="shared" si="399"/>
        <v>18668</v>
      </c>
      <c r="W243" s="16">
        <f t="shared" si="400"/>
        <v>9334</v>
      </c>
      <c r="X243" s="16">
        <v>4667</v>
      </c>
      <c r="Y243" s="16">
        <f t="shared" si="401"/>
        <v>2333.5</v>
      </c>
      <c r="Z243" s="16">
        <f t="shared" si="402"/>
        <v>49.99250037498124</v>
      </c>
      <c r="AA243" s="15">
        <f t="shared" si="361"/>
        <v>13067.599999999999</v>
      </c>
      <c r="AB243" s="15">
        <f t="shared" si="372"/>
        <v>6533.7999999999993</v>
      </c>
      <c r="AC243" s="15">
        <f t="shared" si="362"/>
        <v>3266.8999999999996</v>
      </c>
      <c r="AD243" s="15">
        <f t="shared" si="373"/>
        <v>1633.4499999999998</v>
      </c>
      <c r="AE243" s="15">
        <f t="shared" si="363"/>
        <v>89.865005980747711</v>
      </c>
      <c r="AF243" s="1">
        <v>0</v>
      </c>
      <c r="AG243" s="34">
        <f t="shared" si="326"/>
        <v>5600.4000000000015</v>
      </c>
      <c r="AH243" s="34">
        <f t="shared" si="327"/>
        <v>2800.2000000000007</v>
      </c>
      <c r="AI243" s="34">
        <f t="shared" si="328"/>
        <v>1400.1000000000004</v>
      </c>
      <c r="AJ243" s="34">
        <f t="shared" si="329"/>
        <v>700.05000000000018</v>
      </c>
      <c r="AK243" s="34">
        <f t="shared" si="340"/>
        <v>0</v>
      </c>
      <c r="AL243" s="34">
        <f t="shared" si="341"/>
        <v>0</v>
      </c>
      <c r="AM243" s="34">
        <f t="shared" si="342"/>
        <v>0</v>
      </c>
      <c r="AN243" s="34">
        <f t="shared" si="343"/>
        <v>0</v>
      </c>
    </row>
    <row r="244" spans="1:40" ht="13.25" hidden="1" customHeight="1" x14ac:dyDescent="0.45">
      <c r="A244" s="12" t="str">
        <f t="shared" si="388"/>
        <v>B.B.A. - Organizational Behavior</v>
      </c>
      <c r="B244" s="9" t="s">
        <v>105</v>
      </c>
      <c r="C244" s="3" t="s">
        <v>115</v>
      </c>
      <c r="D244" s="3" t="s">
        <v>4</v>
      </c>
      <c r="E244" s="3" t="s">
        <v>4</v>
      </c>
      <c r="F244" s="33" t="s">
        <v>183</v>
      </c>
      <c r="G244" s="33" t="s">
        <v>285</v>
      </c>
      <c r="H244" s="7" t="s">
        <v>104</v>
      </c>
      <c r="I244" s="17">
        <v>45139</v>
      </c>
      <c r="J244" s="7">
        <v>1</v>
      </c>
      <c r="K244" s="7">
        <v>2</v>
      </c>
      <c r="L244" s="7">
        <v>0</v>
      </c>
      <c r="M244" s="7">
        <v>0</v>
      </c>
      <c r="N244" s="7" t="s">
        <v>29</v>
      </c>
      <c r="O244" s="7">
        <v>2000</v>
      </c>
      <c r="P244" s="7">
        <v>0</v>
      </c>
      <c r="Q244" s="7" t="s">
        <v>27</v>
      </c>
      <c r="R244" s="18">
        <f t="shared" si="396"/>
        <v>1000</v>
      </c>
      <c r="S244" s="7">
        <v>0</v>
      </c>
      <c r="T244" s="18">
        <f t="shared" si="397"/>
        <v>200</v>
      </c>
      <c r="U244" s="18">
        <f t="shared" si="398"/>
        <v>466.66666666666998</v>
      </c>
      <c r="V244" s="16">
        <f t="shared" si="399"/>
        <v>18668</v>
      </c>
      <c r="W244" s="16">
        <f t="shared" si="400"/>
        <v>9334</v>
      </c>
      <c r="X244" s="16">
        <v>4667</v>
      </c>
      <c r="Y244" s="16">
        <f t="shared" si="401"/>
        <v>2333.5</v>
      </c>
      <c r="Z244" s="16">
        <f t="shared" si="402"/>
        <v>49.99250037498124</v>
      </c>
      <c r="AA244" s="15">
        <f t="shared" si="361"/>
        <v>13067.599999999999</v>
      </c>
      <c r="AB244" s="15">
        <f t="shared" si="372"/>
        <v>6533.7999999999993</v>
      </c>
      <c r="AC244" s="15">
        <f t="shared" ref="AC244:AC386" si="403">X244*70%</f>
        <v>3266.8999999999996</v>
      </c>
      <c r="AD244" s="15">
        <f t="shared" si="373"/>
        <v>1633.4499999999998</v>
      </c>
      <c r="AE244" s="15">
        <f t="shared" ref="AE244:AE386" si="404">(R244-(T244+AC244/10))/(T244+AC244/10)%</f>
        <v>89.865005980747711</v>
      </c>
      <c r="AF244" s="1">
        <v>0</v>
      </c>
      <c r="AG244" s="34">
        <f t="shared" si="326"/>
        <v>5600.4000000000015</v>
      </c>
      <c r="AH244" s="34">
        <f t="shared" si="327"/>
        <v>2800.2000000000007</v>
      </c>
      <c r="AI244" s="34">
        <f t="shared" si="328"/>
        <v>1400.1000000000004</v>
      </c>
      <c r="AJ244" s="34">
        <f t="shared" si="329"/>
        <v>700.05000000000018</v>
      </c>
      <c r="AK244" s="34">
        <f t="shared" si="340"/>
        <v>0</v>
      </c>
      <c r="AL244" s="34">
        <f t="shared" si="341"/>
        <v>0</v>
      </c>
      <c r="AM244" s="34">
        <f t="shared" si="342"/>
        <v>0</v>
      </c>
      <c r="AN244" s="34">
        <f t="shared" si="343"/>
        <v>0</v>
      </c>
    </row>
    <row r="245" spans="1:40" ht="13.25" hidden="1" customHeight="1" x14ac:dyDescent="0.45">
      <c r="A245" s="12" t="str">
        <f t="shared" si="388"/>
        <v>B.B.A. - Social Structure &amp; Ethics</v>
      </c>
      <c r="B245" s="9" t="s">
        <v>120</v>
      </c>
      <c r="C245" s="3" t="s">
        <v>115</v>
      </c>
      <c r="D245" s="3" t="s">
        <v>4</v>
      </c>
      <c r="E245" s="3" t="s">
        <v>4</v>
      </c>
      <c r="F245" s="33" t="s">
        <v>204</v>
      </c>
      <c r="G245" s="33" t="s">
        <v>285</v>
      </c>
      <c r="H245" s="7" t="s">
        <v>104</v>
      </c>
      <c r="I245" s="17">
        <v>45139</v>
      </c>
      <c r="J245" s="7">
        <v>1</v>
      </c>
      <c r="K245" s="7">
        <v>2</v>
      </c>
      <c r="L245" s="7">
        <v>0</v>
      </c>
      <c r="M245" s="7">
        <v>0</v>
      </c>
      <c r="N245" s="7" t="s">
        <v>29</v>
      </c>
      <c r="O245" s="7">
        <v>2000</v>
      </c>
      <c r="P245" s="7">
        <v>0</v>
      </c>
      <c r="Q245" s="7" t="s">
        <v>27</v>
      </c>
      <c r="R245" s="18">
        <f t="shared" si="396"/>
        <v>1000</v>
      </c>
      <c r="S245" s="7">
        <v>0</v>
      </c>
      <c r="T245" s="18">
        <f t="shared" si="397"/>
        <v>200</v>
      </c>
      <c r="U245" s="18">
        <f t="shared" si="398"/>
        <v>466.66666666666998</v>
      </c>
      <c r="V245" s="16">
        <f t="shared" si="399"/>
        <v>18668</v>
      </c>
      <c r="W245" s="16">
        <f t="shared" si="400"/>
        <v>9334</v>
      </c>
      <c r="X245" s="16">
        <v>4667</v>
      </c>
      <c r="Y245" s="16">
        <f t="shared" si="401"/>
        <v>2333.5</v>
      </c>
      <c r="Z245" s="16">
        <f t="shared" si="402"/>
        <v>49.99250037498124</v>
      </c>
      <c r="AA245" s="15">
        <f t="shared" si="361"/>
        <v>13067.599999999999</v>
      </c>
      <c r="AB245" s="15">
        <f t="shared" si="372"/>
        <v>6533.7999999999993</v>
      </c>
      <c r="AC245" s="15">
        <f t="shared" si="403"/>
        <v>3266.8999999999996</v>
      </c>
      <c r="AD245" s="15">
        <f t="shared" si="373"/>
        <v>1633.4499999999998</v>
      </c>
      <c r="AE245" s="15">
        <f t="shared" si="404"/>
        <v>89.865005980747711</v>
      </c>
      <c r="AF245" s="1">
        <v>0</v>
      </c>
      <c r="AG245" s="34">
        <f t="shared" si="326"/>
        <v>5600.4000000000015</v>
      </c>
      <c r="AH245" s="34">
        <f t="shared" si="327"/>
        <v>2800.2000000000007</v>
      </c>
      <c r="AI245" s="34">
        <f t="shared" si="328"/>
        <v>1400.1000000000004</v>
      </c>
      <c r="AJ245" s="34">
        <f t="shared" si="329"/>
        <v>700.05000000000018</v>
      </c>
      <c r="AK245" s="34">
        <f t="shared" si="340"/>
        <v>0</v>
      </c>
      <c r="AL245" s="34">
        <f t="shared" si="341"/>
        <v>0</v>
      </c>
      <c r="AM245" s="34">
        <f t="shared" si="342"/>
        <v>0</v>
      </c>
      <c r="AN245" s="34">
        <f t="shared" si="343"/>
        <v>0</v>
      </c>
    </row>
    <row r="246" spans="1:40" ht="13.25" hidden="1" customHeight="1" x14ac:dyDescent="0.45">
      <c r="A246" s="12" t="str">
        <f t="shared" si="388"/>
        <v>B.B.A. - Principles of Mgmt</v>
      </c>
      <c r="B246" s="9" t="s">
        <v>121</v>
      </c>
      <c r="C246" s="3" t="s">
        <v>115</v>
      </c>
      <c r="D246" s="3" t="s">
        <v>4</v>
      </c>
      <c r="E246" s="3" t="s">
        <v>4</v>
      </c>
      <c r="F246" s="33" t="s">
        <v>183</v>
      </c>
      <c r="G246" s="33" t="s">
        <v>285</v>
      </c>
      <c r="H246" s="7" t="s">
        <v>104</v>
      </c>
      <c r="I246" s="17">
        <v>45139</v>
      </c>
      <c r="J246" s="7">
        <v>1</v>
      </c>
      <c r="K246" s="7">
        <v>2</v>
      </c>
      <c r="L246" s="7">
        <v>0</v>
      </c>
      <c r="M246" s="7">
        <v>0</v>
      </c>
      <c r="N246" s="7" t="s">
        <v>29</v>
      </c>
      <c r="O246" s="7">
        <v>2000</v>
      </c>
      <c r="P246" s="7">
        <v>0</v>
      </c>
      <c r="Q246" s="7" t="s">
        <v>27</v>
      </c>
      <c r="R246" s="18">
        <f t="shared" si="396"/>
        <v>1000</v>
      </c>
      <c r="S246" s="7">
        <v>0</v>
      </c>
      <c r="T246" s="18">
        <f t="shared" si="397"/>
        <v>200</v>
      </c>
      <c r="U246" s="18">
        <f t="shared" si="398"/>
        <v>466.66666666666998</v>
      </c>
      <c r="V246" s="16">
        <f t="shared" si="399"/>
        <v>18668</v>
      </c>
      <c r="W246" s="16">
        <f t="shared" si="400"/>
        <v>9334</v>
      </c>
      <c r="X246" s="16">
        <v>4667</v>
      </c>
      <c r="Y246" s="16">
        <f t="shared" si="401"/>
        <v>2333.5</v>
      </c>
      <c r="Z246" s="16">
        <f t="shared" si="402"/>
        <v>49.99250037498124</v>
      </c>
      <c r="AA246" s="15">
        <f t="shared" si="361"/>
        <v>13067.599999999999</v>
      </c>
      <c r="AB246" s="15">
        <f t="shared" si="372"/>
        <v>6533.7999999999993</v>
      </c>
      <c r="AC246" s="15">
        <f t="shared" si="403"/>
        <v>3266.8999999999996</v>
      </c>
      <c r="AD246" s="15">
        <f t="shared" si="373"/>
        <v>1633.4499999999998</v>
      </c>
      <c r="AE246" s="15">
        <f t="shared" si="404"/>
        <v>89.865005980747711</v>
      </c>
      <c r="AF246" s="1">
        <v>0</v>
      </c>
      <c r="AG246" s="34">
        <f t="shared" si="326"/>
        <v>5600.4000000000015</v>
      </c>
      <c r="AH246" s="34">
        <f t="shared" si="327"/>
        <v>2800.2000000000007</v>
      </c>
      <c r="AI246" s="34">
        <f t="shared" si="328"/>
        <v>1400.1000000000004</v>
      </c>
      <c r="AJ246" s="34">
        <f t="shared" si="329"/>
        <v>700.05000000000018</v>
      </c>
      <c r="AK246" s="34">
        <f t="shared" si="340"/>
        <v>0</v>
      </c>
      <c r="AL246" s="34">
        <f t="shared" si="341"/>
        <v>0</v>
      </c>
      <c r="AM246" s="34">
        <f t="shared" si="342"/>
        <v>0</v>
      </c>
      <c r="AN246" s="34">
        <f t="shared" si="343"/>
        <v>0</v>
      </c>
    </row>
    <row r="247" spans="1:40" ht="13.25" hidden="1" customHeight="1" x14ac:dyDescent="0.45">
      <c r="A247" s="12" t="str">
        <f t="shared" si="388"/>
        <v>B.B.A. - Managerial Economics</v>
      </c>
      <c r="B247" s="9" t="s">
        <v>106</v>
      </c>
      <c r="C247" s="3" t="s">
        <v>115</v>
      </c>
      <c r="D247" s="3" t="s">
        <v>4</v>
      </c>
      <c r="E247" s="3" t="s">
        <v>4</v>
      </c>
      <c r="F247" s="33" t="s">
        <v>180</v>
      </c>
      <c r="G247" s="33" t="s">
        <v>285</v>
      </c>
      <c r="H247" s="7" t="s">
        <v>104</v>
      </c>
      <c r="I247" s="17">
        <v>45139</v>
      </c>
      <c r="J247" s="7">
        <v>1</v>
      </c>
      <c r="K247" s="7">
        <v>2</v>
      </c>
      <c r="L247" s="7">
        <v>0</v>
      </c>
      <c r="M247" s="7">
        <v>0</v>
      </c>
      <c r="N247" s="7" t="s">
        <v>29</v>
      </c>
      <c r="O247" s="7">
        <v>2000</v>
      </c>
      <c r="P247" s="7">
        <v>0</v>
      </c>
      <c r="Q247" s="7" t="s">
        <v>27</v>
      </c>
      <c r="R247" s="18">
        <f t="shared" si="396"/>
        <v>1000</v>
      </c>
      <c r="S247" s="7">
        <v>0</v>
      </c>
      <c r="T247" s="18">
        <f t="shared" si="397"/>
        <v>200</v>
      </c>
      <c r="U247" s="18">
        <f t="shared" si="398"/>
        <v>466.66666666666998</v>
      </c>
      <c r="V247" s="16">
        <f t="shared" si="399"/>
        <v>18668</v>
      </c>
      <c r="W247" s="16">
        <f t="shared" si="400"/>
        <v>9334</v>
      </c>
      <c r="X247" s="16">
        <v>4667</v>
      </c>
      <c r="Y247" s="16">
        <f t="shared" si="401"/>
        <v>2333.5</v>
      </c>
      <c r="Z247" s="16">
        <f t="shared" si="402"/>
        <v>49.99250037498124</v>
      </c>
      <c r="AA247" s="15">
        <f t="shared" si="361"/>
        <v>13067.599999999999</v>
      </c>
      <c r="AB247" s="15">
        <f t="shared" si="372"/>
        <v>6533.7999999999993</v>
      </c>
      <c r="AC247" s="15">
        <f t="shared" si="403"/>
        <v>3266.8999999999996</v>
      </c>
      <c r="AD247" s="15">
        <f t="shared" si="373"/>
        <v>1633.4499999999998</v>
      </c>
      <c r="AE247" s="15">
        <f t="shared" si="404"/>
        <v>89.865005980747711</v>
      </c>
      <c r="AF247" s="1">
        <v>0</v>
      </c>
      <c r="AG247" s="34">
        <f t="shared" si="326"/>
        <v>5600.4000000000015</v>
      </c>
      <c r="AH247" s="34">
        <f t="shared" si="327"/>
        <v>2800.2000000000007</v>
      </c>
      <c r="AI247" s="34">
        <f t="shared" si="328"/>
        <v>1400.1000000000004</v>
      </c>
      <c r="AJ247" s="34">
        <f t="shared" si="329"/>
        <v>700.05000000000018</v>
      </c>
      <c r="AK247" s="34">
        <f t="shared" si="340"/>
        <v>0</v>
      </c>
      <c r="AL247" s="34">
        <f t="shared" si="341"/>
        <v>0</v>
      </c>
      <c r="AM247" s="34">
        <f t="shared" si="342"/>
        <v>0</v>
      </c>
      <c r="AN247" s="34">
        <f t="shared" si="343"/>
        <v>0</v>
      </c>
    </row>
    <row r="248" spans="1:40" ht="13.25" hidden="1" customHeight="1" x14ac:dyDescent="0.45">
      <c r="A248" s="12" t="str">
        <f t="shared" si="388"/>
        <v>B.B.A. - Business Laws</v>
      </c>
      <c r="B248" s="9" t="s">
        <v>107</v>
      </c>
      <c r="C248" s="3" t="s">
        <v>115</v>
      </c>
      <c r="D248" s="3" t="s">
        <v>4</v>
      </c>
      <c r="E248" s="3" t="s">
        <v>4</v>
      </c>
      <c r="F248" s="22" t="s">
        <v>276</v>
      </c>
      <c r="G248" s="22" t="s">
        <v>185</v>
      </c>
      <c r="H248" s="7" t="s">
        <v>104</v>
      </c>
      <c r="I248" s="17">
        <v>45139</v>
      </c>
      <c r="J248" s="7">
        <v>1</v>
      </c>
      <c r="K248" s="7">
        <v>2</v>
      </c>
      <c r="L248" s="7">
        <v>0</v>
      </c>
      <c r="M248" s="7">
        <v>0</v>
      </c>
      <c r="N248" s="7" t="s">
        <v>29</v>
      </c>
      <c r="O248" s="7">
        <v>2000</v>
      </c>
      <c r="P248" s="7">
        <v>0</v>
      </c>
      <c r="Q248" s="7" t="s">
        <v>27</v>
      </c>
      <c r="R248" s="18">
        <f t="shared" si="396"/>
        <v>1000</v>
      </c>
      <c r="S248" s="7">
        <v>0</v>
      </c>
      <c r="T248" s="18">
        <f t="shared" si="397"/>
        <v>200</v>
      </c>
      <c r="U248" s="18">
        <f t="shared" si="398"/>
        <v>466.66666666666998</v>
      </c>
      <c r="V248" s="16">
        <f t="shared" si="399"/>
        <v>18668</v>
      </c>
      <c r="W248" s="16">
        <f t="shared" si="400"/>
        <v>9334</v>
      </c>
      <c r="X248" s="16">
        <v>4667</v>
      </c>
      <c r="Y248" s="16">
        <f t="shared" si="401"/>
        <v>2333.5</v>
      </c>
      <c r="Z248" s="16">
        <f t="shared" si="402"/>
        <v>49.99250037498124</v>
      </c>
      <c r="AA248" s="15">
        <f t="shared" ref="AA248:AA393" si="405">AC248*4</f>
        <v>13067.599999999999</v>
      </c>
      <c r="AB248" s="15">
        <f t="shared" si="372"/>
        <v>6533.7999999999993</v>
      </c>
      <c r="AC248" s="15">
        <f t="shared" si="403"/>
        <v>3266.8999999999996</v>
      </c>
      <c r="AD248" s="15">
        <f t="shared" si="373"/>
        <v>1633.4499999999998</v>
      </c>
      <c r="AE248" s="15">
        <f t="shared" si="404"/>
        <v>89.865005980747711</v>
      </c>
      <c r="AF248" s="1">
        <v>0</v>
      </c>
      <c r="AG248" s="34">
        <f t="shared" si="326"/>
        <v>5600.4000000000015</v>
      </c>
      <c r="AH248" s="34">
        <f t="shared" si="327"/>
        <v>2800.2000000000007</v>
      </c>
      <c r="AI248" s="34">
        <f t="shared" si="328"/>
        <v>1400.1000000000004</v>
      </c>
      <c r="AJ248" s="34">
        <f t="shared" si="329"/>
        <v>700.05000000000018</v>
      </c>
      <c r="AK248" s="34">
        <f t="shared" si="340"/>
        <v>0</v>
      </c>
      <c r="AL248" s="34">
        <f t="shared" si="341"/>
        <v>0</v>
      </c>
      <c r="AM248" s="34">
        <f t="shared" si="342"/>
        <v>0</v>
      </c>
      <c r="AN248" s="34">
        <f t="shared" si="343"/>
        <v>0</v>
      </c>
    </row>
    <row r="249" spans="1:40" ht="13.25" hidden="1" customHeight="1" x14ac:dyDescent="0.45">
      <c r="A249" s="12" t="str">
        <f t="shared" si="388"/>
        <v>B.B.A. - Financial Accounting</v>
      </c>
      <c r="B249" s="9" t="s">
        <v>108</v>
      </c>
      <c r="C249" s="3" t="s">
        <v>115</v>
      </c>
      <c r="D249" s="3" t="s">
        <v>4</v>
      </c>
      <c r="E249" s="3" t="s">
        <v>4</v>
      </c>
      <c r="F249" s="33" t="s">
        <v>181</v>
      </c>
      <c r="G249" s="33" t="s">
        <v>285</v>
      </c>
      <c r="H249" s="7" t="s">
        <v>104</v>
      </c>
      <c r="I249" s="17">
        <v>45139</v>
      </c>
      <c r="J249" s="7">
        <v>1</v>
      </c>
      <c r="K249" s="7">
        <v>2</v>
      </c>
      <c r="L249" s="7">
        <v>0</v>
      </c>
      <c r="M249" s="7">
        <v>0</v>
      </c>
      <c r="N249" s="7" t="s">
        <v>29</v>
      </c>
      <c r="O249" s="7">
        <v>2000</v>
      </c>
      <c r="P249" s="7">
        <v>0</v>
      </c>
      <c r="Q249" s="7" t="s">
        <v>27</v>
      </c>
      <c r="R249" s="18">
        <f t="shared" si="396"/>
        <v>1000</v>
      </c>
      <c r="S249" s="7">
        <v>0</v>
      </c>
      <c r="T249" s="18">
        <f t="shared" si="397"/>
        <v>200</v>
      </c>
      <c r="U249" s="18">
        <f t="shared" si="398"/>
        <v>466.66666666666998</v>
      </c>
      <c r="V249" s="16">
        <f t="shared" si="399"/>
        <v>18668</v>
      </c>
      <c r="W249" s="16">
        <f t="shared" si="400"/>
        <v>9334</v>
      </c>
      <c r="X249" s="16">
        <v>4667</v>
      </c>
      <c r="Y249" s="16">
        <f t="shared" si="401"/>
        <v>2333.5</v>
      </c>
      <c r="Z249" s="16">
        <f t="shared" si="402"/>
        <v>49.99250037498124</v>
      </c>
      <c r="AA249" s="15">
        <f t="shared" si="405"/>
        <v>13067.599999999999</v>
      </c>
      <c r="AB249" s="15">
        <f t="shared" si="372"/>
        <v>6533.7999999999993</v>
      </c>
      <c r="AC249" s="15">
        <f t="shared" si="403"/>
        <v>3266.8999999999996</v>
      </c>
      <c r="AD249" s="15">
        <f t="shared" si="373"/>
        <v>1633.4499999999998</v>
      </c>
      <c r="AE249" s="15">
        <f t="shared" si="404"/>
        <v>89.865005980747711</v>
      </c>
      <c r="AF249" s="1">
        <v>0</v>
      </c>
      <c r="AG249" s="34">
        <f t="shared" si="326"/>
        <v>5600.4000000000015</v>
      </c>
      <c r="AH249" s="34">
        <f t="shared" si="327"/>
        <v>2800.2000000000007</v>
      </c>
      <c r="AI249" s="34">
        <f t="shared" si="328"/>
        <v>1400.1000000000004</v>
      </c>
      <c r="AJ249" s="34">
        <f t="shared" si="329"/>
        <v>700.05000000000018</v>
      </c>
      <c r="AK249" s="34">
        <f t="shared" si="340"/>
        <v>0</v>
      </c>
      <c r="AL249" s="34">
        <f t="shared" si="341"/>
        <v>0</v>
      </c>
      <c r="AM249" s="34">
        <f t="shared" si="342"/>
        <v>0</v>
      </c>
      <c r="AN249" s="34">
        <f t="shared" si="343"/>
        <v>0</v>
      </c>
    </row>
    <row r="250" spans="1:40" ht="13.25" hidden="1" customHeight="1" x14ac:dyDescent="0.45">
      <c r="A250" s="12" t="str">
        <f t="shared" si="388"/>
        <v>B.B.A. - Environment Studies</v>
      </c>
      <c r="B250" s="9" t="s">
        <v>109</v>
      </c>
      <c r="C250" s="3" t="s">
        <v>115</v>
      </c>
      <c r="D250" s="3" t="s">
        <v>4</v>
      </c>
      <c r="E250" s="3" t="s">
        <v>4</v>
      </c>
      <c r="F250" s="33" t="s">
        <v>204</v>
      </c>
      <c r="G250" s="33" t="s">
        <v>285</v>
      </c>
      <c r="H250" s="7" t="s">
        <v>104</v>
      </c>
      <c r="I250" s="17">
        <v>45139</v>
      </c>
      <c r="J250" s="7">
        <v>1</v>
      </c>
      <c r="K250" s="7">
        <v>2</v>
      </c>
      <c r="L250" s="7">
        <v>0</v>
      </c>
      <c r="M250" s="7">
        <v>0</v>
      </c>
      <c r="N250" s="7" t="s">
        <v>29</v>
      </c>
      <c r="O250" s="7">
        <v>2000</v>
      </c>
      <c r="P250" s="7">
        <v>0</v>
      </c>
      <c r="Q250" s="7" t="s">
        <v>27</v>
      </c>
      <c r="R250" s="18">
        <f t="shared" si="396"/>
        <v>1000</v>
      </c>
      <c r="S250" s="7">
        <v>0</v>
      </c>
      <c r="T250" s="18">
        <f t="shared" si="397"/>
        <v>200</v>
      </c>
      <c r="U250" s="18">
        <f t="shared" si="398"/>
        <v>466.66666666666998</v>
      </c>
      <c r="V250" s="16">
        <f t="shared" si="399"/>
        <v>18668</v>
      </c>
      <c r="W250" s="16">
        <f t="shared" si="400"/>
        <v>9334</v>
      </c>
      <c r="X250" s="16">
        <v>4667</v>
      </c>
      <c r="Y250" s="16">
        <f t="shared" si="401"/>
        <v>2333.5</v>
      </c>
      <c r="Z250" s="16">
        <f t="shared" si="402"/>
        <v>49.99250037498124</v>
      </c>
      <c r="AA250" s="15">
        <f t="shared" si="405"/>
        <v>13067.599999999999</v>
      </c>
      <c r="AB250" s="15">
        <f t="shared" si="372"/>
        <v>6533.7999999999993</v>
      </c>
      <c r="AC250" s="15">
        <f t="shared" si="403"/>
        <v>3266.8999999999996</v>
      </c>
      <c r="AD250" s="15">
        <f t="shared" si="373"/>
        <v>1633.4499999999998</v>
      </c>
      <c r="AE250" s="15">
        <f t="shared" si="404"/>
        <v>89.865005980747711</v>
      </c>
      <c r="AF250" s="1">
        <v>0</v>
      </c>
      <c r="AG250" s="34">
        <f t="shared" si="326"/>
        <v>5600.4000000000015</v>
      </c>
      <c r="AH250" s="34">
        <f t="shared" si="327"/>
        <v>2800.2000000000007</v>
      </c>
      <c r="AI250" s="34">
        <f t="shared" si="328"/>
        <v>1400.1000000000004</v>
      </c>
      <c r="AJ250" s="34">
        <f t="shared" si="329"/>
        <v>700.05000000000018</v>
      </c>
      <c r="AK250" s="34">
        <f t="shared" si="340"/>
        <v>0</v>
      </c>
      <c r="AL250" s="34">
        <f t="shared" si="341"/>
        <v>0</v>
      </c>
      <c r="AM250" s="34">
        <f t="shared" si="342"/>
        <v>0</v>
      </c>
      <c r="AN250" s="34">
        <f t="shared" si="343"/>
        <v>0</v>
      </c>
    </row>
    <row r="251" spans="1:40" ht="13.25" hidden="1" customHeight="1" x14ac:dyDescent="0.45">
      <c r="A251" s="12" t="str">
        <f t="shared" si="388"/>
        <v>B.B.A. - Prod &amp; Materials Mgmt</v>
      </c>
      <c r="B251" s="9" t="s">
        <v>122</v>
      </c>
      <c r="C251" s="3" t="s">
        <v>115</v>
      </c>
      <c r="D251" s="3" t="s">
        <v>4</v>
      </c>
      <c r="E251" s="3" t="s">
        <v>4</v>
      </c>
      <c r="F251" s="33" t="s">
        <v>183</v>
      </c>
      <c r="G251" s="33" t="s">
        <v>285</v>
      </c>
      <c r="H251" s="7" t="s">
        <v>104</v>
      </c>
      <c r="I251" s="17">
        <v>45139</v>
      </c>
      <c r="J251" s="7">
        <v>1</v>
      </c>
      <c r="K251" s="7">
        <v>2</v>
      </c>
      <c r="L251" s="7">
        <v>0</v>
      </c>
      <c r="M251" s="7">
        <v>0</v>
      </c>
      <c r="N251" s="7" t="s">
        <v>29</v>
      </c>
      <c r="O251" s="7">
        <v>2000</v>
      </c>
      <c r="P251" s="7">
        <v>0</v>
      </c>
      <c r="Q251" s="7" t="s">
        <v>27</v>
      </c>
      <c r="R251" s="18">
        <f t="shared" si="396"/>
        <v>1000</v>
      </c>
      <c r="S251" s="7">
        <v>0</v>
      </c>
      <c r="T251" s="18">
        <f t="shared" si="397"/>
        <v>200</v>
      </c>
      <c r="U251" s="18">
        <f t="shared" si="398"/>
        <v>466.66666666666998</v>
      </c>
      <c r="V251" s="16">
        <f t="shared" si="399"/>
        <v>18668</v>
      </c>
      <c r="W251" s="16">
        <f t="shared" si="400"/>
        <v>9334</v>
      </c>
      <c r="X251" s="16">
        <v>4667</v>
      </c>
      <c r="Y251" s="16">
        <f t="shared" si="401"/>
        <v>2333.5</v>
      </c>
      <c r="Z251" s="16">
        <f t="shared" si="402"/>
        <v>49.99250037498124</v>
      </c>
      <c r="AA251" s="15">
        <f t="shared" si="405"/>
        <v>13067.599999999999</v>
      </c>
      <c r="AB251" s="15">
        <f t="shared" si="372"/>
        <v>6533.7999999999993</v>
      </c>
      <c r="AC251" s="15">
        <f t="shared" si="403"/>
        <v>3266.8999999999996</v>
      </c>
      <c r="AD251" s="15">
        <f t="shared" si="373"/>
        <v>1633.4499999999998</v>
      </c>
      <c r="AE251" s="15">
        <f t="shared" si="404"/>
        <v>89.865005980747711</v>
      </c>
      <c r="AF251" s="1">
        <v>0</v>
      </c>
      <c r="AG251" s="34">
        <f t="shared" si="326"/>
        <v>5600.4000000000015</v>
      </c>
      <c r="AH251" s="34">
        <f t="shared" si="327"/>
        <v>2800.2000000000007</v>
      </c>
      <c r="AI251" s="34">
        <f t="shared" si="328"/>
        <v>1400.1000000000004</v>
      </c>
      <c r="AJ251" s="34">
        <f t="shared" si="329"/>
        <v>700.05000000000018</v>
      </c>
      <c r="AK251" s="34">
        <f t="shared" si="340"/>
        <v>0</v>
      </c>
      <c r="AL251" s="34">
        <f t="shared" si="341"/>
        <v>0</v>
      </c>
      <c r="AM251" s="34">
        <f t="shared" si="342"/>
        <v>0</v>
      </c>
      <c r="AN251" s="34">
        <f t="shared" si="343"/>
        <v>0</v>
      </c>
    </row>
    <row r="252" spans="1:40" ht="13.25" hidden="1" customHeight="1" x14ac:dyDescent="0.45">
      <c r="A252" s="12" t="str">
        <f t="shared" si="388"/>
        <v>B.B.A. - Mgmt Info System</v>
      </c>
      <c r="B252" s="9" t="s">
        <v>123</v>
      </c>
      <c r="C252" s="3" t="s">
        <v>115</v>
      </c>
      <c r="D252" s="3" t="s">
        <v>4</v>
      </c>
      <c r="E252" s="3" t="s">
        <v>4</v>
      </c>
      <c r="F252" s="33" t="s">
        <v>277</v>
      </c>
      <c r="G252" s="33" t="s">
        <v>285</v>
      </c>
      <c r="H252" s="7" t="s">
        <v>104</v>
      </c>
      <c r="I252" s="17">
        <v>45139</v>
      </c>
      <c r="J252" s="7">
        <v>1</v>
      </c>
      <c r="K252" s="7">
        <v>2</v>
      </c>
      <c r="L252" s="7">
        <v>0</v>
      </c>
      <c r="M252" s="7">
        <v>0</v>
      </c>
      <c r="N252" s="7" t="s">
        <v>29</v>
      </c>
      <c r="O252" s="7">
        <v>2000</v>
      </c>
      <c r="P252" s="7">
        <v>0</v>
      </c>
      <c r="Q252" s="7" t="s">
        <v>27</v>
      </c>
      <c r="R252" s="18">
        <f t="shared" si="396"/>
        <v>1000</v>
      </c>
      <c r="S252" s="7">
        <v>0</v>
      </c>
      <c r="T252" s="18">
        <f t="shared" si="397"/>
        <v>200</v>
      </c>
      <c r="U252" s="18">
        <f t="shared" si="398"/>
        <v>466.66666666666998</v>
      </c>
      <c r="V252" s="16">
        <f t="shared" si="399"/>
        <v>18668</v>
      </c>
      <c r="W252" s="16">
        <f t="shared" si="400"/>
        <v>9334</v>
      </c>
      <c r="X252" s="16">
        <v>4667</v>
      </c>
      <c r="Y252" s="16">
        <f t="shared" si="401"/>
        <v>2333.5</v>
      </c>
      <c r="Z252" s="16">
        <f t="shared" si="402"/>
        <v>49.99250037498124</v>
      </c>
      <c r="AA252" s="15">
        <f t="shared" si="405"/>
        <v>13067.599999999999</v>
      </c>
      <c r="AB252" s="15">
        <f t="shared" si="372"/>
        <v>6533.7999999999993</v>
      </c>
      <c r="AC252" s="15">
        <f t="shared" si="403"/>
        <v>3266.8999999999996</v>
      </c>
      <c r="AD252" s="15">
        <f t="shared" si="373"/>
        <v>1633.4499999999998</v>
      </c>
      <c r="AE252" s="15">
        <f t="shared" si="404"/>
        <v>89.865005980747711</v>
      </c>
      <c r="AF252" s="1">
        <v>0</v>
      </c>
      <c r="AG252" s="34">
        <f t="shared" si="326"/>
        <v>5600.4000000000015</v>
      </c>
      <c r="AH252" s="34">
        <f t="shared" si="327"/>
        <v>2800.2000000000007</v>
      </c>
      <c r="AI252" s="34">
        <f t="shared" si="328"/>
        <v>1400.1000000000004</v>
      </c>
      <c r="AJ252" s="34">
        <f t="shared" si="329"/>
        <v>700.05000000000018</v>
      </c>
      <c r="AK252" s="34">
        <f t="shared" si="340"/>
        <v>0</v>
      </c>
      <c r="AL252" s="34">
        <f t="shared" si="341"/>
        <v>0</v>
      </c>
      <c r="AM252" s="34">
        <f t="shared" si="342"/>
        <v>0</v>
      </c>
      <c r="AN252" s="34">
        <f t="shared" si="343"/>
        <v>0</v>
      </c>
    </row>
    <row r="253" spans="1:40" ht="13.25" hidden="1" customHeight="1" x14ac:dyDescent="0.45">
      <c r="A253" s="12" t="str">
        <f t="shared" si="388"/>
        <v>B.B.A. - Cost Accounting</v>
      </c>
      <c r="B253" s="9" t="s">
        <v>110</v>
      </c>
      <c r="C253" s="3" t="s">
        <v>115</v>
      </c>
      <c r="D253" s="3" t="s">
        <v>4</v>
      </c>
      <c r="E253" s="3" t="s">
        <v>4</v>
      </c>
      <c r="F253" s="33" t="s">
        <v>181</v>
      </c>
      <c r="G253" s="33" t="s">
        <v>285</v>
      </c>
      <c r="H253" s="7" t="s">
        <v>104</v>
      </c>
      <c r="I253" s="17">
        <v>45139</v>
      </c>
      <c r="J253" s="7">
        <v>1</v>
      </c>
      <c r="K253" s="7">
        <v>2</v>
      </c>
      <c r="L253" s="7">
        <v>0</v>
      </c>
      <c r="M253" s="7">
        <v>0</v>
      </c>
      <c r="N253" s="7" t="s">
        <v>29</v>
      </c>
      <c r="O253" s="7">
        <v>2000</v>
      </c>
      <c r="P253" s="7">
        <v>0</v>
      </c>
      <c r="Q253" s="7" t="s">
        <v>27</v>
      </c>
      <c r="R253" s="18">
        <f t="shared" si="396"/>
        <v>1000</v>
      </c>
      <c r="S253" s="7">
        <v>0</v>
      </c>
      <c r="T253" s="18">
        <f t="shared" si="397"/>
        <v>200</v>
      </c>
      <c r="U253" s="18">
        <f t="shared" si="398"/>
        <v>466.66666666666998</v>
      </c>
      <c r="V253" s="16">
        <f t="shared" si="399"/>
        <v>18668</v>
      </c>
      <c r="W253" s="16">
        <f t="shared" si="400"/>
        <v>9334</v>
      </c>
      <c r="X253" s="16">
        <v>4667</v>
      </c>
      <c r="Y253" s="16">
        <f t="shared" si="401"/>
        <v>2333.5</v>
      </c>
      <c r="Z253" s="16">
        <f t="shared" si="402"/>
        <v>49.99250037498124</v>
      </c>
      <c r="AA253" s="15">
        <f t="shared" si="405"/>
        <v>13067.599999999999</v>
      </c>
      <c r="AB253" s="15">
        <f t="shared" si="372"/>
        <v>6533.7999999999993</v>
      </c>
      <c r="AC253" s="15">
        <f t="shared" si="403"/>
        <v>3266.8999999999996</v>
      </c>
      <c r="AD253" s="15">
        <f t="shared" si="373"/>
        <v>1633.4499999999998</v>
      </c>
      <c r="AE253" s="15">
        <f t="shared" si="404"/>
        <v>89.865005980747711</v>
      </c>
      <c r="AF253" s="1">
        <v>0</v>
      </c>
      <c r="AG253" s="34">
        <f t="shared" si="326"/>
        <v>5600.4000000000015</v>
      </c>
      <c r="AH253" s="34">
        <f t="shared" si="327"/>
        <v>2800.2000000000007</v>
      </c>
      <c r="AI253" s="34">
        <f t="shared" si="328"/>
        <v>1400.1000000000004</v>
      </c>
      <c r="AJ253" s="34">
        <f t="shared" si="329"/>
        <v>700.05000000000018</v>
      </c>
      <c r="AK253" s="34">
        <f t="shared" si="340"/>
        <v>0</v>
      </c>
      <c r="AL253" s="34">
        <f t="shared" si="341"/>
        <v>0</v>
      </c>
      <c r="AM253" s="34">
        <f t="shared" si="342"/>
        <v>0</v>
      </c>
      <c r="AN253" s="34">
        <f t="shared" si="343"/>
        <v>0</v>
      </c>
    </row>
    <row r="254" spans="1:40" ht="13.25" hidden="1" customHeight="1" x14ac:dyDescent="0.45">
      <c r="A254" s="12" t="str">
        <f t="shared" si="388"/>
        <v>B.B.A. - Marketing Management</v>
      </c>
      <c r="B254" s="9" t="s">
        <v>111</v>
      </c>
      <c r="C254" s="3" t="s">
        <v>115</v>
      </c>
      <c r="D254" s="3" t="s">
        <v>4</v>
      </c>
      <c r="E254" s="3" t="s">
        <v>4</v>
      </c>
      <c r="F254" s="33" t="s">
        <v>183</v>
      </c>
      <c r="G254" s="33" t="s">
        <v>285</v>
      </c>
      <c r="H254" s="7" t="s">
        <v>104</v>
      </c>
      <c r="I254" s="17">
        <v>45139</v>
      </c>
      <c r="J254" s="7">
        <v>1</v>
      </c>
      <c r="K254" s="7">
        <v>2</v>
      </c>
      <c r="L254" s="7">
        <v>0</v>
      </c>
      <c r="M254" s="7">
        <v>0</v>
      </c>
      <c r="N254" s="7" t="s">
        <v>29</v>
      </c>
      <c r="O254" s="7">
        <v>2000</v>
      </c>
      <c r="P254" s="7">
        <v>0</v>
      </c>
      <c r="Q254" s="7" t="s">
        <v>27</v>
      </c>
      <c r="R254" s="18">
        <f t="shared" si="396"/>
        <v>1000</v>
      </c>
      <c r="S254" s="7">
        <v>0</v>
      </c>
      <c r="T254" s="18">
        <f t="shared" si="397"/>
        <v>200</v>
      </c>
      <c r="U254" s="18">
        <f t="shared" si="398"/>
        <v>466.66666666666998</v>
      </c>
      <c r="V254" s="16">
        <f t="shared" si="399"/>
        <v>18668</v>
      </c>
      <c r="W254" s="16">
        <f t="shared" si="400"/>
        <v>9334</v>
      </c>
      <c r="X254" s="16">
        <v>4667</v>
      </c>
      <c r="Y254" s="16">
        <f t="shared" si="401"/>
        <v>2333.5</v>
      </c>
      <c r="Z254" s="16">
        <f t="shared" si="402"/>
        <v>49.99250037498124</v>
      </c>
      <c r="AA254" s="15">
        <f t="shared" si="405"/>
        <v>13067.599999999999</v>
      </c>
      <c r="AB254" s="15">
        <f t="shared" si="372"/>
        <v>6533.7999999999993</v>
      </c>
      <c r="AC254" s="15">
        <f t="shared" si="403"/>
        <v>3266.8999999999996</v>
      </c>
      <c r="AD254" s="15">
        <f t="shared" si="373"/>
        <v>1633.4499999999998</v>
      </c>
      <c r="AE254" s="15">
        <f t="shared" si="404"/>
        <v>89.865005980747711</v>
      </c>
      <c r="AF254" s="1">
        <v>0</v>
      </c>
      <c r="AG254" s="34">
        <f t="shared" si="326"/>
        <v>5600.4000000000015</v>
      </c>
      <c r="AH254" s="34">
        <f t="shared" si="327"/>
        <v>2800.2000000000007</v>
      </c>
      <c r="AI254" s="34">
        <f t="shared" si="328"/>
        <v>1400.1000000000004</v>
      </c>
      <c r="AJ254" s="34">
        <f t="shared" si="329"/>
        <v>700.05000000000018</v>
      </c>
      <c r="AK254" s="34">
        <f t="shared" si="340"/>
        <v>0</v>
      </c>
      <c r="AL254" s="34">
        <f t="shared" si="341"/>
        <v>0</v>
      </c>
      <c r="AM254" s="34">
        <f t="shared" si="342"/>
        <v>0</v>
      </c>
      <c r="AN254" s="34">
        <f t="shared" si="343"/>
        <v>0</v>
      </c>
    </row>
    <row r="255" spans="1:40" ht="13.25" hidden="1" customHeight="1" x14ac:dyDescent="0.45">
      <c r="A255" s="12" t="str">
        <f t="shared" si="388"/>
        <v>B.B.A. - HRM</v>
      </c>
      <c r="B255" s="9" t="s">
        <v>100</v>
      </c>
      <c r="C255" s="3" t="s">
        <v>115</v>
      </c>
      <c r="D255" s="3" t="s">
        <v>4</v>
      </c>
      <c r="E255" s="3" t="s">
        <v>4</v>
      </c>
      <c r="F255" s="33" t="s">
        <v>183</v>
      </c>
      <c r="G255" s="33" t="s">
        <v>285</v>
      </c>
      <c r="H255" s="7" t="s">
        <v>104</v>
      </c>
      <c r="I255" s="17">
        <v>45139</v>
      </c>
      <c r="J255" s="7">
        <v>1</v>
      </c>
      <c r="K255" s="7">
        <v>2</v>
      </c>
      <c r="L255" s="7">
        <v>0</v>
      </c>
      <c r="M255" s="7">
        <v>0</v>
      </c>
      <c r="N255" s="7" t="s">
        <v>29</v>
      </c>
      <c r="O255" s="7">
        <v>2000</v>
      </c>
      <c r="P255" s="7">
        <v>0</v>
      </c>
      <c r="Q255" s="7" t="s">
        <v>27</v>
      </c>
      <c r="R255" s="18">
        <f t="shared" si="396"/>
        <v>1000</v>
      </c>
      <c r="S255" s="7">
        <v>0</v>
      </c>
      <c r="T255" s="18">
        <f t="shared" si="397"/>
        <v>200</v>
      </c>
      <c r="U255" s="18">
        <f t="shared" si="398"/>
        <v>466.66666666666998</v>
      </c>
      <c r="V255" s="16">
        <f t="shared" si="399"/>
        <v>18668</v>
      </c>
      <c r="W255" s="16">
        <f t="shared" si="400"/>
        <v>9334</v>
      </c>
      <c r="X255" s="16">
        <v>4667</v>
      </c>
      <c r="Y255" s="16">
        <f t="shared" si="401"/>
        <v>2333.5</v>
      </c>
      <c r="Z255" s="16">
        <f t="shared" si="402"/>
        <v>49.99250037498124</v>
      </c>
      <c r="AA255" s="15">
        <f t="shared" si="405"/>
        <v>13067.599999999999</v>
      </c>
      <c r="AB255" s="15">
        <f t="shared" si="372"/>
        <v>6533.7999999999993</v>
      </c>
      <c r="AC255" s="15">
        <f t="shared" si="403"/>
        <v>3266.8999999999996</v>
      </c>
      <c r="AD255" s="15">
        <f t="shared" si="373"/>
        <v>1633.4499999999998</v>
      </c>
      <c r="AE255" s="15">
        <f t="shared" si="404"/>
        <v>89.865005980747711</v>
      </c>
      <c r="AF255" s="1">
        <v>0</v>
      </c>
      <c r="AG255" s="34">
        <f t="shared" si="326"/>
        <v>5600.4000000000015</v>
      </c>
      <c r="AH255" s="34">
        <f t="shared" si="327"/>
        <v>2800.2000000000007</v>
      </c>
      <c r="AI255" s="34">
        <f t="shared" si="328"/>
        <v>1400.1000000000004</v>
      </c>
      <c r="AJ255" s="34">
        <f t="shared" si="329"/>
        <v>700.05000000000018</v>
      </c>
      <c r="AK255" s="34">
        <f t="shared" si="340"/>
        <v>0</v>
      </c>
      <c r="AL255" s="34">
        <f t="shared" si="341"/>
        <v>0</v>
      </c>
      <c r="AM255" s="34">
        <f t="shared" si="342"/>
        <v>0</v>
      </c>
      <c r="AN255" s="34">
        <f t="shared" si="343"/>
        <v>0</v>
      </c>
    </row>
    <row r="256" spans="1:40" ht="13.25" hidden="1" customHeight="1" x14ac:dyDescent="0.45">
      <c r="A256" s="12" t="str">
        <f t="shared" si="388"/>
        <v>B.B.A. - Financial Management</v>
      </c>
      <c r="B256" s="9" t="s">
        <v>82</v>
      </c>
      <c r="C256" s="3" t="s">
        <v>115</v>
      </c>
      <c r="D256" s="3" t="s">
        <v>4</v>
      </c>
      <c r="E256" s="3" t="s">
        <v>4</v>
      </c>
      <c r="F256" s="33" t="s">
        <v>181</v>
      </c>
      <c r="G256" s="33" t="s">
        <v>285</v>
      </c>
      <c r="H256" s="7" t="s">
        <v>104</v>
      </c>
      <c r="I256" s="17">
        <v>45139</v>
      </c>
      <c r="J256" s="7">
        <v>1</v>
      </c>
      <c r="K256" s="7">
        <v>2</v>
      </c>
      <c r="L256" s="7">
        <v>0</v>
      </c>
      <c r="M256" s="7">
        <v>0</v>
      </c>
      <c r="N256" s="7" t="s">
        <v>29</v>
      </c>
      <c r="O256" s="7">
        <v>2000</v>
      </c>
      <c r="P256" s="7">
        <v>0</v>
      </c>
      <c r="Q256" s="7" t="s">
        <v>27</v>
      </c>
      <c r="R256" s="18">
        <f t="shared" si="396"/>
        <v>1000</v>
      </c>
      <c r="S256" s="7">
        <v>0</v>
      </c>
      <c r="T256" s="18">
        <f t="shared" si="397"/>
        <v>200</v>
      </c>
      <c r="U256" s="18">
        <f t="shared" si="398"/>
        <v>466.66666666666998</v>
      </c>
      <c r="V256" s="16">
        <f t="shared" si="399"/>
        <v>18668</v>
      </c>
      <c r="W256" s="16">
        <f t="shared" si="400"/>
        <v>9334</v>
      </c>
      <c r="X256" s="16">
        <v>4667</v>
      </c>
      <c r="Y256" s="16">
        <f t="shared" si="401"/>
        <v>2333.5</v>
      </c>
      <c r="Z256" s="16">
        <f t="shared" si="402"/>
        <v>49.99250037498124</v>
      </c>
      <c r="AA256" s="15">
        <f t="shared" si="405"/>
        <v>13067.599999999999</v>
      </c>
      <c r="AB256" s="15">
        <f t="shared" si="372"/>
        <v>6533.7999999999993</v>
      </c>
      <c r="AC256" s="15">
        <f t="shared" si="403"/>
        <v>3266.8999999999996</v>
      </c>
      <c r="AD256" s="15">
        <f t="shared" si="373"/>
        <v>1633.4499999999998</v>
      </c>
      <c r="AE256" s="15">
        <f t="shared" si="404"/>
        <v>89.865005980747711</v>
      </c>
      <c r="AF256" s="1">
        <v>0</v>
      </c>
      <c r="AG256" s="34">
        <f t="shared" si="326"/>
        <v>5600.4000000000015</v>
      </c>
      <c r="AH256" s="34">
        <f t="shared" si="327"/>
        <v>2800.2000000000007</v>
      </c>
      <c r="AI256" s="34">
        <f t="shared" si="328"/>
        <v>1400.1000000000004</v>
      </c>
      <c r="AJ256" s="34">
        <f t="shared" si="329"/>
        <v>700.05000000000018</v>
      </c>
      <c r="AK256" s="34">
        <f t="shared" si="340"/>
        <v>0</v>
      </c>
      <c r="AL256" s="34">
        <f t="shared" si="341"/>
        <v>0</v>
      </c>
      <c r="AM256" s="34">
        <f t="shared" si="342"/>
        <v>0</v>
      </c>
      <c r="AN256" s="34">
        <f t="shared" si="343"/>
        <v>0</v>
      </c>
    </row>
    <row r="257" spans="1:40" ht="13.25" hidden="1" customHeight="1" x14ac:dyDescent="0.45">
      <c r="A257" s="12" t="str">
        <f t="shared" si="388"/>
        <v>B.B.A. - Sales &amp; Distribn Mgmt</v>
      </c>
      <c r="B257" s="9" t="s">
        <v>124</v>
      </c>
      <c r="C257" s="3" t="s">
        <v>115</v>
      </c>
      <c r="D257" s="3" t="s">
        <v>4</v>
      </c>
      <c r="E257" s="3" t="s">
        <v>4</v>
      </c>
      <c r="F257" s="33" t="s">
        <v>183</v>
      </c>
      <c r="G257" s="33" t="s">
        <v>285</v>
      </c>
      <c r="H257" s="7" t="s">
        <v>104</v>
      </c>
      <c r="I257" s="17">
        <v>45139</v>
      </c>
      <c r="J257" s="7">
        <v>1</v>
      </c>
      <c r="K257" s="7">
        <v>2</v>
      </c>
      <c r="L257" s="7">
        <v>0</v>
      </c>
      <c r="M257" s="7">
        <v>0</v>
      </c>
      <c r="N257" s="7" t="s">
        <v>29</v>
      </c>
      <c r="O257" s="7">
        <v>2000</v>
      </c>
      <c r="P257" s="7">
        <v>0</v>
      </c>
      <c r="Q257" s="7" t="s">
        <v>27</v>
      </c>
      <c r="R257" s="18">
        <f t="shared" si="396"/>
        <v>1000</v>
      </c>
      <c r="S257" s="7">
        <v>0</v>
      </c>
      <c r="T257" s="18">
        <f t="shared" si="397"/>
        <v>200</v>
      </c>
      <c r="U257" s="18">
        <f t="shared" si="398"/>
        <v>466.66666666666998</v>
      </c>
      <c r="V257" s="16">
        <f t="shared" si="399"/>
        <v>18668</v>
      </c>
      <c r="W257" s="16">
        <f t="shared" si="400"/>
        <v>9334</v>
      </c>
      <c r="X257" s="16">
        <v>4667</v>
      </c>
      <c r="Y257" s="16">
        <f t="shared" si="401"/>
        <v>2333.5</v>
      </c>
      <c r="Z257" s="16">
        <f t="shared" si="402"/>
        <v>49.99250037498124</v>
      </c>
      <c r="AA257" s="15">
        <f t="shared" si="405"/>
        <v>13067.599999999999</v>
      </c>
      <c r="AB257" s="15">
        <f t="shared" si="372"/>
        <v>6533.7999999999993</v>
      </c>
      <c r="AC257" s="15">
        <f t="shared" si="403"/>
        <v>3266.8999999999996</v>
      </c>
      <c r="AD257" s="15">
        <f t="shared" si="373"/>
        <v>1633.4499999999998</v>
      </c>
      <c r="AE257" s="15">
        <f t="shared" si="404"/>
        <v>89.865005980747711</v>
      </c>
      <c r="AF257" s="1">
        <v>0</v>
      </c>
      <c r="AG257" s="34">
        <f t="shared" si="326"/>
        <v>5600.4000000000015</v>
      </c>
      <c r="AH257" s="34">
        <f t="shared" si="327"/>
        <v>2800.2000000000007</v>
      </c>
      <c r="AI257" s="34">
        <f t="shared" si="328"/>
        <v>1400.1000000000004</v>
      </c>
      <c r="AJ257" s="34">
        <f t="shared" si="329"/>
        <v>700.05000000000018</v>
      </c>
      <c r="AK257" s="34">
        <f t="shared" si="340"/>
        <v>0</v>
      </c>
      <c r="AL257" s="34">
        <f t="shared" si="341"/>
        <v>0</v>
      </c>
      <c r="AM257" s="34">
        <f t="shared" si="342"/>
        <v>0</v>
      </c>
      <c r="AN257" s="34">
        <f t="shared" si="343"/>
        <v>0</v>
      </c>
    </row>
    <row r="258" spans="1:40" ht="13.25" hidden="1" customHeight="1" x14ac:dyDescent="0.45">
      <c r="A258" s="12" t="str">
        <f t="shared" si="388"/>
        <v>B.B.A. - HR Development</v>
      </c>
      <c r="B258" s="9" t="s">
        <v>125</v>
      </c>
      <c r="C258" s="3" t="s">
        <v>115</v>
      </c>
      <c r="D258" s="3" t="s">
        <v>4</v>
      </c>
      <c r="E258" s="3" t="s">
        <v>4</v>
      </c>
      <c r="F258" s="33" t="s">
        <v>183</v>
      </c>
      <c r="G258" s="33" t="s">
        <v>285</v>
      </c>
      <c r="H258" s="7" t="s">
        <v>104</v>
      </c>
      <c r="I258" s="17">
        <v>45139</v>
      </c>
      <c r="J258" s="7">
        <v>1</v>
      </c>
      <c r="K258" s="7">
        <v>2</v>
      </c>
      <c r="L258" s="7">
        <v>0</v>
      </c>
      <c r="M258" s="7">
        <v>0</v>
      </c>
      <c r="N258" s="7" t="s">
        <v>29</v>
      </c>
      <c r="O258" s="7">
        <v>2000</v>
      </c>
      <c r="P258" s="7">
        <v>0</v>
      </c>
      <c r="Q258" s="7" t="s">
        <v>27</v>
      </c>
      <c r="R258" s="18">
        <f t="shared" si="396"/>
        <v>1000</v>
      </c>
      <c r="S258" s="7">
        <v>0</v>
      </c>
      <c r="T258" s="18">
        <f t="shared" si="397"/>
        <v>200</v>
      </c>
      <c r="U258" s="18">
        <f t="shared" si="398"/>
        <v>466.66666666666998</v>
      </c>
      <c r="V258" s="16">
        <f t="shared" si="399"/>
        <v>18668</v>
      </c>
      <c r="W258" s="16">
        <f t="shared" si="400"/>
        <v>9334</v>
      </c>
      <c r="X258" s="16">
        <v>4667</v>
      </c>
      <c r="Y258" s="16">
        <f t="shared" si="401"/>
        <v>2333.5</v>
      </c>
      <c r="Z258" s="16">
        <f t="shared" si="402"/>
        <v>49.99250037498124</v>
      </c>
      <c r="AA258" s="15">
        <f t="shared" si="405"/>
        <v>13067.599999999999</v>
      </c>
      <c r="AB258" s="15">
        <f t="shared" si="372"/>
        <v>6533.7999999999993</v>
      </c>
      <c r="AC258" s="15">
        <f t="shared" si="403"/>
        <v>3266.8999999999996</v>
      </c>
      <c r="AD258" s="15">
        <f t="shared" si="373"/>
        <v>1633.4499999999998</v>
      </c>
      <c r="AE258" s="15">
        <f t="shared" si="404"/>
        <v>89.865005980747711</v>
      </c>
      <c r="AF258" s="1">
        <v>0</v>
      </c>
      <c r="AG258" s="34">
        <f t="shared" si="326"/>
        <v>5600.4000000000015</v>
      </c>
      <c r="AH258" s="34">
        <f t="shared" si="327"/>
        <v>2800.2000000000007</v>
      </c>
      <c r="AI258" s="34">
        <f t="shared" si="328"/>
        <v>1400.1000000000004</v>
      </c>
      <c r="AJ258" s="34">
        <f t="shared" si="329"/>
        <v>700.05000000000018</v>
      </c>
      <c r="AK258" s="34">
        <f t="shared" si="340"/>
        <v>0</v>
      </c>
      <c r="AL258" s="34">
        <f t="shared" si="341"/>
        <v>0</v>
      </c>
      <c r="AM258" s="34">
        <f t="shared" si="342"/>
        <v>0</v>
      </c>
      <c r="AN258" s="34">
        <f t="shared" si="343"/>
        <v>0</v>
      </c>
    </row>
    <row r="259" spans="1:40" ht="13.25" hidden="1" customHeight="1" x14ac:dyDescent="0.45">
      <c r="A259" s="12" t="str">
        <f t="shared" si="388"/>
        <v>B.B.A. - Enterpreneurship Dev</v>
      </c>
      <c r="B259" s="9" t="s">
        <v>126</v>
      </c>
      <c r="C259" s="3" t="s">
        <v>115</v>
      </c>
      <c r="D259" s="3" t="s">
        <v>4</v>
      </c>
      <c r="E259" s="3" t="s">
        <v>4</v>
      </c>
      <c r="F259" s="33" t="s">
        <v>181</v>
      </c>
      <c r="G259" s="33" t="s">
        <v>285</v>
      </c>
      <c r="H259" s="7" t="s">
        <v>104</v>
      </c>
      <c r="I259" s="17">
        <v>45139</v>
      </c>
      <c r="J259" s="7">
        <v>1</v>
      </c>
      <c r="K259" s="7">
        <v>2</v>
      </c>
      <c r="L259" s="7">
        <v>0</v>
      </c>
      <c r="M259" s="7">
        <v>0</v>
      </c>
      <c r="N259" s="7" t="s">
        <v>29</v>
      </c>
      <c r="O259" s="7">
        <v>2000</v>
      </c>
      <c r="P259" s="7">
        <v>0</v>
      </c>
      <c r="Q259" s="7" t="s">
        <v>27</v>
      </c>
      <c r="R259" s="18">
        <f t="shared" si="396"/>
        <v>1000</v>
      </c>
      <c r="S259" s="7">
        <v>0</v>
      </c>
      <c r="T259" s="18">
        <f t="shared" si="397"/>
        <v>200</v>
      </c>
      <c r="U259" s="18">
        <f t="shared" si="398"/>
        <v>466.66666666666998</v>
      </c>
      <c r="V259" s="16">
        <f t="shared" si="399"/>
        <v>18668</v>
      </c>
      <c r="W259" s="16">
        <f t="shared" si="400"/>
        <v>9334</v>
      </c>
      <c r="X259" s="16">
        <v>4667</v>
      </c>
      <c r="Y259" s="16">
        <f t="shared" si="401"/>
        <v>2333.5</v>
      </c>
      <c r="Z259" s="16">
        <f t="shared" si="402"/>
        <v>49.99250037498124</v>
      </c>
      <c r="AA259" s="15">
        <f t="shared" si="405"/>
        <v>13067.599999999999</v>
      </c>
      <c r="AB259" s="15">
        <f t="shared" si="372"/>
        <v>6533.7999999999993</v>
      </c>
      <c r="AC259" s="15">
        <f t="shared" si="403"/>
        <v>3266.8999999999996</v>
      </c>
      <c r="AD259" s="15">
        <f t="shared" si="373"/>
        <v>1633.4499999999998</v>
      </c>
      <c r="AE259" s="15">
        <f t="shared" si="404"/>
        <v>89.865005980747711</v>
      </c>
      <c r="AF259" s="1">
        <v>0</v>
      </c>
      <c r="AG259" s="34">
        <f t="shared" si="326"/>
        <v>5600.4000000000015</v>
      </c>
      <c r="AH259" s="34">
        <f t="shared" si="327"/>
        <v>2800.2000000000007</v>
      </c>
      <c r="AI259" s="34">
        <f t="shared" si="328"/>
        <v>1400.1000000000004</v>
      </c>
      <c r="AJ259" s="34">
        <f t="shared" si="329"/>
        <v>700.05000000000018</v>
      </c>
      <c r="AK259" s="34">
        <f t="shared" si="340"/>
        <v>0</v>
      </c>
      <c r="AL259" s="34">
        <f t="shared" si="341"/>
        <v>0</v>
      </c>
      <c r="AM259" s="34">
        <f t="shared" si="342"/>
        <v>0</v>
      </c>
      <c r="AN259" s="34">
        <f t="shared" si="343"/>
        <v>0</v>
      </c>
    </row>
    <row r="260" spans="1:40" ht="13.25" hidden="1" customHeight="1" x14ac:dyDescent="0.45">
      <c r="A260" s="12" t="str">
        <f t="shared" si="388"/>
        <v>B.B.A. - Research Methodology</v>
      </c>
      <c r="B260" s="9" t="s">
        <v>112</v>
      </c>
      <c r="C260" s="3" t="s">
        <v>115</v>
      </c>
      <c r="D260" s="3" t="s">
        <v>4</v>
      </c>
      <c r="E260" s="3" t="s">
        <v>4</v>
      </c>
      <c r="F260" s="33" t="s">
        <v>181</v>
      </c>
      <c r="G260" s="33" t="s">
        <v>285</v>
      </c>
      <c r="H260" s="7" t="s">
        <v>104</v>
      </c>
      <c r="I260" s="17">
        <v>45139</v>
      </c>
      <c r="J260" s="7">
        <v>1</v>
      </c>
      <c r="K260" s="7">
        <v>2</v>
      </c>
      <c r="L260" s="7">
        <v>0</v>
      </c>
      <c r="M260" s="7">
        <v>0</v>
      </c>
      <c r="N260" s="7" t="s">
        <v>29</v>
      </c>
      <c r="O260" s="7">
        <v>2000</v>
      </c>
      <c r="P260" s="7">
        <v>0</v>
      </c>
      <c r="Q260" s="7" t="s">
        <v>27</v>
      </c>
      <c r="R260" s="18">
        <f t="shared" si="396"/>
        <v>1000</v>
      </c>
      <c r="S260" s="7">
        <v>0</v>
      </c>
      <c r="T260" s="18">
        <f t="shared" si="397"/>
        <v>200</v>
      </c>
      <c r="U260" s="18">
        <f t="shared" si="398"/>
        <v>466.66666666666998</v>
      </c>
      <c r="V260" s="16">
        <f t="shared" si="399"/>
        <v>18668</v>
      </c>
      <c r="W260" s="16">
        <f t="shared" si="400"/>
        <v>9334</v>
      </c>
      <c r="X260" s="16">
        <v>4667</v>
      </c>
      <c r="Y260" s="16">
        <f t="shared" si="401"/>
        <v>2333.5</v>
      </c>
      <c r="Z260" s="16">
        <f t="shared" si="402"/>
        <v>49.99250037498124</v>
      </c>
      <c r="AA260" s="15">
        <f t="shared" si="405"/>
        <v>13067.599999999999</v>
      </c>
      <c r="AB260" s="15">
        <f t="shared" si="372"/>
        <v>6533.7999999999993</v>
      </c>
      <c r="AC260" s="15">
        <f t="shared" si="403"/>
        <v>3266.8999999999996</v>
      </c>
      <c r="AD260" s="15">
        <f t="shared" si="373"/>
        <v>1633.4499999999998</v>
      </c>
      <c r="AE260" s="15">
        <f t="shared" si="404"/>
        <v>89.865005980747711</v>
      </c>
      <c r="AF260" s="1">
        <v>0</v>
      </c>
      <c r="AG260" s="34">
        <f t="shared" ref="AG260:AG323" si="406">V260-AA260</f>
        <v>5600.4000000000015</v>
      </c>
      <c r="AH260" s="34">
        <f t="shared" ref="AH260:AH323" si="407">W260-AB260</f>
        <v>2800.2000000000007</v>
      </c>
      <c r="AI260" s="34">
        <f t="shared" ref="AI260:AI323" si="408">X260-AC260</f>
        <v>1400.1000000000004</v>
      </c>
      <c r="AJ260" s="34">
        <f t="shared" ref="AJ260:AJ323" si="409">(Y260-AD260)</f>
        <v>700.05000000000018</v>
      </c>
      <c r="AK260" s="34">
        <f t="shared" si="340"/>
        <v>0</v>
      </c>
      <c r="AL260" s="34">
        <f t="shared" si="341"/>
        <v>0</v>
      </c>
      <c r="AM260" s="34">
        <f t="shared" si="342"/>
        <v>0</v>
      </c>
      <c r="AN260" s="34">
        <f t="shared" si="343"/>
        <v>0</v>
      </c>
    </row>
    <row r="261" spans="1:40" ht="13.25" hidden="1" customHeight="1" x14ac:dyDescent="0.45">
      <c r="A261" s="12" t="str">
        <f t="shared" si="388"/>
        <v>B.B.A. - Mgmt Accounting</v>
      </c>
      <c r="B261" s="9" t="s">
        <v>127</v>
      </c>
      <c r="C261" s="3" t="s">
        <v>115</v>
      </c>
      <c r="D261" s="3" t="s">
        <v>4</v>
      </c>
      <c r="E261" s="3" t="s">
        <v>4</v>
      </c>
      <c r="F261" s="33" t="s">
        <v>181</v>
      </c>
      <c r="G261" s="33" t="s">
        <v>285</v>
      </c>
      <c r="H261" s="7" t="s">
        <v>104</v>
      </c>
      <c r="I261" s="17">
        <v>45139</v>
      </c>
      <c r="J261" s="7">
        <v>1</v>
      </c>
      <c r="K261" s="7">
        <v>2</v>
      </c>
      <c r="L261" s="7">
        <v>0</v>
      </c>
      <c r="M261" s="7">
        <v>0</v>
      </c>
      <c r="N261" s="7" t="s">
        <v>29</v>
      </c>
      <c r="O261" s="7">
        <v>2000</v>
      </c>
      <c r="P261" s="7">
        <v>0</v>
      </c>
      <c r="Q261" s="7" t="s">
        <v>27</v>
      </c>
      <c r="R261" s="18">
        <f t="shared" si="396"/>
        <v>1000</v>
      </c>
      <c r="S261" s="7">
        <v>0</v>
      </c>
      <c r="T261" s="18">
        <f t="shared" si="397"/>
        <v>200</v>
      </c>
      <c r="U261" s="18">
        <f t="shared" si="398"/>
        <v>466.66666666666998</v>
      </c>
      <c r="V261" s="16">
        <f t="shared" si="399"/>
        <v>18668</v>
      </c>
      <c r="W261" s="16">
        <f t="shared" si="400"/>
        <v>9334</v>
      </c>
      <c r="X261" s="16">
        <v>4667</v>
      </c>
      <c r="Y261" s="16">
        <f t="shared" si="401"/>
        <v>2333.5</v>
      </c>
      <c r="Z261" s="16">
        <f t="shared" si="402"/>
        <v>49.99250037498124</v>
      </c>
      <c r="AA261" s="15">
        <f t="shared" si="405"/>
        <v>13067.599999999999</v>
      </c>
      <c r="AB261" s="15">
        <f t="shared" si="372"/>
        <v>6533.7999999999993</v>
      </c>
      <c r="AC261" s="15">
        <f t="shared" si="403"/>
        <v>3266.8999999999996</v>
      </c>
      <c r="AD261" s="15">
        <f t="shared" si="373"/>
        <v>1633.4499999999998</v>
      </c>
      <c r="AE261" s="15">
        <f t="shared" si="404"/>
        <v>89.865005980747711</v>
      </c>
      <c r="AF261" s="1">
        <v>0</v>
      </c>
      <c r="AG261" s="34">
        <f t="shared" si="406"/>
        <v>5600.4000000000015</v>
      </c>
      <c r="AH261" s="34">
        <f t="shared" si="407"/>
        <v>2800.2000000000007</v>
      </c>
      <c r="AI261" s="34">
        <f t="shared" si="408"/>
        <v>1400.1000000000004</v>
      </c>
      <c r="AJ261" s="34">
        <f t="shared" si="409"/>
        <v>700.05000000000018</v>
      </c>
      <c r="AK261" s="34">
        <f t="shared" ref="AK261:AK324" si="410">$AF261/AG261</f>
        <v>0</v>
      </c>
      <c r="AL261" s="34">
        <f t="shared" ref="AL261:AL324" si="411">$AF261/AH261</f>
        <v>0</v>
      </c>
      <c r="AM261" s="34">
        <f t="shared" ref="AM261:AM324" si="412">$AF261/AI261</f>
        <v>0</v>
      </c>
      <c r="AN261" s="34">
        <f t="shared" ref="AN261:AN324" si="413">$AF261/AJ261</f>
        <v>0</v>
      </c>
    </row>
    <row r="262" spans="1:40" ht="13.25" hidden="1" customHeight="1" x14ac:dyDescent="0.45">
      <c r="A262" s="12" t="str">
        <f t="shared" si="388"/>
        <v>B.B.A. - Ad &amp; Sales Promotion</v>
      </c>
      <c r="B262" s="9" t="s">
        <v>128</v>
      </c>
      <c r="C262" s="3" t="s">
        <v>115</v>
      </c>
      <c r="D262" s="3" t="s">
        <v>4</v>
      </c>
      <c r="E262" s="3" t="s">
        <v>4</v>
      </c>
      <c r="F262" s="33" t="s">
        <v>183</v>
      </c>
      <c r="G262" s="33" t="s">
        <v>285</v>
      </c>
      <c r="H262" s="7" t="s">
        <v>104</v>
      </c>
      <c r="I262" s="17">
        <v>45139</v>
      </c>
      <c r="J262" s="7">
        <v>1</v>
      </c>
      <c r="K262" s="7">
        <v>2</v>
      </c>
      <c r="L262" s="7">
        <v>0</v>
      </c>
      <c r="M262" s="7">
        <v>0</v>
      </c>
      <c r="N262" s="7" t="s">
        <v>29</v>
      </c>
      <c r="O262" s="7">
        <v>2000</v>
      </c>
      <c r="P262" s="7">
        <v>0</v>
      </c>
      <c r="Q262" s="7" t="s">
        <v>27</v>
      </c>
      <c r="R262" s="18">
        <f t="shared" si="396"/>
        <v>1000</v>
      </c>
      <c r="S262" s="7">
        <v>0</v>
      </c>
      <c r="T262" s="18">
        <f t="shared" si="397"/>
        <v>200</v>
      </c>
      <c r="U262" s="18">
        <f t="shared" si="398"/>
        <v>466.66666666666998</v>
      </c>
      <c r="V262" s="16">
        <f t="shared" si="399"/>
        <v>18668</v>
      </c>
      <c r="W262" s="16">
        <f t="shared" si="400"/>
        <v>9334</v>
      </c>
      <c r="X262" s="16">
        <v>4667</v>
      </c>
      <c r="Y262" s="16">
        <f t="shared" si="401"/>
        <v>2333.5</v>
      </c>
      <c r="Z262" s="16">
        <f t="shared" si="402"/>
        <v>49.99250037498124</v>
      </c>
      <c r="AA262" s="15">
        <f t="shared" si="405"/>
        <v>13067.599999999999</v>
      </c>
      <c r="AB262" s="15">
        <f t="shared" si="372"/>
        <v>6533.7999999999993</v>
      </c>
      <c r="AC262" s="15">
        <f t="shared" si="403"/>
        <v>3266.8999999999996</v>
      </c>
      <c r="AD262" s="15">
        <f t="shared" si="373"/>
        <v>1633.4499999999998</v>
      </c>
      <c r="AE262" s="15">
        <f t="shared" si="404"/>
        <v>89.865005980747711</v>
      </c>
      <c r="AF262" s="1">
        <v>0</v>
      </c>
      <c r="AG262" s="34">
        <f t="shared" si="406"/>
        <v>5600.4000000000015</v>
      </c>
      <c r="AH262" s="34">
        <f t="shared" si="407"/>
        <v>2800.2000000000007</v>
      </c>
      <c r="AI262" s="34">
        <f t="shared" si="408"/>
        <v>1400.1000000000004</v>
      </c>
      <c r="AJ262" s="34">
        <f t="shared" si="409"/>
        <v>700.05000000000018</v>
      </c>
      <c r="AK262" s="34">
        <f t="shared" si="410"/>
        <v>0</v>
      </c>
      <c r="AL262" s="34">
        <f t="shared" si="411"/>
        <v>0</v>
      </c>
      <c r="AM262" s="34">
        <f t="shared" si="412"/>
        <v>0</v>
      </c>
      <c r="AN262" s="34">
        <f t="shared" si="413"/>
        <v>0</v>
      </c>
    </row>
    <row r="263" spans="1:40" ht="13.25" hidden="1" customHeight="1" x14ac:dyDescent="0.45">
      <c r="A263" s="12" t="str">
        <f t="shared" si="388"/>
        <v>B.B.A. - Industrial Relations</v>
      </c>
      <c r="B263" s="9" t="s">
        <v>113</v>
      </c>
      <c r="C263" s="3" t="s">
        <v>115</v>
      </c>
      <c r="D263" s="3" t="s">
        <v>4</v>
      </c>
      <c r="E263" s="3" t="s">
        <v>4</v>
      </c>
      <c r="F263" s="33" t="s">
        <v>183</v>
      </c>
      <c r="G263" s="33" t="s">
        <v>285</v>
      </c>
      <c r="H263" s="7" t="s">
        <v>104</v>
      </c>
      <c r="I263" s="17">
        <v>45139</v>
      </c>
      <c r="J263" s="7">
        <v>1</v>
      </c>
      <c r="K263" s="7">
        <v>2</v>
      </c>
      <c r="L263" s="7">
        <v>0</v>
      </c>
      <c r="M263" s="7">
        <v>0</v>
      </c>
      <c r="N263" s="7" t="s">
        <v>29</v>
      </c>
      <c r="O263" s="7">
        <v>2000</v>
      </c>
      <c r="P263" s="7">
        <v>0</v>
      </c>
      <c r="Q263" s="7" t="s">
        <v>27</v>
      </c>
      <c r="R263" s="18">
        <f t="shared" si="396"/>
        <v>1000</v>
      </c>
      <c r="S263" s="7">
        <v>0</v>
      </c>
      <c r="T263" s="18">
        <f t="shared" si="397"/>
        <v>200</v>
      </c>
      <c r="U263" s="18">
        <f t="shared" si="398"/>
        <v>466.66666666666998</v>
      </c>
      <c r="V263" s="16">
        <f t="shared" si="399"/>
        <v>18668</v>
      </c>
      <c r="W263" s="16">
        <f t="shared" si="400"/>
        <v>9334</v>
      </c>
      <c r="X263" s="16">
        <v>4667</v>
      </c>
      <c r="Y263" s="16">
        <f t="shared" si="401"/>
        <v>2333.5</v>
      </c>
      <c r="Z263" s="16">
        <f t="shared" si="402"/>
        <v>49.99250037498124</v>
      </c>
      <c r="AA263" s="15">
        <f t="shared" si="405"/>
        <v>13067.599999999999</v>
      </c>
      <c r="AB263" s="15">
        <f t="shared" si="372"/>
        <v>6533.7999999999993</v>
      </c>
      <c r="AC263" s="15">
        <f t="shared" si="403"/>
        <v>3266.8999999999996</v>
      </c>
      <c r="AD263" s="15">
        <f t="shared" si="373"/>
        <v>1633.4499999999998</v>
      </c>
      <c r="AE263" s="15">
        <f t="shared" si="404"/>
        <v>89.865005980747711</v>
      </c>
      <c r="AF263" s="1">
        <v>0</v>
      </c>
      <c r="AG263" s="34">
        <f t="shared" si="406"/>
        <v>5600.4000000000015</v>
      </c>
      <c r="AH263" s="34">
        <f t="shared" si="407"/>
        <v>2800.2000000000007</v>
      </c>
      <c r="AI263" s="34">
        <f t="shared" si="408"/>
        <v>1400.1000000000004</v>
      </c>
      <c r="AJ263" s="34">
        <f t="shared" si="409"/>
        <v>700.05000000000018</v>
      </c>
      <c r="AK263" s="34">
        <f t="shared" si="410"/>
        <v>0</v>
      </c>
      <c r="AL263" s="34">
        <f t="shared" si="411"/>
        <v>0</v>
      </c>
      <c r="AM263" s="34">
        <f t="shared" si="412"/>
        <v>0</v>
      </c>
      <c r="AN263" s="34">
        <f t="shared" si="413"/>
        <v>0</v>
      </c>
    </row>
    <row r="264" spans="1:40" ht="13.25" hidden="1" customHeight="1" x14ac:dyDescent="0.45">
      <c r="A264" s="12" t="str">
        <f t="shared" si="388"/>
        <v>B.B.A. - Public Service Mgmt</v>
      </c>
      <c r="B264" s="9" t="s">
        <v>129</v>
      </c>
      <c r="C264" s="3" t="s">
        <v>115</v>
      </c>
      <c r="D264" s="3" t="s">
        <v>4</v>
      </c>
      <c r="E264" s="3" t="s">
        <v>4</v>
      </c>
      <c r="F264" s="33" t="s">
        <v>183</v>
      </c>
      <c r="G264" s="33" t="s">
        <v>285</v>
      </c>
      <c r="H264" s="7" t="s">
        <v>104</v>
      </c>
      <c r="I264" s="17">
        <v>45139</v>
      </c>
      <c r="J264" s="7">
        <v>1</v>
      </c>
      <c r="K264" s="7">
        <v>2</v>
      </c>
      <c r="L264" s="7">
        <v>0</v>
      </c>
      <c r="M264" s="7">
        <v>0</v>
      </c>
      <c r="N264" s="7" t="s">
        <v>29</v>
      </c>
      <c r="O264" s="7">
        <v>2000</v>
      </c>
      <c r="P264" s="7">
        <v>0</v>
      </c>
      <c r="Q264" s="7" t="s">
        <v>27</v>
      </c>
      <c r="R264" s="18">
        <f t="shared" si="396"/>
        <v>1000</v>
      </c>
      <c r="S264" s="7">
        <v>0</v>
      </c>
      <c r="T264" s="18">
        <f t="shared" si="397"/>
        <v>200</v>
      </c>
      <c r="U264" s="18">
        <f t="shared" si="398"/>
        <v>466.66666666666998</v>
      </c>
      <c r="V264" s="16">
        <f t="shared" si="399"/>
        <v>18668</v>
      </c>
      <c r="W264" s="16">
        <f t="shared" si="400"/>
        <v>9334</v>
      </c>
      <c r="X264" s="16">
        <v>4667</v>
      </c>
      <c r="Y264" s="16">
        <f t="shared" si="401"/>
        <v>2333.5</v>
      </c>
      <c r="Z264" s="16">
        <f t="shared" si="402"/>
        <v>49.99250037498124</v>
      </c>
      <c r="AA264" s="15">
        <f t="shared" si="405"/>
        <v>13067.599999999999</v>
      </c>
      <c r="AB264" s="15">
        <f t="shared" si="372"/>
        <v>6533.7999999999993</v>
      </c>
      <c r="AC264" s="15">
        <f t="shared" si="403"/>
        <v>3266.8999999999996</v>
      </c>
      <c r="AD264" s="15">
        <f t="shared" si="373"/>
        <v>1633.4499999999998</v>
      </c>
      <c r="AE264" s="15">
        <f t="shared" si="404"/>
        <v>89.865005980747711</v>
      </c>
      <c r="AF264" s="1">
        <v>0</v>
      </c>
      <c r="AG264" s="34">
        <f t="shared" si="406"/>
        <v>5600.4000000000015</v>
      </c>
      <c r="AH264" s="34">
        <f t="shared" si="407"/>
        <v>2800.2000000000007</v>
      </c>
      <c r="AI264" s="34">
        <f t="shared" si="408"/>
        <v>1400.1000000000004</v>
      </c>
      <c r="AJ264" s="34">
        <f t="shared" si="409"/>
        <v>700.05000000000018</v>
      </c>
      <c r="AK264" s="34">
        <f t="shared" si="410"/>
        <v>0</v>
      </c>
      <c r="AL264" s="34">
        <f t="shared" si="411"/>
        <v>0</v>
      </c>
      <c r="AM264" s="34">
        <f t="shared" si="412"/>
        <v>0</v>
      </c>
      <c r="AN264" s="34">
        <f t="shared" si="413"/>
        <v>0</v>
      </c>
    </row>
    <row r="265" spans="1:40" ht="13.25" hidden="1" customHeight="1" x14ac:dyDescent="0.45">
      <c r="A265" s="12" t="str">
        <f t="shared" si="388"/>
        <v>B.B.A. - Project and Viva</v>
      </c>
      <c r="B265" s="9" t="s">
        <v>114</v>
      </c>
      <c r="C265" s="3" t="s">
        <v>115</v>
      </c>
      <c r="D265" s="3" t="s">
        <v>4</v>
      </c>
      <c r="E265" s="3" t="s">
        <v>4</v>
      </c>
      <c r="F265" s="33" t="s">
        <v>181</v>
      </c>
      <c r="G265" s="33" t="s">
        <v>285</v>
      </c>
      <c r="H265" s="7" t="s">
        <v>104</v>
      </c>
      <c r="I265" s="17">
        <v>45139</v>
      </c>
      <c r="J265" s="7">
        <v>1</v>
      </c>
      <c r="K265" s="7">
        <v>2</v>
      </c>
      <c r="L265" s="7">
        <v>0</v>
      </c>
      <c r="M265" s="7">
        <v>0</v>
      </c>
      <c r="N265" s="7" t="s">
        <v>29</v>
      </c>
      <c r="O265" s="7">
        <v>2000</v>
      </c>
      <c r="P265" s="7">
        <v>0</v>
      </c>
      <c r="Q265" s="7" t="s">
        <v>27</v>
      </c>
      <c r="R265" s="18">
        <f t="shared" si="396"/>
        <v>1000</v>
      </c>
      <c r="S265" s="7">
        <v>0</v>
      </c>
      <c r="T265" s="18">
        <f t="shared" si="397"/>
        <v>200</v>
      </c>
      <c r="U265" s="18">
        <f t="shared" si="398"/>
        <v>466.66666666666998</v>
      </c>
      <c r="V265" s="16">
        <f t="shared" si="399"/>
        <v>18668</v>
      </c>
      <c r="W265" s="16">
        <f t="shared" si="400"/>
        <v>9334</v>
      </c>
      <c r="X265" s="16">
        <v>4667</v>
      </c>
      <c r="Y265" s="16">
        <f t="shared" si="401"/>
        <v>2333.5</v>
      </c>
      <c r="Z265" s="16">
        <f t="shared" si="402"/>
        <v>49.99250037498124</v>
      </c>
      <c r="AA265" s="15">
        <f t="shared" si="405"/>
        <v>13067.599999999999</v>
      </c>
      <c r="AB265" s="15">
        <f t="shared" si="372"/>
        <v>6533.7999999999993</v>
      </c>
      <c r="AC265" s="15">
        <f t="shared" si="403"/>
        <v>3266.8999999999996</v>
      </c>
      <c r="AD265" s="15">
        <f t="shared" si="373"/>
        <v>1633.4499999999998</v>
      </c>
      <c r="AE265" s="15">
        <f t="shared" si="404"/>
        <v>89.865005980747711</v>
      </c>
      <c r="AF265" s="1">
        <v>0</v>
      </c>
      <c r="AG265" s="34">
        <f t="shared" si="406"/>
        <v>5600.4000000000015</v>
      </c>
      <c r="AH265" s="34">
        <f t="shared" si="407"/>
        <v>2800.2000000000007</v>
      </c>
      <c r="AI265" s="34">
        <f t="shared" si="408"/>
        <v>1400.1000000000004</v>
      </c>
      <c r="AJ265" s="34">
        <f t="shared" si="409"/>
        <v>700.05000000000018</v>
      </c>
      <c r="AK265" s="34">
        <f t="shared" si="410"/>
        <v>0</v>
      </c>
      <c r="AL265" s="34">
        <f t="shared" si="411"/>
        <v>0</v>
      </c>
      <c r="AM265" s="34">
        <f t="shared" si="412"/>
        <v>0</v>
      </c>
      <c r="AN265" s="34">
        <f t="shared" si="413"/>
        <v>0</v>
      </c>
    </row>
    <row r="266" spans="1:40" ht="13.25" hidden="1" customHeight="1" x14ac:dyDescent="0.45">
      <c r="A266" s="20" t="str">
        <f>D266&amp;" - "&amp;C266&amp;" - "&amp;B266</f>
        <v>C.A. - Found - Accountancy</v>
      </c>
      <c r="B266" s="9" t="s">
        <v>206</v>
      </c>
      <c r="C266" s="3" t="s">
        <v>205</v>
      </c>
      <c r="D266" s="3" t="s">
        <v>169</v>
      </c>
      <c r="E266" s="3" t="s">
        <v>4</v>
      </c>
      <c r="F266" s="22" t="s">
        <v>198</v>
      </c>
      <c r="G266" s="22" t="s">
        <v>185</v>
      </c>
      <c r="H266" s="7" t="s">
        <v>104</v>
      </c>
      <c r="I266" s="17">
        <v>45139</v>
      </c>
      <c r="J266" s="7">
        <v>1</v>
      </c>
      <c r="K266" s="7">
        <v>3</v>
      </c>
      <c r="L266" s="7">
        <v>0</v>
      </c>
      <c r="M266" s="7">
        <v>0</v>
      </c>
      <c r="N266" s="7" t="s">
        <v>29</v>
      </c>
      <c r="O266" s="7">
        <v>30000</v>
      </c>
      <c r="P266" s="7">
        <v>0</v>
      </c>
      <c r="Q266" s="7" t="s">
        <v>141</v>
      </c>
      <c r="R266" s="18">
        <f t="shared" si="396"/>
        <v>15000</v>
      </c>
      <c r="S266" s="7">
        <v>0</v>
      </c>
      <c r="T266" s="18">
        <f t="shared" si="397"/>
        <v>3000</v>
      </c>
      <c r="U266" s="31">
        <f t="shared" si="398"/>
        <v>7000.00000000005</v>
      </c>
      <c r="V266" s="31">
        <f t="shared" si="399"/>
        <v>280000</v>
      </c>
      <c r="W266" s="31">
        <f t="shared" si="400"/>
        <v>140000</v>
      </c>
      <c r="X266" s="31">
        <v>70000</v>
      </c>
      <c r="Y266" s="31">
        <f t="shared" si="401"/>
        <v>35000</v>
      </c>
      <c r="Z266" s="31">
        <f t="shared" si="402"/>
        <v>50</v>
      </c>
      <c r="AA266" s="31">
        <f t="shared" si="405"/>
        <v>196000</v>
      </c>
      <c r="AB266" s="31">
        <f t="shared" si="372"/>
        <v>98000</v>
      </c>
      <c r="AC266" s="31">
        <f t="shared" si="403"/>
        <v>49000</v>
      </c>
      <c r="AD266" s="31">
        <f t="shared" si="373"/>
        <v>24500</v>
      </c>
      <c r="AE266" s="31">
        <f t="shared" si="404"/>
        <v>89.87341772151899</v>
      </c>
      <c r="AF266" s="1">
        <v>0</v>
      </c>
      <c r="AG266" s="34">
        <f t="shared" si="406"/>
        <v>84000</v>
      </c>
      <c r="AH266" s="34">
        <f t="shared" si="407"/>
        <v>42000</v>
      </c>
      <c r="AI266" s="34">
        <f t="shared" si="408"/>
        <v>21000</v>
      </c>
      <c r="AJ266" s="34">
        <f t="shared" si="409"/>
        <v>10500</v>
      </c>
      <c r="AK266" s="34">
        <f t="shared" si="410"/>
        <v>0</v>
      </c>
      <c r="AL266" s="34">
        <f t="shared" si="411"/>
        <v>0</v>
      </c>
      <c r="AM266" s="34">
        <f t="shared" si="412"/>
        <v>0</v>
      </c>
      <c r="AN266" s="34">
        <f t="shared" si="413"/>
        <v>0</v>
      </c>
    </row>
    <row r="267" spans="1:40" ht="13.25" hidden="1" customHeight="1" x14ac:dyDescent="0.45">
      <c r="A267" s="20" t="str">
        <f t="shared" ref="A267:A330" si="414">D267&amp;" - "&amp;C267&amp;" - "&amp;B267</f>
        <v>C.A. - Found - Biz laws &amp; Corspndnce</v>
      </c>
      <c r="B267" s="9" t="s">
        <v>208</v>
      </c>
      <c r="C267" s="3" t="s">
        <v>205</v>
      </c>
      <c r="D267" s="3" t="s">
        <v>169</v>
      </c>
      <c r="E267" s="3" t="s">
        <v>4</v>
      </c>
      <c r="F267" s="22" t="s">
        <v>276</v>
      </c>
      <c r="G267" s="22" t="s">
        <v>185</v>
      </c>
      <c r="H267" s="7" t="s">
        <v>104</v>
      </c>
      <c r="I267" s="17">
        <v>45139</v>
      </c>
      <c r="J267" s="7">
        <v>1</v>
      </c>
      <c r="K267" s="7">
        <v>3</v>
      </c>
      <c r="L267" s="7">
        <v>0</v>
      </c>
      <c r="M267" s="7">
        <v>0</v>
      </c>
      <c r="N267" s="7" t="s">
        <v>29</v>
      </c>
      <c r="O267" s="7"/>
      <c r="P267" s="7"/>
      <c r="Q267" s="7"/>
      <c r="R267" s="18"/>
      <c r="S267" s="7"/>
      <c r="T267" s="18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1">
        <v>0</v>
      </c>
      <c r="AG267" s="34">
        <f t="shared" si="406"/>
        <v>0</v>
      </c>
      <c r="AH267" s="34">
        <f t="shared" si="407"/>
        <v>0</v>
      </c>
      <c r="AI267" s="34">
        <f t="shared" si="408"/>
        <v>0</v>
      </c>
      <c r="AJ267" s="34">
        <f t="shared" si="409"/>
        <v>0</v>
      </c>
      <c r="AK267" s="34" t="e">
        <f t="shared" si="410"/>
        <v>#DIV/0!</v>
      </c>
      <c r="AL267" s="34" t="e">
        <f t="shared" si="411"/>
        <v>#DIV/0!</v>
      </c>
      <c r="AM267" s="34" t="e">
        <f t="shared" si="412"/>
        <v>#DIV/0!</v>
      </c>
      <c r="AN267" s="34" t="e">
        <f t="shared" si="413"/>
        <v>#DIV/0!</v>
      </c>
    </row>
    <row r="268" spans="1:40" ht="13.25" hidden="1" customHeight="1" x14ac:dyDescent="0.45">
      <c r="A268" s="20" t="str">
        <f t="shared" si="414"/>
        <v>C.A. - Found - Biz Math &amp; Stat</v>
      </c>
      <c r="B268" s="9" t="s">
        <v>209</v>
      </c>
      <c r="C268" s="3" t="s">
        <v>205</v>
      </c>
      <c r="D268" s="3" t="s">
        <v>169</v>
      </c>
      <c r="E268" s="3" t="s">
        <v>4</v>
      </c>
      <c r="F268" s="22" t="s">
        <v>210</v>
      </c>
      <c r="G268" s="22" t="s">
        <v>185</v>
      </c>
      <c r="H268" s="7" t="s">
        <v>104</v>
      </c>
      <c r="I268" s="17">
        <v>45139</v>
      </c>
      <c r="J268" s="7">
        <v>1</v>
      </c>
      <c r="K268" s="7">
        <v>3</v>
      </c>
      <c r="L268" s="7">
        <v>0</v>
      </c>
      <c r="M268" s="7">
        <v>0</v>
      </c>
      <c r="N268" s="7" t="s">
        <v>29</v>
      </c>
      <c r="O268" s="7"/>
      <c r="P268" s="7"/>
      <c r="Q268" s="7"/>
      <c r="R268" s="18"/>
      <c r="S268" s="7"/>
      <c r="T268" s="18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1">
        <v>0</v>
      </c>
      <c r="AG268" s="34">
        <f t="shared" si="406"/>
        <v>0</v>
      </c>
      <c r="AH268" s="34">
        <f t="shared" si="407"/>
        <v>0</v>
      </c>
      <c r="AI268" s="34">
        <f t="shared" si="408"/>
        <v>0</v>
      </c>
      <c r="AJ268" s="34">
        <f t="shared" si="409"/>
        <v>0</v>
      </c>
      <c r="AK268" s="34" t="e">
        <f t="shared" si="410"/>
        <v>#DIV/0!</v>
      </c>
      <c r="AL268" s="34" t="e">
        <f t="shared" si="411"/>
        <v>#DIV/0!</v>
      </c>
      <c r="AM268" s="34" t="e">
        <f t="shared" si="412"/>
        <v>#DIV/0!</v>
      </c>
      <c r="AN268" s="34" t="e">
        <f t="shared" si="413"/>
        <v>#DIV/0!</v>
      </c>
    </row>
    <row r="269" spans="1:40" ht="13.5" hidden="1" x14ac:dyDescent="0.45">
      <c r="A269" s="20" t="str">
        <f t="shared" si="414"/>
        <v>C.A. - Found - Eco &amp; Comm Knwldge</v>
      </c>
      <c r="B269" s="9" t="s">
        <v>287</v>
      </c>
      <c r="C269" s="3" t="s">
        <v>205</v>
      </c>
      <c r="D269" s="3" t="s">
        <v>169</v>
      </c>
      <c r="E269" s="3" t="s">
        <v>4</v>
      </c>
      <c r="F269" s="22" t="s">
        <v>29</v>
      </c>
      <c r="G269" s="22"/>
      <c r="H269" s="7" t="s">
        <v>104</v>
      </c>
      <c r="I269" s="17">
        <v>45139</v>
      </c>
      <c r="J269" s="7">
        <v>1</v>
      </c>
      <c r="K269" s="7">
        <v>3</v>
      </c>
      <c r="L269" s="7">
        <v>0</v>
      </c>
      <c r="M269" s="7">
        <v>0</v>
      </c>
      <c r="N269" s="7" t="s">
        <v>29</v>
      </c>
      <c r="O269" s="7"/>
      <c r="P269" s="7"/>
      <c r="Q269" s="7"/>
      <c r="R269" s="18"/>
      <c r="S269" s="7"/>
      <c r="T269" s="18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1">
        <v>0</v>
      </c>
      <c r="AG269" s="34">
        <f t="shared" si="406"/>
        <v>0</v>
      </c>
      <c r="AH269" s="34">
        <f t="shared" si="407"/>
        <v>0</v>
      </c>
      <c r="AI269" s="34">
        <f t="shared" si="408"/>
        <v>0</v>
      </c>
      <c r="AJ269" s="34">
        <f t="shared" si="409"/>
        <v>0</v>
      </c>
      <c r="AK269" s="34" t="e">
        <f t="shared" si="410"/>
        <v>#DIV/0!</v>
      </c>
      <c r="AL269" s="34" t="e">
        <f t="shared" si="411"/>
        <v>#DIV/0!</v>
      </c>
      <c r="AM269" s="34" t="e">
        <f t="shared" si="412"/>
        <v>#DIV/0!</v>
      </c>
      <c r="AN269" s="34" t="e">
        <f t="shared" si="413"/>
        <v>#DIV/0!</v>
      </c>
    </row>
    <row r="270" spans="1:40" ht="13.25" hidden="1" customHeight="1" x14ac:dyDescent="0.45">
      <c r="A270" s="20" t="str">
        <f t="shared" si="414"/>
        <v>C.A. - Inter - Accountancy</v>
      </c>
      <c r="B270" s="27" t="s">
        <v>206</v>
      </c>
      <c r="C270" s="3" t="s">
        <v>207</v>
      </c>
      <c r="D270" s="3" t="s">
        <v>169</v>
      </c>
      <c r="E270" s="3" t="s">
        <v>4</v>
      </c>
      <c r="F270" s="22" t="s">
        <v>198</v>
      </c>
      <c r="G270" s="22" t="s">
        <v>185</v>
      </c>
      <c r="H270" s="7" t="s">
        <v>104</v>
      </c>
      <c r="I270" s="17">
        <v>45139</v>
      </c>
      <c r="J270" s="7">
        <v>4</v>
      </c>
      <c r="K270" s="7">
        <v>3</v>
      </c>
      <c r="L270" s="7">
        <v>0</v>
      </c>
      <c r="M270" s="7">
        <v>0</v>
      </c>
      <c r="N270" s="7" t="s">
        <v>29</v>
      </c>
      <c r="O270" s="7">
        <v>40000</v>
      </c>
      <c r="P270" s="7">
        <v>0</v>
      </c>
      <c r="Q270" s="7" t="s">
        <v>141</v>
      </c>
      <c r="R270" s="18">
        <f t="shared" si="396"/>
        <v>20000</v>
      </c>
      <c r="S270" s="7">
        <v>0</v>
      </c>
      <c r="T270" s="18">
        <f t="shared" si="397"/>
        <v>4000</v>
      </c>
      <c r="U270" s="18">
        <f t="shared" si="398"/>
        <v>9333.3333333333994</v>
      </c>
      <c r="V270" s="16">
        <f t="shared" si="399"/>
        <v>373348</v>
      </c>
      <c r="W270" s="16">
        <f t="shared" si="400"/>
        <v>186674</v>
      </c>
      <c r="X270" s="16">
        <v>93337</v>
      </c>
      <c r="Y270" s="16">
        <f t="shared" si="401"/>
        <v>46668.5</v>
      </c>
      <c r="Z270" s="16">
        <f t="shared" si="402"/>
        <v>49.995875113434366</v>
      </c>
      <c r="AA270" s="15">
        <f t="shared" si="405"/>
        <v>261343.59999999998</v>
      </c>
      <c r="AB270" s="15">
        <f t="shared" si="372"/>
        <v>130671.79999999999</v>
      </c>
      <c r="AC270" s="15">
        <f t="shared" si="403"/>
        <v>65335.899999999994</v>
      </c>
      <c r="AD270" s="15">
        <f t="shared" si="373"/>
        <v>32667.949999999997</v>
      </c>
      <c r="AE270" s="15">
        <f t="shared" si="404"/>
        <v>89.868791171860693</v>
      </c>
      <c r="AF270" s="1">
        <v>0</v>
      </c>
      <c r="AG270" s="34">
        <f t="shared" si="406"/>
        <v>112004.40000000002</v>
      </c>
      <c r="AH270" s="34">
        <f t="shared" si="407"/>
        <v>56002.200000000012</v>
      </c>
      <c r="AI270" s="34">
        <f t="shared" si="408"/>
        <v>28001.100000000006</v>
      </c>
      <c r="AJ270" s="34">
        <f t="shared" si="409"/>
        <v>14000.550000000003</v>
      </c>
      <c r="AK270" s="34">
        <f t="shared" si="410"/>
        <v>0</v>
      </c>
      <c r="AL270" s="34">
        <f t="shared" si="411"/>
        <v>0</v>
      </c>
      <c r="AM270" s="34">
        <f t="shared" si="412"/>
        <v>0</v>
      </c>
      <c r="AN270" s="34">
        <f t="shared" si="413"/>
        <v>0</v>
      </c>
    </row>
    <row r="271" spans="1:40" ht="13.25" hidden="1" customHeight="1" x14ac:dyDescent="0.45">
      <c r="A271" s="20" t="str">
        <f t="shared" si="414"/>
        <v>C.A. - Inter - Corp &amp; other Laws</v>
      </c>
      <c r="B271" s="27" t="s">
        <v>211</v>
      </c>
      <c r="C271" s="3" t="s">
        <v>207</v>
      </c>
      <c r="D271" s="3" t="s">
        <v>169</v>
      </c>
      <c r="E271" s="3" t="s">
        <v>4</v>
      </c>
      <c r="F271" s="22" t="s">
        <v>276</v>
      </c>
      <c r="G271" s="22" t="s">
        <v>185</v>
      </c>
      <c r="H271" s="7" t="s">
        <v>104</v>
      </c>
      <c r="I271" s="17">
        <v>45139</v>
      </c>
      <c r="J271" s="7"/>
      <c r="K271" s="7"/>
      <c r="L271" s="7"/>
      <c r="M271" s="7"/>
      <c r="N271" s="7"/>
      <c r="O271" s="7"/>
      <c r="P271" s="7"/>
      <c r="Q271" s="7"/>
      <c r="R271" s="18"/>
      <c r="S271" s="7"/>
      <c r="T271" s="18"/>
      <c r="U271" s="18"/>
      <c r="V271" s="16"/>
      <c r="W271" s="16"/>
      <c r="X271" s="16"/>
      <c r="Y271" s="16"/>
      <c r="Z271" s="16"/>
      <c r="AA271" s="15"/>
      <c r="AB271" s="15"/>
      <c r="AC271" s="15"/>
      <c r="AD271" s="15"/>
      <c r="AE271" s="15"/>
      <c r="AF271" s="1">
        <v>0</v>
      </c>
      <c r="AG271" s="34">
        <f t="shared" si="406"/>
        <v>0</v>
      </c>
      <c r="AH271" s="34">
        <f t="shared" si="407"/>
        <v>0</v>
      </c>
      <c r="AI271" s="34">
        <f t="shared" si="408"/>
        <v>0</v>
      </c>
      <c r="AJ271" s="34">
        <f t="shared" si="409"/>
        <v>0</v>
      </c>
      <c r="AK271" s="34" t="e">
        <f t="shared" si="410"/>
        <v>#DIV/0!</v>
      </c>
      <c r="AL271" s="34" t="e">
        <f t="shared" si="411"/>
        <v>#DIV/0!</v>
      </c>
      <c r="AM271" s="34" t="e">
        <f t="shared" si="412"/>
        <v>#DIV/0!</v>
      </c>
      <c r="AN271" s="34" t="e">
        <f t="shared" si="413"/>
        <v>#DIV/0!</v>
      </c>
    </row>
    <row r="272" spans="1:40" ht="13.25" hidden="1" customHeight="1" x14ac:dyDescent="0.45">
      <c r="A272" s="20" t="str">
        <f t="shared" si="414"/>
        <v>C.A. - Inter - Cost &amp; Mgmt Ac</v>
      </c>
      <c r="B272" s="27" t="s">
        <v>212</v>
      </c>
      <c r="C272" s="3" t="s">
        <v>207</v>
      </c>
      <c r="D272" s="3" t="s">
        <v>169</v>
      </c>
      <c r="E272" s="3" t="s">
        <v>4</v>
      </c>
      <c r="F272" s="22" t="s">
        <v>198</v>
      </c>
      <c r="G272" s="22" t="s">
        <v>185</v>
      </c>
      <c r="H272" s="7" t="s">
        <v>104</v>
      </c>
      <c r="I272" s="17">
        <v>45139</v>
      </c>
      <c r="J272" s="7"/>
      <c r="K272" s="7"/>
      <c r="L272" s="7"/>
      <c r="M272" s="7"/>
      <c r="N272" s="7"/>
      <c r="O272" s="7"/>
      <c r="P272" s="7"/>
      <c r="Q272" s="7"/>
      <c r="R272" s="18"/>
      <c r="S272" s="7"/>
      <c r="T272" s="18"/>
      <c r="U272" s="18"/>
      <c r="V272" s="16"/>
      <c r="W272" s="16"/>
      <c r="X272" s="16"/>
      <c r="Y272" s="16"/>
      <c r="Z272" s="16"/>
      <c r="AA272" s="15"/>
      <c r="AB272" s="15"/>
      <c r="AC272" s="15"/>
      <c r="AD272" s="15"/>
      <c r="AE272" s="15"/>
      <c r="AF272" s="1">
        <v>0</v>
      </c>
      <c r="AG272" s="34">
        <f t="shared" si="406"/>
        <v>0</v>
      </c>
      <c r="AH272" s="34">
        <f t="shared" si="407"/>
        <v>0</v>
      </c>
      <c r="AI272" s="34">
        <f t="shared" si="408"/>
        <v>0</v>
      </c>
      <c r="AJ272" s="34">
        <f t="shared" si="409"/>
        <v>0</v>
      </c>
      <c r="AK272" s="34" t="e">
        <f t="shared" si="410"/>
        <v>#DIV/0!</v>
      </c>
      <c r="AL272" s="34" t="e">
        <f t="shared" si="411"/>
        <v>#DIV/0!</v>
      </c>
      <c r="AM272" s="34" t="e">
        <f t="shared" si="412"/>
        <v>#DIV/0!</v>
      </c>
      <c r="AN272" s="34" t="e">
        <f t="shared" si="413"/>
        <v>#DIV/0!</v>
      </c>
    </row>
    <row r="273" spans="1:40" ht="13.25" hidden="1" customHeight="1" x14ac:dyDescent="0.45">
      <c r="A273" s="20" t="str">
        <f t="shared" si="414"/>
        <v>C.A. - Inter - Tax</v>
      </c>
      <c r="B273" s="27" t="s">
        <v>213</v>
      </c>
      <c r="C273" s="3" t="s">
        <v>207</v>
      </c>
      <c r="D273" s="3" t="s">
        <v>169</v>
      </c>
      <c r="E273" s="3" t="s">
        <v>4</v>
      </c>
      <c r="F273" s="22" t="s">
        <v>29</v>
      </c>
      <c r="G273" s="22"/>
      <c r="H273" s="7" t="s">
        <v>104</v>
      </c>
      <c r="I273" s="17">
        <v>45139</v>
      </c>
      <c r="J273" s="7"/>
      <c r="K273" s="7"/>
      <c r="L273" s="7"/>
      <c r="M273" s="7"/>
      <c r="N273" s="7"/>
      <c r="O273" s="7"/>
      <c r="P273" s="7"/>
      <c r="Q273" s="7"/>
      <c r="R273" s="18"/>
      <c r="S273" s="7"/>
      <c r="T273" s="18"/>
      <c r="U273" s="18"/>
      <c r="V273" s="16"/>
      <c r="W273" s="16"/>
      <c r="X273" s="16"/>
      <c r="Y273" s="16"/>
      <c r="Z273" s="16"/>
      <c r="AA273" s="15"/>
      <c r="AB273" s="15"/>
      <c r="AC273" s="15"/>
      <c r="AD273" s="15"/>
      <c r="AE273" s="15"/>
      <c r="AF273" s="1">
        <v>0</v>
      </c>
      <c r="AG273" s="34">
        <f t="shared" si="406"/>
        <v>0</v>
      </c>
      <c r="AH273" s="34">
        <f t="shared" si="407"/>
        <v>0</v>
      </c>
      <c r="AI273" s="34">
        <f t="shared" si="408"/>
        <v>0</v>
      </c>
      <c r="AJ273" s="34">
        <f t="shared" si="409"/>
        <v>0</v>
      </c>
      <c r="AK273" s="34" t="e">
        <f t="shared" si="410"/>
        <v>#DIV/0!</v>
      </c>
      <c r="AL273" s="34" t="e">
        <f t="shared" si="411"/>
        <v>#DIV/0!</v>
      </c>
      <c r="AM273" s="34" t="e">
        <f t="shared" si="412"/>
        <v>#DIV/0!</v>
      </c>
      <c r="AN273" s="34" t="e">
        <f t="shared" si="413"/>
        <v>#DIV/0!</v>
      </c>
    </row>
    <row r="274" spans="1:40" ht="13.25" hidden="1" customHeight="1" x14ac:dyDescent="0.45">
      <c r="A274" s="20" t="str">
        <f t="shared" si="414"/>
        <v>C.A. - Inter - Audit</v>
      </c>
      <c r="B274" s="27" t="s">
        <v>214</v>
      </c>
      <c r="C274" s="3" t="s">
        <v>207</v>
      </c>
      <c r="D274" s="3" t="s">
        <v>169</v>
      </c>
      <c r="E274" s="3" t="s">
        <v>4</v>
      </c>
      <c r="F274" s="22" t="s">
        <v>29</v>
      </c>
      <c r="G274" s="22"/>
      <c r="H274" s="7" t="s">
        <v>104</v>
      </c>
      <c r="I274" s="17">
        <v>45139</v>
      </c>
      <c r="J274" s="7"/>
      <c r="K274" s="7"/>
      <c r="L274" s="7"/>
      <c r="M274" s="7"/>
      <c r="N274" s="7"/>
      <c r="O274" s="7"/>
      <c r="P274" s="7"/>
      <c r="Q274" s="7"/>
      <c r="R274" s="18"/>
      <c r="S274" s="7"/>
      <c r="T274" s="18"/>
      <c r="U274" s="18"/>
      <c r="V274" s="16"/>
      <c r="W274" s="16"/>
      <c r="X274" s="16"/>
      <c r="Y274" s="16"/>
      <c r="Z274" s="16"/>
      <c r="AA274" s="15"/>
      <c r="AB274" s="15"/>
      <c r="AC274" s="15"/>
      <c r="AD274" s="15"/>
      <c r="AE274" s="15"/>
      <c r="AF274" s="1">
        <v>0</v>
      </c>
      <c r="AG274" s="34">
        <f t="shared" si="406"/>
        <v>0</v>
      </c>
      <c r="AH274" s="34">
        <f t="shared" si="407"/>
        <v>0</v>
      </c>
      <c r="AI274" s="34">
        <f t="shared" si="408"/>
        <v>0</v>
      </c>
      <c r="AJ274" s="34">
        <f t="shared" si="409"/>
        <v>0</v>
      </c>
      <c r="AK274" s="34" t="e">
        <f t="shared" si="410"/>
        <v>#DIV/0!</v>
      </c>
      <c r="AL274" s="34" t="e">
        <f t="shared" si="411"/>
        <v>#DIV/0!</v>
      </c>
      <c r="AM274" s="34" t="e">
        <f t="shared" si="412"/>
        <v>#DIV/0!</v>
      </c>
      <c r="AN274" s="34" t="e">
        <f t="shared" si="413"/>
        <v>#DIV/0!</v>
      </c>
    </row>
    <row r="275" spans="1:40" ht="13.25" hidden="1" customHeight="1" x14ac:dyDescent="0.45">
      <c r="A275" s="20" t="str">
        <f t="shared" si="414"/>
        <v>C.A. - Inter - Adv Ac</v>
      </c>
      <c r="B275" s="27" t="s">
        <v>215</v>
      </c>
      <c r="C275" s="3" t="s">
        <v>207</v>
      </c>
      <c r="D275" s="3" t="s">
        <v>169</v>
      </c>
      <c r="E275" s="3" t="s">
        <v>4</v>
      </c>
      <c r="F275" s="22" t="s">
        <v>198</v>
      </c>
      <c r="G275" s="22" t="s">
        <v>185</v>
      </c>
      <c r="H275" s="7" t="s">
        <v>104</v>
      </c>
      <c r="I275" s="17">
        <v>45139</v>
      </c>
      <c r="J275" s="7"/>
      <c r="K275" s="7"/>
      <c r="L275" s="7"/>
      <c r="M275" s="7"/>
      <c r="N275" s="7"/>
      <c r="O275" s="7"/>
      <c r="P275" s="7"/>
      <c r="Q275" s="7"/>
      <c r="R275" s="18"/>
      <c r="S275" s="7"/>
      <c r="T275" s="18"/>
      <c r="U275" s="18"/>
      <c r="V275" s="16"/>
      <c r="W275" s="16"/>
      <c r="X275" s="16"/>
      <c r="Y275" s="16"/>
      <c r="Z275" s="16"/>
      <c r="AA275" s="15"/>
      <c r="AB275" s="15"/>
      <c r="AC275" s="15"/>
      <c r="AD275" s="15"/>
      <c r="AE275" s="15"/>
      <c r="AF275" s="1">
        <v>0</v>
      </c>
      <c r="AG275" s="34">
        <f t="shared" si="406"/>
        <v>0</v>
      </c>
      <c r="AH275" s="34">
        <f t="shared" si="407"/>
        <v>0</v>
      </c>
      <c r="AI275" s="34">
        <f t="shared" si="408"/>
        <v>0</v>
      </c>
      <c r="AJ275" s="34">
        <f t="shared" si="409"/>
        <v>0</v>
      </c>
      <c r="AK275" s="34" t="e">
        <f t="shared" si="410"/>
        <v>#DIV/0!</v>
      </c>
      <c r="AL275" s="34" t="e">
        <f t="shared" si="411"/>
        <v>#DIV/0!</v>
      </c>
      <c r="AM275" s="34" t="e">
        <f t="shared" si="412"/>
        <v>#DIV/0!</v>
      </c>
      <c r="AN275" s="34" t="e">
        <f t="shared" si="413"/>
        <v>#DIV/0!</v>
      </c>
    </row>
    <row r="276" spans="1:40" ht="13.25" hidden="1" customHeight="1" x14ac:dyDescent="0.45">
      <c r="A276" s="20" t="str">
        <f t="shared" si="414"/>
        <v>C.A. - Inter - EIS &amp; Strategic Mgmt</v>
      </c>
      <c r="B276" s="27" t="s">
        <v>216</v>
      </c>
      <c r="C276" s="3" t="s">
        <v>207</v>
      </c>
      <c r="D276" s="3" t="s">
        <v>169</v>
      </c>
      <c r="E276" s="3" t="s">
        <v>4</v>
      </c>
      <c r="F276" s="33" t="s">
        <v>277</v>
      </c>
      <c r="G276" s="33" t="s">
        <v>285</v>
      </c>
      <c r="H276" s="7" t="s">
        <v>104</v>
      </c>
      <c r="I276" s="17">
        <v>45139</v>
      </c>
      <c r="J276" s="7"/>
      <c r="K276" s="7"/>
      <c r="L276" s="7"/>
      <c r="M276" s="7"/>
      <c r="N276" s="7"/>
      <c r="O276" s="7"/>
      <c r="P276" s="7"/>
      <c r="Q276" s="7"/>
      <c r="R276" s="18"/>
      <c r="S276" s="7"/>
      <c r="T276" s="18"/>
      <c r="U276" s="18"/>
      <c r="V276" s="16"/>
      <c r="W276" s="16"/>
      <c r="X276" s="16"/>
      <c r="Y276" s="16"/>
      <c r="Z276" s="16"/>
      <c r="AA276" s="15"/>
      <c r="AB276" s="15"/>
      <c r="AC276" s="15"/>
      <c r="AD276" s="15"/>
      <c r="AE276" s="15"/>
      <c r="AF276" s="1">
        <v>0</v>
      </c>
      <c r="AG276" s="34">
        <f t="shared" si="406"/>
        <v>0</v>
      </c>
      <c r="AH276" s="34">
        <f t="shared" si="407"/>
        <v>0</v>
      </c>
      <c r="AI276" s="34">
        <f t="shared" si="408"/>
        <v>0</v>
      </c>
      <c r="AJ276" s="34">
        <f t="shared" si="409"/>
        <v>0</v>
      </c>
      <c r="AK276" s="34" t="e">
        <f t="shared" si="410"/>
        <v>#DIV/0!</v>
      </c>
      <c r="AL276" s="34" t="e">
        <f t="shared" si="411"/>
        <v>#DIV/0!</v>
      </c>
      <c r="AM276" s="34" t="e">
        <f t="shared" si="412"/>
        <v>#DIV/0!</v>
      </c>
      <c r="AN276" s="34" t="e">
        <f t="shared" si="413"/>
        <v>#DIV/0!</v>
      </c>
    </row>
    <row r="277" spans="1:40" ht="13.25" hidden="1" customHeight="1" x14ac:dyDescent="0.45">
      <c r="A277" s="20" t="str">
        <f t="shared" si="414"/>
        <v>C.A. - Inter - Fin Mgmt &amp; Eco</v>
      </c>
      <c r="B277" s="27" t="s">
        <v>217</v>
      </c>
      <c r="C277" s="3" t="s">
        <v>207</v>
      </c>
      <c r="D277" s="3" t="s">
        <v>169</v>
      </c>
      <c r="E277" s="3" t="s">
        <v>4</v>
      </c>
      <c r="F277" s="22" t="s">
        <v>29</v>
      </c>
      <c r="G277" s="22"/>
      <c r="H277" s="7" t="s">
        <v>104</v>
      </c>
      <c r="I277" s="17">
        <v>45139</v>
      </c>
      <c r="J277" s="7"/>
      <c r="K277" s="7"/>
      <c r="L277" s="7"/>
      <c r="M277" s="7"/>
      <c r="N277" s="7"/>
      <c r="O277" s="7"/>
      <c r="P277" s="7"/>
      <c r="Q277" s="7"/>
      <c r="R277" s="18"/>
      <c r="S277" s="7"/>
      <c r="T277" s="18"/>
      <c r="U277" s="18"/>
      <c r="V277" s="16"/>
      <c r="W277" s="16"/>
      <c r="X277" s="16"/>
      <c r="Y277" s="16"/>
      <c r="Z277" s="16"/>
      <c r="AA277" s="15"/>
      <c r="AB277" s="15"/>
      <c r="AC277" s="15"/>
      <c r="AD277" s="15"/>
      <c r="AE277" s="15"/>
      <c r="AF277" s="1">
        <v>0</v>
      </c>
      <c r="AG277" s="34">
        <f t="shared" si="406"/>
        <v>0</v>
      </c>
      <c r="AH277" s="34">
        <f t="shared" si="407"/>
        <v>0</v>
      </c>
      <c r="AI277" s="34">
        <f t="shared" si="408"/>
        <v>0</v>
      </c>
      <c r="AJ277" s="34">
        <f t="shared" si="409"/>
        <v>0</v>
      </c>
      <c r="AK277" s="34" t="e">
        <f t="shared" si="410"/>
        <v>#DIV/0!</v>
      </c>
      <c r="AL277" s="34" t="e">
        <f t="shared" si="411"/>
        <v>#DIV/0!</v>
      </c>
      <c r="AM277" s="34" t="e">
        <f t="shared" si="412"/>
        <v>#DIV/0!</v>
      </c>
      <c r="AN277" s="34" t="e">
        <f t="shared" si="413"/>
        <v>#DIV/0!</v>
      </c>
    </row>
    <row r="278" spans="1:40" ht="13.25" hidden="1" customHeight="1" x14ac:dyDescent="0.45">
      <c r="A278" s="20" t="str">
        <f t="shared" si="414"/>
        <v>C.A. - Final - Fin Reporting</v>
      </c>
      <c r="B278" s="9" t="s">
        <v>218</v>
      </c>
      <c r="C278" s="3" t="s">
        <v>168</v>
      </c>
      <c r="D278" s="3" t="s">
        <v>169</v>
      </c>
      <c r="E278" s="3" t="s">
        <v>4</v>
      </c>
      <c r="F278" s="22" t="s">
        <v>198</v>
      </c>
      <c r="G278" s="22" t="s">
        <v>185</v>
      </c>
      <c r="H278" s="7" t="s">
        <v>104</v>
      </c>
      <c r="I278" s="17">
        <v>45139</v>
      </c>
      <c r="J278" s="7">
        <v>4</v>
      </c>
      <c r="K278" s="7">
        <v>3</v>
      </c>
      <c r="L278" s="7">
        <v>0</v>
      </c>
      <c r="M278" s="7">
        <v>0</v>
      </c>
      <c r="N278" s="7" t="s">
        <v>29</v>
      </c>
      <c r="O278" s="7">
        <v>50000</v>
      </c>
      <c r="P278" s="7">
        <v>0</v>
      </c>
      <c r="Q278" s="7" t="s">
        <v>141</v>
      </c>
      <c r="R278" s="18">
        <f t="shared" si="396"/>
        <v>25000</v>
      </c>
      <c r="S278" s="7">
        <v>0</v>
      </c>
      <c r="T278" s="18">
        <f t="shared" si="397"/>
        <v>5000</v>
      </c>
      <c r="U278" s="18">
        <f t="shared" si="398"/>
        <v>11666.66666666675</v>
      </c>
      <c r="V278" s="16">
        <f t="shared" si="399"/>
        <v>466668</v>
      </c>
      <c r="W278" s="16">
        <f t="shared" si="400"/>
        <v>233334</v>
      </c>
      <c r="X278" s="16">
        <v>116667</v>
      </c>
      <c r="Y278" s="16">
        <f t="shared" si="401"/>
        <v>58333.5</v>
      </c>
      <c r="Z278" s="16">
        <f t="shared" si="402"/>
        <v>49.999700000599994</v>
      </c>
      <c r="AA278" s="15">
        <f t="shared" si="405"/>
        <v>326667.59999999998</v>
      </c>
      <c r="AB278" s="15">
        <f t="shared" si="372"/>
        <v>163333.79999999999</v>
      </c>
      <c r="AC278" s="15">
        <f t="shared" si="403"/>
        <v>81666.899999999994</v>
      </c>
      <c r="AD278" s="15">
        <f t="shared" si="373"/>
        <v>40833.449999999997</v>
      </c>
      <c r="AE278" s="15">
        <f t="shared" si="404"/>
        <v>89.873081237577566</v>
      </c>
      <c r="AF278" s="1">
        <v>0</v>
      </c>
      <c r="AG278" s="34">
        <f t="shared" si="406"/>
        <v>140000.40000000002</v>
      </c>
      <c r="AH278" s="34">
        <f t="shared" si="407"/>
        <v>70000.200000000012</v>
      </c>
      <c r="AI278" s="34">
        <f t="shared" si="408"/>
        <v>35000.100000000006</v>
      </c>
      <c r="AJ278" s="34">
        <f t="shared" si="409"/>
        <v>17500.050000000003</v>
      </c>
      <c r="AK278" s="34">
        <f t="shared" si="410"/>
        <v>0</v>
      </c>
      <c r="AL278" s="34">
        <f t="shared" si="411"/>
        <v>0</v>
      </c>
      <c r="AM278" s="34">
        <f t="shared" si="412"/>
        <v>0</v>
      </c>
      <c r="AN278" s="34">
        <f t="shared" si="413"/>
        <v>0</v>
      </c>
    </row>
    <row r="279" spans="1:40" ht="13.5" hidden="1" x14ac:dyDescent="0.45">
      <c r="A279" s="20" t="str">
        <f t="shared" si="414"/>
        <v>C.A. - Final - Strategic Fin Mgmt</v>
      </c>
      <c r="B279" s="9" t="s">
        <v>237</v>
      </c>
      <c r="C279" s="3" t="s">
        <v>168</v>
      </c>
      <c r="D279" s="3" t="s">
        <v>169</v>
      </c>
      <c r="E279" s="3" t="s">
        <v>4</v>
      </c>
      <c r="F279" s="22" t="s">
        <v>198</v>
      </c>
      <c r="G279" s="22" t="s">
        <v>185</v>
      </c>
      <c r="H279" s="7" t="s">
        <v>104</v>
      </c>
      <c r="I279" s="17">
        <v>45139</v>
      </c>
      <c r="J279" s="7"/>
      <c r="K279" s="7"/>
      <c r="L279" s="7"/>
      <c r="M279" s="7"/>
      <c r="N279" s="7"/>
      <c r="O279" s="7"/>
      <c r="P279" s="7"/>
      <c r="Q279" s="7"/>
      <c r="R279" s="18"/>
      <c r="S279" s="7"/>
      <c r="T279" s="18"/>
      <c r="U279" s="18"/>
      <c r="V279" s="16"/>
      <c r="W279" s="16"/>
      <c r="X279" s="16"/>
      <c r="Y279" s="16"/>
      <c r="Z279" s="16"/>
      <c r="AA279" s="15"/>
      <c r="AB279" s="15"/>
      <c r="AC279" s="15"/>
      <c r="AD279" s="15"/>
      <c r="AE279" s="15"/>
      <c r="AF279" s="1">
        <v>0</v>
      </c>
      <c r="AG279" s="34">
        <f t="shared" si="406"/>
        <v>0</v>
      </c>
      <c r="AH279" s="34">
        <f t="shared" si="407"/>
        <v>0</v>
      </c>
      <c r="AI279" s="34">
        <f t="shared" si="408"/>
        <v>0</v>
      </c>
      <c r="AJ279" s="34">
        <f t="shared" si="409"/>
        <v>0</v>
      </c>
      <c r="AK279" s="34" t="e">
        <f t="shared" si="410"/>
        <v>#DIV/0!</v>
      </c>
      <c r="AL279" s="34" t="e">
        <f t="shared" si="411"/>
        <v>#DIV/0!</v>
      </c>
      <c r="AM279" s="34" t="e">
        <f t="shared" si="412"/>
        <v>#DIV/0!</v>
      </c>
      <c r="AN279" s="34" t="e">
        <f t="shared" si="413"/>
        <v>#DIV/0!</v>
      </c>
    </row>
    <row r="280" spans="1:40" ht="13.25" hidden="1" customHeight="1" x14ac:dyDescent="0.45">
      <c r="A280" s="20" t="str">
        <f t="shared" si="414"/>
        <v>C.A. - Final - Audit &amp; Ethics</v>
      </c>
      <c r="B280" s="9" t="s">
        <v>219</v>
      </c>
      <c r="C280" s="3" t="s">
        <v>168</v>
      </c>
      <c r="D280" s="3" t="s">
        <v>169</v>
      </c>
      <c r="E280" s="3" t="s">
        <v>4</v>
      </c>
      <c r="F280" s="22" t="s">
        <v>29</v>
      </c>
      <c r="G280" s="22"/>
      <c r="H280" s="7" t="s">
        <v>104</v>
      </c>
      <c r="I280" s="17">
        <v>45139</v>
      </c>
      <c r="J280" s="7"/>
      <c r="K280" s="7"/>
      <c r="L280" s="7"/>
      <c r="M280" s="7"/>
      <c r="N280" s="7"/>
      <c r="O280" s="7"/>
      <c r="P280" s="7"/>
      <c r="Q280" s="7"/>
      <c r="R280" s="18"/>
      <c r="S280" s="7"/>
      <c r="T280" s="18"/>
      <c r="U280" s="18"/>
      <c r="V280" s="16"/>
      <c r="W280" s="16"/>
      <c r="X280" s="16"/>
      <c r="Y280" s="16"/>
      <c r="Z280" s="16"/>
      <c r="AA280" s="15"/>
      <c r="AB280" s="15"/>
      <c r="AC280" s="15"/>
      <c r="AD280" s="15"/>
      <c r="AE280" s="15"/>
      <c r="AF280" s="1">
        <v>0</v>
      </c>
      <c r="AG280" s="34">
        <f t="shared" si="406"/>
        <v>0</v>
      </c>
      <c r="AH280" s="34">
        <f t="shared" si="407"/>
        <v>0</v>
      </c>
      <c r="AI280" s="34">
        <f t="shared" si="408"/>
        <v>0</v>
      </c>
      <c r="AJ280" s="34">
        <f t="shared" si="409"/>
        <v>0</v>
      </c>
      <c r="AK280" s="34" t="e">
        <f t="shared" si="410"/>
        <v>#DIV/0!</v>
      </c>
      <c r="AL280" s="34" t="e">
        <f t="shared" si="411"/>
        <v>#DIV/0!</v>
      </c>
      <c r="AM280" s="34" t="e">
        <f t="shared" si="412"/>
        <v>#DIV/0!</v>
      </c>
      <c r="AN280" s="34" t="e">
        <f t="shared" si="413"/>
        <v>#DIV/0!</v>
      </c>
    </row>
    <row r="281" spans="1:40" ht="13.25" hidden="1" customHeight="1" x14ac:dyDescent="0.45">
      <c r="A281" s="20" t="str">
        <f t="shared" si="414"/>
        <v>C.A. - Final - Corporate &amp; Eco Laws</v>
      </c>
      <c r="B281" s="9" t="s">
        <v>220</v>
      </c>
      <c r="C281" s="3" t="s">
        <v>168</v>
      </c>
      <c r="D281" s="3" t="s">
        <v>169</v>
      </c>
      <c r="E281" s="3" t="s">
        <v>4</v>
      </c>
      <c r="F281" s="22" t="s">
        <v>276</v>
      </c>
      <c r="G281" s="22" t="s">
        <v>185</v>
      </c>
      <c r="H281" s="7" t="s">
        <v>104</v>
      </c>
      <c r="I281" s="17">
        <v>45139</v>
      </c>
      <c r="J281" s="7"/>
      <c r="K281" s="7"/>
      <c r="L281" s="7"/>
      <c r="M281" s="7"/>
      <c r="N281" s="7"/>
      <c r="O281" s="7"/>
      <c r="P281" s="7"/>
      <c r="Q281" s="7"/>
      <c r="R281" s="18"/>
      <c r="S281" s="7"/>
      <c r="T281" s="18"/>
      <c r="U281" s="18"/>
      <c r="V281" s="16"/>
      <c r="W281" s="16"/>
      <c r="X281" s="16"/>
      <c r="Y281" s="16"/>
      <c r="Z281" s="16"/>
      <c r="AA281" s="15"/>
      <c r="AB281" s="15"/>
      <c r="AC281" s="15"/>
      <c r="AD281" s="15"/>
      <c r="AE281" s="15"/>
      <c r="AF281" s="1">
        <v>0</v>
      </c>
      <c r="AG281" s="34">
        <f t="shared" si="406"/>
        <v>0</v>
      </c>
      <c r="AH281" s="34">
        <f t="shared" si="407"/>
        <v>0</v>
      </c>
      <c r="AI281" s="34">
        <f t="shared" si="408"/>
        <v>0</v>
      </c>
      <c r="AJ281" s="34">
        <f t="shared" si="409"/>
        <v>0</v>
      </c>
      <c r="AK281" s="34" t="e">
        <f t="shared" si="410"/>
        <v>#DIV/0!</v>
      </c>
      <c r="AL281" s="34" t="e">
        <f t="shared" si="411"/>
        <v>#DIV/0!</v>
      </c>
      <c r="AM281" s="34" t="e">
        <f t="shared" si="412"/>
        <v>#DIV/0!</v>
      </c>
      <c r="AN281" s="34" t="e">
        <f t="shared" si="413"/>
        <v>#DIV/0!</v>
      </c>
    </row>
    <row r="282" spans="1:40" ht="13.25" hidden="1" customHeight="1" x14ac:dyDescent="0.45">
      <c r="A282" s="20" t="str">
        <f t="shared" si="414"/>
        <v>C.A. - Final - Strategic Cost &amp; Perf Eval</v>
      </c>
      <c r="B282" s="9" t="s">
        <v>222</v>
      </c>
      <c r="C282" s="3" t="s">
        <v>168</v>
      </c>
      <c r="D282" s="3" t="s">
        <v>169</v>
      </c>
      <c r="E282" s="3" t="s">
        <v>4</v>
      </c>
      <c r="F282" s="22" t="s">
        <v>198</v>
      </c>
      <c r="G282" s="22" t="s">
        <v>185</v>
      </c>
      <c r="H282" s="7" t="s">
        <v>104</v>
      </c>
      <c r="I282" s="17">
        <v>45139</v>
      </c>
      <c r="J282" s="7"/>
      <c r="K282" s="7"/>
      <c r="L282" s="7"/>
      <c r="M282" s="7"/>
      <c r="N282" s="7"/>
      <c r="O282" s="7"/>
      <c r="P282" s="7"/>
      <c r="Q282" s="7"/>
      <c r="R282" s="18"/>
      <c r="S282" s="7"/>
      <c r="T282" s="18"/>
      <c r="U282" s="18"/>
      <c r="V282" s="16"/>
      <c r="W282" s="16"/>
      <c r="X282" s="16"/>
      <c r="Y282" s="16"/>
      <c r="Z282" s="16"/>
      <c r="AA282" s="15"/>
      <c r="AB282" s="15"/>
      <c r="AC282" s="15"/>
      <c r="AD282" s="15"/>
      <c r="AE282" s="15"/>
      <c r="AF282" s="1">
        <v>0</v>
      </c>
      <c r="AG282" s="34">
        <f t="shared" si="406"/>
        <v>0</v>
      </c>
      <c r="AH282" s="34">
        <f t="shared" si="407"/>
        <v>0</v>
      </c>
      <c r="AI282" s="34">
        <f t="shared" si="408"/>
        <v>0</v>
      </c>
      <c r="AJ282" s="34">
        <f t="shared" si="409"/>
        <v>0</v>
      </c>
      <c r="AK282" s="34" t="e">
        <f t="shared" si="410"/>
        <v>#DIV/0!</v>
      </c>
      <c r="AL282" s="34" t="e">
        <f t="shared" si="411"/>
        <v>#DIV/0!</v>
      </c>
      <c r="AM282" s="34" t="e">
        <f t="shared" si="412"/>
        <v>#DIV/0!</v>
      </c>
      <c r="AN282" s="34" t="e">
        <f t="shared" si="413"/>
        <v>#DIV/0!</v>
      </c>
    </row>
    <row r="283" spans="1:40" ht="17" hidden="1" customHeight="1" x14ac:dyDescent="0.45">
      <c r="A283" s="20" t="str">
        <f t="shared" si="414"/>
        <v>C.A. - Final - Risk, Cptl Mkt, Glbl FnRpt</v>
      </c>
      <c r="B283" s="9" t="s">
        <v>288</v>
      </c>
      <c r="C283" s="3" t="s">
        <v>168</v>
      </c>
      <c r="D283" s="3" t="s">
        <v>169</v>
      </c>
      <c r="E283" s="3" t="s">
        <v>4</v>
      </c>
      <c r="F283" s="22" t="s">
        <v>29</v>
      </c>
      <c r="G283" s="22"/>
      <c r="H283" s="7" t="s">
        <v>104</v>
      </c>
      <c r="I283" s="17">
        <v>45139</v>
      </c>
      <c r="J283" s="7"/>
      <c r="K283" s="7"/>
      <c r="L283" s="7"/>
      <c r="M283" s="7"/>
      <c r="N283" s="7"/>
      <c r="O283" s="7"/>
      <c r="P283" s="7"/>
      <c r="Q283" s="7"/>
      <c r="R283" s="18"/>
      <c r="S283" s="7"/>
      <c r="T283" s="18"/>
      <c r="U283" s="18"/>
      <c r="V283" s="16"/>
      <c r="W283" s="16"/>
      <c r="X283" s="16"/>
      <c r="Y283" s="16"/>
      <c r="Z283" s="16"/>
      <c r="AA283" s="15"/>
      <c r="AB283" s="15"/>
      <c r="AC283" s="15"/>
      <c r="AD283" s="15"/>
      <c r="AE283" s="15"/>
      <c r="AF283" s="1">
        <v>0</v>
      </c>
      <c r="AG283" s="34">
        <f t="shared" si="406"/>
        <v>0</v>
      </c>
      <c r="AH283" s="34">
        <f t="shared" si="407"/>
        <v>0</v>
      </c>
      <c r="AI283" s="34">
        <f t="shared" si="408"/>
        <v>0</v>
      </c>
      <c r="AJ283" s="34">
        <f t="shared" si="409"/>
        <v>0</v>
      </c>
      <c r="AK283" s="34" t="e">
        <f t="shared" si="410"/>
        <v>#DIV/0!</v>
      </c>
      <c r="AL283" s="34" t="e">
        <f t="shared" si="411"/>
        <v>#DIV/0!</v>
      </c>
      <c r="AM283" s="34" t="e">
        <f t="shared" si="412"/>
        <v>#DIV/0!</v>
      </c>
      <c r="AN283" s="34" t="e">
        <f t="shared" si="413"/>
        <v>#DIV/0!</v>
      </c>
    </row>
    <row r="284" spans="1:40" ht="13.25" hidden="1" customHeight="1" x14ac:dyDescent="0.45">
      <c r="A284" s="20" t="str">
        <f t="shared" si="414"/>
        <v>C.A. - Final - Direct Tax &amp; Intrtnl Tax</v>
      </c>
      <c r="B284" s="9" t="s">
        <v>223</v>
      </c>
      <c r="C284" s="3" t="s">
        <v>168</v>
      </c>
      <c r="D284" s="3" t="s">
        <v>169</v>
      </c>
      <c r="E284" s="3" t="s">
        <v>4</v>
      </c>
      <c r="F284" s="22" t="s">
        <v>276</v>
      </c>
      <c r="G284" s="22" t="s">
        <v>185</v>
      </c>
      <c r="H284" s="7" t="s">
        <v>104</v>
      </c>
      <c r="I284" s="17">
        <v>45139</v>
      </c>
      <c r="J284" s="7"/>
      <c r="K284" s="7"/>
      <c r="L284" s="7"/>
      <c r="M284" s="7"/>
      <c r="N284" s="7"/>
      <c r="O284" s="7"/>
      <c r="P284" s="7"/>
      <c r="Q284" s="7"/>
      <c r="R284" s="18"/>
      <c r="S284" s="7"/>
      <c r="T284" s="18"/>
      <c r="U284" s="18"/>
      <c r="V284" s="16"/>
      <c r="W284" s="16"/>
      <c r="X284" s="16"/>
      <c r="Y284" s="16"/>
      <c r="Z284" s="16"/>
      <c r="AA284" s="15"/>
      <c r="AB284" s="15"/>
      <c r="AC284" s="15"/>
      <c r="AD284" s="15"/>
      <c r="AE284" s="15"/>
      <c r="AF284" s="1">
        <v>0</v>
      </c>
      <c r="AG284" s="34">
        <f t="shared" si="406"/>
        <v>0</v>
      </c>
      <c r="AH284" s="34">
        <f t="shared" si="407"/>
        <v>0</v>
      </c>
      <c r="AI284" s="34">
        <f t="shared" si="408"/>
        <v>0</v>
      </c>
      <c r="AJ284" s="34">
        <f t="shared" si="409"/>
        <v>0</v>
      </c>
      <c r="AK284" s="34" t="e">
        <f t="shared" si="410"/>
        <v>#DIV/0!</v>
      </c>
      <c r="AL284" s="34" t="e">
        <f t="shared" si="411"/>
        <v>#DIV/0!</v>
      </c>
      <c r="AM284" s="34" t="e">
        <f t="shared" si="412"/>
        <v>#DIV/0!</v>
      </c>
      <c r="AN284" s="34" t="e">
        <f t="shared" si="413"/>
        <v>#DIV/0!</v>
      </c>
    </row>
    <row r="285" spans="1:40" ht="13.25" hidden="1" customHeight="1" x14ac:dyDescent="0.45">
      <c r="A285" s="20" t="str">
        <f t="shared" si="414"/>
        <v>C.A. - Final - Indirect Tax laws</v>
      </c>
      <c r="B285" s="9" t="s">
        <v>221</v>
      </c>
      <c r="C285" s="3" t="s">
        <v>168</v>
      </c>
      <c r="D285" s="3" t="s">
        <v>169</v>
      </c>
      <c r="E285" s="3" t="s">
        <v>4</v>
      </c>
      <c r="F285" s="22" t="s">
        <v>276</v>
      </c>
      <c r="G285" s="22" t="s">
        <v>185</v>
      </c>
      <c r="H285" s="7" t="s">
        <v>104</v>
      </c>
      <c r="I285" s="17">
        <v>45139</v>
      </c>
      <c r="J285" s="7"/>
      <c r="K285" s="7"/>
      <c r="L285" s="7"/>
      <c r="M285" s="7"/>
      <c r="N285" s="7"/>
      <c r="O285" s="7"/>
      <c r="P285" s="7"/>
      <c r="Q285" s="7"/>
      <c r="R285" s="18"/>
      <c r="S285" s="7"/>
      <c r="T285" s="18"/>
      <c r="U285" s="18"/>
      <c r="V285" s="16"/>
      <c r="W285" s="16"/>
      <c r="X285" s="16"/>
      <c r="Y285" s="16"/>
      <c r="Z285" s="16"/>
      <c r="AA285" s="15"/>
      <c r="AB285" s="15"/>
      <c r="AC285" s="15"/>
      <c r="AD285" s="15"/>
      <c r="AE285" s="15"/>
      <c r="AF285" s="1">
        <v>0</v>
      </c>
      <c r="AG285" s="34">
        <f t="shared" si="406"/>
        <v>0</v>
      </c>
      <c r="AH285" s="34">
        <f t="shared" si="407"/>
        <v>0</v>
      </c>
      <c r="AI285" s="34">
        <f t="shared" si="408"/>
        <v>0</v>
      </c>
      <c r="AJ285" s="34">
        <f t="shared" si="409"/>
        <v>0</v>
      </c>
      <c r="AK285" s="34" t="e">
        <f t="shared" si="410"/>
        <v>#DIV/0!</v>
      </c>
      <c r="AL285" s="34" t="e">
        <f t="shared" si="411"/>
        <v>#DIV/0!</v>
      </c>
      <c r="AM285" s="34" t="e">
        <f t="shared" si="412"/>
        <v>#DIV/0!</v>
      </c>
      <c r="AN285" s="34" t="e">
        <f t="shared" si="413"/>
        <v>#DIV/0!</v>
      </c>
    </row>
    <row r="286" spans="1:40" ht="13.25" hidden="1" customHeight="1" x14ac:dyDescent="0.45">
      <c r="A286" s="32" t="str">
        <f t="shared" si="414"/>
        <v>C.M.A. - Found - Bizz laws &amp; comm</v>
      </c>
      <c r="B286" s="27" t="s">
        <v>224</v>
      </c>
      <c r="C286" s="3" t="s">
        <v>205</v>
      </c>
      <c r="D286" s="3" t="s">
        <v>170</v>
      </c>
      <c r="E286" s="3" t="s">
        <v>4</v>
      </c>
      <c r="F286" s="22" t="s">
        <v>29</v>
      </c>
      <c r="G286" s="22"/>
      <c r="H286" s="7" t="s">
        <v>104</v>
      </c>
      <c r="I286" s="17">
        <v>45139</v>
      </c>
      <c r="J286" s="7">
        <v>4</v>
      </c>
      <c r="K286" s="7">
        <v>3</v>
      </c>
      <c r="L286" s="7">
        <v>0</v>
      </c>
      <c r="M286" s="7">
        <v>0</v>
      </c>
      <c r="N286" s="7" t="s">
        <v>29</v>
      </c>
      <c r="O286" s="7">
        <v>30000</v>
      </c>
      <c r="P286" s="7">
        <v>0</v>
      </c>
      <c r="Q286" s="7" t="s">
        <v>141</v>
      </c>
      <c r="R286" s="18">
        <f t="shared" si="396"/>
        <v>15000</v>
      </c>
      <c r="S286" s="7">
        <v>0</v>
      </c>
      <c r="T286" s="18">
        <f t="shared" si="397"/>
        <v>3000</v>
      </c>
      <c r="U286" s="18">
        <f t="shared" si="398"/>
        <v>7000.00000000005</v>
      </c>
      <c r="V286" s="16">
        <f t="shared" ref="V286:V318" si="415">X286*4</f>
        <v>280000</v>
      </c>
      <c r="W286" s="16">
        <f t="shared" ref="W286:W318" si="416">X286*2</f>
        <v>140000</v>
      </c>
      <c r="X286" s="16">
        <v>70000</v>
      </c>
      <c r="Y286" s="16">
        <f t="shared" ref="Y286:Y318" si="417">X286/2</f>
        <v>35000</v>
      </c>
      <c r="Z286" s="16">
        <f t="shared" ref="Z286:Z318" si="418">(R286-(T286+X286/10))/(T286+X286/10)%</f>
        <v>50</v>
      </c>
      <c r="AA286" s="15">
        <f t="shared" si="405"/>
        <v>196000</v>
      </c>
      <c r="AB286" s="15">
        <f t="shared" si="372"/>
        <v>98000</v>
      </c>
      <c r="AC286" s="15">
        <f t="shared" si="403"/>
        <v>49000</v>
      </c>
      <c r="AD286" s="15">
        <f t="shared" si="373"/>
        <v>24500</v>
      </c>
      <c r="AE286" s="15">
        <f t="shared" si="404"/>
        <v>89.87341772151899</v>
      </c>
      <c r="AF286" s="1">
        <v>0</v>
      </c>
      <c r="AG286" s="34">
        <f t="shared" si="406"/>
        <v>84000</v>
      </c>
      <c r="AH286" s="34">
        <f t="shared" si="407"/>
        <v>42000</v>
      </c>
      <c r="AI286" s="34">
        <f t="shared" si="408"/>
        <v>21000</v>
      </c>
      <c r="AJ286" s="34">
        <f t="shared" si="409"/>
        <v>10500</v>
      </c>
      <c r="AK286" s="34">
        <f t="shared" si="410"/>
        <v>0</v>
      </c>
      <c r="AL286" s="34">
        <f t="shared" si="411"/>
        <v>0</v>
      </c>
      <c r="AM286" s="34">
        <f t="shared" si="412"/>
        <v>0</v>
      </c>
      <c r="AN286" s="34">
        <f t="shared" si="413"/>
        <v>0</v>
      </c>
    </row>
    <row r="287" spans="1:40" ht="13.25" hidden="1" customHeight="1" x14ac:dyDescent="0.45">
      <c r="A287" s="32" t="str">
        <f t="shared" si="414"/>
        <v>C.M.A. - Found - Fin &amp; Cost Ac</v>
      </c>
      <c r="B287" s="27" t="s">
        <v>225</v>
      </c>
      <c r="C287" s="3" t="s">
        <v>205</v>
      </c>
      <c r="D287" s="3" t="s">
        <v>170</v>
      </c>
      <c r="E287" s="3" t="s">
        <v>4</v>
      </c>
      <c r="F287" s="22" t="s">
        <v>29</v>
      </c>
      <c r="G287" s="22"/>
      <c r="H287" s="7" t="s">
        <v>104</v>
      </c>
      <c r="I287" s="17">
        <v>45139</v>
      </c>
      <c r="J287" s="7"/>
      <c r="K287" s="7"/>
      <c r="L287" s="7"/>
      <c r="M287" s="7"/>
      <c r="N287" s="7"/>
      <c r="O287" s="7"/>
      <c r="P287" s="7"/>
      <c r="Q287" s="7"/>
      <c r="R287" s="18"/>
      <c r="S287" s="7"/>
      <c r="T287" s="18"/>
      <c r="U287" s="18"/>
      <c r="V287" s="16"/>
      <c r="W287" s="16"/>
      <c r="X287" s="16"/>
      <c r="Y287" s="16"/>
      <c r="Z287" s="16"/>
      <c r="AA287" s="15"/>
      <c r="AB287" s="15"/>
      <c r="AC287" s="15"/>
      <c r="AD287" s="15"/>
      <c r="AE287" s="15"/>
      <c r="AF287" s="1">
        <v>0</v>
      </c>
      <c r="AG287" s="34">
        <f t="shared" si="406"/>
        <v>0</v>
      </c>
      <c r="AH287" s="34">
        <f t="shared" si="407"/>
        <v>0</v>
      </c>
      <c r="AI287" s="34">
        <f t="shared" si="408"/>
        <v>0</v>
      </c>
      <c r="AJ287" s="34">
        <f t="shared" si="409"/>
        <v>0</v>
      </c>
      <c r="AK287" s="34" t="e">
        <f t="shared" si="410"/>
        <v>#DIV/0!</v>
      </c>
      <c r="AL287" s="34" t="e">
        <f t="shared" si="411"/>
        <v>#DIV/0!</v>
      </c>
      <c r="AM287" s="34" t="e">
        <f t="shared" si="412"/>
        <v>#DIV/0!</v>
      </c>
      <c r="AN287" s="34" t="e">
        <f t="shared" si="413"/>
        <v>#DIV/0!</v>
      </c>
    </row>
    <row r="288" spans="1:40" ht="13.25" hidden="1" customHeight="1" x14ac:dyDescent="0.45">
      <c r="A288" s="32" t="str">
        <f t="shared" si="414"/>
        <v>C.M.A. - Found - Bizz math &amp; Stat</v>
      </c>
      <c r="B288" s="27" t="s">
        <v>226</v>
      </c>
      <c r="C288" s="3" t="s">
        <v>205</v>
      </c>
      <c r="D288" s="3" t="s">
        <v>170</v>
      </c>
      <c r="E288" s="3" t="s">
        <v>4</v>
      </c>
      <c r="F288" s="22" t="s">
        <v>29</v>
      </c>
      <c r="G288" s="22"/>
      <c r="H288" s="7" t="s">
        <v>104</v>
      </c>
      <c r="I288" s="17">
        <v>45139</v>
      </c>
      <c r="J288" s="7"/>
      <c r="K288" s="7"/>
      <c r="L288" s="7"/>
      <c r="M288" s="7"/>
      <c r="N288" s="7"/>
      <c r="O288" s="7"/>
      <c r="P288" s="7"/>
      <c r="Q288" s="7"/>
      <c r="R288" s="18"/>
      <c r="S288" s="7"/>
      <c r="T288" s="18"/>
      <c r="U288" s="18"/>
      <c r="V288" s="16"/>
      <c r="W288" s="16"/>
      <c r="X288" s="16"/>
      <c r="Y288" s="16"/>
      <c r="Z288" s="16"/>
      <c r="AA288" s="15"/>
      <c r="AB288" s="15"/>
      <c r="AC288" s="15"/>
      <c r="AD288" s="15"/>
      <c r="AE288" s="15"/>
      <c r="AF288" s="1">
        <v>0</v>
      </c>
      <c r="AG288" s="34">
        <f t="shared" si="406"/>
        <v>0</v>
      </c>
      <c r="AH288" s="34">
        <f t="shared" si="407"/>
        <v>0</v>
      </c>
      <c r="AI288" s="34">
        <f t="shared" si="408"/>
        <v>0</v>
      </c>
      <c r="AJ288" s="34">
        <f t="shared" si="409"/>
        <v>0</v>
      </c>
      <c r="AK288" s="34" t="e">
        <f t="shared" si="410"/>
        <v>#DIV/0!</v>
      </c>
      <c r="AL288" s="34" t="e">
        <f t="shared" si="411"/>
        <v>#DIV/0!</v>
      </c>
      <c r="AM288" s="34" t="e">
        <f t="shared" si="412"/>
        <v>#DIV/0!</v>
      </c>
      <c r="AN288" s="34" t="e">
        <f t="shared" si="413"/>
        <v>#DIV/0!</v>
      </c>
    </row>
    <row r="289" spans="1:40" ht="13.25" hidden="1" customHeight="1" x14ac:dyDescent="0.45">
      <c r="A289" s="32" t="str">
        <f t="shared" si="414"/>
        <v>C.M.A. - Found - Bizz Eco &amp; Math</v>
      </c>
      <c r="B289" s="27" t="s">
        <v>227</v>
      </c>
      <c r="C289" s="3" t="s">
        <v>205</v>
      </c>
      <c r="D289" s="3" t="s">
        <v>170</v>
      </c>
      <c r="E289" s="3" t="s">
        <v>4</v>
      </c>
      <c r="F289" s="22" t="s">
        <v>29</v>
      </c>
      <c r="G289" s="22"/>
      <c r="H289" s="7" t="s">
        <v>104</v>
      </c>
      <c r="I289" s="17">
        <v>45139</v>
      </c>
      <c r="J289" s="7"/>
      <c r="K289" s="7"/>
      <c r="L289" s="7"/>
      <c r="M289" s="7"/>
      <c r="N289" s="7"/>
      <c r="O289" s="7"/>
      <c r="P289" s="7"/>
      <c r="Q289" s="7"/>
      <c r="R289" s="18"/>
      <c r="S289" s="7"/>
      <c r="T289" s="18"/>
      <c r="U289" s="18"/>
      <c r="V289" s="16"/>
      <c r="W289" s="16"/>
      <c r="X289" s="16"/>
      <c r="Y289" s="16"/>
      <c r="Z289" s="16"/>
      <c r="AA289" s="15"/>
      <c r="AB289" s="15"/>
      <c r="AC289" s="15"/>
      <c r="AD289" s="15"/>
      <c r="AE289" s="15"/>
      <c r="AF289" s="1">
        <v>0</v>
      </c>
      <c r="AG289" s="34">
        <f t="shared" si="406"/>
        <v>0</v>
      </c>
      <c r="AH289" s="34">
        <f t="shared" si="407"/>
        <v>0</v>
      </c>
      <c r="AI289" s="34">
        <f t="shared" si="408"/>
        <v>0</v>
      </c>
      <c r="AJ289" s="34">
        <f t="shared" si="409"/>
        <v>0</v>
      </c>
      <c r="AK289" s="34" t="e">
        <f t="shared" si="410"/>
        <v>#DIV/0!</v>
      </c>
      <c r="AL289" s="34" t="e">
        <f t="shared" si="411"/>
        <v>#DIV/0!</v>
      </c>
      <c r="AM289" s="34" t="e">
        <f t="shared" si="412"/>
        <v>#DIV/0!</v>
      </c>
      <c r="AN289" s="34" t="e">
        <f t="shared" si="413"/>
        <v>#DIV/0!</v>
      </c>
    </row>
    <row r="290" spans="1:40" ht="13.25" hidden="1" customHeight="1" x14ac:dyDescent="0.45">
      <c r="A290" s="32" t="str">
        <f t="shared" si="414"/>
        <v>C.M.A. - Inter - Biz Law &amp; Ethics</v>
      </c>
      <c r="B290" s="9" t="s">
        <v>228</v>
      </c>
      <c r="C290" s="3" t="s">
        <v>207</v>
      </c>
      <c r="D290" s="3" t="s">
        <v>170</v>
      </c>
      <c r="E290" s="3" t="s">
        <v>4</v>
      </c>
      <c r="F290" s="22" t="s">
        <v>29</v>
      </c>
      <c r="G290" s="22"/>
      <c r="H290" s="7" t="s">
        <v>104</v>
      </c>
      <c r="I290" s="17">
        <v>45139</v>
      </c>
      <c r="J290" s="7">
        <v>4</v>
      </c>
      <c r="K290" s="7">
        <v>3</v>
      </c>
      <c r="L290" s="7">
        <v>0</v>
      </c>
      <c r="M290" s="7">
        <v>0</v>
      </c>
      <c r="N290" s="7" t="s">
        <v>29</v>
      </c>
      <c r="O290" s="7">
        <v>40000</v>
      </c>
      <c r="P290" s="7">
        <v>0</v>
      </c>
      <c r="Q290" s="7" t="s">
        <v>141</v>
      </c>
      <c r="R290" s="18">
        <f t="shared" si="396"/>
        <v>20000</v>
      </c>
      <c r="S290" s="7">
        <v>0</v>
      </c>
      <c r="T290" s="18">
        <f t="shared" si="397"/>
        <v>4000</v>
      </c>
      <c r="U290" s="18">
        <f t="shared" si="398"/>
        <v>9333.3333333333994</v>
      </c>
      <c r="V290" s="16">
        <f t="shared" si="415"/>
        <v>373348</v>
      </c>
      <c r="W290" s="16">
        <f t="shared" si="416"/>
        <v>186674</v>
      </c>
      <c r="X290" s="16">
        <v>93337</v>
      </c>
      <c r="Y290" s="16">
        <f t="shared" si="417"/>
        <v>46668.5</v>
      </c>
      <c r="Z290" s="16">
        <f t="shared" si="418"/>
        <v>49.995875113434366</v>
      </c>
      <c r="AA290" s="15">
        <f t="shared" si="405"/>
        <v>261343.59999999998</v>
      </c>
      <c r="AB290" s="15">
        <f t="shared" si="372"/>
        <v>130671.79999999999</v>
      </c>
      <c r="AC290" s="15">
        <f t="shared" si="403"/>
        <v>65335.899999999994</v>
      </c>
      <c r="AD290" s="15">
        <f t="shared" si="373"/>
        <v>32667.949999999997</v>
      </c>
      <c r="AE290" s="15">
        <f t="shared" si="404"/>
        <v>89.868791171860693</v>
      </c>
      <c r="AF290" s="1">
        <v>0</v>
      </c>
      <c r="AG290" s="34">
        <f t="shared" si="406"/>
        <v>112004.40000000002</v>
      </c>
      <c r="AH290" s="34">
        <f t="shared" si="407"/>
        <v>56002.200000000012</v>
      </c>
      <c r="AI290" s="34">
        <f t="shared" si="408"/>
        <v>28001.100000000006</v>
      </c>
      <c r="AJ290" s="34">
        <f t="shared" si="409"/>
        <v>14000.550000000003</v>
      </c>
      <c r="AK290" s="34">
        <f t="shared" si="410"/>
        <v>0</v>
      </c>
      <c r="AL290" s="34">
        <f t="shared" si="411"/>
        <v>0</v>
      </c>
      <c r="AM290" s="34">
        <f t="shared" si="412"/>
        <v>0</v>
      </c>
      <c r="AN290" s="34">
        <f t="shared" si="413"/>
        <v>0</v>
      </c>
    </row>
    <row r="291" spans="1:40" ht="13.25" hidden="1" customHeight="1" x14ac:dyDescent="0.45">
      <c r="A291" s="32" t="str">
        <f t="shared" si="414"/>
        <v>C.M.A. - Inter - Fin Ac</v>
      </c>
      <c r="B291" s="9" t="s">
        <v>229</v>
      </c>
      <c r="C291" s="3" t="s">
        <v>207</v>
      </c>
      <c r="D291" s="3" t="s">
        <v>170</v>
      </c>
      <c r="E291" s="3" t="s">
        <v>4</v>
      </c>
      <c r="F291" s="22" t="s">
        <v>29</v>
      </c>
      <c r="G291" s="22"/>
      <c r="H291" s="7" t="s">
        <v>104</v>
      </c>
      <c r="I291" s="17">
        <v>45139</v>
      </c>
      <c r="J291" s="7"/>
      <c r="K291" s="7"/>
      <c r="L291" s="7"/>
      <c r="M291" s="7"/>
      <c r="N291" s="7"/>
      <c r="O291" s="7"/>
      <c r="P291" s="7"/>
      <c r="Q291" s="7"/>
      <c r="R291" s="18"/>
      <c r="S291" s="7"/>
      <c r="T291" s="18"/>
      <c r="U291" s="18"/>
      <c r="V291" s="16"/>
      <c r="W291" s="16"/>
      <c r="X291" s="16"/>
      <c r="Y291" s="16"/>
      <c r="Z291" s="16"/>
      <c r="AA291" s="15"/>
      <c r="AB291" s="15"/>
      <c r="AC291" s="15"/>
      <c r="AD291" s="15"/>
      <c r="AE291" s="15"/>
      <c r="AF291" s="1">
        <v>0</v>
      </c>
      <c r="AG291" s="34">
        <f t="shared" si="406"/>
        <v>0</v>
      </c>
      <c r="AH291" s="34">
        <f t="shared" si="407"/>
        <v>0</v>
      </c>
      <c r="AI291" s="34">
        <f t="shared" si="408"/>
        <v>0</v>
      </c>
      <c r="AJ291" s="34">
        <f t="shared" si="409"/>
        <v>0</v>
      </c>
      <c r="AK291" s="34" t="e">
        <f t="shared" si="410"/>
        <v>#DIV/0!</v>
      </c>
      <c r="AL291" s="34" t="e">
        <f t="shared" si="411"/>
        <v>#DIV/0!</v>
      </c>
      <c r="AM291" s="34" t="e">
        <f t="shared" si="412"/>
        <v>#DIV/0!</v>
      </c>
      <c r="AN291" s="34" t="e">
        <f t="shared" si="413"/>
        <v>#DIV/0!</v>
      </c>
    </row>
    <row r="292" spans="1:40" ht="13.25" hidden="1" customHeight="1" x14ac:dyDescent="0.45">
      <c r="A292" s="32" t="str">
        <f t="shared" si="414"/>
        <v>C.M.A. - Inter - Direct Indirect Tax</v>
      </c>
      <c r="B292" s="9" t="s">
        <v>230</v>
      </c>
      <c r="C292" s="3" t="s">
        <v>207</v>
      </c>
      <c r="D292" s="3" t="s">
        <v>170</v>
      </c>
      <c r="E292" s="3" t="s">
        <v>4</v>
      </c>
      <c r="F292" s="22" t="s">
        <v>29</v>
      </c>
      <c r="G292" s="22"/>
      <c r="H292" s="7" t="s">
        <v>104</v>
      </c>
      <c r="I292" s="17">
        <v>45139</v>
      </c>
      <c r="J292" s="7"/>
      <c r="K292" s="7"/>
      <c r="L292" s="7"/>
      <c r="M292" s="7"/>
      <c r="N292" s="7"/>
      <c r="O292" s="7"/>
      <c r="P292" s="7"/>
      <c r="Q292" s="7"/>
      <c r="R292" s="18"/>
      <c r="S292" s="7"/>
      <c r="T292" s="18"/>
      <c r="U292" s="18"/>
      <c r="V292" s="16"/>
      <c r="W292" s="16"/>
      <c r="X292" s="16"/>
      <c r="Y292" s="16"/>
      <c r="Z292" s="16"/>
      <c r="AA292" s="15"/>
      <c r="AB292" s="15"/>
      <c r="AC292" s="15"/>
      <c r="AD292" s="15"/>
      <c r="AE292" s="15"/>
      <c r="AF292" s="1">
        <v>0</v>
      </c>
      <c r="AG292" s="34">
        <f t="shared" si="406"/>
        <v>0</v>
      </c>
      <c r="AH292" s="34">
        <f t="shared" si="407"/>
        <v>0</v>
      </c>
      <c r="AI292" s="34">
        <f t="shared" si="408"/>
        <v>0</v>
      </c>
      <c r="AJ292" s="34">
        <f t="shared" si="409"/>
        <v>0</v>
      </c>
      <c r="AK292" s="34" t="e">
        <f t="shared" si="410"/>
        <v>#DIV/0!</v>
      </c>
      <c r="AL292" s="34" t="e">
        <f t="shared" si="411"/>
        <v>#DIV/0!</v>
      </c>
      <c r="AM292" s="34" t="e">
        <f t="shared" si="412"/>
        <v>#DIV/0!</v>
      </c>
      <c r="AN292" s="34" t="e">
        <f t="shared" si="413"/>
        <v>#DIV/0!</v>
      </c>
    </row>
    <row r="293" spans="1:40" ht="13.25" hidden="1" customHeight="1" x14ac:dyDescent="0.45">
      <c r="A293" s="32" t="str">
        <f t="shared" si="414"/>
        <v>C.M.A. - Inter - Cost AC</v>
      </c>
      <c r="B293" s="9" t="s">
        <v>231</v>
      </c>
      <c r="C293" s="3" t="s">
        <v>207</v>
      </c>
      <c r="D293" s="3" t="s">
        <v>170</v>
      </c>
      <c r="E293" s="3" t="s">
        <v>4</v>
      </c>
      <c r="F293" s="22" t="s">
        <v>29</v>
      </c>
      <c r="G293" s="22"/>
      <c r="H293" s="7" t="s">
        <v>104</v>
      </c>
      <c r="I293" s="17">
        <v>45139</v>
      </c>
      <c r="J293" s="7"/>
      <c r="K293" s="7"/>
      <c r="L293" s="7"/>
      <c r="M293" s="7"/>
      <c r="N293" s="7"/>
      <c r="O293" s="7"/>
      <c r="P293" s="7"/>
      <c r="Q293" s="7"/>
      <c r="R293" s="18"/>
      <c r="S293" s="7"/>
      <c r="T293" s="18"/>
      <c r="U293" s="18"/>
      <c r="V293" s="16"/>
      <c r="W293" s="16"/>
      <c r="X293" s="16"/>
      <c r="Y293" s="16"/>
      <c r="Z293" s="16"/>
      <c r="AA293" s="15"/>
      <c r="AB293" s="15"/>
      <c r="AC293" s="15"/>
      <c r="AD293" s="15"/>
      <c r="AE293" s="15"/>
      <c r="AF293" s="1">
        <v>0</v>
      </c>
      <c r="AG293" s="34">
        <f t="shared" si="406"/>
        <v>0</v>
      </c>
      <c r="AH293" s="34">
        <f t="shared" si="407"/>
        <v>0</v>
      </c>
      <c r="AI293" s="34">
        <f t="shared" si="408"/>
        <v>0</v>
      </c>
      <c r="AJ293" s="34">
        <f t="shared" si="409"/>
        <v>0</v>
      </c>
      <c r="AK293" s="34" t="e">
        <f t="shared" si="410"/>
        <v>#DIV/0!</v>
      </c>
      <c r="AL293" s="34" t="e">
        <f t="shared" si="411"/>
        <v>#DIV/0!</v>
      </c>
      <c r="AM293" s="34" t="e">
        <f t="shared" si="412"/>
        <v>#DIV/0!</v>
      </c>
      <c r="AN293" s="34" t="e">
        <f t="shared" si="413"/>
        <v>#DIV/0!</v>
      </c>
    </row>
    <row r="294" spans="1:40" ht="13.25" hidden="1" customHeight="1" x14ac:dyDescent="0.45">
      <c r="A294" s="32" t="str">
        <f t="shared" si="414"/>
        <v>C.M.A. - Inter - Ops &amp; Mgmt Strategic</v>
      </c>
      <c r="B294" s="9" t="s">
        <v>234</v>
      </c>
      <c r="C294" s="3" t="s">
        <v>207</v>
      </c>
      <c r="D294" s="3" t="s">
        <v>170</v>
      </c>
      <c r="E294" s="3" t="s">
        <v>4</v>
      </c>
      <c r="F294" s="22" t="s">
        <v>29</v>
      </c>
      <c r="G294" s="22"/>
      <c r="H294" s="7" t="s">
        <v>104</v>
      </c>
      <c r="I294" s="17">
        <v>45139</v>
      </c>
      <c r="J294" s="7"/>
      <c r="K294" s="7"/>
      <c r="L294" s="7"/>
      <c r="M294" s="7"/>
      <c r="N294" s="7"/>
      <c r="O294" s="7"/>
      <c r="P294" s="7"/>
      <c r="Q294" s="7"/>
      <c r="R294" s="18"/>
      <c r="S294" s="7"/>
      <c r="T294" s="18"/>
      <c r="U294" s="18"/>
      <c r="V294" s="16"/>
      <c r="W294" s="16"/>
      <c r="X294" s="16"/>
      <c r="Y294" s="16"/>
      <c r="Z294" s="16"/>
      <c r="AA294" s="15"/>
      <c r="AB294" s="15"/>
      <c r="AC294" s="15"/>
      <c r="AD294" s="15"/>
      <c r="AE294" s="15"/>
      <c r="AF294" s="1">
        <v>0</v>
      </c>
      <c r="AG294" s="34">
        <f t="shared" si="406"/>
        <v>0</v>
      </c>
      <c r="AH294" s="34">
        <f t="shared" si="407"/>
        <v>0</v>
      </c>
      <c r="AI294" s="34">
        <f t="shared" si="408"/>
        <v>0</v>
      </c>
      <c r="AJ294" s="34">
        <f t="shared" si="409"/>
        <v>0</v>
      </c>
      <c r="AK294" s="34" t="e">
        <f t="shared" si="410"/>
        <v>#DIV/0!</v>
      </c>
      <c r="AL294" s="34" t="e">
        <f t="shared" si="411"/>
        <v>#DIV/0!</v>
      </c>
      <c r="AM294" s="34" t="e">
        <f t="shared" si="412"/>
        <v>#DIV/0!</v>
      </c>
      <c r="AN294" s="34" t="e">
        <f t="shared" si="413"/>
        <v>#DIV/0!</v>
      </c>
    </row>
    <row r="295" spans="1:40" ht="24" hidden="1" customHeight="1" x14ac:dyDescent="0.45">
      <c r="A295" s="32" t="str">
        <f t="shared" si="414"/>
        <v>C.M.A. - Inter - Corporate AC &amp; Auditing</v>
      </c>
      <c r="B295" s="9" t="s">
        <v>232</v>
      </c>
      <c r="C295" s="3" t="s">
        <v>207</v>
      </c>
      <c r="D295" s="3" t="s">
        <v>170</v>
      </c>
      <c r="E295" s="3" t="s">
        <v>4</v>
      </c>
      <c r="F295" s="22" t="s">
        <v>29</v>
      </c>
      <c r="G295" s="22"/>
      <c r="H295" s="7" t="s">
        <v>104</v>
      </c>
      <c r="I295" s="17">
        <v>45139</v>
      </c>
      <c r="J295" s="7"/>
      <c r="K295" s="7"/>
      <c r="L295" s="7"/>
      <c r="M295" s="7"/>
      <c r="N295" s="7"/>
      <c r="O295" s="7"/>
      <c r="P295" s="7"/>
      <c r="Q295" s="7"/>
      <c r="R295" s="18"/>
      <c r="S295" s="7"/>
      <c r="T295" s="18"/>
      <c r="U295" s="18"/>
      <c r="V295" s="16"/>
      <c r="W295" s="16"/>
      <c r="X295" s="16"/>
      <c r="Y295" s="16"/>
      <c r="Z295" s="16"/>
      <c r="AA295" s="15"/>
      <c r="AB295" s="15"/>
      <c r="AC295" s="15"/>
      <c r="AD295" s="15"/>
      <c r="AE295" s="15"/>
      <c r="AF295" s="1">
        <v>0</v>
      </c>
      <c r="AG295" s="34">
        <f t="shared" si="406"/>
        <v>0</v>
      </c>
      <c r="AH295" s="34">
        <f t="shared" si="407"/>
        <v>0</v>
      </c>
      <c r="AI295" s="34">
        <f t="shared" si="408"/>
        <v>0</v>
      </c>
      <c r="AJ295" s="34">
        <f t="shared" si="409"/>
        <v>0</v>
      </c>
      <c r="AK295" s="34" t="e">
        <f t="shared" si="410"/>
        <v>#DIV/0!</v>
      </c>
      <c r="AL295" s="34" t="e">
        <f t="shared" si="411"/>
        <v>#DIV/0!</v>
      </c>
      <c r="AM295" s="34" t="e">
        <f t="shared" si="412"/>
        <v>#DIV/0!</v>
      </c>
      <c r="AN295" s="34" t="e">
        <f t="shared" si="413"/>
        <v>#DIV/0!</v>
      </c>
    </row>
    <row r="296" spans="1:40" ht="13.25" hidden="1" customHeight="1" x14ac:dyDescent="0.45">
      <c r="A296" s="32" t="str">
        <f t="shared" si="414"/>
        <v>C.M.A. - Inter - Fin Mgmt-Data Anltcs</v>
      </c>
      <c r="B296" s="9" t="s">
        <v>289</v>
      </c>
      <c r="C296" s="3" t="s">
        <v>207</v>
      </c>
      <c r="D296" s="3" t="s">
        <v>170</v>
      </c>
      <c r="E296" s="3" t="s">
        <v>4</v>
      </c>
      <c r="F296" s="22" t="s">
        <v>29</v>
      </c>
      <c r="G296" s="22"/>
      <c r="H296" s="7" t="s">
        <v>104</v>
      </c>
      <c r="I296" s="17">
        <v>45139</v>
      </c>
      <c r="J296" s="7"/>
      <c r="K296" s="7"/>
      <c r="L296" s="7"/>
      <c r="M296" s="7"/>
      <c r="N296" s="7"/>
      <c r="O296" s="7"/>
      <c r="P296" s="7"/>
      <c r="Q296" s="7"/>
      <c r="R296" s="18"/>
      <c r="S296" s="7"/>
      <c r="T296" s="18"/>
      <c r="U296" s="18"/>
      <c r="V296" s="16"/>
      <c r="W296" s="16"/>
      <c r="X296" s="16"/>
      <c r="Y296" s="16"/>
      <c r="Z296" s="16"/>
      <c r="AA296" s="15"/>
      <c r="AB296" s="15"/>
      <c r="AC296" s="15"/>
      <c r="AD296" s="15"/>
      <c r="AE296" s="15"/>
      <c r="AF296" s="1">
        <v>0</v>
      </c>
      <c r="AG296" s="34">
        <f t="shared" si="406"/>
        <v>0</v>
      </c>
      <c r="AH296" s="34">
        <f t="shared" si="407"/>
        <v>0</v>
      </c>
      <c r="AI296" s="34">
        <f t="shared" si="408"/>
        <v>0</v>
      </c>
      <c r="AJ296" s="34">
        <f t="shared" si="409"/>
        <v>0</v>
      </c>
      <c r="AK296" s="34" t="e">
        <f t="shared" si="410"/>
        <v>#DIV/0!</v>
      </c>
      <c r="AL296" s="34" t="e">
        <f t="shared" si="411"/>
        <v>#DIV/0!</v>
      </c>
      <c r="AM296" s="34" t="e">
        <f t="shared" si="412"/>
        <v>#DIV/0!</v>
      </c>
      <c r="AN296" s="34" t="e">
        <f t="shared" si="413"/>
        <v>#DIV/0!</v>
      </c>
    </row>
    <row r="297" spans="1:40" ht="13.25" hidden="1" customHeight="1" x14ac:dyDescent="0.45">
      <c r="A297" s="32" t="str">
        <f t="shared" si="414"/>
        <v>C.M.A. - Inter - Mgmt AC</v>
      </c>
      <c r="B297" s="9" t="s">
        <v>233</v>
      </c>
      <c r="C297" s="3" t="s">
        <v>207</v>
      </c>
      <c r="D297" s="3" t="s">
        <v>170</v>
      </c>
      <c r="E297" s="3" t="s">
        <v>4</v>
      </c>
      <c r="F297" s="22" t="s">
        <v>29</v>
      </c>
      <c r="G297" s="22"/>
      <c r="H297" s="7" t="s">
        <v>104</v>
      </c>
      <c r="I297" s="17">
        <v>45139</v>
      </c>
      <c r="J297" s="7"/>
      <c r="K297" s="7"/>
      <c r="L297" s="7"/>
      <c r="M297" s="7"/>
      <c r="N297" s="7"/>
      <c r="O297" s="7"/>
      <c r="P297" s="7"/>
      <c r="Q297" s="7"/>
      <c r="R297" s="18"/>
      <c r="S297" s="7"/>
      <c r="T297" s="18"/>
      <c r="U297" s="18"/>
      <c r="V297" s="16"/>
      <c r="W297" s="16"/>
      <c r="X297" s="16"/>
      <c r="Y297" s="16"/>
      <c r="Z297" s="16"/>
      <c r="AA297" s="15"/>
      <c r="AB297" s="15"/>
      <c r="AC297" s="15"/>
      <c r="AD297" s="15"/>
      <c r="AE297" s="15"/>
      <c r="AF297" s="1">
        <v>0</v>
      </c>
      <c r="AG297" s="34">
        <f t="shared" si="406"/>
        <v>0</v>
      </c>
      <c r="AH297" s="34">
        <f t="shared" si="407"/>
        <v>0</v>
      </c>
      <c r="AI297" s="34">
        <f t="shared" si="408"/>
        <v>0</v>
      </c>
      <c r="AJ297" s="34">
        <f t="shared" si="409"/>
        <v>0</v>
      </c>
      <c r="AK297" s="34" t="e">
        <f t="shared" si="410"/>
        <v>#DIV/0!</v>
      </c>
      <c r="AL297" s="34" t="e">
        <f t="shared" si="411"/>
        <v>#DIV/0!</v>
      </c>
      <c r="AM297" s="34" t="e">
        <f t="shared" si="412"/>
        <v>#DIV/0!</v>
      </c>
      <c r="AN297" s="34" t="e">
        <f t="shared" si="413"/>
        <v>#DIV/0!</v>
      </c>
    </row>
    <row r="298" spans="1:40" ht="13.25" hidden="1" customHeight="1" x14ac:dyDescent="0.45">
      <c r="A298" s="32" t="str">
        <f t="shared" si="414"/>
        <v>C.M.A. - Final - Corporate &amp; Eco Laws</v>
      </c>
      <c r="B298" s="27" t="s">
        <v>220</v>
      </c>
      <c r="C298" s="3" t="s">
        <v>168</v>
      </c>
      <c r="D298" s="3" t="s">
        <v>170</v>
      </c>
      <c r="E298" s="3" t="s">
        <v>4</v>
      </c>
      <c r="F298" s="22" t="s">
        <v>29</v>
      </c>
      <c r="G298" s="22"/>
      <c r="H298" s="7" t="s">
        <v>104</v>
      </c>
      <c r="I298" s="17">
        <v>45139</v>
      </c>
      <c r="J298" s="7">
        <v>4</v>
      </c>
      <c r="K298" s="7">
        <v>3</v>
      </c>
      <c r="L298" s="7">
        <v>0</v>
      </c>
      <c r="M298" s="7">
        <v>0</v>
      </c>
      <c r="N298" s="7" t="s">
        <v>29</v>
      </c>
      <c r="O298" s="7">
        <v>50000</v>
      </c>
      <c r="P298" s="7">
        <v>0</v>
      </c>
      <c r="Q298" s="7" t="s">
        <v>141</v>
      </c>
      <c r="R298" s="18">
        <f t="shared" si="396"/>
        <v>25000</v>
      </c>
      <c r="S298" s="7">
        <v>0</v>
      </c>
      <c r="T298" s="18">
        <f t="shared" si="397"/>
        <v>5000</v>
      </c>
      <c r="U298" s="18">
        <f t="shared" si="398"/>
        <v>11666.66666666675</v>
      </c>
      <c r="V298" s="16">
        <f t="shared" si="415"/>
        <v>466668</v>
      </c>
      <c r="W298" s="16">
        <f t="shared" si="416"/>
        <v>233334</v>
      </c>
      <c r="X298" s="16">
        <v>116667</v>
      </c>
      <c r="Y298" s="16">
        <f t="shared" si="417"/>
        <v>58333.5</v>
      </c>
      <c r="Z298" s="16">
        <f t="shared" si="418"/>
        <v>49.999700000599994</v>
      </c>
      <c r="AA298" s="15">
        <f t="shared" si="405"/>
        <v>326667.59999999998</v>
      </c>
      <c r="AB298" s="15">
        <f t="shared" si="372"/>
        <v>163333.79999999999</v>
      </c>
      <c r="AC298" s="15">
        <f t="shared" si="403"/>
        <v>81666.899999999994</v>
      </c>
      <c r="AD298" s="15">
        <f t="shared" si="373"/>
        <v>40833.449999999997</v>
      </c>
      <c r="AE298" s="15">
        <f t="shared" si="404"/>
        <v>89.873081237577566</v>
      </c>
      <c r="AF298" s="1">
        <v>0</v>
      </c>
      <c r="AG298" s="34">
        <f t="shared" si="406"/>
        <v>140000.40000000002</v>
      </c>
      <c r="AH298" s="34">
        <f t="shared" si="407"/>
        <v>70000.200000000012</v>
      </c>
      <c r="AI298" s="34">
        <f t="shared" si="408"/>
        <v>35000.100000000006</v>
      </c>
      <c r="AJ298" s="34">
        <f t="shared" si="409"/>
        <v>17500.050000000003</v>
      </c>
      <c r="AK298" s="34">
        <f t="shared" si="410"/>
        <v>0</v>
      </c>
      <c r="AL298" s="34">
        <f t="shared" si="411"/>
        <v>0</v>
      </c>
      <c r="AM298" s="34">
        <f t="shared" si="412"/>
        <v>0</v>
      </c>
      <c r="AN298" s="34">
        <f t="shared" si="413"/>
        <v>0</v>
      </c>
    </row>
    <row r="299" spans="1:40" ht="13.25" hidden="1" customHeight="1" x14ac:dyDescent="0.45">
      <c r="A299" s="32" t="str">
        <f t="shared" si="414"/>
        <v>C.M.A. - Final - Strategic Fin Mgmt</v>
      </c>
      <c r="B299" s="27" t="s">
        <v>237</v>
      </c>
      <c r="C299" s="3" t="s">
        <v>168</v>
      </c>
      <c r="D299" s="3" t="s">
        <v>170</v>
      </c>
      <c r="E299" s="3" t="s">
        <v>4</v>
      </c>
      <c r="F299" s="22" t="s">
        <v>29</v>
      </c>
      <c r="G299" s="22"/>
      <c r="H299" s="7" t="s">
        <v>104</v>
      </c>
      <c r="I299" s="17">
        <v>45139</v>
      </c>
      <c r="J299" s="7"/>
      <c r="K299" s="7"/>
      <c r="L299" s="7"/>
      <c r="M299" s="7"/>
      <c r="N299" s="7"/>
      <c r="O299" s="7"/>
      <c r="P299" s="7"/>
      <c r="Q299" s="7"/>
      <c r="R299" s="18"/>
      <c r="S299" s="7"/>
      <c r="T299" s="18"/>
      <c r="U299" s="18"/>
      <c r="V299" s="16"/>
      <c r="W299" s="16"/>
      <c r="X299" s="16"/>
      <c r="Y299" s="16"/>
      <c r="Z299" s="16"/>
      <c r="AA299" s="15"/>
      <c r="AB299" s="15"/>
      <c r="AC299" s="15"/>
      <c r="AD299" s="15"/>
      <c r="AE299" s="15"/>
      <c r="AF299" s="1">
        <v>0</v>
      </c>
      <c r="AG299" s="34">
        <f t="shared" si="406"/>
        <v>0</v>
      </c>
      <c r="AH299" s="34">
        <f t="shared" si="407"/>
        <v>0</v>
      </c>
      <c r="AI299" s="34">
        <f t="shared" si="408"/>
        <v>0</v>
      </c>
      <c r="AJ299" s="34">
        <f t="shared" si="409"/>
        <v>0</v>
      </c>
      <c r="AK299" s="34" t="e">
        <f t="shared" si="410"/>
        <v>#DIV/0!</v>
      </c>
      <c r="AL299" s="34" t="e">
        <f t="shared" si="411"/>
        <v>#DIV/0!</v>
      </c>
      <c r="AM299" s="34" t="e">
        <f t="shared" si="412"/>
        <v>#DIV/0!</v>
      </c>
      <c r="AN299" s="34" t="e">
        <f t="shared" si="413"/>
        <v>#DIV/0!</v>
      </c>
    </row>
    <row r="300" spans="1:40" ht="13.25" hidden="1" customHeight="1" x14ac:dyDescent="0.45">
      <c r="A300" s="32" t="str">
        <f t="shared" si="414"/>
        <v>C.M.A. - Final - Direct &amp; Intrntnl Tax</v>
      </c>
      <c r="B300" s="27" t="s">
        <v>238</v>
      </c>
      <c r="C300" s="3" t="s">
        <v>168</v>
      </c>
      <c r="D300" s="3" t="s">
        <v>170</v>
      </c>
      <c r="E300" s="3" t="s">
        <v>4</v>
      </c>
      <c r="F300" s="22" t="s">
        <v>29</v>
      </c>
      <c r="G300" s="22"/>
      <c r="H300" s="7" t="s">
        <v>104</v>
      </c>
      <c r="I300" s="17">
        <v>45139</v>
      </c>
      <c r="J300" s="7"/>
      <c r="K300" s="7"/>
      <c r="L300" s="7"/>
      <c r="M300" s="7"/>
      <c r="N300" s="7"/>
      <c r="O300" s="7"/>
      <c r="P300" s="7"/>
      <c r="Q300" s="7"/>
      <c r="R300" s="18"/>
      <c r="S300" s="7"/>
      <c r="T300" s="18"/>
      <c r="U300" s="18"/>
      <c r="V300" s="16"/>
      <c r="W300" s="16"/>
      <c r="X300" s="16"/>
      <c r="Y300" s="16"/>
      <c r="Z300" s="16"/>
      <c r="AA300" s="15"/>
      <c r="AB300" s="15"/>
      <c r="AC300" s="15"/>
      <c r="AD300" s="15"/>
      <c r="AE300" s="15"/>
      <c r="AF300" s="1">
        <v>0</v>
      </c>
      <c r="AG300" s="34">
        <f t="shared" si="406"/>
        <v>0</v>
      </c>
      <c r="AH300" s="34">
        <f t="shared" si="407"/>
        <v>0</v>
      </c>
      <c r="AI300" s="34">
        <f t="shared" si="408"/>
        <v>0</v>
      </c>
      <c r="AJ300" s="34">
        <f t="shared" si="409"/>
        <v>0</v>
      </c>
      <c r="AK300" s="34" t="e">
        <f t="shared" si="410"/>
        <v>#DIV/0!</v>
      </c>
      <c r="AL300" s="34" t="e">
        <f t="shared" si="411"/>
        <v>#DIV/0!</v>
      </c>
      <c r="AM300" s="34" t="e">
        <f t="shared" si="412"/>
        <v>#DIV/0!</v>
      </c>
      <c r="AN300" s="34" t="e">
        <f t="shared" si="413"/>
        <v>#DIV/0!</v>
      </c>
    </row>
    <row r="301" spans="1:40" ht="13.25" hidden="1" customHeight="1" x14ac:dyDescent="0.45">
      <c r="A301" s="32" t="str">
        <f t="shared" si="414"/>
        <v>C.M.A. - Final - Strategic Cost Mgmt</v>
      </c>
      <c r="B301" s="27" t="s">
        <v>239</v>
      </c>
      <c r="C301" s="3" t="s">
        <v>168</v>
      </c>
      <c r="D301" s="3" t="s">
        <v>170</v>
      </c>
      <c r="E301" s="3" t="s">
        <v>4</v>
      </c>
      <c r="F301" s="22" t="s">
        <v>29</v>
      </c>
      <c r="G301" s="22"/>
      <c r="H301" s="7" t="s">
        <v>104</v>
      </c>
      <c r="I301" s="17">
        <v>45139</v>
      </c>
      <c r="J301" s="7"/>
      <c r="K301" s="7"/>
      <c r="L301" s="7"/>
      <c r="M301" s="7"/>
      <c r="N301" s="7"/>
      <c r="O301" s="7"/>
      <c r="P301" s="7"/>
      <c r="Q301" s="7"/>
      <c r="R301" s="18"/>
      <c r="S301" s="7"/>
      <c r="T301" s="18"/>
      <c r="U301" s="18"/>
      <c r="V301" s="16"/>
      <c r="W301" s="16"/>
      <c r="X301" s="16"/>
      <c r="Y301" s="16"/>
      <c r="Z301" s="16"/>
      <c r="AA301" s="15"/>
      <c r="AB301" s="15"/>
      <c r="AC301" s="15"/>
      <c r="AD301" s="15"/>
      <c r="AE301" s="15"/>
      <c r="AF301" s="1">
        <v>0</v>
      </c>
      <c r="AG301" s="34">
        <f t="shared" si="406"/>
        <v>0</v>
      </c>
      <c r="AH301" s="34">
        <f t="shared" si="407"/>
        <v>0</v>
      </c>
      <c r="AI301" s="34">
        <f t="shared" si="408"/>
        <v>0</v>
      </c>
      <c r="AJ301" s="34">
        <f t="shared" si="409"/>
        <v>0</v>
      </c>
      <c r="AK301" s="34" t="e">
        <f t="shared" si="410"/>
        <v>#DIV/0!</v>
      </c>
      <c r="AL301" s="34" t="e">
        <f t="shared" si="411"/>
        <v>#DIV/0!</v>
      </c>
      <c r="AM301" s="34" t="e">
        <f t="shared" si="412"/>
        <v>#DIV/0!</v>
      </c>
      <c r="AN301" s="34" t="e">
        <f t="shared" si="413"/>
        <v>#DIV/0!</v>
      </c>
    </row>
    <row r="302" spans="1:40" ht="13.25" hidden="1" customHeight="1" x14ac:dyDescent="0.45">
      <c r="A302" s="32" t="str">
        <f t="shared" si="414"/>
        <v>C.M.A. - Final - Cost &amp; Mgmt Audit</v>
      </c>
      <c r="B302" s="27" t="s">
        <v>240</v>
      </c>
      <c r="C302" s="3" t="s">
        <v>168</v>
      </c>
      <c r="D302" s="3" t="s">
        <v>170</v>
      </c>
      <c r="E302" s="3" t="s">
        <v>4</v>
      </c>
      <c r="F302" s="22" t="s">
        <v>29</v>
      </c>
      <c r="G302" s="22"/>
      <c r="H302" s="7" t="s">
        <v>104</v>
      </c>
      <c r="I302" s="17">
        <v>45139</v>
      </c>
      <c r="J302" s="7"/>
      <c r="K302" s="7"/>
      <c r="L302" s="7"/>
      <c r="M302" s="7"/>
      <c r="N302" s="7"/>
      <c r="O302" s="7"/>
      <c r="P302" s="7"/>
      <c r="Q302" s="7"/>
      <c r="R302" s="18"/>
      <c r="S302" s="7"/>
      <c r="T302" s="18"/>
      <c r="U302" s="18"/>
      <c r="V302" s="16"/>
      <c r="W302" s="16"/>
      <c r="X302" s="16"/>
      <c r="Y302" s="16"/>
      <c r="Z302" s="16"/>
      <c r="AA302" s="15"/>
      <c r="AB302" s="15"/>
      <c r="AC302" s="15"/>
      <c r="AD302" s="15"/>
      <c r="AE302" s="15"/>
      <c r="AF302" s="1">
        <v>0</v>
      </c>
      <c r="AG302" s="34">
        <f t="shared" si="406"/>
        <v>0</v>
      </c>
      <c r="AH302" s="34">
        <f t="shared" si="407"/>
        <v>0</v>
      </c>
      <c r="AI302" s="34">
        <f t="shared" si="408"/>
        <v>0</v>
      </c>
      <c r="AJ302" s="34">
        <f t="shared" si="409"/>
        <v>0</v>
      </c>
      <c r="AK302" s="34" t="e">
        <f t="shared" si="410"/>
        <v>#DIV/0!</v>
      </c>
      <c r="AL302" s="34" t="e">
        <f t="shared" si="411"/>
        <v>#DIV/0!</v>
      </c>
      <c r="AM302" s="34" t="e">
        <f t="shared" si="412"/>
        <v>#DIV/0!</v>
      </c>
      <c r="AN302" s="34" t="e">
        <f t="shared" si="413"/>
        <v>#DIV/0!</v>
      </c>
    </row>
    <row r="303" spans="1:40" ht="24" hidden="1" customHeight="1" x14ac:dyDescent="0.45">
      <c r="A303" s="32" t="str">
        <f t="shared" si="414"/>
        <v>C.M.A. - Final - Corporate Fin Reporting</v>
      </c>
      <c r="B303" s="27" t="s">
        <v>235</v>
      </c>
      <c r="C303" s="3" t="s">
        <v>168</v>
      </c>
      <c r="D303" s="3" t="s">
        <v>170</v>
      </c>
      <c r="E303" s="3" t="s">
        <v>4</v>
      </c>
      <c r="F303" s="22" t="s">
        <v>29</v>
      </c>
      <c r="G303" s="22"/>
      <c r="H303" s="7" t="s">
        <v>104</v>
      </c>
      <c r="I303" s="17">
        <v>45139</v>
      </c>
      <c r="J303" s="7"/>
      <c r="K303" s="7"/>
      <c r="L303" s="7"/>
      <c r="M303" s="7"/>
      <c r="N303" s="7"/>
      <c r="O303" s="7"/>
      <c r="P303" s="7"/>
      <c r="Q303" s="7"/>
      <c r="R303" s="18"/>
      <c r="S303" s="7"/>
      <c r="T303" s="18"/>
      <c r="U303" s="18"/>
      <c r="V303" s="16"/>
      <c r="W303" s="16"/>
      <c r="X303" s="16"/>
      <c r="Y303" s="16"/>
      <c r="Z303" s="16"/>
      <c r="AA303" s="15"/>
      <c r="AB303" s="15"/>
      <c r="AC303" s="15"/>
      <c r="AD303" s="15"/>
      <c r="AE303" s="15"/>
      <c r="AF303" s="1">
        <v>0</v>
      </c>
      <c r="AG303" s="34">
        <f t="shared" si="406"/>
        <v>0</v>
      </c>
      <c r="AH303" s="34">
        <f t="shared" si="407"/>
        <v>0</v>
      </c>
      <c r="AI303" s="34">
        <f t="shared" si="408"/>
        <v>0</v>
      </c>
      <c r="AJ303" s="34">
        <f t="shared" si="409"/>
        <v>0</v>
      </c>
      <c r="AK303" s="34" t="e">
        <f t="shared" si="410"/>
        <v>#DIV/0!</v>
      </c>
      <c r="AL303" s="34" t="e">
        <f t="shared" si="411"/>
        <v>#DIV/0!</v>
      </c>
      <c r="AM303" s="34" t="e">
        <f t="shared" si="412"/>
        <v>#DIV/0!</v>
      </c>
      <c r="AN303" s="34" t="e">
        <f t="shared" si="413"/>
        <v>#DIV/0!</v>
      </c>
    </row>
    <row r="304" spans="1:40" ht="13.25" hidden="1" customHeight="1" x14ac:dyDescent="0.45">
      <c r="A304" s="32" t="str">
        <f t="shared" si="414"/>
        <v>C.M.A. - Final - Indirect Tax</v>
      </c>
      <c r="B304" s="27" t="s">
        <v>236</v>
      </c>
      <c r="C304" s="3" t="s">
        <v>168</v>
      </c>
      <c r="D304" s="3" t="s">
        <v>170</v>
      </c>
      <c r="E304" s="3" t="s">
        <v>4</v>
      </c>
      <c r="F304" s="22" t="s">
        <v>29</v>
      </c>
      <c r="G304" s="22"/>
      <c r="H304" s="7" t="s">
        <v>104</v>
      </c>
      <c r="I304" s="17">
        <v>45139</v>
      </c>
      <c r="J304" s="7"/>
      <c r="K304" s="7"/>
      <c r="L304" s="7"/>
      <c r="M304" s="7"/>
      <c r="N304" s="7"/>
      <c r="O304" s="7"/>
      <c r="P304" s="7"/>
      <c r="Q304" s="7"/>
      <c r="R304" s="18"/>
      <c r="S304" s="7"/>
      <c r="T304" s="18"/>
      <c r="U304" s="18"/>
      <c r="V304" s="16"/>
      <c r="W304" s="16"/>
      <c r="X304" s="16"/>
      <c r="Y304" s="16"/>
      <c r="Z304" s="16"/>
      <c r="AA304" s="15"/>
      <c r="AB304" s="15"/>
      <c r="AC304" s="15"/>
      <c r="AD304" s="15"/>
      <c r="AE304" s="15"/>
      <c r="AF304" s="1">
        <v>0</v>
      </c>
      <c r="AG304" s="34">
        <f t="shared" si="406"/>
        <v>0</v>
      </c>
      <c r="AH304" s="34">
        <f t="shared" si="407"/>
        <v>0</v>
      </c>
      <c r="AI304" s="34">
        <f t="shared" si="408"/>
        <v>0</v>
      </c>
      <c r="AJ304" s="34">
        <f t="shared" si="409"/>
        <v>0</v>
      </c>
      <c r="AK304" s="34" t="e">
        <f t="shared" si="410"/>
        <v>#DIV/0!</v>
      </c>
      <c r="AL304" s="34" t="e">
        <f t="shared" si="411"/>
        <v>#DIV/0!</v>
      </c>
      <c r="AM304" s="34" t="e">
        <f t="shared" si="412"/>
        <v>#DIV/0!</v>
      </c>
      <c r="AN304" s="34" t="e">
        <f t="shared" si="413"/>
        <v>#DIV/0!</v>
      </c>
    </row>
    <row r="305" spans="1:40" ht="13.5" hidden="1" x14ac:dyDescent="0.45">
      <c r="A305" s="32" t="str">
        <f t="shared" si="414"/>
        <v>C.M.A. - Final - Strt Perf Mgmt &amp; Eval</v>
      </c>
      <c r="B305" s="27" t="s">
        <v>290</v>
      </c>
      <c r="C305" s="3" t="s">
        <v>168</v>
      </c>
      <c r="D305" s="3" t="s">
        <v>170</v>
      </c>
      <c r="E305" s="3" t="s">
        <v>4</v>
      </c>
      <c r="F305" s="22" t="s">
        <v>29</v>
      </c>
      <c r="G305" s="22"/>
      <c r="H305" s="7" t="s">
        <v>104</v>
      </c>
      <c r="I305" s="17">
        <v>45139</v>
      </c>
      <c r="J305" s="7"/>
      <c r="K305" s="7"/>
      <c r="L305" s="7"/>
      <c r="M305" s="7"/>
      <c r="N305" s="7"/>
      <c r="O305" s="7"/>
      <c r="P305" s="7"/>
      <c r="Q305" s="7"/>
      <c r="R305" s="18"/>
      <c r="S305" s="7"/>
      <c r="T305" s="18"/>
      <c r="U305" s="18"/>
      <c r="V305" s="16"/>
      <c r="W305" s="16"/>
      <c r="X305" s="16"/>
      <c r="Y305" s="16"/>
      <c r="Z305" s="16"/>
      <c r="AA305" s="15"/>
      <c r="AB305" s="15"/>
      <c r="AC305" s="15"/>
      <c r="AD305" s="15"/>
      <c r="AE305" s="15"/>
      <c r="AF305" s="1">
        <v>0</v>
      </c>
      <c r="AG305" s="34">
        <f t="shared" si="406"/>
        <v>0</v>
      </c>
      <c r="AH305" s="34">
        <f t="shared" si="407"/>
        <v>0</v>
      </c>
      <c r="AI305" s="34">
        <f t="shared" si="408"/>
        <v>0</v>
      </c>
      <c r="AJ305" s="34">
        <f t="shared" si="409"/>
        <v>0</v>
      </c>
      <c r="AK305" s="34" t="e">
        <f t="shared" si="410"/>
        <v>#DIV/0!</v>
      </c>
      <c r="AL305" s="34" t="e">
        <f t="shared" si="411"/>
        <v>#DIV/0!</v>
      </c>
      <c r="AM305" s="34" t="e">
        <f t="shared" si="412"/>
        <v>#DIV/0!</v>
      </c>
      <c r="AN305" s="34" t="e">
        <f t="shared" si="413"/>
        <v>#DIV/0!</v>
      </c>
    </row>
    <row r="306" spans="1:40" ht="13.25" hidden="1" customHeight="1" x14ac:dyDescent="0.45">
      <c r="A306" s="20" t="str">
        <f t="shared" si="414"/>
        <v>C.S. - Found - Biz Env &amp; Law</v>
      </c>
      <c r="B306" s="9" t="s">
        <v>242</v>
      </c>
      <c r="C306" s="3" t="s">
        <v>205</v>
      </c>
      <c r="D306" s="3" t="s">
        <v>171</v>
      </c>
      <c r="E306" s="3" t="s">
        <v>4</v>
      </c>
      <c r="F306" s="22" t="s">
        <v>29</v>
      </c>
      <c r="G306" s="22"/>
      <c r="H306" s="7" t="s">
        <v>104</v>
      </c>
      <c r="I306" s="17">
        <v>45139</v>
      </c>
      <c r="J306" s="7">
        <v>4</v>
      </c>
      <c r="K306" s="7">
        <v>3</v>
      </c>
      <c r="L306" s="7">
        <v>0</v>
      </c>
      <c r="M306" s="7">
        <v>0</v>
      </c>
      <c r="N306" s="7" t="s">
        <v>29</v>
      </c>
      <c r="O306" s="7">
        <v>30000</v>
      </c>
      <c r="P306" s="7">
        <v>0</v>
      </c>
      <c r="Q306" s="7" t="s">
        <v>141</v>
      </c>
      <c r="R306" s="18">
        <f t="shared" si="396"/>
        <v>15000</v>
      </c>
      <c r="S306" s="7">
        <v>0</v>
      </c>
      <c r="T306" s="18">
        <f t="shared" si="397"/>
        <v>3000</v>
      </c>
      <c r="U306" s="18">
        <f t="shared" si="398"/>
        <v>7000.00000000005</v>
      </c>
      <c r="V306" s="16">
        <f t="shared" si="415"/>
        <v>280000</v>
      </c>
      <c r="W306" s="16">
        <f t="shared" si="416"/>
        <v>140000</v>
      </c>
      <c r="X306" s="16">
        <v>70000</v>
      </c>
      <c r="Y306" s="16">
        <f t="shared" si="417"/>
        <v>35000</v>
      </c>
      <c r="Z306" s="16">
        <f t="shared" si="418"/>
        <v>50</v>
      </c>
      <c r="AA306" s="15">
        <f t="shared" si="405"/>
        <v>196000</v>
      </c>
      <c r="AB306" s="15">
        <f t="shared" si="372"/>
        <v>98000</v>
      </c>
      <c r="AC306" s="15">
        <f t="shared" si="403"/>
        <v>49000</v>
      </c>
      <c r="AD306" s="15">
        <f t="shared" si="373"/>
        <v>24500</v>
      </c>
      <c r="AE306" s="15">
        <f t="shared" si="404"/>
        <v>89.87341772151899</v>
      </c>
      <c r="AF306" s="1">
        <v>0</v>
      </c>
      <c r="AG306" s="34">
        <f t="shared" si="406"/>
        <v>84000</v>
      </c>
      <c r="AH306" s="34">
        <f t="shared" si="407"/>
        <v>42000</v>
      </c>
      <c r="AI306" s="34">
        <f t="shared" si="408"/>
        <v>21000</v>
      </c>
      <c r="AJ306" s="34">
        <f t="shared" si="409"/>
        <v>10500</v>
      </c>
      <c r="AK306" s="34">
        <f t="shared" si="410"/>
        <v>0</v>
      </c>
      <c r="AL306" s="34">
        <f t="shared" si="411"/>
        <v>0</v>
      </c>
      <c r="AM306" s="34">
        <f t="shared" si="412"/>
        <v>0</v>
      </c>
      <c r="AN306" s="34">
        <f t="shared" si="413"/>
        <v>0</v>
      </c>
    </row>
    <row r="307" spans="1:40" ht="13.5" hidden="1" x14ac:dyDescent="0.45">
      <c r="A307" s="20" t="str">
        <f t="shared" si="414"/>
        <v>C.S. - Found - Biz Mgmt, Ethics, Entsp</v>
      </c>
      <c r="B307" s="9" t="s">
        <v>291</v>
      </c>
      <c r="C307" s="3" t="s">
        <v>205</v>
      </c>
      <c r="D307" s="3" t="s">
        <v>171</v>
      </c>
      <c r="E307" s="3" t="s">
        <v>4</v>
      </c>
      <c r="F307" s="22" t="s">
        <v>29</v>
      </c>
      <c r="G307" s="22"/>
      <c r="H307" s="7"/>
      <c r="I307" s="17"/>
      <c r="J307" s="7"/>
      <c r="K307" s="7"/>
      <c r="L307" s="7"/>
      <c r="M307" s="7"/>
      <c r="N307" s="7"/>
      <c r="O307" s="7"/>
      <c r="P307" s="7"/>
      <c r="Q307" s="7"/>
      <c r="R307" s="18"/>
      <c r="S307" s="7"/>
      <c r="T307" s="18"/>
      <c r="U307" s="18"/>
      <c r="V307" s="16"/>
      <c r="W307" s="16"/>
      <c r="X307" s="16"/>
      <c r="Y307" s="16"/>
      <c r="Z307" s="16"/>
      <c r="AA307" s="15"/>
      <c r="AB307" s="15"/>
      <c r="AC307" s="15"/>
      <c r="AD307" s="15"/>
      <c r="AE307" s="15"/>
      <c r="AF307" s="1">
        <v>0</v>
      </c>
      <c r="AG307" s="34">
        <f t="shared" si="406"/>
        <v>0</v>
      </c>
      <c r="AH307" s="34">
        <f t="shared" si="407"/>
        <v>0</v>
      </c>
      <c r="AI307" s="34">
        <f t="shared" si="408"/>
        <v>0</v>
      </c>
      <c r="AJ307" s="34">
        <f t="shared" si="409"/>
        <v>0</v>
      </c>
      <c r="AK307" s="34" t="e">
        <f t="shared" si="410"/>
        <v>#DIV/0!</v>
      </c>
      <c r="AL307" s="34" t="e">
        <f t="shared" si="411"/>
        <v>#DIV/0!</v>
      </c>
      <c r="AM307" s="34" t="e">
        <f t="shared" si="412"/>
        <v>#DIV/0!</v>
      </c>
      <c r="AN307" s="34" t="e">
        <f t="shared" si="413"/>
        <v>#DIV/0!</v>
      </c>
    </row>
    <row r="308" spans="1:40" ht="13.25" hidden="1" customHeight="1" x14ac:dyDescent="0.45">
      <c r="A308" s="20" t="str">
        <f t="shared" si="414"/>
        <v>C.S. - Found - Biz Eco</v>
      </c>
      <c r="B308" s="9" t="s">
        <v>248</v>
      </c>
      <c r="C308" s="3" t="s">
        <v>205</v>
      </c>
      <c r="D308" s="3" t="s">
        <v>171</v>
      </c>
      <c r="E308" s="3" t="s">
        <v>4</v>
      </c>
      <c r="F308" s="22" t="s">
        <v>29</v>
      </c>
      <c r="G308" s="22"/>
      <c r="H308" s="7"/>
      <c r="I308" s="17"/>
      <c r="J308" s="7"/>
      <c r="K308" s="7"/>
      <c r="L308" s="7"/>
      <c r="M308" s="7"/>
      <c r="N308" s="7"/>
      <c r="O308" s="7"/>
      <c r="P308" s="7"/>
      <c r="Q308" s="7"/>
      <c r="R308" s="18"/>
      <c r="S308" s="7"/>
      <c r="T308" s="18"/>
      <c r="U308" s="18"/>
      <c r="V308" s="16"/>
      <c r="W308" s="16"/>
      <c r="X308" s="16"/>
      <c r="Y308" s="16"/>
      <c r="Z308" s="16"/>
      <c r="AA308" s="15"/>
      <c r="AB308" s="15"/>
      <c r="AC308" s="15"/>
      <c r="AD308" s="15"/>
      <c r="AE308" s="15"/>
      <c r="AF308" s="1">
        <v>0</v>
      </c>
      <c r="AG308" s="34">
        <f t="shared" si="406"/>
        <v>0</v>
      </c>
      <c r="AH308" s="34">
        <f t="shared" si="407"/>
        <v>0</v>
      </c>
      <c r="AI308" s="34">
        <f t="shared" si="408"/>
        <v>0</v>
      </c>
      <c r="AJ308" s="34">
        <f t="shared" si="409"/>
        <v>0</v>
      </c>
      <c r="AK308" s="34" t="e">
        <f t="shared" si="410"/>
        <v>#DIV/0!</v>
      </c>
      <c r="AL308" s="34" t="e">
        <f t="shared" si="411"/>
        <v>#DIV/0!</v>
      </c>
      <c r="AM308" s="34" t="e">
        <f t="shared" si="412"/>
        <v>#DIV/0!</v>
      </c>
      <c r="AN308" s="34" t="e">
        <f t="shared" si="413"/>
        <v>#DIV/0!</v>
      </c>
    </row>
    <row r="309" spans="1:40" ht="13.25" hidden="1" customHeight="1" x14ac:dyDescent="0.45">
      <c r="A309" s="20" t="str">
        <f t="shared" si="414"/>
        <v>C.S. - Found - Ac &amp; Audit</v>
      </c>
      <c r="B309" s="9" t="s">
        <v>249</v>
      </c>
      <c r="C309" s="3" t="s">
        <v>205</v>
      </c>
      <c r="D309" s="3" t="s">
        <v>171</v>
      </c>
      <c r="E309" s="3" t="s">
        <v>4</v>
      </c>
      <c r="F309" s="22" t="s">
        <v>29</v>
      </c>
      <c r="G309" s="22"/>
      <c r="H309" s="7"/>
      <c r="I309" s="17"/>
      <c r="J309" s="7"/>
      <c r="K309" s="7"/>
      <c r="L309" s="7"/>
      <c r="M309" s="7"/>
      <c r="N309" s="7"/>
      <c r="O309" s="7"/>
      <c r="P309" s="7"/>
      <c r="Q309" s="7"/>
      <c r="R309" s="18"/>
      <c r="S309" s="7"/>
      <c r="T309" s="18"/>
      <c r="U309" s="18"/>
      <c r="V309" s="16"/>
      <c r="W309" s="16"/>
      <c r="X309" s="16"/>
      <c r="Y309" s="16"/>
      <c r="Z309" s="16"/>
      <c r="AA309" s="15"/>
      <c r="AB309" s="15"/>
      <c r="AC309" s="15"/>
      <c r="AD309" s="15"/>
      <c r="AE309" s="15"/>
      <c r="AF309" s="1">
        <v>0</v>
      </c>
      <c r="AG309" s="34">
        <f t="shared" si="406"/>
        <v>0</v>
      </c>
      <c r="AH309" s="34">
        <f t="shared" si="407"/>
        <v>0</v>
      </c>
      <c r="AI309" s="34">
        <f t="shared" si="408"/>
        <v>0</v>
      </c>
      <c r="AJ309" s="34">
        <f t="shared" si="409"/>
        <v>0</v>
      </c>
      <c r="AK309" s="34" t="e">
        <f t="shared" si="410"/>
        <v>#DIV/0!</v>
      </c>
      <c r="AL309" s="34" t="e">
        <f t="shared" si="411"/>
        <v>#DIV/0!</v>
      </c>
      <c r="AM309" s="34" t="e">
        <f t="shared" si="412"/>
        <v>#DIV/0!</v>
      </c>
      <c r="AN309" s="34" t="e">
        <f t="shared" si="413"/>
        <v>#DIV/0!</v>
      </c>
    </row>
    <row r="310" spans="1:40" ht="13.25" hidden="1" customHeight="1" x14ac:dyDescent="0.45">
      <c r="A310" s="20" t="str">
        <f t="shared" si="414"/>
        <v>C.S. - Inter - General Law</v>
      </c>
      <c r="B310" s="27" t="s">
        <v>243</v>
      </c>
      <c r="C310" s="3" t="s">
        <v>207</v>
      </c>
      <c r="D310" s="3" t="s">
        <v>171</v>
      </c>
      <c r="E310" s="3" t="s">
        <v>4</v>
      </c>
      <c r="F310" s="22" t="s">
        <v>29</v>
      </c>
      <c r="G310" s="22"/>
      <c r="H310" s="7" t="s">
        <v>104</v>
      </c>
      <c r="I310" s="17">
        <v>45139</v>
      </c>
      <c r="J310" s="7">
        <v>4</v>
      </c>
      <c r="K310" s="7">
        <v>3</v>
      </c>
      <c r="L310" s="7">
        <v>0</v>
      </c>
      <c r="M310" s="7">
        <v>0</v>
      </c>
      <c r="N310" s="7" t="s">
        <v>29</v>
      </c>
      <c r="O310" s="7">
        <v>40000</v>
      </c>
      <c r="P310" s="7">
        <v>0</v>
      </c>
      <c r="Q310" s="7" t="s">
        <v>141</v>
      </c>
      <c r="R310" s="18">
        <f t="shared" si="396"/>
        <v>20000</v>
      </c>
      <c r="S310" s="7">
        <v>0</v>
      </c>
      <c r="T310" s="18">
        <f t="shared" si="397"/>
        <v>4000</v>
      </c>
      <c r="U310" s="18">
        <f t="shared" si="398"/>
        <v>9333.3333333333994</v>
      </c>
      <c r="V310" s="16">
        <f t="shared" si="415"/>
        <v>373348</v>
      </c>
      <c r="W310" s="16">
        <f t="shared" si="416"/>
        <v>186674</v>
      </c>
      <c r="X310" s="16">
        <v>93337</v>
      </c>
      <c r="Y310" s="16">
        <f t="shared" si="417"/>
        <v>46668.5</v>
      </c>
      <c r="Z310" s="16">
        <f t="shared" si="418"/>
        <v>49.995875113434366</v>
      </c>
      <c r="AA310" s="15">
        <f t="shared" si="405"/>
        <v>261343.59999999998</v>
      </c>
      <c r="AB310" s="15">
        <f t="shared" si="372"/>
        <v>130671.79999999999</v>
      </c>
      <c r="AC310" s="15">
        <f t="shared" si="403"/>
        <v>65335.899999999994</v>
      </c>
      <c r="AD310" s="15">
        <f t="shared" si="373"/>
        <v>32667.949999999997</v>
      </c>
      <c r="AE310" s="15">
        <f t="shared" si="404"/>
        <v>89.868791171860693</v>
      </c>
      <c r="AF310" s="1">
        <v>0</v>
      </c>
      <c r="AG310" s="34">
        <f t="shared" si="406"/>
        <v>112004.40000000002</v>
      </c>
      <c r="AH310" s="34">
        <f t="shared" si="407"/>
        <v>56002.200000000012</v>
      </c>
      <c r="AI310" s="34">
        <f t="shared" si="408"/>
        <v>28001.100000000006</v>
      </c>
      <c r="AJ310" s="34">
        <f t="shared" si="409"/>
        <v>14000.550000000003</v>
      </c>
      <c r="AK310" s="34">
        <f t="shared" si="410"/>
        <v>0</v>
      </c>
      <c r="AL310" s="34">
        <f t="shared" si="411"/>
        <v>0</v>
      </c>
      <c r="AM310" s="34">
        <f t="shared" si="412"/>
        <v>0</v>
      </c>
      <c r="AN310" s="34">
        <f t="shared" si="413"/>
        <v>0</v>
      </c>
    </row>
    <row r="311" spans="1:40" ht="13.25" hidden="1" customHeight="1" x14ac:dyDescent="0.45">
      <c r="A311" s="20" t="str">
        <f t="shared" si="414"/>
        <v>C.S. - Inter - Company Law</v>
      </c>
      <c r="B311" s="27" t="s">
        <v>90</v>
      </c>
      <c r="C311" s="3" t="s">
        <v>207</v>
      </c>
      <c r="D311" s="3" t="s">
        <v>171</v>
      </c>
      <c r="E311" s="3" t="s">
        <v>4</v>
      </c>
      <c r="F311" s="22" t="s">
        <v>29</v>
      </c>
      <c r="G311" s="22"/>
      <c r="H311" s="7"/>
      <c r="I311" s="17"/>
      <c r="J311" s="7"/>
      <c r="K311" s="7"/>
      <c r="L311" s="7"/>
      <c r="M311" s="7"/>
      <c r="N311" s="7"/>
      <c r="O311" s="7"/>
      <c r="P311" s="7"/>
      <c r="Q311" s="7"/>
      <c r="R311" s="18"/>
      <c r="S311" s="7"/>
      <c r="T311" s="18"/>
      <c r="U311" s="18"/>
      <c r="V311" s="16"/>
      <c r="W311" s="16"/>
      <c r="X311" s="16"/>
      <c r="Y311" s="16"/>
      <c r="Z311" s="16"/>
      <c r="AA311" s="15"/>
      <c r="AB311" s="15"/>
      <c r="AC311" s="15"/>
      <c r="AD311" s="15"/>
      <c r="AE311" s="15"/>
      <c r="AF311" s="1">
        <v>0</v>
      </c>
      <c r="AG311" s="34">
        <f t="shared" si="406"/>
        <v>0</v>
      </c>
      <c r="AH311" s="34">
        <f t="shared" si="407"/>
        <v>0</v>
      </c>
      <c r="AI311" s="34">
        <f t="shared" si="408"/>
        <v>0</v>
      </c>
      <c r="AJ311" s="34">
        <f t="shared" si="409"/>
        <v>0</v>
      </c>
      <c r="AK311" s="34" t="e">
        <f t="shared" si="410"/>
        <v>#DIV/0!</v>
      </c>
      <c r="AL311" s="34" t="e">
        <f t="shared" si="411"/>
        <v>#DIV/0!</v>
      </c>
      <c r="AM311" s="34" t="e">
        <f t="shared" si="412"/>
        <v>#DIV/0!</v>
      </c>
      <c r="AN311" s="34" t="e">
        <f t="shared" si="413"/>
        <v>#DIV/0!</v>
      </c>
    </row>
    <row r="312" spans="1:40" ht="13.25" hidden="1" customHeight="1" x14ac:dyDescent="0.45">
      <c r="A312" s="20" t="str">
        <f t="shared" si="414"/>
        <v>C.S. - Inter - Set up of Biz &amp; Closure</v>
      </c>
      <c r="B312" s="27" t="s">
        <v>247</v>
      </c>
      <c r="C312" s="3" t="s">
        <v>207</v>
      </c>
      <c r="D312" s="3" t="s">
        <v>171</v>
      </c>
      <c r="E312" s="3" t="s">
        <v>4</v>
      </c>
      <c r="F312" s="22" t="s">
        <v>29</v>
      </c>
      <c r="G312" s="22"/>
      <c r="H312" s="7"/>
      <c r="I312" s="17"/>
      <c r="J312" s="7"/>
      <c r="K312" s="7"/>
      <c r="L312" s="7"/>
      <c r="M312" s="7"/>
      <c r="N312" s="7"/>
      <c r="O312" s="7"/>
      <c r="P312" s="7"/>
      <c r="Q312" s="7"/>
      <c r="R312" s="18"/>
      <c r="S312" s="7"/>
      <c r="T312" s="18"/>
      <c r="U312" s="18"/>
      <c r="V312" s="16"/>
      <c r="W312" s="16"/>
      <c r="X312" s="16"/>
      <c r="Y312" s="16"/>
      <c r="Z312" s="16"/>
      <c r="AA312" s="15"/>
      <c r="AB312" s="15"/>
      <c r="AC312" s="15"/>
      <c r="AD312" s="15"/>
      <c r="AE312" s="15"/>
      <c r="AF312" s="1">
        <v>0</v>
      </c>
      <c r="AG312" s="34">
        <f t="shared" si="406"/>
        <v>0</v>
      </c>
      <c r="AH312" s="34">
        <f t="shared" si="407"/>
        <v>0</v>
      </c>
      <c r="AI312" s="34">
        <f t="shared" si="408"/>
        <v>0</v>
      </c>
      <c r="AJ312" s="34">
        <f t="shared" si="409"/>
        <v>0</v>
      </c>
      <c r="AK312" s="34" t="e">
        <f t="shared" si="410"/>
        <v>#DIV/0!</v>
      </c>
      <c r="AL312" s="34" t="e">
        <f t="shared" si="411"/>
        <v>#DIV/0!</v>
      </c>
      <c r="AM312" s="34" t="e">
        <f t="shared" si="412"/>
        <v>#DIV/0!</v>
      </c>
      <c r="AN312" s="34" t="e">
        <f t="shared" si="413"/>
        <v>#DIV/0!</v>
      </c>
    </row>
    <row r="313" spans="1:40" ht="13.25" hidden="1" customHeight="1" x14ac:dyDescent="0.45">
      <c r="A313" s="20" t="str">
        <f t="shared" si="414"/>
        <v>C.S. - Inter - Tax Law</v>
      </c>
      <c r="B313" s="27" t="s">
        <v>244</v>
      </c>
      <c r="C313" s="3" t="s">
        <v>207</v>
      </c>
      <c r="D313" s="3" t="s">
        <v>171</v>
      </c>
      <c r="E313" s="3" t="s">
        <v>4</v>
      </c>
      <c r="F313" s="22" t="s">
        <v>29</v>
      </c>
      <c r="G313" s="22"/>
      <c r="H313" s="7"/>
      <c r="I313" s="17"/>
      <c r="J313" s="7"/>
      <c r="K313" s="7"/>
      <c r="L313" s="7"/>
      <c r="M313" s="7"/>
      <c r="N313" s="7"/>
      <c r="O313" s="7"/>
      <c r="P313" s="7"/>
      <c r="Q313" s="7"/>
      <c r="R313" s="18"/>
      <c r="S313" s="7"/>
      <c r="T313" s="18"/>
      <c r="U313" s="18"/>
      <c r="V313" s="16"/>
      <c r="W313" s="16"/>
      <c r="X313" s="16"/>
      <c r="Y313" s="16"/>
      <c r="Z313" s="16"/>
      <c r="AA313" s="15"/>
      <c r="AB313" s="15"/>
      <c r="AC313" s="15"/>
      <c r="AD313" s="15"/>
      <c r="AE313" s="15"/>
      <c r="AF313" s="1">
        <v>0</v>
      </c>
      <c r="AG313" s="34">
        <f t="shared" si="406"/>
        <v>0</v>
      </c>
      <c r="AH313" s="34">
        <f t="shared" si="407"/>
        <v>0</v>
      </c>
      <c r="AI313" s="34">
        <f t="shared" si="408"/>
        <v>0</v>
      </c>
      <c r="AJ313" s="34">
        <f t="shared" si="409"/>
        <v>0</v>
      </c>
      <c r="AK313" s="34" t="e">
        <f t="shared" si="410"/>
        <v>#DIV/0!</v>
      </c>
      <c r="AL313" s="34" t="e">
        <f t="shared" si="411"/>
        <v>#DIV/0!</v>
      </c>
      <c r="AM313" s="34" t="e">
        <f t="shared" si="412"/>
        <v>#DIV/0!</v>
      </c>
      <c r="AN313" s="34" t="e">
        <f t="shared" si="413"/>
        <v>#DIV/0!</v>
      </c>
    </row>
    <row r="314" spans="1:40" ht="13.25" hidden="1" customHeight="1" x14ac:dyDescent="0.45">
      <c r="A314" s="20" t="str">
        <f t="shared" si="414"/>
        <v>C.S. - Inter - Corporate &amp; Mgmt AC</v>
      </c>
      <c r="B314" s="27" t="s">
        <v>245</v>
      </c>
      <c r="C314" s="3" t="s">
        <v>207</v>
      </c>
      <c r="D314" s="3" t="s">
        <v>171</v>
      </c>
      <c r="E314" s="3" t="s">
        <v>4</v>
      </c>
      <c r="F314" s="22" t="s">
        <v>29</v>
      </c>
      <c r="G314" s="22"/>
      <c r="H314" s="7"/>
      <c r="I314" s="17"/>
      <c r="J314" s="7"/>
      <c r="K314" s="7"/>
      <c r="L314" s="7"/>
      <c r="M314" s="7"/>
      <c r="N314" s="7"/>
      <c r="O314" s="7"/>
      <c r="P314" s="7"/>
      <c r="Q314" s="7"/>
      <c r="R314" s="18"/>
      <c r="S314" s="7"/>
      <c r="T314" s="18"/>
      <c r="U314" s="18"/>
      <c r="V314" s="16"/>
      <c r="W314" s="16"/>
      <c r="X314" s="16"/>
      <c r="Y314" s="16"/>
      <c r="Z314" s="16"/>
      <c r="AA314" s="15"/>
      <c r="AB314" s="15"/>
      <c r="AC314" s="15"/>
      <c r="AD314" s="15"/>
      <c r="AE314" s="15"/>
      <c r="AF314" s="1">
        <v>0</v>
      </c>
      <c r="AG314" s="34">
        <f t="shared" si="406"/>
        <v>0</v>
      </c>
      <c r="AH314" s="34">
        <f t="shared" si="407"/>
        <v>0</v>
      </c>
      <c r="AI314" s="34">
        <f t="shared" si="408"/>
        <v>0</v>
      </c>
      <c r="AJ314" s="34">
        <f t="shared" si="409"/>
        <v>0</v>
      </c>
      <c r="AK314" s="34" t="e">
        <f t="shared" si="410"/>
        <v>#DIV/0!</v>
      </c>
      <c r="AL314" s="34" t="e">
        <f t="shared" si="411"/>
        <v>#DIV/0!</v>
      </c>
      <c r="AM314" s="34" t="e">
        <f t="shared" si="412"/>
        <v>#DIV/0!</v>
      </c>
      <c r="AN314" s="34" t="e">
        <f t="shared" si="413"/>
        <v>#DIV/0!</v>
      </c>
    </row>
    <row r="315" spans="1:40" ht="13.25" hidden="1" customHeight="1" x14ac:dyDescent="0.45">
      <c r="A315" s="20" t="str">
        <f t="shared" si="414"/>
        <v>C.S. - Inter - Securities Law &amp; Cptl Mkt</v>
      </c>
      <c r="B315" s="27" t="s">
        <v>250</v>
      </c>
      <c r="C315" s="3" t="s">
        <v>207</v>
      </c>
      <c r="D315" s="3" t="s">
        <v>171</v>
      </c>
      <c r="E315" s="3" t="s">
        <v>4</v>
      </c>
      <c r="F315" s="22" t="s">
        <v>29</v>
      </c>
      <c r="G315" s="22"/>
      <c r="H315" s="7"/>
      <c r="I315" s="17"/>
      <c r="J315" s="7"/>
      <c r="K315" s="7"/>
      <c r="L315" s="7"/>
      <c r="M315" s="7"/>
      <c r="N315" s="7"/>
      <c r="O315" s="7"/>
      <c r="P315" s="7"/>
      <c r="Q315" s="7"/>
      <c r="R315" s="18"/>
      <c r="S315" s="7"/>
      <c r="T315" s="18"/>
      <c r="U315" s="18"/>
      <c r="V315" s="16"/>
      <c r="W315" s="16"/>
      <c r="X315" s="16"/>
      <c r="Y315" s="16"/>
      <c r="Z315" s="16"/>
      <c r="AA315" s="15"/>
      <c r="AB315" s="15"/>
      <c r="AC315" s="15"/>
      <c r="AD315" s="15"/>
      <c r="AE315" s="15"/>
      <c r="AF315" s="1">
        <v>0</v>
      </c>
      <c r="AG315" s="34">
        <f t="shared" si="406"/>
        <v>0</v>
      </c>
      <c r="AH315" s="34">
        <f t="shared" si="407"/>
        <v>0</v>
      </c>
      <c r="AI315" s="34">
        <f t="shared" si="408"/>
        <v>0</v>
      </c>
      <c r="AJ315" s="34">
        <f t="shared" si="409"/>
        <v>0</v>
      </c>
      <c r="AK315" s="34" t="e">
        <f t="shared" si="410"/>
        <v>#DIV/0!</v>
      </c>
      <c r="AL315" s="34" t="e">
        <f t="shared" si="411"/>
        <v>#DIV/0!</v>
      </c>
      <c r="AM315" s="34" t="e">
        <f t="shared" si="412"/>
        <v>#DIV/0!</v>
      </c>
      <c r="AN315" s="34" t="e">
        <f t="shared" si="413"/>
        <v>#DIV/0!</v>
      </c>
    </row>
    <row r="316" spans="1:40" ht="13.25" hidden="1" customHeight="1" x14ac:dyDescent="0.45">
      <c r="A316" s="20" t="str">
        <f t="shared" si="414"/>
        <v>C.S. - Inter - Eco, Biz &amp; Comm Law</v>
      </c>
      <c r="B316" s="27" t="s">
        <v>251</v>
      </c>
      <c r="C316" s="3" t="s">
        <v>207</v>
      </c>
      <c r="D316" s="3" t="s">
        <v>171</v>
      </c>
      <c r="E316" s="3" t="s">
        <v>4</v>
      </c>
      <c r="F316" s="22" t="s">
        <v>29</v>
      </c>
      <c r="G316" s="22"/>
      <c r="H316" s="7"/>
      <c r="I316" s="17"/>
      <c r="J316" s="7"/>
      <c r="K316" s="7"/>
      <c r="L316" s="7"/>
      <c r="M316" s="7"/>
      <c r="N316" s="7"/>
      <c r="O316" s="7"/>
      <c r="P316" s="7"/>
      <c r="Q316" s="7"/>
      <c r="R316" s="18"/>
      <c r="S316" s="7"/>
      <c r="T316" s="18"/>
      <c r="U316" s="18"/>
      <c r="V316" s="16"/>
      <c r="W316" s="16"/>
      <c r="X316" s="16"/>
      <c r="Y316" s="16"/>
      <c r="Z316" s="16"/>
      <c r="AA316" s="15"/>
      <c r="AB316" s="15"/>
      <c r="AC316" s="15"/>
      <c r="AD316" s="15"/>
      <c r="AE316" s="15"/>
      <c r="AF316" s="1">
        <v>0</v>
      </c>
      <c r="AG316" s="34">
        <f t="shared" si="406"/>
        <v>0</v>
      </c>
      <c r="AH316" s="34">
        <f t="shared" si="407"/>
        <v>0</v>
      </c>
      <c r="AI316" s="34">
        <f t="shared" si="408"/>
        <v>0</v>
      </c>
      <c r="AJ316" s="34">
        <f t="shared" si="409"/>
        <v>0</v>
      </c>
      <c r="AK316" s="34" t="e">
        <f t="shared" si="410"/>
        <v>#DIV/0!</v>
      </c>
      <c r="AL316" s="34" t="e">
        <f t="shared" si="411"/>
        <v>#DIV/0!</v>
      </c>
      <c r="AM316" s="34" t="e">
        <f t="shared" si="412"/>
        <v>#DIV/0!</v>
      </c>
      <c r="AN316" s="34" t="e">
        <f t="shared" si="413"/>
        <v>#DIV/0!</v>
      </c>
    </row>
    <row r="317" spans="1:40" ht="13.5" hidden="1" x14ac:dyDescent="0.45">
      <c r="A317" s="20" t="str">
        <f t="shared" si="414"/>
        <v>C.S. - Inter - Fin &amp; Strategic Mgmt</v>
      </c>
      <c r="B317" s="27" t="s">
        <v>292</v>
      </c>
      <c r="C317" s="3" t="s">
        <v>207</v>
      </c>
      <c r="D317" s="3" t="s">
        <v>171</v>
      </c>
      <c r="E317" s="3" t="s">
        <v>4</v>
      </c>
      <c r="F317" s="22" t="s">
        <v>29</v>
      </c>
      <c r="G317" s="22"/>
      <c r="H317" s="7"/>
      <c r="I317" s="17"/>
      <c r="J317" s="7"/>
      <c r="K317" s="7"/>
      <c r="L317" s="7"/>
      <c r="M317" s="7"/>
      <c r="N317" s="7"/>
      <c r="O317" s="7"/>
      <c r="P317" s="7"/>
      <c r="Q317" s="7"/>
      <c r="R317" s="18"/>
      <c r="S317" s="7"/>
      <c r="T317" s="18"/>
      <c r="U317" s="18"/>
      <c r="V317" s="16"/>
      <c r="W317" s="16"/>
      <c r="X317" s="16"/>
      <c r="Y317" s="16"/>
      <c r="Z317" s="16"/>
      <c r="AA317" s="15"/>
      <c r="AB317" s="15"/>
      <c r="AC317" s="15"/>
      <c r="AD317" s="15"/>
      <c r="AE317" s="15"/>
      <c r="AF317" s="1">
        <v>0</v>
      </c>
      <c r="AG317" s="34">
        <f t="shared" si="406"/>
        <v>0</v>
      </c>
      <c r="AH317" s="34">
        <f t="shared" si="407"/>
        <v>0</v>
      </c>
      <c r="AI317" s="34">
        <f t="shared" si="408"/>
        <v>0</v>
      </c>
      <c r="AJ317" s="34">
        <f t="shared" si="409"/>
        <v>0</v>
      </c>
      <c r="AK317" s="34" t="e">
        <f t="shared" si="410"/>
        <v>#DIV/0!</v>
      </c>
      <c r="AL317" s="34" t="e">
        <f t="shared" si="411"/>
        <v>#DIV/0!</v>
      </c>
      <c r="AM317" s="34" t="e">
        <f t="shared" si="412"/>
        <v>#DIV/0!</v>
      </c>
      <c r="AN317" s="34" t="e">
        <f t="shared" si="413"/>
        <v>#DIV/0!</v>
      </c>
    </row>
    <row r="318" spans="1:40" ht="13.25" hidden="1" customHeight="1" x14ac:dyDescent="0.45">
      <c r="A318" s="20" t="str">
        <f t="shared" si="414"/>
        <v>C.S. - Final - Govrnc, Risk Mgmt, Ethics</v>
      </c>
      <c r="B318" s="9" t="s">
        <v>252</v>
      </c>
      <c r="C318" s="3" t="s">
        <v>168</v>
      </c>
      <c r="D318" s="3" t="s">
        <v>171</v>
      </c>
      <c r="E318" s="3" t="s">
        <v>4</v>
      </c>
      <c r="F318" s="22" t="s">
        <v>29</v>
      </c>
      <c r="G318" s="22"/>
      <c r="H318" s="7" t="s">
        <v>104</v>
      </c>
      <c r="I318" s="17">
        <v>45139</v>
      </c>
      <c r="J318" s="7">
        <v>4</v>
      </c>
      <c r="K318" s="7">
        <v>3</v>
      </c>
      <c r="L318" s="7">
        <v>0</v>
      </c>
      <c r="M318" s="7">
        <v>0</v>
      </c>
      <c r="N318" s="7" t="s">
        <v>29</v>
      </c>
      <c r="O318" s="7">
        <v>50000</v>
      </c>
      <c r="P318" s="7">
        <v>0</v>
      </c>
      <c r="Q318" s="7" t="s">
        <v>141</v>
      </c>
      <c r="R318" s="18">
        <f t="shared" si="396"/>
        <v>25000</v>
      </c>
      <c r="S318" s="7">
        <v>0</v>
      </c>
      <c r="T318" s="18">
        <f t="shared" si="397"/>
        <v>5000</v>
      </c>
      <c r="U318" s="18">
        <f t="shared" si="398"/>
        <v>11666.66666666675</v>
      </c>
      <c r="V318" s="16">
        <f t="shared" si="415"/>
        <v>466668</v>
      </c>
      <c r="W318" s="16">
        <f t="shared" si="416"/>
        <v>233334</v>
      </c>
      <c r="X318" s="16">
        <v>116667</v>
      </c>
      <c r="Y318" s="16">
        <f t="shared" si="417"/>
        <v>58333.5</v>
      </c>
      <c r="Z318" s="16">
        <f t="shared" si="418"/>
        <v>49.999700000599994</v>
      </c>
      <c r="AA318" s="15">
        <f t="shared" si="405"/>
        <v>326667.59999999998</v>
      </c>
      <c r="AB318" s="15">
        <f t="shared" si="372"/>
        <v>163333.79999999999</v>
      </c>
      <c r="AC318" s="15">
        <f t="shared" si="403"/>
        <v>81666.899999999994</v>
      </c>
      <c r="AD318" s="15">
        <f t="shared" si="373"/>
        <v>40833.449999999997</v>
      </c>
      <c r="AE318" s="15">
        <f t="shared" si="404"/>
        <v>89.873081237577566</v>
      </c>
      <c r="AF318" s="1">
        <v>0</v>
      </c>
      <c r="AG318" s="34">
        <f t="shared" si="406"/>
        <v>140000.40000000002</v>
      </c>
      <c r="AH318" s="34">
        <f t="shared" si="407"/>
        <v>70000.200000000012</v>
      </c>
      <c r="AI318" s="34">
        <f t="shared" si="408"/>
        <v>35000.100000000006</v>
      </c>
      <c r="AJ318" s="34">
        <f t="shared" si="409"/>
        <v>17500.050000000003</v>
      </c>
      <c r="AK318" s="34">
        <f t="shared" si="410"/>
        <v>0</v>
      </c>
      <c r="AL318" s="34">
        <f t="shared" si="411"/>
        <v>0</v>
      </c>
      <c r="AM318" s="34">
        <f t="shared" si="412"/>
        <v>0</v>
      </c>
      <c r="AN318" s="34">
        <f t="shared" si="413"/>
        <v>0</v>
      </c>
    </row>
    <row r="319" spans="1:40" ht="13.25" hidden="1" customHeight="1" x14ac:dyDescent="0.45">
      <c r="A319" s="20" t="str">
        <f t="shared" si="414"/>
        <v>C.S. - Final - Adv Tax laws</v>
      </c>
      <c r="B319" s="9" t="s">
        <v>246</v>
      </c>
      <c r="C319" s="3" t="s">
        <v>168</v>
      </c>
      <c r="D319" s="3" t="s">
        <v>171</v>
      </c>
      <c r="E319" s="3" t="s">
        <v>4</v>
      </c>
      <c r="F319" s="22" t="s">
        <v>29</v>
      </c>
      <c r="G319" s="22"/>
      <c r="H319" s="7"/>
      <c r="I319" s="17"/>
      <c r="J319" s="7"/>
      <c r="K319" s="7"/>
      <c r="L319" s="7"/>
      <c r="M319" s="7"/>
      <c r="N319" s="7"/>
      <c r="O319" s="7"/>
      <c r="P319" s="7"/>
      <c r="Q319" s="7"/>
      <c r="R319" s="18"/>
      <c r="S319" s="7"/>
      <c r="T319" s="18"/>
      <c r="U319" s="18"/>
      <c r="V319" s="16"/>
      <c r="W319" s="16"/>
      <c r="X319" s="16"/>
      <c r="Y319" s="16"/>
      <c r="Z319" s="16"/>
      <c r="AA319" s="15"/>
      <c r="AB319" s="15"/>
      <c r="AC319" s="15"/>
      <c r="AD319" s="15"/>
      <c r="AE319" s="15"/>
      <c r="AF319" s="1">
        <v>0</v>
      </c>
      <c r="AG319" s="34">
        <f t="shared" si="406"/>
        <v>0</v>
      </c>
      <c r="AH319" s="34">
        <f t="shared" si="407"/>
        <v>0</v>
      </c>
      <c r="AI319" s="34">
        <f t="shared" si="408"/>
        <v>0</v>
      </c>
      <c r="AJ319" s="34">
        <f t="shared" si="409"/>
        <v>0</v>
      </c>
      <c r="AK319" s="34" t="e">
        <f t="shared" si="410"/>
        <v>#DIV/0!</v>
      </c>
      <c r="AL319" s="34" t="e">
        <f t="shared" si="411"/>
        <v>#DIV/0!</v>
      </c>
      <c r="AM319" s="34" t="e">
        <f t="shared" si="412"/>
        <v>#DIV/0!</v>
      </c>
      <c r="AN319" s="34" t="e">
        <f t="shared" si="413"/>
        <v>#DIV/0!</v>
      </c>
    </row>
    <row r="320" spans="1:40" ht="13.25" hidden="1" customHeight="1" x14ac:dyDescent="0.45">
      <c r="A320" s="20" t="str">
        <f t="shared" si="414"/>
        <v>C.S. - Final - Draft, Pleed &amp; Apprncs</v>
      </c>
      <c r="B320" s="9" t="s">
        <v>257</v>
      </c>
      <c r="C320" s="3" t="s">
        <v>168</v>
      </c>
      <c r="D320" s="3" t="s">
        <v>171</v>
      </c>
      <c r="E320" s="3" t="s">
        <v>4</v>
      </c>
      <c r="F320" s="22" t="s">
        <v>29</v>
      </c>
      <c r="G320" s="22"/>
      <c r="H320" s="7"/>
      <c r="I320" s="17"/>
      <c r="J320" s="7"/>
      <c r="K320" s="7"/>
      <c r="L320" s="7"/>
      <c r="M320" s="7"/>
      <c r="N320" s="7"/>
      <c r="O320" s="7"/>
      <c r="P320" s="7"/>
      <c r="Q320" s="7"/>
      <c r="R320" s="18"/>
      <c r="S320" s="7"/>
      <c r="T320" s="18"/>
      <c r="U320" s="18"/>
      <c r="V320" s="16"/>
      <c r="W320" s="16"/>
      <c r="X320" s="16"/>
      <c r="Y320" s="16"/>
      <c r="Z320" s="16"/>
      <c r="AA320" s="15"/>
      <c r="AB320" s="15"/>
      <c r="AC320" s="15"/>
      <c r="AD320" s="15"/>
      <c r="AE320" s="15"/>
      <c r="AF320" s="1">
        <v>0</v>
      </c>
      <c r="AG320" s="34">
        <f t="shared" si="406"/>
        <v>0</v>
      </c>
      <c r="AH320" s="34">
        <f t="shared" si="407"/>
        <v>0</v>
      </c>
      <c r="AI320" s="34">
        <f t="shared" si="408"/>
        <v>0</v>
      </c>
      <c r="AJ320" s="34">
        <f t="shared" si="409"/>
        <v>0</v>
      </c>
      <c r="AK320" s="34" t="e">
        <f t="shared" si="410"/>
        <v>#DIV/0!</v>
      </c>
      <c r="AL320" s="34" t="e">
        <f t="shared" si="411"/>
        <v>#DIV/0!</v>
      </c>
      <c r="AM320" s="34" t="e">
        <f t="shared" si="412"/>
        <v>#DIV/0!</v>
      </c>
      <c r="AN320" s="34" t="e">
        <f t="shared" si="413"/>
        <v>#DIV/0!</v>
      </c>
    </row>
    <row r="321" spans="1:40" ht="13.25" hidden="1" customHeight="1" x14ac:dyDescent="0.45">
      <c r="A321" s="20" t="str">
        <f t="shared" si="414"/>
        <v>C.S. - Final - Secretl Audit, Due Delgnc</v>
      </c>
      <c r="B321" s="9" t="s">
        <v>282</v>
      </c>
      <c r="C321" s="3" t="s">
        <v>168</v>
      </c>
      <c r="D321" s="3" t="s">
        <v>171</v>
      </c>
      <c r="E321" s="3" t="s">
        <v>4</v>
      </c>
      <c r="F321" s="22" t="s">
        <v>29</v>
      </c>
      <c r="G321" s="22"/>
      <c r="H321" s="7"/>
      <c r="I321" s="17"/>
      <c r="J321" s="7"/>
      <c r="K321" s="7"/>
      <c r="L321" s="7"/>
      <c r="M321" s="7"/>
      <c r="N321" s="7"/>
      <c r="O321" s="7"/>
      <c r="P321" s="7"/>
      <c r="Q321" s="7"/>
      <c r="R321" s="18"/>
      <c r="S321" s="7"/>
      <c r="T321" s="18"/>
      <c r="U321" s="18"/>
      <c r="V321" s="16"/>
      <c r="W321" s="16"/>
      <c r="X321" s="16"/>
      <c r="Y321" s="16"/>
      <c r="Z321" s="16"/>
      <c r="AA321" s="15"/>
      <c r="AB321" s="15"/>
      <c r="AC321" s="15"/>
      <c r="AD321" s="15"/>
      <c r="AE321" s="15"/>
      <c r="AF321" s="1">
        <v>0</v>
      </c>
      <c r="AG321" s="34">
        <f t="shared" si="406"/>
        <v>0</v>
      </c>
      <c r="AH321" s="34">
        <f t="shared" si="407"/>
        <v>0</v>
      </c>
      <c r="AI321" s="34">
        <f t="shared" si="408"/>
        <v>0</v>
      </c>
      <c r="AJ321" s="34">
        <f t="shared" si="409"/>
        <v>0</v>
      </c>
      <c r="AK321" s="34" t="e">
        <f t="shared" si="410"/>
        <v>#DIV/0!</v>
      </c>
      <c r="AL321" s="34" t="e">
        <f t="shared" si="411"/>
        <v>#DIV/0!</v>
      </c>
      <c r="AM321" s="34" t="e">
        <f t="shared" si="412"/>
        <v>#DIV/0!</v>
      </c>
      <c r="AN321" s="34" t="e">
        <f t="shared" si="413"/>
        <v>#DIV/0!</v>
      </c>
    </row>
    <row r="322" spans="1:40" ht="13.25" hidden="1" customHeight="1" x14ac:dyDescent="0.45">
      <c r="A322" s="20" t="str">
        <f t="shared" si="414"/>
        <v>C.S. - Final - Corp Restrct, Winding Up</v>
      </c>
      <c r="B322" s="9" t="s">
        <v>283</v>
      </c>
      <c r="C322" s="3" t="s">
        <v>168</v>
      </c>
      <c r="D322" s="3" t="s">
        <v>171</v>
      </c>
      <c r="E322" s="3" t="s">
        <v>4</v>
      </c>
      <c r="F322" s="22" t="s">
        <v>29</v>
      </c>
      <c r="G322" s="22"/>
      <c r="H322" s="7"/>
      <c r="I322" s="17"/>
      <c r="J322" s="7"/>
      <c r="K322" s="7"/>
      <c r="L322" s="7"/>
      <c r="M322" s="7"/>
      <c r="N322" s="7"/>
      <c r="O322" s="7"/>
      <c r="P322" s="7"/>
      <c r="Q322" s="7"/>
      <c r="R322" s="18"/>
      <c r="S322" s="7"/>
      <c r="T322" s="18"/>
      <c r="U322" s="18"/>
      <c r="V322" s="16"/>
      <c r="W322" s="16"/>
      <c r="X322" s="16"/>
      <c r="Y322" s="16"/>
      <c r="Z322" s="16"/>
      <c r="AA322" s="15"/>
      <c r="AB322" s="15"/>
      <c r="AC322" s="15"/>
      <c r="AD322" s="15"/>
      <c r="AE322" s="15"/>
      <c r="AF322" s="1">
        <v>0</v>
      </c>
      <c r="AG322" s="34">
        <f t="shared" si="406"/>
        <v>0</v>
      </c>
      <c r="AH322" s="34">
        <f t="shared" si="407"/>
        <v>0</v>
      </c>
      <c r="AI322" s="34">
        <f t="shared" si="408"/>
        <v>0</v>
      </c>
      <c r="AJ322" s="34">
        <f t="shared" si="409"/>
        <v>0</v>
      </c>
      <c r="AK322" s="34" t="e">
        <f t="shared" si="410"/>
        <v>#DIV/0!</v>
      </c>
      <c r="AL322" s="34" t="e">
        <f t="shared" si="411"/>
        <v>#DIV/0!</v>
      </c>
      <c r="AM322" s="34" t="e">
        <f t="shared" si="412"/>
        <v>#DIV/0!</v>
      </c>
      <c r="AN322" s="34" t="e">
        <f t="shared" si="413"/>
        <v>#DIV/0!</v>
      </c>
    </row>
    <row r="323" spans="1:40" ht="13.25" hidden="1" customHeight="1" x14ac:dyDescent="0.45">
      <c r="A323" s="20" t="str">
        <f t="shared" si="414"/>
        <v>C.S. - Final - Resln of Corp Disputes</v>
      </c>
      <c r="B323" s="9" t="s">
        <v>256</v>
      </c>
      <c r="C323" s="3" t="s">
        <v>168</v>
      </c>
      <c r="D323" s="3" t="s">
        <v>171</v>
      </c>
      <c r="E323" s="3" t="s">
        <v>4</v>
      </c>
      <c r="F323" s="22" t="s">
        <v>29</v>
      </c>
      <c r="G323" s="22"/>
      <c r="H323" s="7"/>
      <c r="I323" s="17"/>
      <c r="J323" s="7"/>
      <c r="K323" s="7"/>
      <c r="L323" s="7"/>
      <c r="M323" s="7"/>
      <c r="N323" s="7"/>
      <c r="O323" s="7"/>
      <c r="P323" s="7"/>
      <c r="Q323" s="7"/>
      <c r="R323" s="18"/>
      <c r="S323" s="7"/>
      <c r="T323" s="18"/>
      <c r="U323" s="18"/>
      <c r="V323" s="16"/>
      <c r="W323" s="16"/>
      <c r="X323" s="16"/>
      <c r="Y323" s="16"/>
      <c r="Z323" s="16"/>
      <c r="AA323" s="15"/>
      <c r="AB323" s="15"/>
      <c r="AC323" s="15"/>
      <c r="AD323" s="15"/>
      <c r="AE323" s="15"/>
      <c r="AF323" s="1">
        <v>0</v>
      </c>
      <c r="AG323" s="34">
        <f t="shared" si="406"/>
        <v>0</v>
      </c>
      <c r="AH323" s="34">
        <f t="shared" si="407"/>
        <v>0</v>
      </c>
      <c r="AI323" s="34">
        <f t="shared" si="408"/>
        <v>0</v>
      </c>
      <c r="AJ323" s="34">
        <f t="shared" si="409"/>
        <v>0</v>
      </c>
      <c r="AK323" s="34" t="e">
        <f t="shared" si="410"/>
        <v>#DIV/0!</v>
      </c>
      <c r="AL323" s="34" t="e">
        <f t="shared" si="411"/>
        <v>#DIV/0!</v>
      </c>
      <c r="AM323" s="34" t="e">
        <f t="shared" si="412"/>
        <v>#DIV/0!</v>
      </c>
      <c r="AN323" s="34" t="e">
        <f t="shared" si="413"/>
        <v>#DIV/0!</v>
      </c>
    </row>
    <row r="324" spans="1:40" ht="13.25" hidden="1" customHeight="1" x14ac:dyDescent="0.45">
      <c r="A324" s="20" t="str">
        <f t="shared" si="414"/>
        <v>C.S. - Final - Corp Fund &amp; Stock Listing</v>
      </c>
      <c r="B324" s="9" t="s">
        <v>255</v>
      </c>
      <c r="C324" s="3" t="s">
        <v>168</v>
      </c>
      <c r="D324" s="3" t="s">
        <v>171</v>
      </c>
      <c r="E324" s="3" t="s">
        <v>4</v>
      </c>
      <c r="F324" s="22" t="s">
        <v>29</v>
      </c>
      <c r="G324" s="22"/>
      <c r="H324" s="7"/>
      <c r="I324" s="17"/>
      <c r="J324" s="7"/>
      <c r="K324" s="7"/>
      <c r="L324" s="7"/>
      <c r="M324" s="7"/>
      <c r="N324" s="7"/>
      <c r="O324" s="7"/>
      <c r="P324" s="7"/>
      <c r="Q324" s="7"/>
      <c r="R324" s="18"/>
      <c r="S324" s="7"/>
      <c r="T324" s="18"/>
      <c r="U324" s="18"/>
      <c r="V324" s="16"/>
      <c r="W324" s="16"/>
      <c r="X324" s="16"/>
      <c r="Y324" s="16"/>
      <c r="Z324" s="16"/>
      <c r="AA324" s="15"/>
      <c r="AB324" s="15"/>
      <c r="AC324" s="15"/>
      <c r="AD324" s="15"/>
      <c r="AE324" s="15"/>
      <c r="AF324" s="1">
        <v>0</v>
      </c>
      <c r="AG324" s="34">
        <f t="shared" ref="AG324:AG387" si="419">V324-AA324</f>
        <v>0</v>
      </c>
      <c r="AH324" s="34">
        <f t="shared" ref="AH324:AH387" si="420">W324-AB324</f>
        <v>0</v>
      </c>
      <c r="AI324" s="34">
        <f t="shared" ref="AI324:AI387" si="421">X324-AC324</f>
        <v>0</v>
      </c>
      <c r="AJ324" s="34">
        <f t="shared" ref="AJ324:AJ387" si="422">(Y324-AD324)</f>
        <v>0</v>
      </c>
      <c r="AK324" s="34" t="e">
        <f t="shared" si="410"/>
        <v>#DIV/0!</v>
      </c>
      <c r="AL324" s="34" t="e">
        <f t="shared" si="411"/>
        <v>#DIV/0!</v>
      </c>
      <c r="AM324" s="34" t="e">
        <f t="shared" si="412"/>
        <v>#DIV/0!</v>
      </c>
      <c r="AN324" s="34" t="e">
        <f t="shared" si="413"/>
        <v>#DIV/0!</v>
      </c>
    </row>
    <row r="325" spans="1:40" ht="13.25" hidden="1" customHeight="1" x14ac:dyDescent="0.45">
      <c r="A325" s="20" t="str">
        <f t="shared" si="414"/>
        <v>C.S. - Final - Multi Discp Case Studies</v>
      </c>
      <c r="B325" s="9" t="s">
        <v>254</v>
      </c>
      <c r="C325" s="3" t="s">
        <v>168</v>
      </c>
      <c r="D325" s="3" t="s">
        <v>171</v>
      </c>
      <c r="E325" s="3" t="s">
        <v>4</v>
      </c>
      <c r="F325" s="22" t="s">
        <v>29</v>
      </c>
      <c r="G325" s="22"/>
      <c r="H325" s="7"/>
      <c r="I325" s="17"/>
      <c r="J325" s="7"/>
      <c r="K325" s="7"/>
      <c r="L325" s="7"/>
      <c r="M325" s="7"/>
      <c r="N325" s="7"/>
      <c r="O325" s="7"/>
      <c r="P325" s="7"/>
      <c r="Q325" s="7"/>
      <c r="R325" s="18"/>
      <c r="S325" s="7"/>
      <c r="T325" s="18"/>
      <c r="U325" s="18"/>
      <c r="V325" s="16"/>
      <c r="W325" s="16"/>
      <c r="X325" s="16"/>
      <c r="Y325" s="16"/>
      <c r="Z325" s="16"/>
      <c r="AA325" s="15"/>
      <c r="AB325" s="15"/>
      <c r="AC325" s="15"/>
      <c r="AD325" s="15"/>
      <c r="AE325" s="15"/>
      <c r="AF325" s="1">
        <v>0</v>
      </c>
      <c r="AG325" s="34">
        <f t="shared" si="419"/>
        <v>0</v>
      </c>
      <c r="AH325" s="34">
        <f t="shared" si="420"/>
        <v>0</v>
      </c>
      <c r="AI325" s="34">
        <f t="shared" si="421"/>
        <v>0</v>
      </c>
      <c r="AJ325" s="34">
        <f t="shared" si="422"/>
        <v>0</v>
      </c>
      <c r="AK325" s="34" t="e">
        <f t="shared" ref="AK325:AK388" si="423">$AF325/AG325</f>
        <v>#DIV/0!</v>
      </c>
      <c r="AL325" s="34" t="e">
        <f t="shared" ref="AL325:AL388" si="424">$AF325/AH325</f>
        <v>#DIV/0!</v>
      </c>
      <c r="AM325" s="34" t="e">
        <f t="shared" ref="AM325:AM388" si="425">$AF325/AI325</f>
        <v>#DIV/0!</v>
      </c>
      <c r="AN325" s="34" t="e">
        <f t="shared" ref="AN325:AN388" si="426">$AF325/AJ325</f>
        <v>#DIV/0!</v>
      </c>
    </row>
    <row r="326" spans="1:40" ht="13.25" hidden="1" customHeight="1" x14ac:dyDescent="0.45">
      <c r="A326" s="20" t="str">
        <f t="shared" si="414"/>
        <v>C.S. - Final - Intellectual Prpt Rights</v>
      </c>
      <c r="B326" s="9" t="s">
        <v>253</v>
      </c>
      <c r="C326" s="3" t="s">
        <v>168</v>
      </c>
      <c r="D326" s="3" t="s">
        <v>171</v>
      </c>
      <c r="E326" s="3" t="s">
        <v>4</v>
      </c>
      <c r="F326" s="22" t="s">
        <v>29</v>
      </c>
      <c r="G326" s="22"/>
      <c r="H326" s="7"/>
      <c r="I326" s="17"/>
      <c r="J326" s="7"/>
      <c r="K326" s="7"/>
      <c r="L326" s="7"/>
      <c r="M326" s="7"/>
      <c r="N326" s="7"/>
      <c r="O326" s="7"/>
      <c r="P326" s="7"/>
      <c r="Q326" s="7"/>
      <c r="R326" s="18"/>
      <c r="S326" s="7"/>
      <c r="T326" s="18"/>
      <c r="U326" s="18"/>
      <c r="V326" s="16"/>
      <c r="W326" s="16"/>
      <c r="X326" s="16"/>
      <c r="Y326" s="16"/>
      <c r="Z326" s="16"/>
      <c r="AA326" s="15"/>
      <c r="AB326" s="15"/>
      <c r="AC326" s="15"/>
      <c r="AD326" s="15"/>
      <c r="AE326" s="15"/>
      <c r="AF326" s="1">
        <v>0</v>
      </c>
      <c r="AG326" s="34">
        <f t="shared" si="419"/>
        <v>0</v>
      </c>
      <c r="AH326" s="34">
        <f t="shared" si="420"/>
        <v>0</v>
      </c>
      <c r="AI326" s="34">
        <f t="shared" si="421"/>
        <v>0</v>
      </c>
      <c r="AJ326" s="34">
        <f t="shared" si="422"/>
        <v>0</v>
      </c>
      <c r="AK326" s="34" t="e">
        <f t="shared" si="423"/>
        <v>#DIV/0!</v>
      </c>
      <c r="AL326" s="34" t="e">
        <f t="shared" si="424"/>
        <v>#DIV/0!</v>
      </c>
      <c r="AM326" s="34" t="e">
        <f t="shared" si="425"/>
        <v>#DIV/0!</v>
      </c>
      <c r="AN326" s="34" t="e">
        <f t="shared" si="426"/>
        <v>#DIV/0!</v>
      </c>
    </row>
    <row r="327" spans="1:40" ht="13.25" hidden="1" customHeight="1" x14ac:dyDescent="0.45">
      <c r="A327" s="32" t="str">
        <f t="shared" si="414"/>
        <v>C.F.A. - L-1 - Ethical &amp; Prof Standards</v>
      </c>
      <c r="B327" s="27" t="s">
        <v>267</v>
      </c>
      <c r="C327" s="3" t="s">
        <v>258</v>
      </c>
      <c r="D327" s="3" t="s">
        <v>172</v>
      </c>
      <c r="E327" s="3" t="s">
        <v>4</v>
      </c>
      <c r="F327" s="22" t="s">
        <v>29</v>
      </c>
      <c r="G327" s="22"/>
      <c r="H327" s="7" t="s">
        <v>104</v>
      </c>
      <c r="I327" s="17">
        <v>45139</v>
      </c>
      <c r="J327" s="7">
        <v>4</v>
      </c>
      <c r="K327" s="7">
        <v>3</v>
      </c>
      <c r="L327" s="7">
        <v>0</v>
      </c>
      <c r="M327" s="7">
        <v>0</v>
      </c>
      <c r="N327" s="7" t="s">
        <v>29</v>
      </c>
      <c r="O327" s="7">
        <v>50000</v>
      </c>
      <c r="P327" s="7">
        <v>0</v>
      </c>
      <c r="Q327" s="7" t="s">
        <v>141</v>
      </c>
      <c r="R327" s="18">
        <f t="shared" si="396"/>
        <v>25000</v>
      </c>
      <c r="S327" s="7">
        <v>0</v>
      </c>
      <c r="T327" s="18">
        <f t="shared" si="397"/>
        <v>5000</v>
      </c>
      <c r="U327" s="18">
        <f t="shared" si="398"/>
        <v>11666.66666666675</v>
      </c>
      <c r="V327" s="16">
        <f t="shared" ref="V327:V347" si="427">X327*4</f>
        <v>466668</v>
      </c>
      <c r="W327" s="16">
        <f t="shared" ref="W327:W347" si="428">X327*2</f>
        <v>233334</v>
      </c>
      <c r="X327" s="16">
        <v>116667</v>
      </c>
      <c r="Y327" s="16">
        <f t="shared" ref="Y327:Y347" si="429">X327/2</f>
        <v>58333.5</v>
      </c>
      <c r="Z327" s="16">
        <f t="shared" ref="Z327:Z347" si="430">(R327-(T327+X327/10))/(T327+X327/10)%</f>
        <v>49.999700000599994</v>
      </c>
      <c r="AA327" s="15">
        <f t="shared" si="405"/>
        <v>326667.59999999998</v>
      </c>
      <c r="AB327" s="15">
        <f t="shared" ref="AB327:AB403" si="431">AC327*2</f>
        <v>163333.79999999999</v>
      </c>
      <c r="AC327" s="15">
        <f t="shared" si="403"/>
        <v>81666.899999999994</v>
      </c>
      <c r="AD327" s="15">
        <f t="shared" ref="AD327:AD403" si="432">AC327/2</f>
        <v>40833.449999999997</v>
      </c>
      <c r="AE327" s="15">
        <f t="shared" si="404"/>
        <v>89.873081237577566</v>
      </c>
      <c r="AF327" s="1">
        <v>0</v>
      </c>
      <c r="AG327" s="34">
        <f t="shared" si="419"/>
        <v>140000.40000000002</v>
      </c>
      <c r="AH327" s="34">
        <f t="shared" si="420"/>
        <v>70000.200000000012</v>
      </c>
      <c r="AI327" s="34">
        <f t="shared" si="421"/>
        <v>35000.100000000006</v>
      </c>
      <c r="AJ327" s="34">
        <f t="shared" si="422"/>
        <v>17500.050000000003</v>
      </c>
      <c r="AK327" s="34">
        <f t="shared" si="423"/>
        <v>0</v>
      </c>
      <c r="AL327" s="34">
        <f t="shared" si="424"/>
        <v>0</v>
      </c>
      <c r="AM327" s="34">
        <f t="shared" si="425"/>
        <v>0</v>
      </c>
      <c r="AN327" s="34">
        <f t="shared" si="426"/>
        <v>0</v>
      </c>
    </row>
    <row r="328" spans="1:40" ht="13.25" hidden="1" customHeight="1" x14ac:dyDescent="0.45">
      <c r="A328" s="32" t="str">
        <f t="shared" si="414"/>
        <v>C.F.A. - L-1 - Quantitive Methods</v>
      </c>
      <c r="B328" s="27" t="s">
        <v>261</v>
      </c>
      <c r="C328" s="3" t="s">
        <v>258</v>
      </c>
      <c r="D328" s="3" t="s">
        <v>172</v>
      </c>
      <c r="E328" s="3" t="s">
        <v>4</v>
      </c>
      <c r="F328" s="22" t="s">
        <v>29</v>
      </c>
      <c r="G328" s="22"/>
      <c r="H328" s="7"/>
      <c r="I328" s="17"/>
      <c r="J328" s="7"/>
      <c r="K328" s="7"/>
      <c r="L328" s="7"/>
      <c r="M328" s="7"/>
      <c r="N328" s="7"/>
      <c r="O328" s="7"/>
      <c r="P328" s="7"/>
      <c r="Q328" s="7"/>
      <c r="R328" s="18"/>
      <c r="S328" s="7"/>
      <c r="T328" s="18"/>
      <c r="U328" s="18"/>
      <c r="V328" s="16"/>
      <c r="W328" s="16"/>
      <c r="X328" s="16"/>
      <c r="Y328" s="16"/>
      <c r="Z328" s="16"/>
      <c r="AA328" s="15"/>
      <c r="AB328" s="15"/>
      <c r="AC328" s="15"/>
      <c r="AD328" s="15"/>
      <c r="AE328" s="15"/>
      <c r="AF328" s="1">
        <v>0</v>
      </c>
      <c r="AG328" s="34">
        <f t="shared" si="419"/>
        <v>0</v>
      </c>
      <c r="AH328" s="34">
        <f t="shared" si="420"/>
        <v>0</v>
      </c>
      <c r="AI328" s="34">
        <f t="shared" si="421"/>
        <v>0</v>
      </c>
      <c r="AJ328" s="34">
        <f t="shared" si="422"/>
        <v>0</v>
      </c>
      <c r="AK328" s="34" t="e">
        <f t="shared" si="423"/>
        <v>#DIV/0!</v>
      </c>
      <c r="AL328" s="34" t="e">
        <f t="shared" si="424"/>
        <v>#DIV/0!</v>
      </c>
      <c r="AM328" s="34" t="e">
        <f t="shared" si="425"/>
        <v>#DIV/0!</v>
      </c>
      <c r="AN328" s="34" t="e">
        <f t="shared" si="426"/>
        <v>#DIV/0!</v>
      </c>
    </row>
    <row r="329" spans="1:40" ht="13.25" hidden="1" customHeight="1" x14ac:dyDescent="0.45">
      <c r="A329" s="32" t="str">
        <f t="shared" si="414"/>
        <v>C.F.A. - L-1 - Economics</v>
      </c>
      <c r="B329" s="27" t="s">
        <v>31</v>
      </c>
      <c r="C329" s="3" t="s">
        <v>258</v>
      </c>
      <c r="D329" s="3" t="s">
        <v>172</v>
      </c>
      <c r="E329" s="3" t="s">
        <v>4</v>
      </c>
      <c r="F329" s="22" t="s">
        <v>29</v>
      </c>
      <c r="G329" s="22"/>
      <c r="H329" s="7"/>
      <c r="I329" s="17"/>
      <c r="J329" s="7"/>
      <c r="K329" s="7"/>
      <c r="L329" s="7"/>
      <c r="M329" s="7"/>
      <c r="N329" s="7"/>
      <c r="O329" s="7"/>
      <c r="P329" s="7"/>
      <c r="Q329" s="7"/>
      <c r="R329" s="18"/>
      <c r="S329" s="7"/>
      <c r="T329" s="18"/>
      <c r="U329" s="18"/>
      <c r="V329" s="16"/>
      <c r="W329" s="16"/>
      <c r="X329" s="16"/>
      <c r="Y329" s="16"/>
      <c r="Z329" s="16"/>
      <c r="AA329" s="15"/>
      <c r="AB329" s="15"/>
      <c r="AC329" s="15"/>
      <c r="AD329" s="15"/>
      <c r="AE329" s="15"/>
      <c r="AF329" s="1">
        <v>0</v>
      </c>
      <c r="AG329" s="34">
        <f t="shared" si="419"/>
        <v>0</v>
      </c>
      <c r="AH329" s="34">
        <f t="shared" si="420"/>
        <v>0</v>
      </c>
      <c r="AI329" s="34">
        <f t="shared" si="421"/>
        <v>0</v>
      </c>
      <c r="AJ329" s="34">
        <f t="shared" si="422"/>
        <v>0</v>
      </c>
      <c r="AK329" s="34" t="e">
        <f t="shared" si="423"/>
        <v>#DIV/0!</v>
      </c>
      <c r="AL329" s="34" t="e">
        <f t="shared" si="424"/>
        <v>#DIV/0!</v>
      </c>
      <c r="AM329" s="34" t="e">
        <f t="shared" si="425"/>
        <v>#DIV/0!</v>
      </c>
      <c r="AN329" s="34" t="e">
        <f t="shared" si="426"/>
        <v>#DIV/0!</v>
      </c>
    </row>
    <row r="330" spans="1:40" ht="13.25" hidden="1" customHeight="1" x14ac:dyDescent="0.45">
      <c r="A330" s="32" t="str">
        <f t="shared" si="414"/>
        <v>C.F.A. - L-1 - Fin Statement Analysis</v>
      </c>
      <c r="B330" s="27" t="s">
        <v>268</v>
      </c>
      <c r="C330" s="3" t="s">
        <v>258</v>
      </c>
      <c r="D330" s="3" t="s">
        <v>172</v>
      </c>
      <c r="E330" s="3" t="s">
        <v>4</v>
      </c>
      <c r="F330" s="22" t="s">
        <v>29</v>
      </c>
      <c r="G330" s="22"/>
      <c r="H330" s="7"/>
      <c r="I330" s="17"/>
      <c r="J330" s="7"/>
      <c r="K330" s="7"/>
      <c r="L330" s="7"/>
      <c r="M330" s="7"/>
      <c r="N330" s="7"/>
      <c r="O330" s="7"/>
      <c r="P330" s="7"/>
      <c r="Q330" s="7"/>
      <c r="R330" s="18"/>
      <c r="S330" s="7"/>
      <c r="T330" s="18"/>
      <c r="U330" s="18"/>
      <c r="V330" s="16"/>
      <c r="W330" s="16"/>
      <c r="X330" s="16"/>
      <c r="Y330" s="16"/>
      <c r="Z330" s="16"/>
      <c r="AA330" s="15"/>
      <c r="AB330" s="15"/>
      <c r="AC330" s="15"/>
      <c r="AD330" s="15"/>
      <c r="AE330" s="15"/>
      <c r="AF330" s="1">
        <v>0</v>
      </c>
      <c r="AG330" s="34">
        <f t="shared" si="419"/>
        <v>0</v>
      </c>
      <c r="AH330" s="34">
        <f t="shared" si="420"/>
        <v>0</v>
      </c>
      <c r="AI330" s="34">
        <f t="shared" si="421"/>
        <v>0</v>
      </c>
      <c r="AJ330" s="34">
        <f t="shared" si="422"/>
        <v>0</v>
      </c>
      <c r="AK330" s="34" t="e">
        <f t="shared" si="423"/>
        <v>#DIV/0!</v>
      </c>
      <c r="AL330" s="34" t="e">
        <f t="shared" si="424"/>
        <v>#DIV/0!</v>
      </c>
      <c r="AM330" s="34" t="e">
        <f t="shared" si="425"/>
        <v>#DIV/0!</v>
      </c>
      <c r="AN330" s="34" t="e">
        <f t="shared" si="426"/>
        <v>#DIV/0!</v>
      </c>
    </row>
    <row r="331" spans="1:40" ht="13.25" hidden="1" customHeight="1" x14ac:dyDescent="0.45">
      <c r="A331" s="32" t="str">
        <f t="shared" ref="A331:A356" si="433">D331&amp;" - "&amp;C331&amp;" - "&amp;B331</f>
        <v>C.F.A. - L-1 - Corporate Issuers</v>
      </c>
      <c r="B331" s="27" t="s">
        <v>262</v>
      </c>
      <c r="C331" s="3" t="s">
        <v>258</v>
      </c>
      <c r="D331" s="3" t="s">
        <v>172</v>
      </c>
      <c r="E331" s="3" t="s">
        <v>4</v>
      </c>
      <c r="F331" s="22" t="s">
        <v>29</v>
      </c>
      <c r="G331" s="22"/>
      <c r="H331" s="7"/>
      <c r="I331" s="17"/>
      <c r="J331" s="7"/>
      <c r="K331" s="7"/>
      <c r="L331" s="7"/>
      <c r="M331" s="7"/>
      <c r="N331" s="7"/>
      <c r="O331" s="7"/>
      <c r="P331" s="7"/>
      <c r="Q331" s="7"/>
      <c r="R331" s="18"/>
      <c r="S331" s="7"/>
      <c r="T331" s="18"/>
      <c r="U331" s="18"/>
      <c r="V331" s="16"/>
      <c r="W331" s="16"/>
      <c r="X331" s="16"/>
      <c r="Y331" s="16"/>
      <c r="Z331" s="16"/>
      <c r="AA331" s="15"/>
      <c r="AB331" s="15"/>
      <c r="AC331" s="15"/>
      <c r="AD331" s="15"/>
      <c r="AE331" s="15"/>
      <c r="AF331" s="1">
        <v>0</v>
      </c>
      <c r="AG331" s="34">
        <f t="shared" si="419"/>
        <v>0</v>
      </c>
      <c r="AH331" s="34">
        <f t="shared" si="420"/>
        <v>0</v>
      </c>
      <c r="AI331" s="34">
        <f t="shared" si="421"/>
        <v>0</v>
      </c>
      <c r="AJ331" s="34">
        <f t="shared" si="422"/>
        <v>0</v>
      </c>
      <c r="AK331" s="34" t="e">
        <f t="shared" si="423"/>
        <v>#DIV/0!</v>
      </c>
      <c r="AL331" s="34" t="e">
        <f t="shared" si="424"/>
        <v>#DIV/0!</v>
      </c>
      <c r="AM331" s="34" t="e">
        <f t="shared" si="425"/>
        <v>#DIV/0!</v>
      </c>
      <c r="AN331" s="34" t="e">
        <f t="shared" si="426"/>
        <v>#DIV/0!</v>
      </c>
    </row>
    <row r="332" spans="1:40" ht="13.25" hidden="1" customHeight="1" x14ac:dyDescent="0.45">
      <c r="A332" s="32" t="str">
        <f t="shared" si="433"/>
        <v>C.F.A. - L-1 - Equity Investments</v>
      </c>
      <c r="B332" s="27" t="s">
        <v>263</v>
      </c>
      <c r="C332" s="3" t="s">
        <v>258</v>
      </c>
      <c r="D332" s="3" t="s">
        <v>172</v>
      </c>
      <c r="E332" s="3" t="s">
        <v>4</v>
      </c>
      <c r="F332" s="22" t="s">
        <v>29</v>
      </c>
      <c r="G332" s="22"/>
      <c r="H332" s="7"/>
      <c r="I332" s="17"/>
      <c r="J332" s="7"/>
      <c r="K332" s="7"/>
      <c r="L332" s="7"/>
      <c r="M332" s="7"/>
      <c r="N332" s="7"/>
      <c r="O332" s="7"/>
      <c r="P332" s="7"/>
      <c r="Q332" s="7"/>
      <c r="R332" s="18"/>
      <c r="S332" s="7"/>
      <c r="T332" s="18"/>
      <c r="U332" s="18"/>
      <c r="V332" s="16"/>
      <c r="W332" s="16"/>
      <c r="X332" s="16"/>
      <c r="Y332" s="16"/>
      <c r="Z332" s="16"/>
      <c r="AA332" s="15"/>
      <c r="AB332" s="15"/>
      <c r="AC332" s="15"/>
      <c r="AD332" s="15"/>
      <c r="AE332" s="15"/>
      <c r="AF332" s="1">
        <v>0</v>
      </c>
      <c r="AG332" s="34">
        <f t="shared" si="419"/>
        <v>0</v>
      </c>
      <c r="AH332" s="34">
        <f t="shared" si="420"/>
        <v>0</v>
      </c>
      <c r="AI332" s="34">
        <f t="shared" si="421"/>
        <v>0</v>
      </c>
      <c r="AJ332" s="34">
        <f t="shared" si="422"/>
        <v>0</v>
      </c>
      <c r="AK332" s="34" t="e">
        <f t="shared" si="423"/>
        <v>#DIV/0!</v>
      </c>
      <c r="AL332" s="34" t="e">
        <f t="shared" si="424"/>
        <v>#DIV/0!</v>
      </c>
      <c r="AM332" s="34" t="e">
        <f t="shared" si="425"/>
        <v>#DIV/0!</v>
      </c>
      <c r="AN332" s="34" t="e">
        <f t="shared" si="426"/>
        <v>#DIV/0!</v>
      </c>
    </row>
    <row r="333" spans="1:40" ht="13.25" hidden="1" customHeight="1" x14ac:dyDescent="0.45">
      <c r="A333" s="32" t="str">
        <f t="shared" si="433"/>
        <v>C.F.A. - L-1 - Fixed Income</v>
      </c>
      <c r="B333" s="27" t="s">
        <v>264</v>
      </c>
      <c r="C333" s="3" t="s">
        <v>258</v>
      </c>
      <c r="D333" s="3" t="s">
        <v>172</v>
      </c>
      <c r="E333" s="3" t="s">
        <v>4</v>
      </c>
      <c r="F333" s="22" t="s">
        <v>29</v>
      </c>
      <c r="G333" s="22"/>
      <c r="H333" s="7"/>
      <c r="I333" s="17"/>
      <c r="J333" s="7"/>
      <c r="K333" s="7"/>
      <c r="L333" s="7"/>
      <c r="M333" s="7"/>
      <c r="N333" s="7"/>
      <c r="O333" s="7"/>
      <c r="P333" s="7"/>
      <c r="Q333" s="7"/>
      <c r="R333" s="18"/>
      <c r="S333" s="7"/>
      <c r="T333" s="18"/>
      <c r="U333" s="18"/>
      <c r="V333" s="16"/>
      <c r="W333" s="16"/>
      <c r="X333" s="16"/>
      <c r="Y333" s="16"/>
      <c r="Z333" s="16"/>
      <c r="AA333" s="15"/>
      <c r="AB333" s="15"/>
      <c r="AC333" s="15"/>
      <c r="AD333" s="15"/>
      <c r="AE333" s="15"/>
      <c r="AF333" s="1">
        <v>0</v>
      </c>
      <c r="AG333" s="34">
        <f t="shared" si="419"/>
        <v>0</v>
      </c>
      <c r="AH333" s="34">
        <f t="shared" si="420"/>
        <v>0</v>
      </c>
      <c r="AI333" s="34">
        <f t="shared" si="421"/>
        <v>0</v>
      </c>
      <c r="AJ333" s="34">
        <f t="shared" si="422"/>
        <v>0</v>
      </c>
      <c r="AK333" s="34" t="e">
        <f t="shared" si="423"/>
        <v>#DIV/0!</v>
      </c>
      <c r="AL333" s="34" t="e">
        <f t="shared" si="424"/>
        <v>#DIV/0!</v>
      </c>
      <c r="AM333" s="34" t="e">
        <f t="shared" si="425"/>
        <v>#DIV/0!</v>
      </c>
      <c r="AN333" s="34" t="e">
        <f t="shared" si="426"/>
        <v>#DIV/0!</v>
      </c>
    </row>
    <row r="334" spans="1:40" ht="13.25" hidden="1" customHeight="1" x14ac:dyDescent="0.45">
      <c r="A334" s="32" t="str">
        <f t="shared" si="433"/>
        <v>C.F.A. - L-1 - Derivatives</v>
      </c>
      <c r="B334" s="27" t="s">
        <v>265</v>
      </c>
      <c r="C334" s="3" t="s">
        <v>258</v>
      </c>
      <c r="D334" s="3" t="s">
        <v>172</v>
      </c>
      <c r="E334" s="3" t="s">
        <v>4</v>
      </c>
      <c r="F334" s="22" t="s">
        <v>29</v>
      </c>
      <c r="G334" s="22"/>
      <c r="H334" s="7"/>
      <c r="I334" s="17"/>
      <c r="J334" s="7"/>
      <c r="K334" s="7"/>
      <c r="L334" s="7"/>
      <c r="M334" s="7"/>
      <c r="N334" s="7"/>
      <c r="O334" s="7"/>
      <c r="P334" s="7"/>
      <c r="Q334" s="7"/>
      <c r="R334" s="18"/>
      <c r="S334" s="7"/>
      <c r="T334" s="18"/>
      <c r="U334" s="18"/>
      <c r="V334" s="16"/>
      <c r="W334" s="16"/>
      <c r="X334" s="16"/>
      <c r="Y334" s="16"/>
      <c r="Z334" s="16"/>
      <c r="AA334" s="15"/>
      <c r="AB334" s="15"/>
      <c r="AC334" s="15"/>
      <c r="AD334" s="15"/>
      <c r="AE334" s="15"/>
      <c r="AF334" s="1">
        <v>0</v>
      </c>
      <c r="AG334" s="34">
        <f t="shared" si="419"/>
        <v>0</v>
      </c>
      <c r="AH334" s="34">
        <f t="shared" si="420"/>
        <v>0</v>
      </c>
      <c r="AI334" s="34">
        <f t="shared" si="421"/>
        <v>0</v>
      </c>
      <c r="AJ334" s="34">
        <f t="shared" si="422"/>
        <v>0</v>
      </c>
      <c r="AK334" s="34" t="e">
        <f t="shared" si="423"/>
        <v>#DIV/0!</v>
      </c>
      <c r="AL334" s="34" t="e">
        <f t="shared" si="424"/>
        <v>#DIV/0!</v>
      </c>
      <c r="AM334" s="34" t="e">
        <f t="shared" si="425"/>
        <v>#DIV/0!</v>
      </c>
      <c r="AN334" s="34" t="e">
        <f t="shared" si="426"/>
        <v>#DIV/0!</v>
      </c>
    </row>
    <row r="335" spans="1:40" ht="13.25" hidden="1" customHeight="1" x14ac:dyDescent="0.45">
      <c r="A335" s="32" t="str">
        <f t="shared" si="433"/>
        <v>C.F.A. - L-1 - Alternative Investments</v>
      </c>
      <c r="B335" s="27" t="s">
        <v>266</v>
      </c>
      <c r="C335" s="3" t="s">
        <v>258</v>
      </c>
      <c r="D335" s="3" t="s">
        <v>172</v>
      </c>
      <c r="E335" s="3" t="s">
        <v>4</v>
      </c>
      <c r="F335" s="22" t="s">
        <v>29</v>
      </c>
      <c r="G335" s="22"/>
      <c r="H335" s="7"/>
      <c r="I335" s="17"/>
      <c r="J335" s="7"/>
      <c r="K335" s="7"/>
      <c r="L335" s="7"/>
      <c r="M335" s="7"/>
      <c r="N335" s="7"/>
      <c r="O335" s="7"/>
      <c r="P335" s="7"/>
      <c r="Q335" s="7"/>
      <c r="R335" s="18"/>
      <c r="S335" s="7"/>
      <c r="T335" s="18"/>
      <c r="U335" s="18"/>
      <c r="V335" s="16"/>
      <c r="W335" s="16"/>
      <c r="X335" s="16"/>
      <c r="Y335" s="16"/>
      <c r="Z335" s="16"/>
      <c r="AA335" s="15"/>
      <c r="AB335" s="15"/>
      <c r="AC335" s="15"/>
      <c r="AD335" s="15"/>
      <c r="AE335" s="15"/>
      <c r="AF335" s="1">
        <v>0</v>
      </c>
      <c r="AG335" s="34">
        <f t="shared" si="419"/>
        <v>0</v>
      </c>
      <c r="AH335" s="34">
        <f t="shared" si="420"/>
        <v>0</v>
      </c>
      <c r="AI335" s="34">
        <f t="shared" si="421"/>
        <v>0</v>
      </c>
      <c r="AJ335" s="34">
        <f t="shared" si="422"/>
        <v>0</v>
      </c>
      <c r="AK335" s="34" t="e">
        <f t="shared" si="423"/>
        <v>#DIV/0!</v>
      </c>
      <c r="AL335" s="34" t="e">
        <f t="shared" si="424"/>
        <v>#DIV/0!</v>
      </c>
      <c r="AM335" s="34" t="e">
        <f t="shared" si="425"/>
        <v>#DIV/0!</v>
      </c>
      <c r="AN335" s="34" t="e">
        <f t="shared" si="426"/>
        <v>#DIV/0!</v>
      </c>
    </row>
    <row r="336" spans="1:40" ht="13.25" hidden="1" customHeight="1" x14ac:dyDescent="0.45">
      <c r="A336" s="32" t="str">
        <f t="shared" si="433"/>
        <v>C.F.A. - L-1 - Portrfolio Mgmt &amp; Wealth</v>
      </c>
      <c r="B336" s="27" t="s">
        <v>269</v>
      </c>
      <c r="C336" s="3" t="s">
        <v>258</v>
      </c>
      <c r="D336" s="3" t="s">
        <v>172</v>
      </c>
      <c r="E336" s="3" t="s">
        <v>4</v>
      </c>
      <c r="F336" s="22" t="s">
        <v>29</v>
      </c>
      <c r="G336" s="22"/>
      <c r="H336" s="7"/>
      <c r="I336" s="17"/>
      <c r="J336" s="7"/>
      <c r="K336" s="7"/>
      <c r="L336" s="7"/>
      <c r="M336" s="7"/>
      <c r="N336" s="7"/>
      <c r="O336" s="7"/>
      <c r="P336" s="7"/>
      <c r="Q336" s="7"/>
      <c r="R336" s="18"/>
      <c r="S336" s="7"/>
      <c r="T336" s="18"/>
      <c r="U336" s="18"/>
      <c r="V336" s="16"/>
      <c r="W336" s="16"/>
      <c r="X336" s="16"/>
      <c r="Y336" s="16"/>
      <c r="Z336" s="16"/>
      <c r="AA336" s="15"/>
      <c r="AB336" s="15"/>
      <c r="AC336" s="15"/>
      <c r="AD336" s="15"/>
      <c r="AE336" s="15"/>
      <c r="AF336" s="1">
        <v>0</v>
      </c>
      <c r="AG336" s="34">
        <f t="shared" si="419"/>
        <v>0</v>
      </c>
      <c r="AH336" s="34">
        <f t="shared" si="420"/>
        <v>0</v>
      </c>
      <c r="AI336" s="34">
        <f t="shared" si="421"/>
        <v>0</v>
      </c>
      <c r="AJ336" s="34">
        <f t="shared" si="422"/>
        <v>0</v>
      </c>
      <c r="AK336" s="34" t="e">
        <f t="shared" si="423"/>
        <v>#DIV/0!</v>
      </c>
      <c r="AL336" s="34" t="e">
        <f t="shared" si="424"/>
        <v>#DIV/0!</v>
      </c>
      <c r="AM336" s="34" t="e">
        <f t="shared" si="425"/>
        <v>#DIV/0!</v>
      </c>
      <c r="AN336" s="34" t="e">
        <f t="shared" si="426"/>
        <v>#DIV/0!</v>
      </c>
    </row>
    <row r="337" spans="1:40" ht="13.25" hidden="1" customHeight="1" x14ac:dyDescent="0.45">
      <c r="A337" s="32" t="str">
        <f t="shared" si="433"/>
        <v>C.F.A. - L-2 - Ethical &amp; Prof Standards</v>
      </c>
      <c r="B337" s="9" t="s">
        <v>267</v>
      </c>
      <c r="C337" s="3" t="s">
        <v>259</v>
      </c>
      <c r="D337" s="3" t="s">
        <v>172</v>
      </c>
      <c r="E337" s="3" t="s">
        <v>4</v>
      </c>
      <c r="F337" s="22" t="s">
        <v>29</v>
      </c>
      <c r="G337" s="22"/>
      <c r="H337" s="7" t="s">
        <v>104</v>
      </c>
      <c r="I337" s="17">
        <v>45139</v>
      </c>
      <c r="J337" s="7">
        <v>4</v>
      </c>
      <c r="K337" s="7">
        <v>3</v>
      </c>
      <c r="L337" s="7">
        <v>0</v>
      </c>
      <c r="M337" s="7">
        <v>0</v>
      </c>
      <c r="N337" s="7" t="s">
        <v>29</v>
      </c>
      <c r="O337" s="7">
        <v>60000</v>
      </c>
      <c r="P337" s="7">
        <v>0</v>
      </c>
      <c r="Q337" s="7" t="s">
        <v>141</v>
      </c>
      <c r="R337" s="18">
        <f t="shared" si="396"/>
        <v>30000</v>
      </c>
      <c r="S337" s="7">
        <v>0</v>
      </c>
      <c r="T337" s="18">
        <f t="shared" si="397"/>
        <v>6000</v>
      </c>
      <c r="U337" s="18">
        <f t="shared" si="398"/>
        <v>14000.0000000001</v>
      </c>
      <c r="V337" s="16">
        <f t="shared" si="427"/>
        <v>560000</v>
      </c>
      <c r="W337" s="16">
        <f t="shared" si="428"/>
        <v>280000</v>
      </c>
      <c r="X337" s="16">
        <v>140000</v>
      </c>
      <c r="Y337" s="16">
        <f t="shared" si="429"/>
        <v>70000</v>
      </c>
      <c r="Z337" s="16">
        <f t="shared" si="430"/>
        <v>50</v>
      </c>
      <c r="AA337" s="15">
        <f t="shared" si="405"/>
        <v>392000</v>
      </c>
      <c r="AB337" s="15">
        <f t="shared" si="431"/>
        <v>196000</v>
      </c>
      <c r="AC337" s="15">
        <f t="shared" si="403"/>
        <v>98000</v>
      </c>
      <c r="AD337" s="15">
        <f t="shared" si="432"/>
        <v>49000</v>
      </c>
      <c r="AE337" s="15">
        <f t="shared" si="404"/>
        <v>89.87341772151899</v>
      </c>
      <c r="AF337" s="1">
        <v>0</v>
      </c>
      <c r="AG337" s="34">
        <f t="shared" si="419"/>
        <v>168000</v>
      </c>
      <c r="AH337" s="34">
        <f t="shared" si="420"/>
        <v>84000</v>
      </c>
      <c r="AI337" s="34">
        <f t="shared" si="421"/>
        <v>42000</v>
      </c>
      <c r="AJ337" s="34">
        <f t="shared" si="422"/>
        <v>21000</v>
      </c>
      <c r="AK337" s="34">
        <f t="shared" si="423"/>
        <v>0</v>
      </c>
      <c r="AL337" s="34">
        <f t="shared" si="424"/>
        <v>0</v>
      </c>
      <c r="AM337" s="34">
        <f t="shared" si="425"/>
        <v>0</v>
      </c>
      <c r="AN337" s="34">
        <f t="shared" si="426"/>
        <v>0</v>
      </c>
    </row>
    <row r="338" spans="1:40" ht="13.25" hidden="1" customHeight="1" x14ac:dyDescent="0.45">
      <c r="A338" s="32" t="str">
        <f t="shared" si="433"/>
        <v>C.F.A. - L-2 - Quantitive Methods</v>
      </c>
      <c r="B338" s="9" t="s">
        <v>261</v>
      </c>
      <c r="C338" s="3" t="s">
        <v>259</v>
      </c>
      <c r="D338" s="3" t="s">
        <v>172</v>
      </c>
      <c r="E338" s="3" t="s">
        <v>4</v>
      </c>
      <c r="F338" s="22" t="s">
        <v>29</v>
      </c>
      <c r="G338" s="22"/>
      <c r="H338" s="7"/>
      <c r="I338" s="17"/>
      <c r="J338" s="7"/>
      <c r="K338" s="7"/>
      <c r="L338" s="7"/>
      <c r="M338" s="7"/>
      <c r="N338" s="7"/>
      <c r="O338" s="7"/>
      <c r="P338" s="7"/>
      <c r="Q338" s="7"/>
      <c r="R338" s="18"/>
      <c r="S338" s="7"/>
      <c r="T338" s="18"/>
      <c r="U338" s="18"/>
      <c r="V338" s="16"/>
      <c r="W338" s="16"/>
      <c r="X338" s="16"/>
      <c r="Y338" s="16"/>
      <c r="Z338" s="16"/>
      <c r="AA338" s="15"/>
      <c r="AB338" s="15"/>
      <c r="AC338" s="15"/>
      <c r="AD338" s="15"/>
      <c r="AE338" s="15"/>
      <c r="AF338" s="1">
        <v>0</v>
      </c>
      <c r="AG338" s="34">
        <f t="shared" si="419"/>
        <v>0</v>
      </c>
      <c r="AH338" s="34">
        <f t="shared" si="420"/>
        <v>0</v>
      </c>
      <c r="AI338" s="34">
        <f t="shared" si="421"/>
        <v>0</v>
      </c>
      <c r="AJ338" s="34">
        <f t="shared" si="422"/>
        <v>0</v>
      </c>
      <c r="AK338" s="34" t="e">
        <f t="shared" si="423"/>
        <v>#DIV/0!</v>
      </c>
      <c r="AL338" s="34" t="e">
        <f t="shared" si="424"/>
        <v>#DIV/0!</v>
      </c>
      <c r="AM338" s="34" t="e">
        <f t="shared" si="425"/>
        <v>#DIV/0!</v>
      </c>
      <c r="AN338" s="34" t="e">
        <f t="shared" si="426"/>
        <v>#DIV/0!</v>
      </c>
    </row>
    <row r="339" spans="1:40" ht="13.25" hidden="1" customHeight="1" x14ac:dyDescent="0.45">
      <c r="A339" s="32" t="str">
        <f t="shared" si="433"/>
        <v>C.F.A. - L-2 - Economics</v>
      </c>
      <c r="B339" s="9" t="s">
        <v>31</v>
      </c>
      <c r="C339" s="3" t="s">
        <v>259</v>
      </c>
      <c r="D339" s="3" t="s">
        <v>172</v>
      </c>
      <c r="E339" s="3" t="s">
        <v>4</v>
      </c>
      <c r="F339" s="22" t="s">
        <v>29</v>
      </c>
      <c r="G339" s="22"/>
      <c r="H339" s="7"/>
      <c r="I339" s="17"/>
      <c r="J339" s="7"/>
      <c r="K339" s="7"/>
      <c r="L339" s="7"/>
      <c r="M339" s="7"/>
      <c r="N339" s="7"/>
      <c r="O339" s="7"/>
      <c r="P339" s="7"/>
      <c r="Q339" s="7"/>
      <c r="R339" s="18"/>
      <c r="S339" s="7"/>
      <c r="T339" s="18"/>
      <c r="U339" s="18"/>
      <c r="V339" s="16"/>
      <c r="W339" s="16"/>
      <c r="X339" s="16"/>
      <c r="Y339" s="16"/>
      <c r="Z339" s="16"/>
      <c r="AA339" s="15"/>
      <c r="AB339" s="15"/>
      <c r="AC339" s="15"/>
      <c r="AD339" s="15"/>
      <c r="AE339" s="15"/>
      <c r="AF339" s="1">
        <v>0</v>
      </c>
      <c r="AG339" s="34">
        <f t="shared" si="419"/>
        <v>0</v>
      </c>
      <c r="AH339" s="34">
        <f t="shared" si="420"/>
        <v>0</v>
      </c>
      <c r="AI339" s="34">
        <f t="shared" si="421"/>
        <v>0</v>
      </c>
      <c r="AJ339" s="34">
        <f t="shared" si="422"/>
        <v>0</v>
      </c>
      <c r="AK339" s="34" t="e">
        <f t="shared" si="423"/>
        <v>#DIV/0!</v>
      </c>
      <c r="AL339" s="34" t="e">
        <f t="shared" si="424"/>
        <v>#DIV/0!</v>
      </c>
      <c r="AM339" s="34" t="e">
        <f t="shared" si="425"/>
        <v>#DIV/0!</v>
      </c>
      <c r="AN339" s="34" t="e">
        <f t="shared" si="426"/>
        <v>#DIV/0!</v>
      </c>
    </row>
    <row r="340" spans="1:40" ht="13.25" hidden="1" customHeight="1" x14ac:dyDescent="0.45">
      <c r="A340" s="32" t="str">
        <f t="shared" si="433"/>
        <v>C.F.A. - L-2 - Fin Statement Analysis</v>
      </c>
      <c r="B340" s="9" t="s">
        <v>268</v>
      </c>
      <c r="C340" s="3" t="s">
        <v>259</v>
      </c>
      <c r="D340" s="3" t="s">
        <v>172</v>
      </c>
      <c r="E340" s="3" t="s">
        <v>4</v>
      </c>
      <c r="F340" s="22" t="s">
        <v>29</v>
      </c>
      <c r="G340" s="22"/>
      <c r="H340" s="7"/>
      <c r="I340" s="17"/>
      <c r="J340" s="7"/>
      <c r="K340" s="7"/>
      <c r="L340" s="7"/>
      <c r="M340" s="7"/>
      <c r="N340" s="7"/>
      <c r="O340" s="7"/>
      <c r="P340" s="7"/>
      <c r="Q340" s="7"/>
      <c r="R340" s="18"/>
      <c r="S340" s="7"/>
      <c r="T340" s="18"/>
      <c r="U340" s="18"/>
      <c r="V340" s="16"/>
      <c r="W340" s="16"/>
      <c r="X340" s="16"/>
      <c r="Y340" s="16"/>
      <c r="Z340" s="16"/>
      <c r="AA340" s="15"/>
      <c r="AB340" s="15"/>
      <c r="AC340" s="15"/>
      <c r="AD340" s="15"/>
      <c r="AE340" s="15"/>
      <c r="AF340" s="1">
        <v>0</v>
      </c>
      <c r="AG340" s="34">
        <f t="shared" si="419"/>
        <v>0</v>
      </c>
      <c r="AH340" s="34">
        <f t="shared" si="420"/>
        <v>0</v>
      </c>
      <c r="AI340" s="34">
        <f t="shared" si="421"/>
        <v>0</v>
      </c>
      <c r="AJ340" s="34">
        <f t="shared" si="422"/>
        <v>0</v>
      </c>
      <c r="AK340" s="34" t="e">
        <f t="shared" si="423"/>
        <v>#DIV/0!</v>
      </c>
      <c r="AL340" s="34" t="e">
        <f t="shared" si="424"/>
        <v>#DIV/0!</v>
      </c>
      <c r="AM340" s="34" t="e">
        <f t="shared" si="425"/>
        <v>#DIV/0!</v>
      </c>
      <c r="AN340" s="34" t="e">
        <f t="shared" si="426"/>
        <v>#DIV/0!</v>
      </c>
    </row>
    <row r="341" spans="1:40" ht="13.25" hidden="1" customHeight="1" x14ac:dyDescent="0.45">
      <c r="A341" s="32" t="str">
        <f t="shared" si="433"/>
        <v>C.F.A. - L-2 - Corporate Issuers</v>
      </c>
      <c r="B341" s="9" t="s">
        <v>262</v>
      </c>
      <c r="C341" s="3" t="s">
        <v>259</v>
      </c>
      <c r="D341" s="3" t="s">
        <v>172</v>
      </c>
      <c r="E341" s="3" t="s">
        <v>4</v>
      </c>
      <c r="F341" s="22" t="s">
        <v>29</v>
      </c>
      <c r="G341" s="22"/>
      <c r="H341" s="7"/>
      <c r="I341" s="17"/>
      <c r="J341" s="7"/>
      <c r="K341" s="7"/>
      <c r="L341" s="7"/>
      <c r="M341" s="7"/>
      <c r="N341" s="7"/>
      <c r="O341" s="7"/>
      <c r="P341" s="7"/>
      <c r="Q341" s="7"/>
      <c r="R341" s="18"/>
      <c r="S341" s="7"/>
      <c r="T341" s="18"/>
      <c r="U341" s="18"/>
      <c r="V341" s="16"/>
      <c r="W341" s="16"/>
      <c r="X341" s="16"/>
      <c r="Y341" s="16"/>
      <c r="Z341" s="16"/>
      <c r="AA341" s="15"/>
      <c r="AB341" s="15"/>
      <c r="AC341" s="15"/>
      <c r="AD341" s="15"/>
      <c r="AE341" s="15"/>
      <c r="AF341" s="1">
        <v>0</v>
      </c>
      <c r="AG341" s="34">
        <f t="shared" si="419"/>
        <v>0</v>
      </c>
      <c r="AH341" s="34">
        <f t="shared" si="420"/>
        <v>0</v>
      </c>
      <c r="AI341" s="34">
        <f t="shared" si="421"/>
        <v>0</v>
      </c>
      <c r="AJ341" s="34">
        <f t="shared" si="422"/>
        <v>0</v>
      </c>
      <c r="AK341" s="34" t="e">
        <f t="shared" si="423"/>
        <v>#DIV/0!</v>
      </c>
      <c r="AL341" s="34" t="e">
        <f t="shared" si="424"/>
        <v>#DIV/0!</v>
      </c>
      <c r="AM341" s="34" t="e">
        <f t="shared" si="425"/>
        <v>#DIV/0!</v>
      </c>
      <c r="AN341" s="34" t="e">
        <f t="shared" si="426"/>
        <v>#DIV/0!</v>
      </c>
    </row>
    <row r="342" spans="1:40" ht="13.25" hidden="1" customHeight="1" x14ac:dyDescent="0.45">
      <c r="A342" s="32" t="str">
        <f t="shared" si="433"/>
        <v>C.F.A. - L-2 - Equity Investments</v>
      </c>
      <c r="B342" s="9" t="s">
        <v>263</v>
      </c>
      <c r="C342" s="3" t="s">
        <v>259</v>
      </c>
      <c r="D342" s="3" t="s">
        <v>172</v>
      </c>
      <c r="E342" s="3" t="s">
        <v>4</v>
      </c>
      <c r="F342" s="22" t="s">
        <v>29</v>
      </c>
      <c r="G342" s="22"/>
      <c r="H342" s="7"/>
      <c r="I342" s="17"/>
      <c r="J342" s="7"/>
      <c r="K342" s="7"/>
      <c r="L342" s="7"/>
      <c r="M342" s="7"/>
      <c r="N342" s="7"/>
      <c r="O342" s="7"/>
      <c r="P342" s="7"/>
      <c r="Q342" s="7"/>
      <c r="R342" s="18"/>
      <c r="S342" s="7"/>
      <c r="T342" s="18"/>
      <c r="U342" s="18"/>
      <c r="V342" s="16"/>
      <c r="W342" s="16"/>
      <c r="X342" s="16"/>
      <c r="Y342" s="16"/>
      <c r="Z342" s="16"/>
      <c r="AA342" s="15"/>
      <c r="AB342" s="15"/>
      <c r="AC342" s="15"/>
      <c r="AD342" s="15"/>
      <c r="AE342" s="15"/>
      <c r="AF342" s="1">
        <v>0</v>
      </c>
      <c r="AG342" s="34">
        <f t="shared" si="419"/>
        <v>0</v>
      </c>
      <c r="AH342" s="34">
        <f t="shared" si="420"/>
        <v>0</v>
      </c>
      <c r="AI342" s="34">
        <f t="shared" si="421"/>
        <v>0</v>
      </c>
      <c r="AJ342" s="34">
        <f t="shared" si="422"/>
        <v>0</v>
      </c>
      <c r="AK342" s="34" t="e">
        <f t="shared" si="423"/>
        <v>#DIV/0!</v>
      </c>
      <c r="AL342" s="34" t="e">
        <f t="shared" si="424"/>
        <v>#DIV/0!</v>
      </c>
      <c r="AM342" s="34" t="e">
        <f t="shared" si="425"/>
        <v>#DIV/0!</v>
      </c>
      <c r="AN342" s="34" t="e">
        <f t="shared" si="426"/>
        <v>#DIV/0!</v>
      </c>
    </row>
    <row r="343" spans="1:40" ht="13.25" hidden="1" customHeight="1" x14ac:dyDescent="0.45">
      <c r="A343" s="32" t="str">
        <f t="shared" si="433"/>
        <v>C.F.A. - L-2 - Fixed Income</v>
      </c>
      <c r="B343" s="9" t="s">
        <v>264</v>
      </c>
      <c r="C343" s="3" t="s">
        <v>259</v>
      </c>
      <c r="D343" s="3" t="s">
        <v>172</v>
      </c>
      <c r="E343" s="3" t="s">
        <v>4</v>
      </c>
      <c r="F343" s="22" t="s">
        <v>29</v>
      </c>
      <c r="G343" s="22"/>
      <c r="H343" s="7"/>
      <c r="I343" s="17"/>
      <c r="J343" s="7"/>
      <c r="K343" s="7"/>
      <c r="L343" s="7"/>
      <c r="M343" s="7"/>
      <c r="N343" s="7"/>
      <c r="O343" s="7"/>
      <c r="P343" s="7"/>
      <c r="Q343" s="7"/>
      <c r="R343" s="18"/>
      <c r="S343" s="7"/>
      <c r="T343" s="18"/>
      <c r="U343" s="18"/>
      <c r="V343" s="16"/>
      <c r="W343" s="16"/>
      <c r="X343" s="16"/>
      <c r="Y343" s="16"/>
      <c r="Z343" s="16"/>
      <c r="AA343" s="15"/>
      <c r="AB343" s="15"/>
      <c r="AC343" s="15"/>
      <c r="AD343" s="15"/>
      <c r="AE343" s="15"/>
      <c r="AF343" s="1">
        <v>0</v>
      </c>
      <c r="AG343" s="34">
        <f t="shared" si="419"/>
        <v>0</v>
      </c>
      <c r="AH343" s="34">
        <f t="shared" si="420"/>
        <v>0</v>
      </c>
      <c r="AI343" s="34">
        <f t="shared" si="421"/>
        <v>0</v>
      </c>
      <c r="AJ343" s="34">
        <f t="shared" si="422"/>
        <v>0</v>
      </c>
      <c r="AK343" s="34" t="e">
        <f t="shared" si="423"/>
        <v>#DIV/0!</v>
      </c>
      <c r="AL343" s="34" t="e">
        <f t="shared" si="424"/>
        <v>#DIV/0!</v>
      </c>
      <c r="AM343" s="34" t="e">
        <f t="shared" si="425"/>
        <v>#DIV/0!</v>
      </c>
      <c r="AN343" s="34" t="e">
        <f t="shared" si="426"/>
        <v>#DIV/0!</v>
      </c>
    </row>
    <row r="344" spans="1:40" ht="13.25" hidden="1" customHeight="1" x14ac:dyDescent="0.45">
      <c r="A344" s="32" t="str">
        <f t="shared" si="433"/>
        <v>C.F.A. - L-2 - Derivatives</v>
      </c>
      <c r="B344" s="9" t="s">
        <v>265</v>
      </c>
      <c r="C344" s="3" t="s">
        <v>259</v>
      </c>
      <c r="D344" s="3" t="s">
        <v>172</v>
      </c>
      <c r="E344" s="3" t="s">
        <v>4</v>
      </c>
      <c r="F344" s="22" t="s">
        <v>29</v>
      </c>
      <c r="G344" s="22"/>
      <c r="H344" s="7"/>
      <c r="I344" s="17"/>
      <c r="J344" s="7"/>
      <c r="K344" s="7"/>
      <c r="L344" s="7"/>
      <c r="M344" s="7"/>
      <c r="N344" s="7"/>
      <c r="O344" s="7"/>
      <c r="P344" s="7"/>
      <c r="Q344" s="7"/>
      <c r="R344" s="18"/>
      <c r="S344" s="7"/>
      <c r="T344" s="18"/>
      <c r="U344" s="18"/>
      <c r="V344" s="16"/>
      <c r="W344" s="16"/>
      <c r="X344" s="16"/>
      <c r="Y344" s="16"/>
      <c r="Z344" s="16"/>
      <c r="AA344" s="15"/>
      <c r="AB344" s="15"/>
      <c r="AC344" s="15"/>
      <c r="AD344" s="15"/>
      <c r="AE344" s="15"/>
      <c r="AF344" s="1">
        <v>0</v>
      </c>
      <c r="AG344" s="34">
        <f t="shared" si="419"/>
        <v>0</v>
      </c>
      <c r="AH344" s="34">
        <f t="shared" si="420"/>
        <v>0</v>
      </c>
      <c r="AI344" s="34">
        <f t="shared" si="421"/>
        <v>0</v>
      </c>
      <c r="AJ344" s="34">
        <f t="shared" si="422"/>
        <v>0</v>
      </c>
      <c r="AK344" s="34" t="e">
        <f t="shared" si="423"/>
        <v>#DIV/0!</v>
      </c>
      <c r="AL344" s="34" t="e">
        <f t="shared" si="424"/>
        <v>#DIV/0!</v>
      </c>
      <c r="AM344" s="34" t="e">
        <f t="shared" si="425"/>
        <v>#DIV/0!</v>
      </c>
      <c r="AN344" s="34" t="e">
        <f t="shared" si="426"/>
        <v>#DIV/0!</v>
      </c>
    </row>
    <row r="345" spans="1:40" ht="13.25" hidden="1" customHeight="1" x14ac:dyDescent="0.45">
      <c r="A345" s="32" t="str">
        <f t="shared" si="433"/>
        <v>C.F.A. - L-2 - Alternative Investments</v>
      </c>
      <c r="B345" s="9" t="s">
        <v>266</v>
      </c>
      <c r="C345" s="3" t="s">
        <v>259</v>
      </c>
      <c r="D345" s="3" t="s">
        <v>172</v>
      </c>
      <c r="E345" s="3" t="s">
        <v>4</v>
      </c>
      <c r="F345" s="22" t="s">
        <v>29</v>
      </c>
      <c r="G345" s="22"/>
      <c r="H345" s="7"/>
      <c r="I345" s="17"/>
      <c r="J345" s="7"/>
      <c r="K345" s="7"/>
      <c r="L345" s="7"/>
      <c r="M345" s="7"/>
      <c r="N345" s="7"/>
      <c r="O345" s="7"/>
      <c r="P345" s="7"/>
      <c r="Q345" s="7"/>
      <c r="R345" s="18"/>
      <c r="S345" s="7"/>
      <c r="T345" s="18"/>
      <c r="U345" s="18"/>
      <c r="V345" s="16"/>
      <c r="W345" s="16"/>
      <c r="X345" s="16"/>
      <c r="Y345" s="16"/>
      <c r="Z345" s="16"/>
      <c r="AA345" s="15"/>
      <c r="AB345" s="15"/>
      <c r="AC345" s="15"/>
      <c r="AD345" s="15"/>
      <c r="AE345" s="15"/>
      <c r="AF345" s="1">
        <v>0</v>
      </c>
      <c r="AG345" s="34">
        <f t="shared" si="419"/>
        <v>0</v>
      </c>
      <c r="AH345" s="34">
        <f t="shared" si="420"/>
        <v>0</v>
      </c>
      <c r="AI345" s="34">
        <f t="shared" si="421"/>
        <v>0</v>
      </c>
      <c r="AJ345" s="34">
        <f t="shared" si="422"/>
        <v>0</v>
      </c>
      <c r="AK345" s="34" t="e">
        <f t="shared" si="423"/>
        <v>#DIV/0!</v>
      </c>
      <c r="AL345" s="34" t="e">
        <f t="shared" si="424"/>
        <v>#DIV/0!</v>
      </c>
      <c r="AM345" s="34" t="e">
        <f t="shared" si="425"/>
        <v>#DIV/0!</v>
      </c>
      <c r="AN345" s="34" t="e">
        <f t="shared" si="426"/>
        <v>#DIV/0!</v>
      </c>
    </row>
    <row r="346" spans="1:40" ht="13.25" hidden="1" customHeight="1" x14ac:dyDescent="0.45">
      <c r="A346" s="32" t="str">
        <f t="shared" si="433"/>
        <v>C.F.A. - L-2 - Portrfolio Mgmt-Wealth</v>
      </c>
      <c r="B346" s="9" t="s">
        <v>281</v>
      </c>
      <c r="C346" s="3" t="s">
        <v>259</v>
      </c>
      <c r="D346" s="3" t="s">
        <v>172</v>
      </c>
      <c r="E346" s="3" t="s">
        <v>4</v>
      </c>
      <c r="F346" s="22" t="s">
        <v>29</v>
      </c>
      <c r="G346" s="22"/>
      <c r="H346" s="7"/>
      <c r="I346" s="17"/>
      <c r="J346" s="7"/>
      <c r="K346" s="7"/>
      <c r="L346" s="7"/>
      <c r="M346" s="7"/>
      <c r="N346" s="7"/>
      <c r="O346" s="7"/>
      <c r="P346" s="7"/>
      <c r="Q346" s="7"/>
      <c r="R346" s="18"/>
      <c r="S346" s="7"/>
      <c r="T346" s="18"/>
      <c r="U346" s="18"/>
      <c r="V346" s="16"/>
      <c r="W346" s="16"/>
      <c r="X346" s="16"/>
      <c r="Y346" s="16"/>
      <c r="Z346" s="16"/>
      <c r="AA346" s="15"/>
      <c r="AB346" s="15"/>
      <c r="AC346" s="15"/>
      <c r="AD346" s="15"/>
      <c r="AE346" s="15"/>
      <c r="AF346" s="1">
        <v>0</v>
      </c>
      <c r="AG346" s="34">
        <f t="shared" si="419"/>
        <v>0</v>
      </c>
      <c r="AH346" s="34">
        <f t="shared" si="420"/>
        <v>0</v>
      </c>
      <c r="AI346" s="34">
        <f t="shared" si="421"/>
        <v>0</v>
      </c>
      <c r="AJ346" s="34">
        <f t="shared" si="422"/>
        <v>0</v>
      </c>
      <c r="AK346" s="34" t="e">
        <f t="shared" si="423"/>
        <v>#DIV/0!</v>
      </c>
      <c r="AL346" s="34" t="e">
        <f t="shared" si="424"/>
        <v>#DIV/0!</v>
      </c>
      <c r="AM346" s="34" t="e">
        <f t="shared" si="425"/>
        <v>#DIV/0!</v>
      </c>
      <c r="AN346" s="34" t="e">
        <f t="shared" si="426"/>
        <v>#DIV/0!</v>
      </c>
    </row>
    <row r="347" spans="1:40" ht="13.25" hidden="1" customHeight="1" x14ac:dyDescent="0.45">
      <c r="A347" s="32" t="str">
        <f t="shared" si="433"/>
        <v>C.F.A. - L-3 - Ethical &amp; Prof Standards</v>
      </c>
      <c r="B347" s="27" t="s">
        <v>267</v>
      </c>
      <c r="C347" s="3" t="s">
        <v>260</v>
      </c>
      <c r="D347" s="3" t="s">
        <v>172</v>
      </c>
      <c r="E347" s="3" t="s">
        <v>4</v>
      </c>
      <c r="F347" s="22" t="s">
        <v>29</v>
      </c>
      <c r="G347" s="22"/>
      <c r="H347" s="7" t="s">
        <v>104</v>
      </c>
      <c r="I347" s="17">
        <v>45139</v>
      </c>
      <c r="J347" s="7">
        <v>4</v>
      </c>
      <c r="K347" s="7">
        <v>3</v>
      </c>
      <c r="L347" s="7">
        <v>0</v>
      </c>
      <c r="M347" s="7">
        <v>0</v>
      </c>
      <c r="N347" s="7" t="s">
        <v>29</v>
      </c>
      <c r="O347" s="7">
        <v>70000</v>
      </c>
      <c r="P347" s="7">
        <v>0</v>
      </c>
      <c r="Q347" s="7" t="s">
        <v>141</v>
      </c>
      <c r="R347" s="18">
        <f t="shared" si="396"/>
        <v>35000</v>
      </c>
      <c r="S347" s="7">
        <v>0</v>
      </c>
      <c r="T347" s="18">
        <f t="shared" si="397"/>
        <v>7000</v>
      </c>
      <c r="U347" s="18">
        <f t="shared" si="398"/>
        <v>16333.33333333345</v>
      </c>
      <c r="V347" s="16">
        <f t="shared" si="427"/>
        <v>653332</v>
      </c>
      <c r="W347" s="16">
        <f t="shared" si="428"/>
        <v>326666</v>
      </c>
      <c r="X347" s="16">
        <v>163333</v>
      </c>
      <c r="Y347" s="16">
        <f t="shared" si="429"/>
        <v>81666.5</v>
      </c>
      <c r="Z347" s="16">
        <f t="shared" si="430"/>
        <v>50.000214286020409</v>
      </c>
      <c r="AA347" s="15">
        <f t="shared" si="405"/>
        <v>457332.39999999997</v>
      </c>
      <c r="AB347" s="15">
        <f t="shared" si="431"/>
        <v>228666.19999999998</v>
      </c>
      <c r="AC347" s="15">
        <f t="shared" si="403"/>
        <v>114333.09999999999</v>
      </c>
      <c r="AD347" s="15">
        <f t="shared" si="432"/>
        <v>57166.549999999996</v>
      </c>
      <c r="AE347" s="15">
        <f t="shared" si="404"/>
        <v>89.873658067921625</v>
      </c>
      <c r="AF347" s="1">
        <v>0</v>
      </c>
      <c r="AG347" s="34">
        <f t="shared" si="419"/>
        <v>195999.60000000003</v>
      </c>
      <c r="AH347" s="34">
        <f t="shared" si="420"/>
        <v>97999.800000000017</v>
      </c>
      <c r="AI347" s="34">
        <f t="shared" si="421"/>
        <v>48999.900000000009</v>
      </c>
      <c r="AJ347" s="34">
        <f t="shared" si="422"/>
        <v>24499.950000000004</v>
      </c>
      <c r="AK347" s="34">
        <f t="shared" si="423"/>
        <v>0</v>
      </c>
      <c r="AL347" s="34">
        <f t="shared" si="424"/>
        <v>0</v>
      </c>
      <c r="AM347" s="34">
        <f t="shared" si="425"/>
        <v>0</v>
      </c>
      <c r="AN347" s="34">
        <f t="shared" si="426"/>
        <v>0</v>
      </c>
    </row>
    <row r="348" spans="1:40" ht="13.25" hidden="1" customHeight="1" x14ac:dyDescent="0.45">
      <c r="A348" s="32" t="str">
        <f t="shared" si="433"/>
        <v>C.F.A. - L-3 - Quantitive Methods</v>
      </c>
      <c r="B348" s="27" t="s">
        <v>261</v>
      </c>
      <c r="C348" s="3" t="s">
        <v>260</v>
      </c>
      <c r="D348" s="3" t="s">
        <v>172</v>
      </c>
      <c r="E348" s="3" t="s">
        <v>4</v>
      </c>
      <c r="F348" s="22" t="s">
        <v>29</v>
      </c>
      <c r="G348" s="22"/>
      <c r="H348" s="7"/>
      <c r="I348" s="17"/>
      <c r="J348" s="7"/>
      <c r="K348" s="7"/>
      <c r="L348" s="7"/>
      <c r="M348" s="7"/>
      <c r="N348" s="7"/>
      <c r="O348" s="7"/>
      <c r="P348" s="7"/>
      <c r="Q348" s="7"/>
      <c r="R348" s="18"/>
      <c r="S348" s="7"/>
      <c r="T348" s="18"/>
      <c r="U348" s="18"/>
      <c r="V348" s="16"/>
      <c r="W348" s="16"/>
      <c r="X348" s="16"/>
      <c r="Y348" s="16"/>
      <c r="Z348" s="16"/>
      <c r="AA348" s="15"/>
      <c r="AB348" s="15"/>
      <c r="AC348" s="15"/>
      <c r="AD348" s="15"/>
      <c r="AE348" s="15"/>
      <c r="AF348" s="1">
        <v>0</v>
      </c>
      <c r="AG348" s="34">
        <f t="shared" si="419"/>
        <v>0</v>
      </c>
      <c r="AH348" s="34">
        <f t="shared" si="420"/>
        <v>0</v>
      </c>
      <c r="AI348" s="34">
        <f t="shared" si="421"/>
        <v>0</v>
      </c>
      <c r="AJ348" s="34">
        <f t="shared" si="422"/>
        <v>0</v>
      </c>
      <c r="AK348" s="34" t="e">
        <f t="shared" si="423"/>
        <v>#DIV/0!</v>
      </c>
      <c r="AL348" s="34" t="e">
        <f t="shared" si="424"/>
        <v>#DIV/0!</v>
      </c>
      <c r="AM348" s="34" t="e">
        <f t="shared" si="425"/>
        <v>#DIV/0!</v>
      </c>
      <c r="AN348" s="34" t="e">
        <f t="shared" si="426"/>
        <v>#DIV/0!</v>
      </c>
    </row>
    <row r="349" spans="1:40" ht="13.25" hidden="1" customHeight="1" x14ac:dyDescent="0.45">
      <c r="A349" s="32" t="str">
        <f t="shared" si="433"/>
        <v>C.F.A. - L-3 - Economics</v>
      </c>
      <c r="B349" s="27" t="s">
        <v>31</v>
      </c>
      <c r="C349" s="3" t="s">
        <v>260</v>
      </c>
      <c r="D349" s="3" t="s">
        <v>172</v>
      </c>
      <c r="E349" s="3" t="s">
        <v>4</v>
      </c>
      <c r="F349" s="22" t="s">
        <v>29</v>
      </c>
      <c r="G349" s="22"/>
      <c r="H349" s="7"/>
      <c r="I349" s="17"/>
      <c r="J349" s="7"/>
      <c r="K349" s="7"/>
      <c r="L349" s="7"/>
      <c r="M349" s="7"/>
      <c r="N349" s="7"/>
      <c r="O349" s="7"/>
      <c r="P349" s="7"/>
      <c r="Q349" s="7"/>
      <c r="R349" s="18"/>
      <c r="S349" s="7"/>
      <c r="T349" s="18"/>
      <c r="U349" s="18"/>
      <c r="V349" s="16"/>
      <c r="W349" s="16"/>
      <c r="X349" s="16"/>
      <c r="Y349" s="16"/>
      <c r="Z349" s="16"/>
      <c r="AA349" s="15"/>
      <c r="AB349" s="15"/>
      <c r="AC349" s="15"/>
      <c r="AD349" s="15"/>
      <c r="AE349" s="15"/>
      <c r="AF349" s="1">
        <v>0</v>
      </c>
      <c r="AG349" s="34">
        <f t="shared" si="419"/>
        <v>0</v>
      </c>
      <c r="AH349" s="34">
        <f t="shared" si="420"/>
        <v>0</v>
      </c>
      <c r="AI349" s="34">
        <f t="shared" si="421"/>
        <v>0</v>
      </c>
      <c r="AJ349" s="34">
        <f t="shared" si="422"/>
        <v>0</v>
      </c>
      <c r="AK349" s="34" t="e">
        <f t="shared" si="423"/>
        <v>#DIV/0!</v>
      </c>
      <c r="AL349" s="34" t="e">
        <f t="shared" si="424"/>
        <v>#DIV/0!</v>
      </c>
      <c r="AM349" s="34" t="e">
        <f t="shared" si="425"/>
        <v>#DIV/0!</v>
      </c>
      <c r="AN349" s="34" t="e">
        <f t="shared" si="426"/>
        <v>#DIV/0!</v>
      </c>
    </row>
    <row r="350" spans="1:40" ht="13.25" hidden="1" customHeight="1" x14ac:dyDescent="0.45">
      <c r="A350" s="32" t="str">
        <f t="shared" si="433"/>
        <v>C.F.A. - L-3 - Fin Statement Analysis</v>
      </c>
      <c r="B350" s="27" t="s">
        <v>268</v>
      </c>
      <c r="C350" s="3" t="s">
        <v>260</v>
      </c>
      <c r="D350" s="3" t="s">
        <v>172</v>
      </c>
      <c r="E350" s="3" t="s">
        <v>4</v>
      </c>
      <c r="F350" s="22" t="s">
        <v>29</v>
      </c>
      <c r="G350" s="22"/>
      <c r="H350" s="7"/>
      <c r="I350" s="17"/>
      <c r="J350" s="7"/>
      <c r="K350" s="7"/>
      <c r="L350" s="7"/>
      <c r="M350" s="7"/>
      <c r="N350" s="7"/>
      <c r="O350" s="7"/>
      <c r="P350" s="7"/>
      <c r="Q350" s="7"/>
      <c r="R350" s="18"/>
      <c r="S350" s="7"/>
      <c r="T350" s="18"/>
      <c r="U350" s="18"/>
      <c r="V350" s="16"/>
      <c r="W350" s="16"/>
      <c r="X350" s="16"/>
      <c r="Y350" s="16"/>
      <c r="Z350" s="16"/>
      <c r="AA350" s="15"/>
      <c r="AB350" s="15"/>
      <c r="AC350" s="15"/>
      <c r="AD350" s="15"/>
      <c r="AE350" s="15"/>
      <c r="AF350" s="1">
        <v>0</v>
      </c>
      <c r="AG350" s="34">
        <f t="shared" si="419"/>
        <v>0</v>
      </c>
      <c r="AH350" s="34">
        <f t="shared" si="420"/>
        <v>0</v>
      </c>
      <c r="AI350" s="34">
        <f t="shared" si="421"/>
        <v>0</v>
      </c>
      <c r="AJ350" s="34">
        <f t="shared" si="422"/>
        <v>0</v>
      </c>
      <c r="AK350" s="34" t="e">
        <f t="shared" si="423"/>
        <v>#DIV/0!</v>
      </c>
      <c r="AL350" s="34" t="e">
        <f t="shared" si="424"/>
        <v>#DIV/0!</v>
      </c>
      <c r="AM350" s="34" t="e">
        <f t="shared" si="425"/>
        <v>#DIV/0!</v>
      </c>
      <c r="AN350" s="34" t="e">
        <f t="shared" si="426"/>
        <v>#DIV/0!</v>
      </c>
    </row>
    <row r="351" spans="1:40" ht="13.25" hidden="1" customHeight="1" x14ac:dyDescent="0.45">
      <c r="A351" s="32" t="str">
        <f t="shared" si="433"/>
        <v>C.F.A. - L-3 - Corporate Issuers</v>
      </c>
      <c r="B351" s="27" t="s">
        <v>262</v>
      </c>
      <c r="C351" s="3" t="s">
        <v>260</v>
      </c>
      <c r="D351" s="3" t="s">
        <v>172</v>
      </c>
      <c r="E351" s="3" t="s">
        <v>4</v>
      </c>
      <c r="F351" s="22" t="s">
        <v>29</v>
      </c>
      <c r="G351" s="22"/>
      <c r="H351" s="7"/>
      <c r="I351" s="17"/>
      <c r="J351" s="7"/>
      <c r="K351" s="7"/>
      <c r="L351" s="7"/>
      <c r="M351" s="7"/>
      <c r="N351" s="7"/>
      <c r="O351" s="7"/>
      <c r="P351" s="7"/>
      <c r="Q351" s="7"/>
      <c r="R351" s="18"/>
      <c r="S351" s="7"/>
      <c r="T351" s="18"/>
      <c r="U351" s="18"/>
      <c r="V351" s="16"/>
      <c r="W351" s="16"/>
      <c r="X351" s="16"/>
      <c r="Y351" s="16"/>
      <c r="Z351" s="16"/>
      <c r="AA351" s="15"/>
      <c r="AB351" s="15"/>
      <c r="AC351" s="15"/>
      <c r="AD351" s="15"/>
      <c r="AE351" s="15"/>
      <c r="AF351" s="1">
        <v>0</v>
      </c>
      <c r="AG351" s="34">
        <f t="shared" si="419"/>
        <v>0</v>
      </c>
      <c r="AH351" s="34">
        <f t="shared" si="420"/>
        <v>0</v>
      </c>
      <c r="AI351" s="34">
        <f t="shared" si="421"/>
        <v>0</v>
      </c>
      <c r="AJ351" s="34">
        <f t="shared" si="422"/>
        <v>0</v>
      </c>
      <c r="AK351" s="34" t="e">
        <f t="shared" si="423"/>
        <v>#DIV/0!</v>
      </c>
      <c r="AL351" s="34" t="e">
        <f t="shared" si="424"/>
        <v>#DIV/0!</v>
      </c>
      <c r="AM351" s="34" t="e">
        <f t="shared" si="425"/>
        <v>#DIV/0!</v>
      </c>
      <c r="AN351" s="34" t="e">
        <f t="shared" si="426"/>
        <v>#DIV/0!</v>
      </c>
    </row>
    <row r="352" spans="1:40" ht="13.25" hidden="1" customHeight="1" x14ac:dyDescent="0.45">
      <c r="A352" s="32" t="str">
        <f t="shared" si="433"/>
        <v>C.F.A. - L-3 - Equity Investments</v>
      </c>
      <c r="B352" s="27" t="s">
        <v>263</v>
      </c>
      <c r="C352" s="3" t="s">
        <v>260</v>
      </c>
      <c r="D352" s="3" t="s">
        <v>172</v>
      </c>
      <c r="E352" s="3" t="s">
        <v>4</v>
      </c>
      <c r="F352" s="22" t="s">
        <v>29</v>
      </c>
      <c r="G352" s="22"/>
      <c r="H352" s="7"/>
      <c r="I352" s="17"/>
      <c r="J352" s="7"/>
      <c r="K352" s="7"/>
      <c r="L352" s="7"/>
      <c r="M352" s="7"/>
      <c r="N352" s="7"/>
      <c r="O352" s="7"/>
      <c r="P352" s="7"/>
      <c r="Q352" s="7"/>
      <c r="R352" s="18"/>
      <c r="S352" s="7"/>
      <c r="T352" s="18"/>
      <c r="U352" s="18"/>
      <c r="V352" s="16"/>
      <c r="W352" s="16"/>
      <c r="X352" s="16"/>
      <c r="Y352" s="16"/>
      <c r="Z352" s="16"/>
      <c r="AA352" s="15"/>
      <c r="AB352" s="15"/>
      <c r="AC352" s="15"/>
      <c r="AD352" s="15"/>
      <c r="AE352" s="15"/>
      <c r="AF352" s="1">
        <v>0</v>
      </c>
      <c r="AG352" s="34">
        <f t="shared" si="419"/>
        <v>0</v>
      </c>
      <c r="AH352" s="34">
        <f t="shared" si="420"/>
        <v>0</v>
      </c>
      <c r="AI352" s="34">
        <f t="shared" si="421"/>
        <v>0</v>
      </c>
      <c r="AJ352" s="34">
        <f t="shared" si="422"/>
        <v>0</v>
      </c>
      <c r="AK352" s="34" t="e">
        <f t="shared" si="423"/>
        <v>#DIV/0!</v>
      </c>
      <c r="AL352" s="34" t="e">
        <f t="shared" si="424"/>
        <v>#DIV/0!</v>
      </c>
      <c r="AM352" s="34" t="e">
        <f t="shared" si="425"/>
        <v>#DIV/0!</v>
      </c>
      <c r="AN352" s="34" t="e">
        <f t="shared" si="426"/>
        <v>#DIV/0!</v>
      </c>
    </row>
    <row r="353" spans="1:40" ht="13.25" hidden="1" customHeight="1" x14ac:dyDescent="0.45">
      <c r="A353" s="32" t="str">
        <f t="shared" si="433"/>
        <v>C.F.A. - L-3 - Fixed Income</v>
      </c>
      <c r="B353" s="27" t="s">
        <v>264</v>
      </c>
      <c r="C353" s="3" t="s">
        <v>260</v>
      </c>
      <c r="D353" s="3" t="s">
        <v>172</v>
      </c>
      <c r="E353" s="3" t="s">
        <v>4</v>
      </c>
      <c r="F353" s="22" t="s">
        <v>29</v>
      </c>
      <c r="G353" s="22"/>
      <c r="H353" s="7"/>
      <c r="I353" s="17"/>
      <c r="J353" s="7"/>
      <c r="K353" s="7"/>
      <c r="L353" s="7"/>
      <c r="M353" s="7"/>
      <c r="N353" s="7"/>
      <c r="O353" s="7"/>
      <c r="P353" s="7"/>
      <c r="Q353" s="7"/>
      <c r="R353" s="18"/>
      <c r="S353" s="7"/>
      <c r="T353" s="18"/>
      <c r="U353" s="18"/>
      <c r="V353" s="16"/>
      <c r="W353" s="16"/>
      <c r="X353" s="16"/>
      <c r="Y353" s="16"/>
      <c r="Z353" s="16"/>
      <c r="AA353" s="15"/>
      <c r="AB353" s="15"/>
      <c r="AC353" s="15"/>
      <c r="AD353" s="15"/>
      <c r="AE353" s="15"/>
      <c r="AF353" s="1">
        <v>0</v>
      </c>
      <c r="AG353" s="34">
        <f t="shared" si="419"/>
        <v>0</v>
      </c>
      <c r="AH353" s="34">
        <f t="shared" si="420"/>
        <v>0</v>
      </c>
      <c r="AI353" s="34">
        <f t="shared" si="421"/>
        <v>0</v>
      </c>
      <c r="AJ353" s="34">
        <f t="shared" si="422"/>
        <v>0</v>
      </c>
      <c r="AK353" s="34" t="e">
        <f t="shared" si="423"/>
        <v>#DIV/0!</v>
      </c>
      <c r="AL353" s="34" t="e">
        <f t="shared" si="424"/>
        <v>#DIV/0!</v>
      </c>
      <c r="AM353" s="34" t="e">
        <f t="shared" si="425"/>
        <v>#DIV/0!</v>
      </c>
      <c r="AN353" s="34" t="e">
        <f t="shared" si="426"/>
        <v>#DIV/0!</v>
      </c>
    </row>
    <row r="354" spans="1:40" ht="13.25" hidden="1" customHeight="1" x14ac:dyDescent="0.45">
      <c r="A354" s="32" t="str">
        <f t="shared" si="433"/>
        <v>C.F.A. - L-3 - Derivatives</v>
      </c>
      <c r="B354" s="27" t="s">
        <v>265</v>
      </c>
      <c r="C354" s="3" t="s">
        <v>260</v>
      </c>
      <c r="D354" s="3" t="s">
        <v>172</v>
      </c>
      <c r="E354" s="3" t="s">
        <v>4</v>
      </c>
      <c r="F354" s="22" t="s">
        <v>29</v>
      </c>
      <c r="G354" s="22"/>
      <c r="H354" s="7"/>
      <c r="I354" s="17"/>
      <c r="J354" s="7"/>
      <c r="K354" s="7"/>
      <c r="L354" s="7"/>
      <c r="M354" s="7"/>
      <c r="N354" s="7"/>
      <c r="O354" s="7"/>
      <c r="P354" s="7"/>
      <c r="Q354" s="7"/>
      <c r="R354" s="18"/>
      <c r="S354" s="7"/>
      <c r="T354" s="18"/>
      <c r="U354" s="18"/>
      <c r="V354" s="16"/>
      <c r="W354" s="16"/>
      <c r="X354" s="16"/>
      <c r="Y354" s="16"/>
      <c r="Z354" s="16"/>
      <c r="AA354" s="15"/>
      <c r="AB354" s="15"/>
      <c r="AC354" s="15"/>
      <c r="AD354" s="15"/>
      <c r="AE354" s="15"/>
      <c r="AF354" s="1">
        <v>0</v>
      </c>
      <c r="AG354" s="34">
        <f t="shared" si="419"/>
        <v>0</v>
      </c>
      <c r="AH354" s="34">
        <f t="shared" si="420"/>
        <v>0</v>
      </c>
      <c r="AI354" s="34">
        <f t="shared" si="421"/>
        <v>0</v>
      </c>
      <c r="AJ354" s="34">
        <f t="shared" si="422"/>
        <v>0</v>
      </c>
      <c r="AK354" s="34" t="e">
        <f t="shared" si="423"/>
        <v>#DIV/0!</v>
      </c>
      <c r="AL354" s="34" t="e">
        <f t="shared" si="424"/>
        <v>#DIV/0!</v>
      </c>
      <c r="AM354" s="34" t="e">
        <f t="shared" si="425"/>
        <v>#DIV/0!</v>
      </c>
      <c r="AN354" s="34" t="e">
        <f t="shared" si="426"/>
        <v>#DIV/0!</v>
      </c>
    </row>
    <row r="355" spans="1:40" ht="13.25" hidden="1" customHeight="1" x14ac:dyDescent="0.45">
      <c r="A355" s="32" t="str">
        <f t="shared" si="433"/>
        <v>C.F.A. - L-3 - Alternative Investments</v>
      </c>
      <c r="B355" s="27" t="s">
        <v>266</v>
      </c>
      <c r="C355" s="3" t="s">
        <v>260</v>
      </c>
      <c r="D355" s="3" t="s">
        <v>172</v>
      </c>
      <c r="E355" s="3" t="s">
        <v>4</v>
      </c>
      <c r="F355" s="22" t="s">
        <v>29</v>
      </c>
      <c r="G355" s="22"/>
      <c r="H355" s="7"/>
      <c r="I355" s="17"/>
      <c r="J355" s="7"/>
      <c r="K355" s="7"/>
      <c r="L355" s="7"/>
      <c r="M355" s="7"/>
      <c r="N355" s="7"/>
      <c r="O355" s="7"/>
      <c r="P355" s="7"/>
      <c r="Q355" s="7"/>
      <c r="R355" s="18"/>
      <c r="S355" s="7"/>
      <c r="T355" s="18"/>
      <c r="U355" s="18"/>
      <c r="V355" s="16"/>
      <c r="W355" s="16"/>
      <c r="X355" s="16"/>
      <c r="Y355" s="16"/>
      <c r="Z355" s="16"/>
      <c r="AA355" s="15"/>
      <c r="AB355" s="15"/>
      <c r="AC355" s="15"/>
      <c r="AD355" s="15"/>
      <c r="AE355" s="15"/>
      <c r="AF355" s="1">
        <v>0</v>
      </c>
      <c r="AG355" s="34">
        <f t="shared" si="419"/>
        <v>0</v>
      </c>
      <c r="AH355" s="34">
        <f t="shared" si="420"/>
        <v>0</v>
      </c>
      <c r="AI355" s="34">
        <f t="shared" si="421"/>
        <v>0</v>
      </c>
      <c r="AJ355" s="34">
        <f t="shared" si="422"/>
        <v>0</v>
      </c>
      <c r="AK355" s="34" t="e">
        <f t="shared" si="423"/>
        <v>#DIV/0!</v>
      </c>
      <c r="AL355" s="34" t="e">
        <f t="shared" si="424"/>
        <v>#DIV/0!</v>
      </c>
      <c r="AM355" s="34" t="e">
        <f t="shared" si="425"/>
        <v>#DIV/0!</v>
      </c>
      <c r="AN355" s="34" t="e">
        <f t="shared" si="426"/>
        <v>#DIV/0!</v>
      </c>
    </row>
    <row r="356" spans="1:40" ht="13.25" hidden="1" customHeight="1" x14ac:dyDescent="0.45">
      <c r="A356" s="32" t="str">
        <f t="shared" si="433"/>
        <v>C.F.A. - L-3 - Portrfolio Mgmt-Wealth</v>
      </c>
      <c r="B356" s="27" t="s">
        <v>281</v>
      </c>
      <c r="C356" s="3" t="s">
        <v>260</v>
      </c>
      <c r="D356" s="3" t="s">
        <v>172</v>
      </c>
      <c r="E356" s="3" t="s">
        <v>4</v>
      </c>
      <c r="F356" s="22" t="s">
        <v>29</v>
      </c>
      <c r="G356" s="22"/>
      <c r="H356" s="7"/>
      <c r="I356" s="17"/>
      <c r="J356" s="7"/>
      <c r="K356" s="7"/>
      <c r="L356" s="7"/>
      <c r="M356" s="7"/>
      <c r="N356" s="7"/>
      <c r="O356" s="7"/>
      <c r="P356" s="7"/>
      <c r="Q356" s="7"/>
      <c r="R356" s="18"/>
      <c r="S356" s="7"/>
      <c r="T356" s="18"/>
      <c r="U356" s="18"/>
      <c r="V356" s="16"/>
      <c r="W356" s="16"/>
      <c r="X356" s="16"/>
      <c r="Y356" s="16"/>
      <c r="Z356" s="16"/>
      <c r="AA356" s="15"/>
      <c r="AB356" s="15"/>
      <c r="AC356" s="15"/>
      <c r="AD356" s="15"/>
      <c r="AE356" s="15"/>
      <c r="AF356" s="1">
        <v>0</v>
      </c>
      <c r="AG356" s="34">
        <f t="shared" si="419"/>
        <v>0</v>
      </c>
      <c r="AH356" s="34">
        <f t="shared" si="420"/>
        <v>0</v>
      </c>
      <c r="AI356" s="34">
        <f t="shared" si="421"/>
        <v>0</v>
      </c>
      <c r="AJ356" s="34">
        <f t="shared" si="422"/>
        <v>0</v>
      </c>
      <c r="AK356" s="34" t="e">
        <f t="shared" si="423"/>
        <v>#DIV/0!</v>
      </c>
      <c r="AL356" s="34" t="e">
        <f t="shared" si="424"/>
        <v>#DIV/0!</v>
      </c>
      <c r="AM356" s="34" t="e">
        <f t="shared" si="425"/>
        <v>#DIV/0!</v>
      </c>
      <c r="AN356" s="34" t="e">
        <f t="shared" si="426"/>
        <v>#DIV/0!</v>
      </c>
    </row>
    <row r="357" spans="1:40" ht="13.25" hidden="1" customHeight="1" x14ac:dyDescent="0.45">
      <c r="A357" s="19" t="str">
        <f>B357</f>
        <v>Spoken English</v>
      </c>
      <c r="B357" s="10" t="s">
        <v>135</v>
      </c>
      <c r="C357" s="3" t="s">
        <v>70</v>
      </c>
      <c r="D357" s="3" t="s">
        <v>70</v>
      </c>
      <c r="E357" s="3" t="s">
        <v>136</v>
      </c>
      <c r="F357" s="33" t="s">
        <v>197</v>
      </c>
      <c r="G357" s="33" t="s">
        <v>285</v>
      </c>
      <c r="H357" s="7" t="s">
        <v>139</v>
      </c>
      <c r="I357" s="17">
        <v>45139</v>
      </c>
      <c r="J357" s="7">
        <v>1</v>
      </c>
      <c r="K357" s="7">
        <v>2</v>
      </c>
      <c r="L357" s="7">
        <v>0</v>
      </c>
      <c r="M357" s="7">
        <v>0</v>
      </c>
      <c r="N357" s="7" t="s">
        <v>29</v>
      </c>
      <c r="O357" s="7">
        <v>6000</v>
      </c>
      <c r="P357" s="7">
        <f>O357*18%</f>
        <v>1080</v>
      </c>
      <c r="Q357" s="7" t="s">
        <v>141</v>
      </c>
      <c r="R357" s="18">
        <f t="shared" si="396"/>
        <v>3000</v>
      </c>
      <c r="S357" s="7">
        <f>R357*18%</f>
        <v>540</v>
      </c>
      <c r="T357" s="18">
        <f t="shared" si="397"/>
        <v>600</v>
      </c>
      <c r="U357" s="18">
        <f t="shared" si="398"/>
        <v>1400.00000000001</v>
      </c>
      <c r="V357" s="16">
        <f t="shared" si="399"/>
        <v>56000</v>
      </c>
      <c r="W357" s="16">
        <f t="shared" si="400"/>
        <v>28000</v>
      </c>
      <c r="X357" s="16">
        <v>14000</v>
      </c>
      <c r="Y357" s="16">
        <f t="shared" si="401"/>
        <v>7000</v>
      </c>
      <c r="Z357" s="16">
        <f t="shared" si="402"/>
        <v>50</v>
      </c>
      <c r="AA357" s="15">
        <f t="shared" si="405"/>
        <v>39200</v>
      </c>
      <c r="AB357" s="15">
        <f t="shared" si="431"/>
        <v>19600</v>
      </c>
      <c r="AC357" s="15">
        <f t="shared" si="403"/>
        <v>9800</v>
      </c>
      <c r="AD357" s="15">
        <f t="shared" si="432"/>
        <v>4900</v>
      </c>
      <c r="AE357" s="15">
        <f t="shared" si="404"/>
        <v>89.87341772151899</v>
      </c>
      <c r="AF357" s="1">
        <v>0</v>
      </c>
      <c r="AG357" s="34">
        <f t="shared" si="419"/>
        <v>16800</v>
      </c>
      <c r="AH357" s="34">
        <f t="shared" si="420"/>
        <v>8400</v>
      </c>
      <c r="AI357" s="34">
        <f t="shared" si="421"/>
        <v>4200</v>
      </c>
      <c r="AJ357" s="34">
        <f t="shared" si="422"/>
        <v>2100</v>
      </c>
      <c r="AK357" s="34">
        <f t="shared" si="423"/>
        <v>0</v>
      </c>
      <c r="AL357" s="34">
        <f t="shared" si="424"/>
        <v>0</v>
      </c>
      <c r="AM357" s="34">
        <f t="shared" si="425"/>
        <v>0</v>
      </c>
      <c r="AN357" s="34">
        <f t="shared" si="426"/>
        <v>0</v>
      </c>
    </row>
    <row r="358" spans="1:40" ht="13.25" hidden="1" customHeight="1" x14ac:dyDescent="0.45">
      <c r="A358" s="19" t="str">
        <f>B358</f>
        <v>Advanced Grooming</v>
      </c>
      <c r="B358" s="10" t="s">
        <v>143</v>
      </c>
      <c r="C358" s="3" t="s">
        <v>70</v>
      </c>
      <c r="D358" s="3" t="s">
        <v>70</v>
      </c>
      <c r="E358" s="3" t="s">
        <v>136</v>
      </c>
      <c r="F358" s="33" t="s">
        <v>204</v>
      </c>
      <c r="G358" s="33" t="s">
        <v>285</v>
      </c>
      <c r="H358" s="7" t="s">
        <v>139</v>
      </c>
      <c r="I358" s="17">
        <v>45139</v>
      </c>
      <c r="J358" s="7">
        <v>1</v>
      </c>
      <c r="K358" s="7">
        <v>2</v>
      </c>
      <c r="L358" s="7">
        <v>0</v>
      </c>
      <c r="M358" s="7">
        <v>0</v>
      </c>
      <c r="N358" s="7" t="s">
        <v>29</v>
      </c>
      <c r="O358" s="7">
        <v>6000</v>
      </c>
      <c r="P358" s="7">
        <f t="shared" ref="P358:P362" si="434">O358*18%</f>
        <v>1080</v>
      </c>
      <c r="Q358" s="7" t="s">
        <v>141</v>
      </c>
      <c r="R358" s="18">
        <f t="shared" ref="R358:R362" si="435">O358*50%</f>
        <v>3000</v>
      </c>
      <c r="S358" s="7">
        <f t="shared" ref="S358:S362" si="436">R358*18%</f>
        <v>540</v>
      </c>
      <c r="T358" s="18">
        <f t="shared" ref="T358:T362" si="437">R358*20%</f>
        <v>600</v>
      </c>
      <c r="U358" s="18">
        <f t="shared" ref="U358:U362" si="438">R358*46.666666666667%</f>
        <v>1400.00000000001</v>
      </c>
      <c r="V358" s="16">
        <f t="shared" ref="V358:V362" si="439">X358*4</f>
        <v>56004</v>
      </c>
      <c r="W358" s="16">
        <f t="shared" ref="W358:W362" si="440">X358*2</f>
        <v>28002</v>
      </c>
      <c r="X358" s="16">
        <v>14001</v>
      </c>
      <c r="Y358" s="16">
        <f t="shared" ref="Y358:Y362" si="441">X358/2</f>
        <v>7000.5</v>
      </c>
      <c r="Z358" s="16">
        <f t="shared" ref="Z358:Z362" si="442">(R358-(T358+X358/10))/(T358+X358/10)%</f>
        <v>49.992500374981262</v>
      </c>
      <c r="AA358" s="15">
        <f t="shared" si="405"/>
        <v>39202.799999999996</v>
      </c>
      <c r="AB358" s="15">
        <f t="shared" si="431"/>
        <v>19601.399999999998</v>
      </c>
      <c r="AC358" s="15">
        <f t="shared" si="403"/>
        <v>9800.6999999999989</v>
      </c>
      <c r="AD358" s="15">
        <f t="shared" si="432"/>
        <v>4900.3499999999995</v>
      </c>
      <c r="AE358" s="15">
        <f t="shared" si="404"/>
        <v>89.865005980747696</v>
      </c>
      <c r="AF358" s="1">
        <v>0</v>
      </c>
      <c r="AG358" s="34">
        <f t="shared" si="419"/>
        <v>16801.200000000004</v>
      </c>
      <c r="AH358" s="34">
        <f t="shared" si="420"/>
        <v>8400.6000000000022</v>
      </c>
      <c r="AI358" s="34">
        <f t="shared" si="421"/>
        <v>4200.3000000000011</v>
      </c>
      <c r="AJ358" s="34">
        <f t="shared" si="422"/>
        <v>2100.1500000000005</v>
      </c>
      <c r="AK358" s="34">
        <f t="shared" si="423"/>
        <v>0</v>
      </c>
      <c r="AL358" s="34">
        <f t="shared" si="424"/>
        <v>0</v>
      </c>
      <c r="AM358" s="34">
        <f t="shared" si="425"/>
        <v>0</v>
      </c>
      <c r="AN358" s="34">
        <f t="shared" si="426"/>
        <v>0</v>
      </c>
    </row>
    <row r="359" spans="1:40" ht="13.25" hidden="1" customHeight="1" x14ac:dyDescent="0.45">
      <c r="A359" s="19" t="str">
        <f t="shared" ref="A359:A362" si="443">B359</f>
        <v>IELTS</v>
      </c>
      <c r="B359" s="10" t="s">
        <v>144</v>
      </c>
      <c r="C359" s="3" t="s">
        <v>70</v>
      </c>
      <c r="D359" s="3" t="s">
        <v>70</v>
      </c>
      <c r="E359" s="3" t="s">
        <v>136</v>
      </c>
      <c r="F359" s="22" t="s">
        <v>29</v>
      </c>
      <c r="G359" s="22"/>
      <c r="H359" s="7" t="s">
        <v>139</v>
      </c>
      <c r="I359" s="17">
        <v>45139</v>
      </c>
      <c r="J359" s="7">
        <v>1</v>
      </c>
      <c r="K359" s="7">
        <v>2</v>
      </c>
      <c r="L359" s="7">
        <v>0</v>
      </c>
      <c r="M359" s="7">
        <v>0</v>
      </c>
      <c r="N359" s="7" t="s">
        <v>29</v>
      </c>
      <c r="O359" s="7">
        <v>6000</v>
      </c>
      <c r="P359" s="7">
        <f t="shared" si="434"/>
        <v>1080</v>
      </c>
      <c r="Q359" s="7" t="s">
        <v>141</v>
      </c>
      <c r="R359" s="18">
        <f t="shared" si="435"/>
        <v>3000</v>
      </c>
      <c r="S359" s="7">
        <f t="shared" si="436"/>
        <v>540</v>
      </c>
      <c r="T359" s="18">
        <f t="shared" si="437"/>
        <v>600</v>
      </c>
      <c r="U359" s="18">
        <f t="shared" si="438"/>
        <v>1400.00000000001</v>
      </c>
      <c r="V359" s="16">
        <f t="shared" si="439"/>
        <v>56008</v>
      </c>
      <c r="W359" s="16">
        <f t="shared" si="440"/>
        <v>28004</v>
      </c>
      <c r="X359" s="16">
        <v>14002</v>
      </c>
      <c r="Y359" s="16">
        <f t="shared" si="441"/>
        <v>7001</v>
      </c>
      <c r="Z359" s="16">
        <f t="shared" si="442"/>
        <v>49.985001499850014</v>
      </c>
      <c r="AA359" s="15">
        <f t="shared" si="405"/>
        <v>39205.599999999999</v>
      </c>
      <c r="AB359" s="15">
        <f t="shared" si="431"/>
        <v>19602.8</v>
      </c>
      <c r="AC359" s="15">
        <f t="shared" si="403"/>
        <v>9801.4</v>
      </c>
      <c r="AD359" s="15">
        <f t="shared" si="432"/>
        <v>4900.7</v>
      </c>
      <c r="AE359" s="15">
        <f t="shared" si="404"/>
        <v>89.856594985254489</v>
      </c>
      <c r="AF359" s="1">
        <v>0</v>
      </c>
      <c r="AG359" s="34">
        <f t="shared" si="419"/>
        <v>16802.400000000001</v>
      </c>
      <c r="AH359" s="34">
        <f t="shared" si="420"/>
        <v>8401.2000000000007</v>
      </c>
      <c r="AI359" s="34">
        <f t="shared" si="421"/>
        <v>4200.6000000000004</v>
      </c>
      <c r="AJ359" s="34">
        <f t="shared" si="422"/>
        <v>2100.3000000000002</v>
      </c>
      <c r="AK359" s="34">
        <f t="shared" si="423"/>
        <v>0</v>
      </c>
      <c r="AL359" s="34">
        <f t="shared" si="424"/>
        <v>0</v>
      </c>
      <c r="AM359" s="34">
        <f t="shared" si="425"/>
        <v>0</v>
      </c>
      <c r="AN359" s="34">
        <f t="shared" si="426"/>
        <v>0</v>
      </c>
    </row>
    <row r="360" spans="1:40" ht="13.25" hidden="1" customHeight="1" x14ac:dyDescent="0.45">
      <c r="A360" s="19" t="str">
        <f t="shared" si="443"/>
        <v>TOEFL</v>
      </c>
      <c r="B360" s="10" t="s">
        <v>145</v>
      </c>
      <c r="C360" s="3" t="s">
        <v>70</v>
      </c>
      <c r="D360" s="3" t="s">
        <v>70</v>
      </c>
      <c r="E360" s="3" t="s">
        <v>136</v>
      </c>
      <c r="F360" s="22" t="s">
        <v>29</v>
      </c>
      <c r="G360" s="22"/>
      <c r="H360" s="7" t="s">
        <v>139</v>
      </c>
      <c r="I360" s="17">
        <v>45139</v>
      </c>
      <c r="J360" s="7">
        <v>1</v>
      </c>
      <c r="K360" s="7">
        <v>2</v>
      </c>
      <c r="L360" s="7">
        <v>0</v>
      </c>
      <c r="M360" s="7">
        <v>0</v>
      </c>
      <c r="N360" s="7" t="s">
        <v>29</v>
      </c>
      <c r="O360" s="7">
        <v>6000</v>
      </c>
      <c r="P360" s="7">
        <f t="shared" si="434"/>
        <v>1080</v>
      </c>
      <c r="Q360" s="7" t="s">
        <v>141</v>
      </c>
      <c r="R360" s="18">
        <f t="shared" si="435"/>
        <v>3000</v>
      </c>
      <c r="S360" s="7">
        <f t="shared" si="436"/>
        <v>540</v>
      </c>
      <c r="T360" s="18">
        <f t="shared" si="437"/>
        <v>600</v>
      </c>
      <c r="U360" s="18">
        <f t="shared" si="438"/>
        <v>1400.00000000001</v>
      </c>
      <c r="V360" s="16">
        <f t="shared" si="439"/>
        <v>56012</v>
      </c>
      <c r="W360" s="16">
        <f t="shared" si="440"/>
        <v>28006</v>
      </c>
      <c r="X360" s="16">
        <v>14003</v>
      </c>
      <c r="Y360" s="16">
        <f t="shared" si="441"/>
        <v>7001.5</v>
      </c>
      <c r="Z360" s="16">
        <f t="shared" si="442"/>
        <v>49.977503374493828</v>
      </c>
      <c r="AA360" s="15">
        <f t="shared" si="405"/>
        <v>39208.399999999994</v>
      </c>
      <c r="AB360" s="15">
        <f t="shared" si="431"/>
        <v>19604.199999999997</v>
      </c>
      <c r="AC360" s="15">
        <f t="shared" si="403"/>
        <v>9802.0999999999985</v>
      </c>
      <c r="AD360" s="15">
        <f t="shared" si="432"/>
        <v>4901.0499999999993</v>
      </c>
      <c r="AE360" s="15">
        <f t="shared" si="404"/>
        <v>89.848184734940318</v>
      </c>
      <c r="AF360" s="1">
        <v>0</v>
      </c>
      <c r="AG360" s="34">
        <f t="shared" si="419"/>
        <v>16803.600000000006</v>
      </c>
      <c r="AH360" s="34">
        <f t="shared" si="420"/>
        <v>8401.8000000000029</v>
      </c>
      <c r="AI360" s="34">
        <f t="shared" si="421"/>
        <v>4200.9000000000015</v>
      </c>
      <c r="AJ360" s="34">
        <f t="shared" si="422"/>
        <v>2100.4500000000007</v>
      </c>
      <c r="AK360" s="34">
        <f t="shared" si="423"/>
        <v>0</v>
      </c>
      <c r="AL360" s="34">
        <f t="shared" si="424"/>
        <v>0</v>
      </c>
      <c r="AM360" s="34">
        <f t="shared" si="425"/>
        <v>0</v>
      </c>
      <c r="AN360" s="34">
        <f t="shared" si="426"/>
        <v>0</v>
      </c>
    </row>
    <row r="361" spans="1:40" ht="13.25" hidden="1" customHeight="1" x14ac:dyDescent="0.45">
      <c r="A361" s="19" t="str">
        <f t="shared" si="443"/>
        <v>PTE</v>
      </c>
      <c r="B361" s="10" t="s">
        <v>146</v>
      </c>
      <c r="C361" s="3" t="s">
        <v>70</v>
      </c>
      <c r="D361" s="3" t="s">
        <v>70</v>
      </c>
      <c r="E361" s="3" t="s">
        <v>136</v>
      </c>
      <c r="F361" s="22" t="s">
        <v>29</v>
      </c>
      <c r="G361" s="22"/>
      <c r="H361" s="7" t="s">
        <v>139</v>
      </c>
      <c r="I361" s="17">
        <v>45139</v>
      </c>
      <c r="J361" s="7">
        <v>1</v>
      </c>
      <c r="K361" s="7">
        <v>2</v>
      </c>
      <c r="L361" s="7">
        <v>0</v>
      </c>
      <c r="M361" s="7">
        <v>0</v>
      </c>
      <c r="N361" s="7" t="s">
        <v>29</v>
      </c>
      <c r="O361" s="7">
        <v>6000</v>
      </c>
      <c r="P361" s="7">
        <f t="shared" si="434"/>
        <v>1080</v>
      </c>
      <c r="Q361" s="7" t="s">
        <v>141</v>
      </c>
      <c r="R361" s="18">
        <f t="shared" si="435"/>
        <v>3000</v>
      </c>
      <c r="S361" s="7">
        <f t="shared" si="436"/>
        <v>540</v>
      </c>
      <c r="T361" s="18">
        <f t="shared" si="437"/>
        <v>600</v>
      </c>
      <c r="U361" s="18">
        <f t="shared" si="438"/>
        <v>1400.00000000001</v>
      </c>
      <c r="V361" s="16">
        <f t="shared" si="439"/>
        <v>56016</v>
      </c>
      <c r="W361" s="16">
        <f t="shared" si="440"/>
        <v>28008</v>
      </c>
      <c r="X361" s="16">
        <v>14004</v>
      </c>
      <c r="Y361" s="16">
        <f t="shared" si="441"/>
        <v>7002</v>
      </c>
      <c r="Z361" s="16">
        <f t="shared" si="442"/>
        <v>49.970005998800232</v>
      </c>
      <c r="AA361" s="15">
        <f t="shared" si="405"/>
        <v>39211.199999999997</v>
      </c>
      <c r="AB361" s="15">
        <f t="shared" si="431"/>
        <v>19605.599999999999</v>
      </c>
      <c r="AC361" s="15">
        <f t="shared" si="403"/>
        <v>9802.7999999999993</v>
      </c>
      <c r="AD361" s="15">
        <f t="shared" si="432"/>
        <v>4901.3999999999996</v>
      </c>
      <c r="AE361" s="15">
        <f t="shared" si="404"/>
        <v>89.839775229706134</v>
      </c>
      <c r="AF361" s="1">
        <v>0</v>
      </c>
      <c r="AG361" s="34">
        <f t="shared" si="419"/>
        <v>16804.800000000003</v>
      </c>
      <c r="AH361" s="34">
        <f t="shared" si="420"/>
        <v>8402.4000000000015</v>
      </c>
      <c r="AI361" s="34">
        <f t="shared" si="421"/>
        <v>4201.2000000000007</v>
      </c>
      <c r="AJ361" s="34">
        <f t="shared" si="422"/>
        <v>2100.6000000000004</v>
      </c>
      <c r="AK361" s="34">
        <f t="shared" si="423"/>
        <v>0</v>
      </c>
      <c r="AL361" s="34">
        <f t="shared" si="424"/>
        <v>0</v>
      </c>
      <c r="AM361" s="34">
        <f t="shared" si="425"/>
        <v>0</v>
      </c>
      <c r="AN361" s="34">
        <f t="shared" si="426"/>
        <v>0</v>
      </c>
    </row>
    <row r="362" spans="1:40" ht="13.25" hidden="1" customHeight="1" x14ac:dyDescent="0.45">
      <c r="A362" s="19" t="str">
        <f t="shared" si="443"/>
        <v>GRE</v>
      </c>
      <c r="B362" s="10" t="s">
        <v>147</v>
      </c>
      <c r="C362" s="3" t="s">
        <v>70</v>
      </c>
      <c r="D362" s="3" t="s">
        <v>70</v>
      </c>
      <c r="E362" s="3" t="s">
        <v>136</v>
      </c>
      <c r="F362" s="22" t="s">
        <v>29</v>
      </c>
      <c r="G362" s="22"/>
      <c r="H362" s="7" t="s">
        <v>139</v>
      </c>
      <c r="I362" s="17">
        <v>45139</v>
      </c>
      <c r="J362" s="7">
        <v>1</v>
      </c>
      <c r="K362" s="7">
        <v>2</v>
      </c>
      <c r="L362" s="7">
        <v>0</v>
      </c>
      <c r="M362" s="7">
        <v>0</v>
      </c>
      <c r="N362" s="7" t="s">
        <v>29</v>
      </c>
      <c r="O362" s="7">
        <v>6000</v>
      </c>
      <c r="P362" s="7">
        <f t="shared" si="434"/>
        <v>1080</v>
      </c>
      <c r="Q362" s="7" t="s">
        <v>141</v>
      </c>
      <c r="R362" s="18">
        <f t="shared" si="435"/>
        <v>3000</v>
      </c>
      <c r="S362" s="7">
        <f t="shared" si="436"/>
        <v>540</v>
      </c>
      <c r="T362" s="18">
        <f t="shared" si="437"/>
        <v>600</v>
      </c>
      <c r="U362" s="18">
        <f t="shared" si="438"/>
        <v>1400.00000000001</v>
      </c>
      <c r="V362" s="16">
        <f t="shared" si="439"/>
        <v>56020</v>
      </c>
      <c r="W362" s="16">
        <f t="shared" si="440"/>
        <v>28010</v>
      </c>
      <c r="X362" s="16">
        <v>14005</v>
      </c>
      <c r="Y362" s="16">
        <f t="shared" si="441"/>
        <v>7002.5</v>
      </c>
      <c r="Z362" s="16">
        <f t="shared" si="442"/>
        <v>49.962509372656839</v>
      </c>
      <c r="AA362" s="15">
        <f t="shared" si="405"/>
        <v>39214</v>
      </c>
      <c r="AB362" s="15">
        <f t="shared" si="431"/>
        <v>19607</v>
      </c>
      <c r="AC362" s="15">
        <f t="shared" si="403"/>
        <v>9803.5</v>
      </c>
      <c r="AD362" s="15">
        <f t="shared" si="432"/>
        <v>4901.75</v>
      </c>
      <c r="AE362" s="15">
        <f t="shared" si="404"/>
        <v>89.831366469452973</v>
      </c>
      <c r="AF362" s="1">
        <v>0</v>
      </c>
      <c r="AG362" s="34">
        <f t="shared" si="419"/>
        <v>16806</v>
      </c>
      <c r="AH362" s="34">
        <f t="shared" si="420"/>
        <v>8403</v>
      </c>
      <c r="AI362" s="34">
        <f t="shared" si="421"/>
        <v>4201.5</v>
      </c>
      <c r="AJ362" s="34">
        <f t="shared" si="422"/>
        <v>2100.75</v>
      </c>
      <c r="AK362" s="34">
        <f t="shared" si="423"/>
        <v>0</v>
      </c>
      <c r="AL362" s="34">
        <f t="shared" si="424"/>
        <v>0</v>
      </c>
      <c r="AM362" s="34">
        <f t="shared" si="425"/>
        <v>0</v>
      </c>
      <c r="AN362" s="34">
        <f t="shared" si="426"/>
        <v>0</v>
      </c>
    </row>
    <row r="363" spans="1:40" ht="13.25" hidden="1" customHeight="1" x14ac:dyDescent="0.45">
      <c r="A363" s="19" t="str">
        <f>B363</f>
        <v>Classroom2Boardroom</v>
      </c>
      <c r="B363" s="10" t="s">
        <v>142</v>
      </c>
      <c r="C363" s="3" t="s">
        <v>70</v>
      </c>
      <c r="D363" s="3" t="s">
        <v>70</v>
      </c>
      <c r="E363" s="3" t="s">
        <v>136</v>
      </c>
      <c r="F363" s="22" t="s">
        <v>29</v>
      </c>
      <c r="G363" s="22"/>
      <c r="H363" s="7" t="s">
        <v>140</v>
      </c>
      <c r="I363" s="17">
        <v>45139</v>
      </c>
      <c r="J363" s="7">
        <v>2</v>
      </c>
      <c r="K363" s="7">
        <v>8</v>
      </c>
      <c r="L363" s="7">
        <v>0</v>
      </c>
      <c r="M363" s="7">
        <v>0</v>
      </c>
      <c r="N363" s="7" t="s">
        <v>29</v>
      </c>
      <c r="O363" s="7">
        <v>1000</v>
      </c>
      <c r="P363" s="7">
        <f>O363*18%</f>
        <v>180</v>
      </c>
      <c r="Q363" s="7" t="s">
        <v>141</v>
      </c>
      <c r="R363" s="18">
        <f t="shared" si="396"/>
        <v>500</v>
      </c>
      <c r="S363" s="7">
        <f>R363*18%</f>
        <v>90</v>
      </c>
      <c r="T363" s="18">
        <f t="shared" si="397"/>
        <v>100</v>
      </c>
      <c r="U363" s="18">
        <f t="shared" si="398"/>
        <v>233.33333333333499</v>
      </c>
      <c r="V363" s="16">
        <f t="shared" si="399"/>
        <v>9332</v>
      </c>
      <c r="W363" s="16">
        <f t="shared" si="400"/>
        <v>4666</v>
      </c>
      <c r="X363" s="16">
        <v>2333</v>
      </c>
      <c r="Y363" s="16">
        <f t="shared" si="401"/>
        <v>1166.5</v>
      </c>
      <c r="Z363" s="16">
        <f t="shared" si="402"/>
        <v>50.015001500150007</v>
      </c>
      <c r="AA363" s="15">
        <f t="shared" si="405"/>
        <v>6532.4</v>
      </c>
      <c r="AB363" s="15">
        <f t="shared" si="431"/>
        <v>3266.2</v>
      </c>
      <c r="AC363" s="15">
        <f t="shared" si="403"/>
        <v>1633.1</v>
      </c>
      <c r="AD363" s="15">
        <f t="shared" si="432"/>
        <v>816.55</v>
      </c>
      <c r="AE363" s="15">
        <f t="shared" si="404"/>
        <v>89.890243439292078</v>
      </c>
      <c r="AF363" s="1">
        <v>0</v>
      </c>
      <c r="AG363" s="34">
        <f t="shared" si="419"/>
        <v>2799.6000000000004</v>
      </c>
      <c r="AH363" s="34">
        <f t="shared" si="420"/>
        <v>1399.8000000000002</v>
      </c>
      <c r="AI363" s="34">
        <f t="shared" si="421"/>
        <v>699.90000000000009</v>
      </c>
      <c r="AJ363" s="34">
        <f t="shared" si="422"/>
        <v>349.95000000000005</v>
      </c>
      <c r="AK363" s="34">
        <f t="shared" si="423"/>
        <v>0</v>
      </c>
      <c r="AL363" s="34">
        <f t="shared" si="424"/>
        <v>0</v>
      </c>
      <c r="AM363" s="34">
        <f t="shared" si="425"/>
        <v>0</v>
      </c>
      <c r="AN363" s="34">
        <f t="shared" si="426"/>
        <v>0</v>
      </c>
    </row>
    <row r="364" spans="1:40" ht="13.25" hidden="1" customHeight="1" x14ac:dyDescent="0.45">
      <c r="A364" s="19" t="str">
        <f t="shared" ref="A364:A365" si="444">B364</f>
        <v>Employee to Manager</v>
      </c>
      <c r="B364" s="10" t="s">
        <v>133</v>
      </c>
      <c r="C364" s="3" t="s">
        <v>70</v>
      </c>
      <c r="D364" s="3" t="s">
        <v>70</v>
      </c>
      <c r="E364" s="3" t="s">
        <v>136</v>
      </c>
      <c r="F364" s="22" t="s">
        <v>29</v>
      </c>
      <c r="G364" s="22"/>
      <c r="H364" s="7" t="s">
        <v>140</v>
      </c>
      <c r="I364" s="17">
        <v>45139</v>
      </c>
      <c r="J364" s="7">
        <v>2</v>
      </c>
      <c r="K364" s="7">
        <v>8</v>
      </c>
      <c r="L364" s="7">
        <v>0</v>
      </c>
      <c r="M364" s="7">
        <v>0</v>
      </c>
      <c r="N364" s="7" t="s">
        <v>29</v>
      </c>
      <c r="O364" s="7">
        <v>2000</v>
      </c>
      <c r="P364" s="7">
        <f>O364*18%</f>
        <v>360</v>
      </c>
      <c r="Q364" s="7" t="s">
        <v>141</v>
      </c>
      <c r="R364" s="18">
        <f t="shared" si="396"/>
        <v>1000</v>
      </c>
      <c r="S364" s="7">
        <f>R364*18%</f>
        <v>180</v>
      </c>
      <c r="T364" s="18">
        <f t="shared" si="397"/>
        <v>200</v>
      </c>
      <c r="U364" s="18">
        <f t="shared" si="398"/>
        <v>466.66666666666998</v>
      </c>
      <c r="V364" s="16">
        <f t="shared" si="399"/>
        <v>18668</v>
      </c>
      <c r="W364" s="16">
        <f t="shared" si="400"/>
        <v>9334</v>
      </c>
      <c r="X364" s="16">
        <v>4667</v>
      </c>
      <c r="Y364" s="16">
        <f t="shared" si="401"/>
        <v>2333.5</v>
      </c>
      <c r="Z364" s="16">
        <f t="shared" si="402"/>
        <v>49.99250037498124</v>
      </c>
      <c r="AA364" s="15">
        <f t="shared" si="405"/>
        <v>13067.599999999999</v>
      </c>
      <c r="AB364" s="15">
        <f t="shared" si="431"/>
        <v>6533.7999999999993</v>
      </c>
      <c r="AC364" s="15">
        <f t="shared" si="403"/>
        <v>3266.8999999999996</v>
      </c>
      <c r="AD364" s="15">
        <f t="shared" si="432"/>
        <v>1633.4499999999998</v>
      </c>
      <c r="AE364" s="15">
        <f t="shared" si="404"/>
        <v>89.865005980747711</v>
      </c>
      <c r="AF364" s="1">
        <v>0</v>
      </c>
      <c r="AG364" s="34">
        <f t="shared" si="419"/>
        <v>5600.4000000000015</v>
      </c>
      <c r="AH364" s="34">
        <f t="shared" si="420"/>
        <v>2800.2000000000007</v>
      </c>
      <c r="AI364" s="34">
        <f t="shared" si="421"/>
        <v>1400.1000000000004</v>
      </c>
      <c r="AJ364" s="34">
        <f t="shared" si="422"/>
        <v>700.05000000000018</v>
      </c>
      <c r="AK364" s="34">
        <f t="shared" si="423"/>
        <v>0</v>
      </c>
      <c r="AL364" s="34">
        <f t="shared" si="424"/>
        <v>0</v>
      </c>
      <c r="AM364" s="34">
        <f t="shared" si="425"/>
        <v>0</v>
      </c>
      <c r="AN364" s="34">
        <f t="shared" si="426"/>
        <v>0</v>
      </c>
    </row>
    <row r="365" spans="1:40" ht="13.25" hidden="1" customHeight="1" x14ac:dyDescent="0.45">
      <c r="A365" s="19" t="str">
        <f t="shared" si="444"/>
        <v>Executive Training</v>
      </c>
      <c r="B365" s="10" t="s">
        <v>134</v>
      </c>
      <c r="C365" s="3" t="s">
        <v>70</v>
      </c>
      <c r="D365" s="3" t="s">
        <v>70</v>
      </c>
      <c r="E365" s="3" t="s">
        <v>136</v>
      </c>
      <c r="F365" s="22" t="s">
        <v>29</v>
      </c>
      <c r="G365" s="22"/>
      <c r="H365" s="7" t="s">
        <v>140</v>
      </c>
      <c r="I365" s="17">
        <v>45139</v>
      </c>
      <c r="J365" s="7">
        <v>2</v>
      </c>
      <c r="K365" s="7">
        <v>8</v>
      </c>
      <c r="L365" s="7">
        <v>0</v>
      </c>
      <c r="M365" s="7">
        <v>0</v>
      </c>
      <c r="N365" s="7" t="s">
        <v>29</v>
      </c>
      <c r="O365" s="7">
        <v>4000</v>
      </c>
      <c r="P365" s="7">
        <f>O365*18%</f>
        <v>720</v>
      </c>
      <c r="Q365" s="7" t="s">
        <v>141</v>
      </c>
      <c r="R365" s="18">
        <f t="shared" si="396"/>
        <v>2000</v>
      </c>
      <c r="S365" s="7">
        <f>R365*18%</f>
        <v>360</v>
      </c>
      <c r="T365" s="18">
        <f t="shared" si="397"/>
        <v>400</v>
      </c>
      <c r="U365" s="18">
        <f t="shared" si="398"/>
        <v>933.33333333333997</v>
      </c>
      <c r="V365" s="16">
        <f t="shared" si="399"/>
        <v>37332</v>
      </c>
      <c r="W365" s="16">
        <f t="shared" si="400"/>
        <v>18666</v>
      </c>
      <c r="X365" s="16">
        <v>9333</v>
      </c>
      <c r="Y365" s="16">
        <f t="shared" si="401"/>
        <v>4666.5</v>
      </c>
      <c r="Z365" s="16">
        <f t="shared" si="402"/>
        <v>50.003750093752345</v>
      </c>
      <c r="AA365" s="15">
        <f t="shared" si="405"/>
        <v>26132.399999999998</v>
      </c>
      <c r="AB365" s="15">
        <f t="shared" si="431"/>
        <v>13066.199999999999</v>
      </c>
      <c r="AC365" s="15">
        <f t="shared" si="403"/>
        <v>6533.0999999999995</v>
      </c>
      <c r="AD365" s="15">
        <f t="shared" si="432"/>
        <v>3266.5499999999997</v>
      </c>
      <c r="AE365" s="15">
        <f t="shared" si="404"/>
        <v>89.877623871414883</v>
      </c>
      <c r="AF365" s="1">
        <v>0</v>
      </c>
      <c r="AG365" s="34">
        <f t="shared" si="419"/>
        <v>11199.600000000002</v>
      </c>
      <c r="AH365" s="34">
        <f t="shared" si="420"/>
        <v>5599.8000000000011</v>
      </c>
      <c r="AI365" s="34">
        <f t="shared" si="421"/>
        <v>2799.9000000000005</v>
      </c>
      <c r="AJ365" s="34">
        <f t="shared" si="422"/>
        <v>1399.9500000000003</v>
      </c>
      <c r="AK365" s="34">
        <f t="shared" si="423"/>
        <v>0</v>
      </c>
      <c r="AL365" s="34">
        <f t="shared" si="424"/>
        <v>0</v>
      </c>
      <c r="AM365" s="34">
        <f t="shared" si="425"/>
        <v>0</v>
      </c>
      <c r="AN365" s="34">
        <f t="shared" si="426"/>
        <v>0</v>
      </c>
    </row>
    <row r="366" spans="1:40" ht="13.25" hidden="1" customHeight="1" x14ac:dyDescent="0.45">
      <c r="A366" s="13" t="str">
        <f t="shared" ref="A366:A392" si="445">B366</f>
        <v>MS Office</v>
      </c>
      <c r="B366" s="8" t="s">
        <v>148</v>
      </c>
      <c r="C366" s="3" t="s">
        <v>70</v>
      </c>
      <c r="D366" s="3" t="s">
        <v>70</v>
      </c>
      <c r="E366" s="3" t="s">
        <v>132</v>
      </c>
      <c r="F366" s="33" t="s">
        <v>277</v>
      </c>
      <c r="G366" s="33" t="s">
        <v>285</v>
      </c>
      <c r="H366" s="7" t="s">
        <v>139</v>
      </c>
      <c r="I366" s="17">
        <v>45139</v>
      </c>
      <c r="J366" s="7">
        <v>1</v>
      </c>
      <c r="K366" s="7" t="s">
        <v>241</v>
      </c>
      <c r="L366" s="7">
        <v>1</v>
      </c>
      <c r="M366" s="7">
        <v>2</v>
      </c>
      <c r="N366" s="7" t="s">
        <v>29</v>
      </c>
      <c r="O366" s="7">
        <v>12000</v>
      </c>
      <c r="P366" s="7">
        <f t="shared" ref="P366" si="446">O366*18%</f>
        <v>2160</v>
      </c>
      <c r="Q366" s="7" t="s">
        <v>141</v>
      </c>
      <c r="R366" s="7">
        <f t="shared" ref="R366" si="447">O366*50%</f>
        <v>6000</v>
      </c>
      <c r="S366" s="7">
        <f t="shared" ref="S366" si="448">R366*18%</f>
        <v>1080</v>
      </c>
      <c r="T366" s="7">
        <f t="shared" ref="T366" si="449">R366*20%</f>
        <v>1200</v>
      </c>
      <c r="U366" s="7">
        <f t="shared" ref="U366" si="450">R366*46.666666666667%</f>
        <v>2800.00000000002</v>
      </c>
      <c r="V366" s="5">
        <f t="shared" ref="V366" si="451">X366*4</f>
        <v>112000</v>
      </c>
      <c r="W366" s="5">
        <f t="shared" ref="W366" si="452">X366*2</f>
        <v>56000</v>
      </c>
      <c r="X366" s="5">
        <v>28000</v>
      </c>
      <c r="Y366" s="5">
        <f t="shared" ref="Y366" si="453">X366/2</f>
        <v>14000</v>
      </c>
      <c r="Z366" s="5">
        <f t="shared" ref="Z366" si="454">(R366-(T366+X366/10))/(T366+X366/10)%</f>
        <v>50</v>
      </c>
      <c r="AA366" s="14">
        <f t="shared" si="405"/>
        <v>78400</v>
      </c>
      <c r="AB366" s="14">
        <f t="shared" si="431"/>
        <v>39200</v>
      </c>
      <c r="AC366" s="15">
        <f t="shared" si="403"/>
        <v>19600</v>
      </c>
      <c r="AD366" s="14">
        <f t="shared" si="432"/>
        <v>9800</v>
      </c>
      <c r="AE366" s="15">
        <f t="shared" si="404"/>
        <v>89.87341772151899</v>
      </c>
      <c r="AF366" s="1">
        <v>0</v>
      </c>
      <c r="AG366" s="34">
        <f t="shared" si="419"/>
        <v>33600</v>
      </c>
      <c r="AH366" s="34">
        <f t="shared" si="420"/>
        <v>16800</v>
      </c>
      <c r="AI366" s="34">
        <f t="shared" si="421"/>
        <v>8400</v>
      </c>
      <c r="AJ366" s="34">
        <f t="shared" si="422"/>
        <v>4200</v>
      </c>
      <c r="AK366" s="34">
        <f t="shared" si="423"/>
        <v>0</v>
      </c>
      <c r="AL366" s="34">
        <f t="shared" si="424"/>
        <v>0</v>
      </c>
      <c r="AM366" s="34">
        <f t="shared" si="425"/>
        <v>0</v>
      </c>
      <c r="AN366" s="34">
        <f t="shared" si="426"/>
        <v>0</v>
      </c>
    </row>
    <row r="367" spans="1:40" ht="13.25" hidden="1" customHeight="1" x14ac:dyDescent="0.45">
      <c r="A367" s="13" t="str">
        <f t="shared" si="445"/>
        <v>Advanced Excel (VBA)</v>
      </c>
      <c r="B367" s="8" t="s">
        <v>149</v>
      </c>
      <c r="C367" s="3" t="s">
        <v>70</v>
      </c>
      <c r="D367" s="3" t="s">
        <v>70</v>
      </c>
      <c r="E367" s="3" t="s">
        <v>132</v>
      </c>
      <c r="F367" s="33" t="s">
        <v>277</v>
      </c>
      <c r="G367" s="33" t="s">
        <v>285</v>
      </c>
      <c r="H367" s="7" t="s">
        <v>139</v>
      </c>
      <c r="I367" s="17">
        <v>45139</v>
      </c>
      <c r="J367" s="7">
        <v>1</v>
      </c>
      <c r="K367" s="7">
        <v>2</v>
      </c>
      <c r="L367" s="7">
        <v>1</v>
      </c>
      <c r="M367" s="7">
        <v>2</v>
      </c>
      <c r="N367" s="7" t="s">
        <v>29</v>
      </c>
      <c r="O367" s="7">
        <v>12000</v>
      </c>
      <c r="P367" s="7">
        <f t="shared" ref="P367:P393" si="455">O367*18%</f>
        <v>2160</v>
      </c>
      <c r="Q367" s="7" t="s">
        <v>141</v>
      </c>
      <c r="R367" s="7">
        <f t="shared" ref="R367:R393" si="456">O367*50%</f>
        <v>6000</v>
      </c>
      <c r="S367" s="7">
        <f t="shared" ref="S367:S393" si="457">R367*18%</f>
        <v>1080</v>
      </c>
      <c r="T367" s="7">
        <f t="shared" ref="T367:T393" si="458">R367*20%</f>
        <v>1200</v>
      </c>
      <c r="U367" s="7">
        <f t="shared" ref="U367:U393" si="459">R367*46.666666666667%</f>
        <v>2800.00000000002</v>
      </c>
      <c r="V367" s="5">
        <f t="shared" ref="V367:V393" si="460">X367*4</f>
        <v>112000</v>
      </c>
      <c r="W367" s="5">
        <f t="shared" ref="W367:W393" si="461">X367*2</f>
        <v>56000</v>
      </c>
      <c r="X367" s="5">
        <v>28000</v>
      </c>
      <c r="Y367" s="5">
        <f t="shared" ref="Y367:Y393" si="462">X367/2</f>
        <v>14000</v>
      </c>
      <c r="Z367" s="5">
        <f t="shared" ref="Z367:Z393" si="463">(R367-(T367+X367/10))/(T367+X367/10)%</f>
        <v>50</v>
      </c>
      <c r="AA367" s="14">
        <f t="shared" si="405"/>
        <v>78400</v>
      </c>
      <c r="AB367" s="14">
        <f t="shared" si="431"/>
        <v>39200</v>
      </c>
      <c r="AC367" s="15">
        <f t="shared" si="403"/>
        <v>19600</v>
      </c>
      <c r="AD367" s="14">
        <f t="shared" si="432"/>
        <v>9800</v>
      </c>
      <c r="AE367" s="15">
        <f t="shared" si="404"/>
        <v>89.87341772151899</v>
      </c>
      <c r="AF367" s="1">
        <v>0</v>
      </c>
      <c r="AG367" s="34">
        <f t="shared" si="419"/>
        <v>33600</v>
      </c>
      <c r="AH367" s="34">
        <f t="shared" si="420"/>
        <v>16800</v>
      </c>
      <c r="AI367" s="34">
        <f t="shared" si="421"/>
        <v>8400</v>
      </c>
      <c r="AJ367" s="34">
        <f t="shared" si="422"/>
        <v>4200</v>
      </c>
      <c r="AK367" s="34">
        <f t="shared" si="423"/>
        <v>0</v>
      </c>
      <c r="AL367" s="34">
        <f t="shared" si="424"/>
        <v>0</v>
      </c>
      <c r="AM367" s="34">
        <f t="shared" si="425"/>
        <v>0</v>
      </c>
      <c r="AN367" s="34">
        <f t="shared" si="426"/>
        <v>0</v>
      </c>
    </row>
    <row r="368" spans="1:40" ht="13.25" hidden="1" customHeight="1" x14ac:dyDescent="0.45">
      <c r="A368" s="13" t="str">
        <f t="shared" si="445"/>
        <v>C</v>
      </c>
      <c r="B368" s="8" t="s">
        <v>150</v>
      </c>
      <c r="C368" s="3" t="s">
        <v>70</v>
      </c>
      <c r="D368" s="3" t="s">
        <v>70</v>
      </c>
      <c r="E368" s="3" t="s">
        <v>132</v>
      </c>
      <c r="F368" s="33" t="s">
        <v>277</v>
      </c>
      <c r="G368" s="33" t="s">
        <v>285</v>
      </c>
      <c r="H368" s="7" t="s">
        <v>139</v>
      </c>
      <c r="I368" s="17">
        <v>45139</v>
      </c>
      <c r="J368" s="7">
        <v>1</v>
      </c>
      <c r="K368" s="7">
        <v>2</v>
      </c>
      <c r="L368" s="7">
        <v>1</v>
      </c>
      <c r="M368" s="7">
        <v>2</v>
      </c>
      <c r="N368" s="7" t="s">
        <v>29</v>
      </c>
      <c r="O368" s="7">
        <v>12000</v>
      </c>
      <c r="P368" s="7">
        <f t="shared" si="455"/>
        <v>2160</v>
      </c>
      <c r="Q368" s="7" t="s">
        <v>141</v>
      </c>
      <c r="R368" s="7">
        <f t="shared" si="456"/>
        <v>6000</v>
      </c>
      <c r="S368" s="7">
        <f t="shared" si="457"/>
        <v>1080</v>
      </c>
      <c r="T368" s="7">
        <f t="shared" si="458"/>
        <v>1200</v>
      </c>
      <c r="U368" s="7">
        <f t="shared" si="459"/>
        <v>2800.00000000002</v>
      </c>
      <c r="V368" s="5">
        <f t="shared" si="460"/>
        <v>112000</v>
      </c>
      <c r="W368" s="5">
        <f t="shared" si="461"/>
        <v>56000</v>
      </c>
      <c r="X368" s="5">
        <v>28000</v>
      </c>
      <c r="Y368" s="5">
        <f t="shared" si="462"/>
        <v>14000</v>
      </c>
      <c r="Z368" s="5">
        <f t="shared" si="463"/>
        <v>50</v>
      </c>
      <c r="AA368" s="14">
        <f t="shared" si="405"/>
        <v>78400</v>
      </c>
      <c r="AB368" s="14">
        <f t="shared" si="431"/>
        <v>39200</v>
      </c>
      <c r="AC368" s="15">
        <f t="shared" si="403"/>
        <v>19600</v>
      </c>
      <c r="AD368" s="14">
        <f t="shared" si="432"/>
        <v>9800</v>
      </c>
      <c r="AE368" s="15">
        <f t="shared" si="404"/>
        <v>89.87341772151899</v>
      </c>
      <c r="AF368" s="1">
        <v>0</v>
      </c>
      <c r="AG368" s="34">
        <f t="shared" si="419"/>
        <v>33600</v>
      </c>
      <c r="AH368" s="34">
        <f t="shared" si="420"/>
        <v>16800</v>
      </c>
      <c r="AI368" s="34">
        <f t="shared" si="421"/>
        <v>8400</v>
      </c>
      <c r="AJ368" s="34">
        <f t="shared" si="422"/>
        <v>4200</v>
      </c>
      <c r="AK368" s="34">
        <f t="shared" si="423"/>
        <v>0</v>
      </c>
      <c r="AL368" s="34">
        <f t="shared" si="424"/>
        <v>0</v>
      </c>
      <c r="AM368" s="34">
        <f t="shared" si="425"/>
        <v>0</v>
      </c>
      <c r="AN368" s="34">
        <f t="shared" si="426"/>
        <v>0</v>
      </c>
    </row>
    <row r="369" spans="1:40" ht="13.25" hidden="1" customHeight="1" x14ac:dyDescent="0.45">
      <c r="A369" s="13" t="str">
        <f t="shared" si="445"/>
        <v>C++</v>
      </c>
      <c r="B369" s="8" t="s">
        <v>151</v>
      </c>
      <c r="C369" s="3" t="s">
        <v>70</v>
      </c>
      <c r="D369" s="3" t="s">
        <v>70</v>
      </c>
      <c r="E369" s="3" t="s">
        <v>132</v>
      </c>
      <c r="F369" s="33" t="s">
        <v>277</v>
      </c>
      <c r="G369" s="33" t="s">
        <v>285</v>
      </c>
      <c r="H369" s="7" t="s">
        <v>139</v>
      </c>
      <c r="I369" s="17">
        <v>45139</v>
      </c>
      <c r="J369" s="7">
        <v>1</v>
      </c>
      <c r="K369" s="7">
        <v>2</v>
      </c>
      <c r="L369" s="7">
        <v>1</v>
      </c>
      <c r="M369" s="7">
        <v>2</v>
      </c>
      <c r="N369" s="7" t="s">
        <v>29</v>
      </c>
      <c r="O369" s="7">
        <v>12000</v>
      </c>
      <c r="P369" s="7">
        <f t="shared" si="455"/>
        <v>2160</v>
      </c>
      <c r="Q369" s="7" t="s">
        <v>141</v>
      </c>
      <c r="R369" s="7">
        <f t="shared" si="456"/>
        <v>6000</v>
      </c>
      <c r="S369" s="7">
        <f t="shared" si="457"/>
        <v>1080</v>
      </c>
      <c r="T369" s="7">
        <f t="shared" si="458"/>
        <v>1200</v>
      </c>
      <c r="U369" s="7">
        <f t="shared" si="459"/>
        <v>2800.00000000002</v>
      </c>
      <c r="V369" s="5">
        <f t="shared" si="460"/>
        <v>112000</v>
      </c>
      <c r="W369" s="5">
        <f t="shared" si="461"/>
        <v>56000</v>
      </c>
      <c r="X369" s="5">
        <v>28000</v>
      </c>
      <c r="Y369" s="5">
        <f t="shared" si="462"/>
        <v>14000</v>
      </c>
      <c r="Z369" s="5">
        <f t="shared" si="463"/>
        <v>50</v>
      </c>
      <c r="AA369" s="14">
        <f t="shared" si="405"/>
        <v>78400</v>
      </c>
      <c r="AB369" s="14">
        <f t="shared" si="431"/>
        <v>39200</v>
      </c>
      <c r="AC369" s="15">
        <f t="shared" si="403"/>
        <v>19600</v>
      </c>
      <c r="AD369" s="14">
        <f t="shared" si="432"/>
        <v>9800</v>
      </c>
      <c r="AE369" s="15">
        <f t="shared" si="404"/>
        <v>89.87341772151899</v>
      </c>
      <c r="AF369" s="1">
        <v>0</v>
      </c>
      <c r="AG369" s="34">
        <f t="shared" si="419"/>
        <v>33600</v>
      </c>
      <c r="AH369" s="34">
        <f t="shared" si="420"/>
        <v>16800</v>
      </c>
      <c r="AI369" s="34">
        <f t="shared" si="421"/>
        <v>8400</v>
      </c>
      <c r="AJ369" s="34">
        <f t="shared" si="422"/>
        <v>4200</v>
      </c>
      <c r="AK369" s="34">
        <f t="shared" si="423"/>
        <v>0</v>
      </c>
      <c r="AL369" s="34">
        <f t="shared" si="424"/>
        <v>0</v>
      </c>
      <c r="AM369" s="34">
        <f t="shared" si="425"/>
        <v>0</v>
      </c>
      <c r="AN369" s="34">
        <f t="shared" si="426"/>
        <v>0</v>
      </c>
    </row>
    <row r="370" spans="1:40" ht="13.25" hidden="1" customHeight="1" x14ac:dyDescent="0.45">
      <c r="A370" s="13" t="str">
        <f t="shared" si="445"/>
        <v>HTML, CSS, JavaScript</v>
      </c>
      <c r="B370" s="8" t="s">
        <v>152</v>
      </c>
      <c r="C370" s="3" t="s">
        <v>70</v>
      </c>
      <c r="D370" s="3" t="s">
        <v>70</v>
      </c>
      <c r="E370" s="3" t="s">
        <v>132</v>
      </c>
      <c r="F370" s="33" t="s">
        <v>277</v>
      </c>
      <c r="G370" s="33" t="s">
        <v>285</v>
      </c>
      <c r="H370" s="7" t="s">
        <v>139</v>
      </c>
      <c r="I370" s="17">
        <v>45139</v>
      </c>
      <c r="J370" s="7">
        <v>1</v>
      </c>
      <c r="K370" s="7">
        <v>2</v>
      </c>
      <c r="L370" s="7">
        <v>1</v>
      </c>
      <c r="M370" s="7">
        <v>2</v>
      </c>
      <c r="N370" s="7" t="s">
        <v>29</v>
      </c>
      <c r="O370" s="7">
        <v>12000</v>
      </c>
      <c r="P370" s="7">
        <f t="shared" si="455"/>
        <v>2160</v>
      </c>
      <c r="Q370" s="7" t="s">
        <v>141</v>
      </c>
      <c r="R370" s="7">
        <f t="shared" si="456"/>
        <v>6000</v>
      </c>
      <c r="S370" s="7">
        <f t="shared" si="457"/>
        <v>1080</v>
      </c>
      <c r="T370" s="7">
        <f t="shared" si="458"/>
        <v>1200</v>
      </c>
      <c r="U370" s="7">
        <f t="shared" si="459"/>
        <v>2800.00000000002</v>
      </c>
      <c r="V370" s="5">
        <f t="shared" si="460"/>
        <v>112000</v>
      </c>
      <c r="W370" s="5">
        <f t="shared" si="461"/>
        <v>56000</v>
      </c>
      <c r="X370" s="5">
        <v>28000</v>
      </c>
      <c r="Y370" s="5">
        <f t="shared" si="462"/>
        <v>14000</v>
      </c>
      <c r="Z370" s="5">
        <f t="shared" si="463"/>
        <v>50</v>
      </c>
      <c r="AA370" s="14">
        <f t="shared" si="405"/>
        <v>78400</v>
      </c>
      <c r="AB370" s="14">
        <f t="shared" si="431"/>
        <v>39200</v>
      </c>
      <c r="AC370" s="15">
        <f t="shared" si="403"/>
        <v>19600</v>
      </c>
      <c r="AD370" s="14">
        <f t="shared" si="432"/>
        <v>9800</v>
      </c>
      <c r="AE370" s="15">
        <f t="shared" si="404"/>
        <v>89.87341772151899</v>
      </c>
      <c r="AF370" s="1">
        <v>0</v>
      </c>
      <c r="AG370" s="34">
        <f t="shared" si="419"/>
        <v>33600</v>
      </c>
      <c r="AH370" s="34">
        <f t="shared" si="420"/>
        <v>16800</v>
      </c>
      <c r="AI370" s="34">
        <f t="shared" si="421"/>
        <v>8400</v>
      </c>
      <c r="AJ370" s="34">
        <f t="shared" si="422"/>
        <v>4200</v>
      </c>
      <c r="AK370" s="34">
        <f t="shared" si="423"/>
        <v>0</v>
      </c>
      <c r="AL370" s="34">
        <f t="shared" si="424"/>
        <v>0</v>
      </c>
      <c r="AM370" s="34">
        <f t="shared" si="425"/>
        <v>0</v>
      </c>
      <c r="AN370" s="34">
        <f t="shared" si="426"/>
        <v>0</v>
      </c>
    </row>
    <row r="371" spans="1:40" ht="13.25" hidden="1" customHeight="1" x14ac:dyDescent="0.45">
      <c r="A371" s="13" t="str">
        <f t="shared" si="445"/>
        <v>Java</v>
      </c>
      <c r="B371" s="8" t="s">
        <v>153</v>
      </c>
      <c r="C371" s="3" t="s">
        <v>70</v>
      </c>
      <c r="D371" s="3" t="s">
        <v>70</v>
      </c>
      <c r="E371" s="3" t="s">
        <v>132</v>
      </c>
      <c r="F371" s="33" t="s">
        <v>277</v>
      </c>
      <c r="G371" s="33" t="s">
        <v>285</v>
      </c>
      <c r="H371" s="7" t="s">
        <v>139</v>
      </c>
      <c r="I371" s="17">
        <v>45139</v>
      </c>
      <c r="J371" s="7">
        <v>1</v>
      </c>
      <c r="K371" s="7">
        <v>2</v>
      </c>
      <c r="L371" s="7">
        <v>1</v>
      </c>
      <c r="M371" s="7">
        <v>2</v>
      </c>
      <c r="N371" s="7" t="s">
        <v>29</v>
      </c>
      <c r="O371" s="7">
        <v>12000</v>
      </c>
      <c r="P371" s="7">
        <f t="shared" si="455"/>
        <v>2160</v>
      </c>
      <c r="Q371" s="7" t="s">
        <v>141</v>
      </c>
      <c r="R371" s="7">
        <f t="shared" si="456"/>
        <v>6000</v>
      </c>
      <c r="S371" s="7">
        <f t="shared" si="457"/>
        <v>1080</v>
      </c>
      <c r="T371" s="7">
        <f t="shared" si="458"/>
        <v>1200</v>
      </c>
      <c r="U371" s="7">
        <f t="shared" si="459"/>
        <v>2800.00000000002</v>
      </c>
      <c r="V371" s="5">
        <f t="shared" si="460"/>
        <v>112000</v>
      </c>
      <c r="W371" s="5">
        <f t="shared" si="461"/>
        <v>56000</v>
      </c>
      <c r="X371" s="5">
        <v>28000</v>
      </c>
      <c r="Y371" s="5">
        <f t="shared" si="462"/>
        <v>14000</v>
      </c>
      <c r="Z371" s="5">
        <f t="shared" si="463"/>
        <v>50</v>
      </c>
      <c r="AA371" s="14">
        <f t="shared" si="405"/>
        <v>78400</v>
      </c>
      <c r="AB371" s="14">
        <f t="shared" si="431"/>
        <v>39200</v>
      </c>
      <c r="AC371" s="15">
        <f t="shared" si="403"/>
        <v>19600</v>
      </c>
      <c r="AD371" s="14">
        <f t="shared" si="432"/>
        <v>9800</v>
      </c>
      <c r="AE371" s="15">
        <f t="shared" si="404"/>
        <v>89.87341772151899</v>
      </c>
      <c r="AF371" s="1">
        <v>0</v>
      </c>
      <c r="AG371" s="34">
        <f t="shared" si="419"/>
        <v>33600</v>
      </c>
      <c r="AH371" s="34">
        <f t="shared" si="420"/>
        <v>16800</v>
      </c>
      <c r="AI371" s="34">
        <f t="shared" si="421"/>
        <v>8400</v>
      </c>
      <c r="AJ371" s="34">
        <f t="shared" si="422"/>
        <v>4200</v>
      </c>
      <c r="AK371" s="34">
        <f t="shared" si="423"/>
        <v>0</v>
      </c>
      <c r="AL371" s="34">
        <f t="shared" si="424"/>
        <v>0</v>
      </c>
      <c r="AM371" s="34">
        <f t="shared" si="425"/>
        <v>0</v>
      </c>
      <c r="AN371" s="34">
        <f t="shared" si="426"/>
        <v>0</v>
      </c>
    </row>
    <row r="372" spans="1:40" ht="13.25" hidden="1" customHeight="1" x14ac:dyDescent="0.45">
      <c r="A372" s="13" t="str">
        <f t="shared" si="445"/>
        <v>Advanced Java</v>
      </c>
      <c r="B372" s="8" t="s">
        <v>154</v>
      </c>
      <c r="C372" s="3" t="s">
        <v>70</v>
      </c>
      <c r="D372" s="3" t="s">
        <v>70</v>
      </c>
      <c r="E372" s="3" t="s">
        <v>132</v>
      </c>
      <c r="F372" s="33" t="s">
        <v>272</v>
      </c>
      <c r="G372" s="33" t="s">
        <v>285</v>
      </c>
      <c r="H372" s="7" t="s">
        <v>139</v>
      </c>
      <c r="I372" s="17">
        <v>45139</v>
      </c>
      <c r="J372" s="7">
        <v>1</v>
      </c>
      <c r="K372" s="7">
        <v>2</v>
      </c>
      <c r="L372" s="7">
        <v>1</v>
      </c>
      <c r="M372" s="7">
        <v>2</v>
      </c>
      <c r="N372" s="7" t="s">
        <v>29</v>
      </c>
      <c r="O372" s="7">
        <v>12000</v>
      </c>
      <c r="P372" s="7">
        <f t="shared" si="455"/>
        <v>2160</v>
      </c>
      <c r="Q372" s="7" t="s">
        <v>141</v>
      </c>
      <c r="R372" s="7">
        <f t="shared" si="456"/>
        <v>6000</v>
      </c>
      <c r="S372" s="7">
        <f t="shared" si="457"/>
        <v>1080</v>
      </c>
      <c r="T372" s="7">
        <f t="shared" si="458"/>
        <v>1200</v>
      </c>
      <c r="U372" s="7">
        <f t="shared" si="459"/>
        <v>2800.00000000002</v>
      </c>
      <c r="V372" s="5">
        <f t="shared" si="460"/>
        <v>112000</v>
      </c>
      <c r="W372" s="5">
        <f t="shared" si="461"/>
        <v>56000</v>
      </c>
      <c r="X372" s="5">
        <v>28000</v>
      </c>
      <c r="Y372" s="5">
        <f t="shared" si="462"/>
        <v>14000</v>
      </c>
      <c r="Z372" s="5">
        <f t="shared" si="463"/>
        <v>50</v>
      </c>
      <c r="AA372" s="14">
        <f t="shared" si="405"/>
        <v>78400</v>
      </c>
      <c r="AB372" s="14">
        <f t="shared" si="431"/>
        <v>39200</v>
      </c>
      <c r="AC372" s="15">
        <f t="shared" si="403"/>
        <v>19600</v>
      </c>
      <c r="AD372" s="14">
        <f t="shared" si="432"/>
        <v>9800</v>
      </c>
      <c r="AE372" s="15">
        <f t="shared" si="404"/>
        <v>89.87341772151899</v>
      </c>
      <c r="AF372" s="1">
        <v>0</v>
      </c>
      <c r="AG372" s="34">
        <f t="shared" si="419"/>
        <v>33600</v>
      </c>
      <c r="AH372" s="34">
        <f t="shared" si="420"/>
        <v>16800</v>
      </c>
      <c r="AI372" s="34">
        <f t="shared" si="421"/>
        <v>8400</v>
      </c>
      <c r="AJ372" s="34">
        <f t="shared" si="422"/>
        <v>4200</v>
      </c>
      <c r="AK372" s="34">
        <f t="shared" si="423"/>
        <v>0</v>
      </c>
      <c r="AL372" s="34">
        <f t="shared" si="424"/>
        <v>0</v>
      </c>
      <c r="AM372" s="34">
        <f t="shared" si="425"/>
        <v>0</v>
      </c>
      <c r="AN372" s="34">
        <f t="shared" si="426"/>
        <v>0</v>
      </c>
    </row>
    <row r="373" spans="1:40" ht="13.25" hidden="1" customHeight="1" x14ac:dyDescent="0.45">
      <c r="A373" s="13" t="str">
        <f t="shared" si="445"/>
        <v>.Net (C#, VB.Net)</v>
      </c>
      <c r="B373" s="8" t="s">
        <v>155</v>
      </c>
      <c r="C373" s="3" t="s">
        <v>70</v>
      </c>
      <c r="D373" s="3" t="s">
        <v>70</v>
      </c>
      <c r="E373" s="3" t="s">
        <v>132</v>
      </c>
      <c r="F373" s="33" t="s">
        <v>272</v>
      </c>
      <c r="G373" s="33" t="s">
        <v>285</v>
      </c>
      <c r="H373" s="7" t="s">
        <v>139</v>
      </c>
      <c r="I373" s="17">
        <v>45139</v>
      </c>
      <c r="J373" s="7">
        <v>1</v>
      </c>
      <c r="K373" s="7">
        <v>2</v>
      </c>
      <c r="L373" s="7">
        <v>1</v>
      </c>
      <c r="M373" s="7">
        <v>2</v>
      </c>
      <c r="N373" s="7" t="s">
        <v>29</v>
      </c>
      <c r="O373" s="7">
        <v>12000</v>
      </c>
      <c r="P373" s="7">
        <f t="shared" si="455"/>
        <v>2160</v>
      </c>
      <c r="Q373" s="7" t="s">
        <v>141</v>
      </c>
      <c r="R373" s="7">
        <f t="shared" si="456"/>
        <v>6000</v>
      </c>
      <c r="S373" s="7">
        <f t="shared" si="457"/>
        <v>1080</v>
      </c>
      <c r="T373" s="7">
        <f t="shared" si="458"/>
        <v>1200</v>
      </c>
      <c r="U373" s="7">
        <f t="shared" si="459"/>
        <v>2800.00000000002</v>
      </c>
      <c r="V373" s="5">
        <f t="shared" si="460"/>
        <v>112000</v>
      </c>
      <c r="W373" s="5">
        <f t="shared" si="461"/>
        <v>56000</v>
      </c>
      <c r="X373" s="5">
        <v>28000</v>
      </c>
      <c r="Y373" s="5">
        <f t="shared" si="462"/>
        <v>14000</v>
      </c>
      <c r="Z373" s="5">
        <f t="shared" si="463"/>
        <v>50</v>
      </c>
      <c r="AA373" s="14">
        <f t="shared" si="405"/>
        <v>78400</v>
      </c>
      <c r="AB373" s="14">
        <f t="shared" si="431"/>
        <v>39200</v>
      </c>
      <c r="AC373" s="15">
        <f t="shared" si="403"/>
        <v>19600</v>
      </c>
      <c r="AD373" s="14">
        <f t="shared" si="432"/>
        <v>9800</v>
      </c>
      <c r="AE373" s="15">
        <f t="shared" si="404"/>
        <v>89.87341772151899</v>
      </c>
      <c r="AF373" s="1">
        <v>0</v>
      </c>
      <c r="AG373" s="34">
        <f t="shared" si="419"/>
        <v>33600</v>
      </c>
      <c r="AH373" s="34">
        <f t="shared" si="420"/>
        <v>16800</v>
      </c>
      <c r="AI373" s="34">
        <f t="shared" si="421"/>
        <v>8400</v>
      </c>
      <c r="AJ373" s="34">
        <f t="shared" si="422"/>
        <v>4200</v>
      </c>
      <c r="AK373" s="34">
        <f t="shared" si="423"/>
        <v>0</v>
      </c>
      <c r="AL373" s="34">
        <f t="shared" si="424"/>
        <v>0</v>
      </c>
      <c r="AM373" s="34">
        <f t="shared" si="425"/>
        <v>0</v>
      </c>
      <c r="AN373" s="34">
        <f t="shared" si="426"/>
        <v>0</v>
      </c>
    </row>
    <row r="374" spans="1:40" ht="13.25" hidden="1" customHeight="1" x14ac:dyDescent="0.45">
      <c r="A374" s="13" t="str">
        <f t="shared" si="445"/>
        <v>Advanced .Net</v>
      </c>
      <c r="B374" s="8" t="s">
        <v>156</v>
      </c>
      <c r="C374" s="3" t="s">
        <v>70</v>
      </c>
      <c r="D374" s="3" t="s">
        <v>70</v>
      </c>
      <c r="E374" s="3" t="s">
        <v>132</v>
      </c>
      <c r="F374" s="33" t="s">
        <v>272</v>
      </c>
      <c r="G374" s="33" t="s">
        <v>285</v>
      </c>
      <c r="H374" s="7" t="s">
        <v>139</v>
      </c>
      <c r="I374" s="17">
        <v>45139</v>
      </c>
      <c r="J374" s="7">
        <v>1</v>
      </c>
      <c r="K374" s="7">
        <v>2</v>
      </c>
      <c r="L374" s="7">
        <v>1</v>
      </c>
      <c r="M374" s="7">
        <v>2</v>
      </c>
      <c r="N374" s="7" t="s">
        <v>29</v>
      </c>
      <c r="O374" s="7">
        <v>12000</v>
      </c>
      <c r="P374" s="7">
        <f t="shared" si="455"/>
        <v>2160</v>
      </c>
      <c r="Q374" s="7" t="s">
        <v>141</v>
      </c>
      <c r="R374" s="7">
        <f t="shared" si="456"/>
        <v>6000</v>
      </c>
      <c r="S374" s="7">
        <f t="shared" si="457"/>
        <v>1080</v>
      </c>
      <c r="T374" s="7">
        <f t="shared" si="458"/>
        <v>1200</v>
      </c>
      <c r="U374" s="7">
        <f t="shared" si="459"/>
        <v>2800.00000000002</v>
      </c>
      <c r="V374" s="5">
        <f t="shared" si="460"/>
        <v>112000</v>
      </c>
      <c r="W374" s="5">
        <f t="shared" si="461"/>
        <v>56000</v>
      </c>
      <c r="X374" s="5">
        <v>28000</v>
      </c>
      <c r="Y374" s="5">
        <f t="shared" si="462"/>
        <v>14000</v>
      </c>
      <c r="Z374" s="5">
        <f t="shared" si="463"/>
        <v>50</v>
      </c>
      <c r="AA374" s="14">
        <f t="shared" si="405"/>
        <v>78400</v>
      </c>
      <c r="AB374" s="14">
        <f t="shared" si="431"/>
        <v>39200</v>
      </c>
      <c r="AC374" s="15">
        <f t="shared" si="403"/>
        <v>19600</v>
      </c>
      <c r="AD374" s="14">
        <f t="shared" si="432"/>
        <v>9800</v>
      </c>
      <c r="AE374" s="15">
        <f t="shared" si="404"/>
        <v>89.87341772151899</v>
      </c>
      <c r="AF374" s="1">
        <v>0</v>
      </c>
      <c r="AG374" s="34">
        <f t="shared" si="419"/>
        <v>33600</v>
      </c>
      <c r="AH374" s="34">
        <f t="shared" si="420"/>
        <v>16800</v>
      </c>
      <c r="AI374" s="34">
        <f t="shared" si="421"/>
        <v>8400</v>
      </c>
      <c r="AJ374" s="34">
        <f t="shared" si="422"/>
        <v>4200</v>
      </c>
      <c r="AK374" s="34">
        <f t="shared" si="423"/>
        <v>0</v>
      </c>
      <c r="AL374" s="34">
        <f t="shared" si="424"/>
        <v>0</v>
      </c>
      <c r="AM374" s="34">
        <f t="shared" si="425"/>
        <v>0</v>
      </c>
      <c r="AN374" s="34">
        <f t="shared" si="426"/>
        <v>0</v>
      </c>
    </row>
    <row r="375" spans="1:40" ht="13.25" hidden="1" customHeight="1" x14ac:dyDescent="0.45">
      <c r="A375" s="13" t="str">
        <f t="shared" si="445"/>
        <v>Microsoft Azure Cloud</v>
      </c>
      <c r="B375" s="8" t="s">
        <v>157</v>
      </c>
      <c r="C375" s="3" t="s">
        <v>70</v>
      </c>
      <c r="D375" s="3" t="s">
        <v>70</v>
      </c>
      <c r="E375" s="3" t="s">
        <v>132</v>
      </c>
      <c r="F375" s="22" t="s">
        <v>29</v>
      </c>
      <c r="G375" s="22"/>
      <c r="H375" s="7" t="s">
        <v>139</v>
      </c>
      <c r="I375" s="17">
        <v>45139</v>
      </c>
      <c r="J375" s="7">
        <v>1</v>
      </c>
      <c r="K375" s="7">
        <v>2</v>
      </c>
      <c r="L375" s="7">
        <v>1</v>
      </c>
      <c r="M375" s="7">
        <v>2</v>
      </c>
      <c r="N375" s="7" t="s">
        <v>29</v>
      </c>
      <c r="O375" s="7">
        <v>12000</v>
      </c>
      <c r="P375" s="7">
        <f t="shared" si="455"/>
        <v>2160</v>
      </c>
      <c r="Q375" s="7" t="s">
        <v>141</v>
      </c>
      <c r="R375" s="7">
        <f t="shared" si="456"/>
        <v>6000</v>
      </c>
      <c r="S375" s="7">
        <f t="shared" si="457"/>
        <v>1080</v>
      </c>
      <c r="T375" s="7">
        <f t="shared" si="458"/>
        <v>1200</v>
      </c>
      <c r="U375" s="7">
        <f t="shared" si="459"/>
        <v>2800.00000000002</v>
      </c>
      <c r="V375" s="5">
        <f t="shared" si="460"/>
        <v>112000</v>
      </c>
      <c r="W375" s="5">
        <f t="shared" si="461"/>
        <v>56000</v>
      </c>
      <c r="X375" s="5">
        <v>28000</v>
      </c>
      <c r="Y375" s="5">
        <f t="shared" si="462"/>
        <v>14000</v>
      </c>
      <c r="Z375" s="5">
        <f t="shared" si="463"/>
        <v>50</v>
      </c>
      <c r="AA375" s="14">
        <f t="shared" si="405"/>
        <v>78400</v>
      </c>
      <c r="AB375" s="14">
        <f t="shared" si="431"/>
        <v>39200</v>
      </c>
      <c r="AC375" s="15">
        <f t="shared" si="403"/>
        <v>19600</v>
      </c>
      <c r="AD375" s="14">
        <f t="shared" si="432"/>
        <v>9800</v>
      </c>
      <c r="AE375" s="15">
        <f t="shared" si="404"/>
        <v>89.87341772151899</v>
      </c>
      <c r="AF375" s="1">
        <v>0</v>
      </c>
      <c r="AG375" s="34">
        <f t="shared" si="419"/>
        <v>33600</v>
      </c>
      <c r="AH375" s="34">
        <f t="shared" si="420"/>
        <v>16800</v>
      </c>
      <c r="AI375" s="34">
        <f t="shared" si="421"/>
        <v>8400</v>
      </c>
      <c r="AJ375" s="34">
        <f t="shared" si="422"/>
        <v>4200</v>
      </c>
      <c r="AK375" s="34">
        <f t="shared" si="423"/>
        <v>0</v>
      </c>
      <c r="AL375" s="34">
        <f t="shared" si="424"/>
        <v>0</v>
      </c>
      <c r="AM375" s="34">
        <f t="shared" si="425"/>
        <v>0</v>
      </c>
      <c r="AN375" s="34">
        <f t="shared" si="426"/>
        <v>0</v>
      </c>
    </row>
    <row r="376" spans="1:40" ht="13.25" hidden="1" customHeight="1" x14ac:dyDescent="0.45">
      <c r="A376" s="13" t="str">
        <f t="shared" si="445"/>
        <v>React, MUI</v>
      </c>
      <c r="B376" s="8" t="s">
        <v>158</v>
      </c>
      <c r="C376" s="3" t="s">
        <v>70</v>
      </c>
      <c r="D376" s="3" t="s">
        <v>70</v>
      </c>
      <c r="E376" s="3" t="s">
        <v>132</v>
      </c>
      <c r="F376" s="33" t="s">
        <v>272</v>
      </c>
      <c r="G376" s="33" t="s">
        <v>285</v>
      </c>
      <c r="H376" s="7" t="s">
        <v>139</v>
      </c>
      <c r="I376" s="17">
        <v>45139</v>
      </c>
      <c r="J376" s="7">
        <v>1</v>
      </c>
      <c r="K376" s="7">
        <v>2</v>
      </c>
      <c r="L376" s="7">
        <v>1</v>
      </c>
      <c r="M376" s="7">
        <v>2</v>
      </c>
      <c r="N376" s="7" t="s">
        <v>29</v>
      </c>
      <c r="O376" s="7">
        <v>12000</v>
      </c>
      <c r="P376" s="7">
        <f t="shared" si="455"/>
        <v>2160</v>
      </c>
      <c r="Q376" s="7" t="s">
        <v>141</v>
      </c>
      <c r="R376" s="7">
        <f t="shared" si="456"/>
        <v>6000</v>
      </c>
      <c r="S376" s="7">
        <f t="shared" si="457"/>
        <v>1080</v>
      </c>
      <c r="T376" s="7">
        <f t="shared" si="458"/>
        <v>1200</v>
      </c>
      <c r="U376" s="7">
        <f t="shared" si="459"/>
        <v>2800.00000000002</v>
      </c>
      <c r="V376" s="5">
        <f t="shared" si="460"/>
        <v>112000</v>
      </c>
      <c r="W376" s="5">
        <f t="shared" si="461"/>
        <v>56000</v>
      </c>
      <c r="X376" s="5">
        <v>28000</v>
      </c>
      <c r="Y376" s="5">
        <f t="shared" si="462"/>
        <v>14000</v>
      </c>
      <c r="Z376" s="5">
        <f t="shared" si="463"/>
        <v>50</v>
      </c>
      <c r="AA376" s="14">
        <f t="shared" si="405"/>
        <v>78400</v>
      </c>
      <c r="AB376" s="14">
        <f t="shared" si="431"/>
        <v>39200</v>
      </c>
      <c r="AC376" s="15">
        <f t="shared" si="403"/>
        <v>19600</v>
      </c>
      <c r="AD376" s="14">
        <f t="shared" si="432"/>
        <v>9800</v>
      </c>
      <c r="AE376" s="15">
        <f t="shared" si="404"/>
        <v>89.87341772151899</v>
      </c>
      <c r="AF376" s="1">
        <v>0</v>
      </c>
      <c r="AG376" s="34">
        <f t="shared" si="419"/>
        <v>33600</v>
      </c>
      <c r="AH376" s="34">
        <f t="shared" si="420"/>
        <v>16800</v>
      </c>
      <c r="AI376" s="34">
        <f t="shared" si="421"/>
        <v>8400</v>
      </c>
      <c r="AJ376" s="34">
        <f t="shared" si="422"/>
        <v>4200</v>
      </c>
      <c r="AK376" s="34">
        <f t="shared" si="423"/>
        <v>0</v>
      </c>
      <c r="AL376" s="34">
        <f t="shared" si="424"/>
        <v>0</v>
      </c>
      <c r="AM376" s="34">
        <f t="shared" si="425"/>
        <v>0</v>
      </c>
      <c r="AN376" s="34">
        <f t="shared" si="426"/>
        <v>0</v>
      </c>
    </row>
    <row r="377" spans="1:40" ht="13.25" hidden="1" customHeight="1" x14ac:dyDescent="0.45">
      <c r="A377" s="13" t="str">
        <f t="shared" si="445"/>
        <v>React Native</v>
      </c>
      <c r="B377" s="8" t="s">
        <v>159</v>
      </c>
      <c r="C377" s="3" t="s">
        <v>70</v>
      </c>
      <c r="D377" s="3" t="s">
        <v>70</v>
      </c>
      <c r="E377" s="3" t="s">
        <v>132</v>
      </c>
      <c r="F377" s="33" t="s">
        <v>272</v>
      </c>
      <c r="G377" s="33" t="s">
        <v>285</v>
      </c>
      <c r="H377" s="7" t="s">
        <v>139</v>
      </c>
      <c r="I377" s="17">
        <v>45139</v>
      </c>
      <c r="J377" s="7">
        <v>1</v>
      </c>
      <c r="K377" s="7">
        <v>2</v>
      </c>
      <c r="L377" s="7">
        <v>1</v>
      </c>
      <c r="M377" s="7">
        <v>2</v>
      </c>
      <c r="N377" s="7" t="s">
        <v>29</v>
      </c>
      <c r="O377" s="7">
        <v>12000</v>
      </c>
      <c r="P377" s="7">
        <f t="shared" si="455"/>
        <v>2160</v>
      </c>
      <c r="Q377" s="7" t="s">
        <v>141</v>
      </c>
      <c r="R377" s="7">
        <f t="shared" si="456"/>
        <v>6000</v>
      </c>
      <c r="S377" s="7">
        <f t="shared" si="457"/>
        <v>1080</v>
      </c>
      <c r="T377" s="7">
        <f t="shared" si="458"/>
        <v>1200</v>
      </c>
      <c r="U377" s="7">
        <f t="shared" si="459"/>
        <v>2800.00000000002</v>
      </c>
      <c r="V377" s="5">
        <f t="shared" si="460"/>
        <v>112000</v>
      </c>
      <c r="W377" s="5">
        <f t="shared" si="461"/>
        <v>56000</v>
      </c>
      <c r="X377" s="5">
        <v>28000</v>
      </c>
      <c r="Y377" s="5">
        <f t="shared" si="462"/>
        <v>14000</v>
      </c>
      <c r="Z377" s="5">
        <f t="shared" si="463"/>
        <v>50</v>
      </c>
      <c r="AA377" s="14">
        <f t="shared" si="405"/>
        <v>78400</v>
      </c>
      <c r="AB377" s="14">
        <f t="shared" si="431"/>
        <v>39200</v>
      </c>
      <c r="AC377" s="15">
        <f t="shared" si="403"/>
        <v>19600</v>
      </c>
      <c r="AD377" s="14">
        <f t="shared" si="432"/>
        <v>9800</v>
      </c>
      <c r="AE377" s="15">
        <f t="shared" si="404"/>
        <v>89.87341772151899</v>
      </c>
      <c r="AF377" s="1">
        <v>0</v>
      </c>
      <c r="AG377" s="34">
        <f t="shared" si="419"/>
        <v>33600</v>
      </c>
      <c r="AH377" s="34">
        <f t="shared" si="420"/>
        <v>16800</v>
      </c>
      <c r="AI377" s="34">
        <f t="shared" si="421"/>
        <v>8400</v>
      </c>
      <c r="AJ377" s="34">
        <f t="shared" si="422"/>
        <v>4200</v>
      </c>
      <c r="AK377" s="34">
        <f t="shared" si="423"/>
        <v>0</v>
      </c>
      <c r="AL377" s="34">
        <f t="shared" si="424"/>
        <v>0</v>
      </c>
      <c r="AM377" s="34">
        <f t="shared" si="425"/>
        <v>0</v>
      </c>
      <c r="AN377" s="34">
        <f t="shared" si="426"/>
        <v>0</v>
      </c>
    </row>
    <row r="378" spans="1:40" ht="13.25" hidden="1" customHeight="1" x14ac:dyDescent="0.45">
      <c r="A378" s="13" t="str">
        <f t="shared" si="445"/>
        <v>PHP, Wordpress</v>
      </c>
      <c r="B378" s="8" t="s">
        <v>167</v>
      </c>
      <c r="C378" s="3" t="s">
        <v>70</v>
      </c>
      <c r="D378" s="3" t="s">
        <v>70</v>
      </c>
      <c r="E378" s="3" t="s">
        <v>132</v>
      </c>
      <c r="F378" s="33" t="s">
        <v>277</v>
      </c>
      <c r="G378" s="33" t="s">
        <v>285</v>
      </c>
      <c r="H378" s="7" t="s">
        <v>139</v>
      </c>
      <c r="I378" s="17">
        <v>45139</v>
      </c>
      <c r="J378" s="7">
        <v>1</v>
      </c>
      <c r="K378" s="7">
        <v>2</v>
      </c>
      <c r="L378" s="7">
        <v>1</v>
      </c>
      <c r="M378" s="7">
        <v>2</v>
      </c>
      <c r="N378" s="7" t="s">
        <v>29</v>
      </c>
      <c r="O378" s="7">
        <v>12000</v>
      </c>
      <c r="P378" s="7">
        <f t="shared" si="455"/>
        <v>2160</v>
      </c>
      <c r="Q378" s="7" t="s">
        <v>141</v>
      </c>
      <c r="R378" s="7">
        <f t="shared" si="456"/>
        <v>6000</v>
      </c>
      <c r="S378" s="7">
        <f t="shared" si="457"/>
        <v>1080</v>
      </c>
      <c r="T378" s="7">
        <f t="shared" si="458"/>
        <v>1200</v>
      </c>
      <c r="U378" s="7">
        <f t="shared" si="459"/>
        <v>2800.00000000002</v>
      </c>
      <c r="V378" s="5">
        <f t="shared" si="460"/>
        <v>112000</v>
      </c>
      <c r="W378" s="5">
        <f t="shared" si="461"/>
        <v>56000</v>
      </c>
      <c r="X378" s="5">
        <v>28000</v>
      </c>
      <c r="Y378" s="5">
        <f t="shared" si="462"/>
        <v>14000</v>
      </c>
      <c r="Z378" s="5">
        <f t="shared" si="463"/>
        <v>50</v>
      </c>
      <c r="AA378" s="14">
        <f t="shared" si="405"/>
        <v>78400</v>
      </c>
      <c r="AB378" s="14">
        <f t="shared" si="431"/>
        <v>39200</v>
      </c>
      <c r="AC378" s="15">
        <f t="shared" si="403"/>
        <v>19600</v>
      </c>
      <c r="AD378" s="14">
        <f t="shared" si="432"/>
        <v>9800</v>
      </c>
      <c r="AE378" s="15">
        <f t="shared" si="404"/>
        <v>89.87341772151899</v>
      </c>
      <c r="AF378" s="1">
        <v>0</v>
      </c>
      <c r="AG378" s="34">
        <f t="shared" si="419"/>
        <v>33600</v>
      </c>
      <c r="AH378" s="34">
        <f t="shared" si="420"/>
        <v>16800</v>
      </c>
      <c r="AI378" s="34">
        <f t="shared" si="421"/>
        <v>8400</v>
      </c>
      <c r="AJ378" s="34">
        <f t="shared" si="422"/>
        <v>4200</v>
      </c>
      <c r="AK378" s="34">
        <f t="shared" si="423"/>
        <v>0</v>
      </c>
      <c r="AL378" s="34">
        <f t="shared" si="424"/>
        <v>0</v>
      </c>
      <c r="AM378" s="34">
        <f t="shared" si="425"/>
        <v>0</v>
      </c>
      <c r="AN378" s="34">
        <f t="shared" si="426"/>
        <v>0</v>
      </c>
    </row>
    <row r="379" spans="1:40" ht="13.25" hidden="1" customHeight="1" x14ac:dyDescent="0.45">
      <c r="A379" s="13" t="str">
        <f t="shared" si="445"/>
        <v>Linux, Shell Script</v>
      </c>
      <c r="B379" s="8" t="s">
        <v>160</v>
      </c>
      <c r="C379" s="3" t="s">
        <v>70</v>
      </c>
      <c r="D379" s="3" t="s">
        <v>70</v>
      </c>
      <c r="E379" s="3" t="s">
        <v>132</v>
      </c>
      <c r="F379" s="33" t="s">
        <v>272</v>
      </c>
      <c r="G379" s="33" t="s">
        <v>285</v>
      </c>
      <c r="H379" s="7" t="s">
        <v>139</v>
      </c>
      <c r="I379" s="17">
        <v>45139</v>
      </c>
      <c r="J379" s="7">
        <v>1</v>
      </c>
      <c r="K379" s="7">
        <v>2</v>
      </c>
      <c r="L379" s="7">
        <v>1</v>
      </c>
      <c r="M379" s="7">
        <v>2</v>
      </c>
      <c r="N379" s="7" t="s">
        <v>29</v>
      </c>
      <c r="O379" s="7">
        <v>12000</v>
      </c>
      <c r="P379" s="7">
        <f t="shared" si="455"/>
        <v>2160</v>
      </c>
      <c r="Q379" s="7" t="s">
        <v>141</v>
      </c>
      <c r="R379" s="7">
        <f t="shared" si="456"/>
        <v>6000</v>
      </c>
      <c r="S379" s="7">
        <f t="shared" si="457"/>
        <v>1080</v>
      </c>
      <c r="T379" s="7">
        <f t="shared" si="458"/>
        <v>1200</v>
      </c>
      <c r="U379" s="7">
        <f t="shared" si="459"/>
        <v>2800.00000000002</v>
      </c>
      <c r="V379" s="5">
        <f t="shared" si="460"/>
        <v>112000</v>
      </c>
      <c r="W379" s="5">
        <f t="shared" si="461"/>
        <v>56000</v>
      </c>
      <c r="X379" s="5">
        <v>28000</v>
      </c>
      <c r="Y379" s="5">
        <f t="shared" si="462"/>
        <v>14000</v>
      </c>
      <c r="Z379" s="5">
        <f t="shared" si="463"/>
        <v>50</v>
      </c>
      <c r="AA379" s="14">
        <f t="shared" si="405"/>
        <v>78400</v>
      </c>
      <c r="AB379" s="14">
        <f t="shared" si="431"/>
        <v>39200</v>
      </c>
      <c r="AC379" s="15">
        <f t="shared" si="403"/>
        <v>19600</v>
      </c>
      <c r="AD379" s="14">
        <f t="shared" si="432"/>
        <v>9800</v>
      </c>
      <c r="AE379" s="15">
        <f t="shared" si="404"/>
        <v>89.87341772151899</v>
      </c>
      <c r="AF379" s="1">
        <v>0</v>
      </c>
      <c r="AG379" s="34">
        <f t="shared" si="419"/>
        <v>33600</v>
      </c>
      <c r="AH379" s="34">
        <f t="shared" si="420"/>
        <v>16800</v>
      </c>
      <c r="AI379" s="34">
        <f t="shared" si="421"/>
        <v>8400</v>
      </c>
      <c r="AJ379" s="34">
        <f t="shared" si="422"/>
        <v>4200</v>
      </c>
      <c r="AK379" s="34">
        <f t="shared" si="423"/>
        <v>0</v>
      </c>
      <c r="AL379" s="34">
        <f t="shared" si="424"/>
        <v>0</v>
      </c>
      <c r="AM379" s="34">
        <f t="shared" si="425"/>
        <v>0</v>
      </c>
      <c r="AN379" s="34">
        <f t="shared" si="426"/>
        <v>0</v>
      </c>
    </row>
    <row r="380" spans="1:40" ht="13.25" hidden="1" customHeight="1" x14ac:dyDescent="0.45">
      <c r="A380" s="13" t="str">
        <f t="shared" si="445"/>
        <v>Networking &amp; CCNA</v>
      </c>
      <c r="B380" s="8" t="s">
        <v>61</v>
      </c>
      <c r="C380" s="3" t="s">
        <v>70</v>
      </c>
      <c r="D380" s="3" t="s">
        <v>70</v>
      </c>
      <c r="E380" s="3" t="s">
        <v>132</v>
      </c>
      <c r="F380" s="22" t="s">
        <v>29</v>
      </c>
      <c r="G380" s="22"/>
      <c r="H380" s="7" t="s">
        <v>139</v>
      </c>
      <c r="I380" s="17">
        <v>45139</v>
      </c>
      <c r="J380" s="7">
        <v>1</v>
      </c>
      <c r="K380" s="7">
        <v>2</v>
      </c>
      <c r="L380" s="7">
        <v>1</v>
      </c>
      <c r="M380" s="7">
        <v>2</v>
      </c>
      <c r="N380" s="7" t="s">
        <v>29</v>
      </c>
      <c r="O380" s="7">
        <v>12000</v>
      </c>
      <c r="P380" s="7">
        <f t="shared" si="455"/>
        <v>2160</v>
      </c>
      <c r="Q380" s="7" t="s">
        <v>141</v>
      </c>
      <c r="R380" s="7">
        <f t="shared" si="456"/>
        <v>6000</v>
      </c>
      <c r="S380" s="7">
        <f t="shared" si="457"/>
        <v>1080</v>
      </c>
      <c r="T380" s="7">
        <f t="shared" si="458"/>
        <v>1200</v>
      </c>
      <c r="U380" s="7">
        <f t="shared" si="459"/>
        <v>2800.00000000002</v>
      </c>
      <c r="V380" s="5">
        <f t="shared" si="460"/>
        <v>112000</v>
      </c>
      <c r="W380" s="5">
        <f t="shared" si="461"/>
        <v>56000</v>
      </c>
      <c r="X380" s="5">
        <v>28000</v>
      </c>
      <c r="Y380" s="5">
        <f t="shared" si="462"/>
        <v>14000</v>
      </c>
      <c r="Z380" s="5">
        <f t="shared" si="463"/>
        <v>50</v>
      </c>
      <c r="AA380" s="14">
        <f t="shared" si="405"/>
        <v>78400</v>
      </c>
      <c r="AB380" s="14">
        <f t="shared" si="431"/>
        <v>39200</v>
      </c>
      <c r="AC380" s="15">
        <f t="shared" si="403"/>
        <v>19600</v>
      </c>
      <c r="AD380" s="14">
        <f t="shared" si="432"/>
        <v>9800</v>
      </c>
      <c r="AE380" s="15">
        <f t="shared" si="404"/>
        <v>89.87341772151899</v>
      </c>
      <c r="AF380" s="1">
        <v>0</v>
      </c>
      <c r="AG380" s="34">
        <f t="shared" si="419"/>
        <v>33600</v>
      </c>
      <c r="AH380" s="34">
        <f t="shared" si="420"/>
        <v>16800</v>
      </c>
      <c r="AI380" s="34">
        <f t="shared" si="421"/>
        <v>8400</v>
      </c>
      <c r="AJ380" s="34">
        <f t="shared" si="422"/>
        <v>4200</v>
      </c>
      <c r="AK380" s="34">
        <f t="shared" si="423"/>
        <v>0</v>
      </c>
      <c r="AL380" s="34">
        <f t="shared" si="424"/>
        <v>0</v>
      </c>
      <c r="AM380" s="34">
        <f t="shared" si="425"/>
        <v>0</v>
      </c>
      <c r="AN380" s="34">
        <f t="shared" si="426"/>
        <v>0</v>
      </c>
    </row>
    <row r="381" spans="1:40" ht="13.25" hidden="1" customHeight="1" x14ac:dyDescent="0.45">
      <c r="A381" s="13" t="str">
        <f t="shared" si="445"/>
        <v>Hands-on Network H/W</v>
      </c>
      <c r="B381" s="8" t="s">
        <v>68</v>
      </c>
      <c r="C381" s="3" t="s">
        <v>70</v>
      </c>
      <c r="D381" s="3" t="s">
        <v>70</v>
      </c>
      <c r="E381" s="3" t="s">
        <v>132</v>
      </c>
      <c r="F381" s="33" t="s">
        <v>186</v>
      </c>
      <c r="G381" s="33" t="s">
        <v>285</v>
      </c>
      <c r="H381" s="7" t="s">
        <v>139</v>
      </c>
      <c r="I381" s="17">
        <v>45139</v>
      </c>
      <c r="J381" s="7">
        <v>1</v>
      </c>
      <c r="K381" s="7">
        <v>2</v>
      </c>
      <c r="L381" s="7">
        <v>1</v>
      </c>
      <c r="M381" s="7">
        <v>2</v>
      </c>
      <c r="N381" s="7" t="s">
        <v>29</v>
      </c>
      <c r="O381" s="7">
        <v>12000</v>
      </c>
      <c r="P381" s="7">
        <f t="shared" si="455"/>
        <v>2160</v>
      </c>
      <c r="Q381" s="7" t="s">
        <v>141</v>
      </c>
      <c r="R381" s="7">
        <f t="shared" si="456"/>
        <v>6000</v>
      </c>
      <c r="S381" s="7">
        <f t="shared" si="457"/>
        <v>1080</v>
      </c>
      <c r="T381" s="7">
        <f t="shared" si="458"/>
        <v>1200</v>
      </c>
      <c r="U381" s="7">
        <f t="shared" si="459"/>
        <v>2800.00000000002</v>
      </c>
      <c r="V381" s="5">
        <f t="shared" si="460"/>
        <v>112000</v>
      </c>
      <c r="W381" s="5">
        <f t="shared" si="461"/>
        <v>56000</v>
      </c>
      <c r="X381" s="5">
        <v>28000</v>
      </c>
      <c r="Y381" s="5">
        <f t="shared" si="462"/>
        <v>14000</v>
      </c>
      <c r="Z381" s="5">
        <f t="shared" si="463"/>
        <v>50</v>
      </c>
      <c r="AA381" s="14">
        <f t="shared" si="405"/>
        <v>78400</v>
      </c>
      <c r="AB381" s="14">
        <f t="shared" si="431"/>
        <v>39200</v>
      </c>
      <c r="AC381" s="15">
        <f t="shared" si="403"/>
        <v>19600</v>
      </c>
      <c r="AD381" s="14">
        <f t="shared" si="432"/>
        <v>9800</v>
      </c>
      <c r="AE381" s="15">
        <f t="shared" si="404"/>
        <v>89.87341772151899</v>
      </c>
      <c r="AF381" s="1">
        <v>0</v>
      </c>
      <c r="AG381" s="34">
        <f t="shared" si="419"/>
        <v>33600</v>
      </c>
      <c r="AH381" s="34">
        <f t="shared" si="420"/>
        <v>16800</v>
      </c>
      <c r="AI381" s="34">
        <f t="shared" si="421"/>
        <v>8400</v>
      </c>
      <c r="AJ381" s="34">
        <f t="shared" si="422"/>
        <v>4200</v>
      </c>
      <c r="AK381" s="34">
        <f t="shared" si="423"/>
        <v>0</v>
      </c>
      <c r="AL381" s="34">
        <f t="shared" si="424"/>
        <v>0</v>
      </c>
      <c r="AM381" s="34">
        <f t="shared" si="425"/>
        <v>0</v>
      </c>
      <c r="AN381" s="34">
        <f t="shared" si="426"/>
        <v>0</v>
      </c>
    </row>
    <row r="382" spans="1:40" ht="13.25" hidden="1" customHeight="1" x14ac:dyDescent="0.45">
      <c r="A382" s="13" t="str">
        <f t="shared" si="445"/>
        <v>Devops</v>
      </c>
      <c r="B382" s="8" t="s">
        <v>161</v>
      </c>
      <c r="C382" s="3" t="s">
        <v>70</v>
      </c>
      <c r="D382" s="3" t="s">
        <v>70</v>
      </c>
      <c r="E382" s="3" t="s">
        <v>132</v>
      </c>
      <c r="F382" s="22" t="s">
        <v>29</v>
      </c>
      <c r="G382" s="22"/>
      <c r="H382" s="7" t="s">
        <v>139</v>
      </c>
      <c r="I382" s="17">
        <v>45139</v>
      </c>
      <c r="J382" s="7">
        <v>1</v>
      </c>
      <c r="K382" s="7">
        <v>2</v>
      </c>
      <c r="L382" s="7">
        <v>1</v>
      </c>
      <c r="M382" s="7">
        <v>2</v>
      </c>
      <c r="N382" s="7" t="s">
        <v>29</v>
      </c>
      <c r="O382" s="7">
        <v>12000</v>
      </c>
      <c r="P382" s="7">
        <f t="shared" si="455"/>
        <v>2160</v>
      </c>
      <c r="Q382" s="7" t="s">
        <v>141</v>
      </c>
      <c r="R382" s="7">
        <f t="shared" si="456"/>
        <v>6000</v>
      </c>
      <c r="S382" s="7">
        <f t="shared" si="457"/>
        <v>1080</v>
      </c>
      <c r="T382" s="7">
        <f t="shared" si="458"/>
        <v>1200</v>
      </c>
      <c r="U382" s="7">
        <f t="shared" si="459"/>
        <v>2800.00000000002</v>
      </c>
      <c r="V382" s="5">
        <f t="shared" si="460"/>
        <v>112000</v>
      </c>
      <c r="W382" s="5">
        <f t="shared" si="461"/>
        <v>56000</v>
      </c>
      <c r="X382" s="5">
        <v>28000</v>
      </c>
      <c r="Y382" s="5">
        <f t="shared" si="462"/>
        <v>14000</v>
      </c>
      <c r="Z382" s="5">
        <f t="shared" si="463"/>
        <v>50</v>
      </c>
      <c r="AA382" s="14">
        <f t="shared" si="405"/>
        <v>78400</v>
      </c>
      <c r="AB382" s="14">
        <f t="shared" si="431"/>
        <v>39200</v>
      </c>
      <c r="AC382" s="15">
        <f t="shared" si="403"/>
        <v>19600</v>
      </c>
      <c r="AD382" s="14">
        <f t="shared" si="432"/>
        <v>9800</v>
      </c>
      <c r="AE382" s="15">
        <f t="shared" si="404"/>
        <v>89.87341772151899</v>
      </c>
      <c r="AF382" s="1">
        <v>0</v>
      </c>
      <c r="AG382" s="34">
        <f t="shared" si="419"/>
        <v>33600</v>
      </c>
      <c r="AH382" s="34">
        <f t="shared" si="420"/>
        <v>16800</v>
      </c>
      <c r="AI382" s="34">
        <f t="shared" si="421"/>
        <v>8400</v>
      </c>
      <c r="AJ382" s="34">
        <f t="shared" si="422"/>
        <v>4200</v>
      </c>
      <c r="AK382" s="34">
        <f t="shared" si="423"/>
        <v>0</v>
      </c>
      <c r="AL382" s="34">
        <f t="shared" si="424"/>
        <v>0</v>
      </c>
      <c r="AM382" s="34">
        <f t="shared" si="425"/>
        <v>0</v>
      </c>
      <c r="AN382" s="34">
        <f t="shared" si="426"/>
        <v>0</v>
      </c>
    </row>
    <row r="383" spans="1:40" ht="13.25" hidden="1" customHeight="1" x14ac:dyDescent="0.45">
      <c r="A383" s="13" t="str">
        <f t="shared" si="445"/>
        <v>Docker &amp; Kubernetes</v>
      </c>
      <c r="B383" s="8" t="s">
        <v>162</v>
      </c>
      <c r="C383" s="3" t="s">
        <v>70</v>
      </c>
      <c r="D383" s="3" t="s">
        <v>70</v>
      </c>
      <c r="E383" s="3" t="s">
        <v>132</v>
      </c>
      <c r="F383" s="22" t="s">
        <v>29</v>
      </c>
      <c r="G383" s="22"/>
      <c r="H383" s="7" t="s">
        <v>139</v>
      </c>
      <c r="I383" s="17">
        <v>45139</v>
      </c>
      <c r="J383" s="7">
        <v>1</v>
      </c>
      <c r="K383" s="7">
        <v>2</v>
      </c>
      <c r="L383" s="7">
        <v>1</v>
      </c>
      <c r="M383" s="7">
        <v>2</v>
      </c>
      <c r="N383" s="7" t="s">
        <v>29</v>
      </c>
      <c r="O383" s="7">
        <v>12000</v>
      </c>
      <c r="P383" s="7">
        <f t="shared" si="455"/>
        <v>2160</v>
      </c>
      <c r="Q383" s="7" t="s">
        <v>141</v>
      </c>
      <c r="R383" s="7">
        <f t="shared" si="456"/>
        <v>6000</v>
      </c>
      <c r="S383" s="7">
        <f t="shared" si="457"/>
        <v>1080</v>
      </c>
      <c r="T383" s="7">
        <f t="shared" si="458"/>
        <v>1200</v>
      </c>
      <c r="U383" s="7">
        <f t="shared" si="459"/>
        <v>2800.00000000002</v>
      </c>
      <c r="V383" s="5">
        <f t="shared" si="460"/>
        <v>112000</v>
      </c>
      <c r="W383" s="5">
        <f t="shared" si="461"/>
        <v>56000</v>
      </c>
      <c r="X383" s="5">
        <v>28000</v>
      </c>
      <c r="Y383" s="5">
        <f t="shared" si="462"/>
        <v>14000</v>
      </c>
      <c r="Z383" s="5">
        <f t="shared" si="463"/>
        <v>50</v>
      </c>
      <c r="AA383" s="14">
        <f t="shared" si="405"/>
        <v>78400</v>
      </c>
      <c r="AB383" s="14">
        <f t="shared" si="431"/>
        <v>39200</v>
      </c>
      <c r="AC383" s="15">
        <f t="shared" si="403"/>
        <v>19600</v>
      </c>
      <c r="AD383" s="14">
        <f t="shared" si="432"/>
        <v>9800</v>
      </c>
      <c r="AE383" s="15">
        <f t="shared" si="404"/>
        <v>89.87341772151899</v>
      </c>
      <c r="AF383" s="1">
        <v>0</v>
      </c>
      <c r="AG383" s="34">
        <f t="shared" si="419"/>
        <v>33600</v>
      </c>
      <c r="AH383" s="34">
        <f t="shared" si="420"/>
        <v>16800</v>
      </c>
      <c r="AI383" s="34">
        <f t="shared" si="421"/>
        <v>8400</v>
      </c>
      <c r="AJ383" s="34">
        <f t="shared" si="422"/>
        <v>4200</v>
      </c>
      <c r="AK383" s="34">
        <f t="shared" si="423"/>
        <v>0</v>
      </c>
      <c r="AL383" s="34">
        <f t="shared" si="424"/>
        <v>0</v>
      </c>
      <c r="AM383" s="34">
        <f t="shared" si="425"/>
        <v>0</v>
      </c>
      <c r="AN383" s="34">
        <f t="shared" si="426"/>
        <v>0</v>
      </c>
    </row>
    <row r="384" spans="1:40" ht="13.25" hidden="1" customHeight="1" x14ac:dyDescent="0.45">
      <c r="A384" s="13" t="str">
        <f t="shared" si="445"/>
        <v>Cloud, AWS, GCP</v>
      </c>
      <c r="B384" s="8" t="s">
        <v>163</v>
      </c>
      <c r="C384" s="3" t="s">
        <v>70</v>
      </c>
      <c r="D384" s="3" t="s">
        <v>70</v>
      </c>
      <c r="E384" s="3" t="s">
        <v>132</v>
      </c>
      <c r="F384" s="22" t="s">
        <v>29</v>
      </c>
      <c r="G384" s="22"/>
      <c r="H384" s="7" t="s">
        <v>139</v>
      </c>
      <c r="I384" s="17">
        <v>45139</v>
      </c>
      <c r="J384" s="7">
        <v>1</v>
      </c>
      <c r="K384" s="7">
        <v>2</v>
      </c>
      <c r="L384" s="7">
        <v>1</v>
      </c>
      <c r="M384" s="7">
        <v>2</v>
      </c>
      <c r="N384" s="7" t="s">
        <v>29</v>
      </c>
      <c r="O384" s="7">
        <v>12000</v>
      </c>
      <c r="P384" s="7">
        <f t="shared" si="455"/>
        <v>2160</v>
      </c>
      <c r="Q384" s="7" t="s">
        <v>141</v>
      </c>
      <c r="R384" s="7">
        <f t="shared" si="456"/>
        <v>6000</v>
      </c>
      <c r="S384" s="7">
        <f t="shared" si="457"/>
        <v>1080</v>
      </c>
      <c r="T384" s="7">
        <f t="shared" si="458"/>
        <v>1200</v>
      </c>
      <c r="U384" s="7">
        <f t="shared" si="459"/>
        <v>2800.00000000002</v>
      </c>
      <c r="V384" s="5">
        <f t="shared" si="460"/>
        <v>112000</v>
      </c>
      <c r="W384" s="5">
        <f t="shared" si="461"/>
        <v>56000</v>
      </c>
      <c r="X384" s="5">
        <v>28000</v>
      </c>
      <c r="Y384" s="5">
        <f t="shared" si="462"/>
        <v>14000</v>
      </c>
      <c r="Z384" s="5">
        <f t="shared" si="463"/>
        <v>50</v>
      </c>
      <c r="AA384" s="14">
        <f t="shared" si="405"/>
        <v>78400</v>
      </c>
      <c r="AB384" s="14">
        <f t="shared" si="431"/>
        <v>39200</v>
      </c>
      <c r="AC384" s="15">
        <f t="shared" si="403"/>
        <v>19600</v>
      </c>
      <c r="AD384" s="14">
        <f t="shared" si="432"/>
        <v>9800</v>
      </c>
      <c r="AE384" s="15">
        <f t="shared" si="404"/>
        <v>89.87341772151899</v>
      </c>
      <c r="AF384" s="1">
        <v>0</v>
      </c>
      <c r="AG384" s="34">
        <f t="shared" si="419"/>
        <v>33600</v>
      </c>
      <c r="AH384" s="34">
        <f t="shared" si="420"/>
        <v>16800</v>
      </c>
      <c r="AI384" s="34">
        <f t="shared" si="421"/>
        <v>8400</v>
      </c>
      <c r="AJ384" s="34">
        <f t="shared" si="422"/>
        <v>4200</v>
      </c>
      <c r="AK384" s="34">
        <f t="shared" si="423"/>
        <v>0</v>
      </c>
      <c r="AL384" s="34">
        <f t="shared" si="424"/>
        <v>0</v>
      </c>
      <c r="AM384" s="34">
        <f t="shared" si="425"/>
        <v>0</v>
      </c>
      <c r="AN384" s="34">
        <f t="shared" si="426"/>
        <v>0</v>
      </c>
    </row>
    <row r="385" spans="1:40" ht="13.25" hidden="1" customHeight="1" x14ac:dyDescent="0.45">
      <c r="A385" s="13" t="str">
        <f t="shared" si="445"/>
        <v>Cyber security Basics</v>
      </c>
      <c r="B385" s="8" t="s">
        <v>164</v>
      </c>
      <c r="C385" s="3" t="s">
        <v>70</v>
      </c>
      <c r="D385" s="3" t="s">
        <v>70</v>
      </c>
      <c r="E385" s="3" t="s">
        <v>132</v>
      </c>
      <c r="F385" s="22" t="s">
        <v>29</v>
      </c>
      <c r="G385" s="22"/>
      <c r="H385" s="7" t="s">
        <v>139</v>
      </c>
      <c r="I385" s="17">
        <v>45139</v>
      </c>
      <c r="J385" s="7">
        <v>1</v>
      </c>
      <c r="K385" s="7">
        <v>2</v>
      </c>
      <c r="L385" s="7">
        <v>1</v>
      </c>
      <c r="M385" s="7">
        <v>2</v>
      </c>
      <c r="N385" s="7" t="s">
        <v>29</v>
      </c>
      <c r="O385" s="7">
        <v>12000</v>
      </c>
      <c r="P385" s="7">
        <f t="shared" si="455"/>
        <v>2160</v>
      </c>
      <c r="Q385" s="7" t="s">
        <v>141</v>
      </c>
      <c r="R385" s="7">
        <f t="shared" si="456"/>
        <v>6000</v>
      </c>
      <c r="S385" s="7">
        <f t="shared" si="457"/>
        <v>1080</v>
      </c>
      <c r="T385" s="7">
        <f t="shared" si="458"/>
        <v>1200</v>
      </c>
      <c r="U385" s="7">
        <f t="shared" si="459"/>
        <v>2800.00000000002</v>
      </c>
      <c r="V385" s="5">
        <f t="shared" si="460"/>
        <v>112000</v>
      </c>
      <c r="W385" s="5">
        <f t="shared" si="461"/>
        <v>56000</v>
      </c>
      <c r="X385" s="5">
        <v>28000</v>
      </c>
      <c r="Y385" s="5">
        <f t="shared" si="462"/>
        <v>14000</v>
      </c>
      <c r="Z385" s="5">
        <f t="shared" si="463"/>
        <v>50</v>
      </c>
      <c r="AA385" s="14">
        <f t="shared" si="405"/>
        <v>78400</v>
      </c>
      <c r="AB385" s="14">
        <f t="shared" si="431"/>
        <v>39200</v>
      </c>
      <c r="AC385" s="15">
        <f t="shared" si="403"/>
        <v>19600</v>
      </c>
      <c r="AD385" s="14">
        <f t="shared" si="432"/>
        <v>9800</v>
      </c>
      <c r="AE385" s="15">
        <f t="shared" si="404"/>
        <v>89.87341772151899</v>
      </c>
      <c r="AF385" s="1">
        <v>0</v>
      </c>
      <c r="AG385" s="34">
        <f t="shared" si="419"/>
        <v>33600</v>
      </c>
      <c r="AH385" s="34">
        <f t="shared" si="420"/>
        <v>16800</v>
      </c>
      <c r="AI385" s="34">
        <f t="shared" si="421"/>
        <v>8400</v>
      </c>
      <c r="AJ385" s="34">
        <f t="shared" si="422"/>
        <v>4200</v>
      </c>
      <c r="AK385" s="34">
        <f t="shared" si="423"/>
        <v>0</v>
      </c>
      <c r="AL385" s="34">
        <f t="shared" si="424"/>
        <v>0</v>
      </c>
      <c r="AM385" s="34">
        <f t="shared" si="425"/>
        <v>0</v>
      </c>
      <c r="AN385" s="34">
        <f t="shared" si="426"/>
        <v>0</v>
      </c>
    </row>
    <row r="386" spans="1:40" ht="13.25" hidden="1" customHeight="1" x14ac:dyDescent="0.45">
      <c r="A386" s="13" t="str">
        <f t="shared" si="445"/>
        <v>Cyber security Advanced</v>
      </c>
      <c r="B386" s="8" t="s">
        <v>165</v>
      </c>
      <c r="C386" s="3" t="s">
        <v>70</v>
      </c>
      <c r="D386" s="3" t="s">
        <v>70</v>
      </c>
      <c r="E386" s="3" t="s">
        <v>132</v>
      </c>
      <c r="F386" s="22" t="s">
        <v>29</v>
      </c>
      <c r="G386" s="22"/>
      <c r="H386" s="7" t="s">
        <v>139</v>
      </c>
      <c r="I386" s="17">
        <v>45139</v>
      </c>
      <c r="J386" s="7">
        <v>1</v>
      </c>
      <c r="K386" s="7">
        <v>2</v>
      </c>
      <c r="L386" s="7">
        <v>1</v>
      </c>
      <c r="M386" s="7">
        <v>2</v>
      </c>
      <c r="N386" s="7" t="s">
        <v>29</v>
      </c>
      <c r="O386" s="7">
        <v>12000</v>
      </c>
      <c r="P386" s="7">
        <f t="shared" si="455"/>
        <v>2160</v>
      </c>
      <c r="Q386" s="7" t="s">
        <v>141</v>
      </c>
      <c r="R386" s="7">
        <f t="shared" si="456"/>
        <v>6000</v>
      </c>
      <c r="S386" s="7">
        <f t="shared" si="457"/>
        <v>1080</v>
      </c>
      <c r="T386" s="7">
        <f t="shared" si="458"/>
        <v>1200</v>
      </c>
      <c r="U386" s="7">
        <f t="shared" si="459"/>
        <v>2800.00000000002</v>
      </c>
      <c r="V386" s="5">
        <f t="shared" si="460"/>
        <v>112000</v>
      </c>
      <c r="W386" s="5">
        <f t="shared" si="461"/>
        <v>56000</v>
      </c>
      <c r="X386" s="5">
        <v>28000</v>
      </c>
      <c r="Y386" s="5">
        <f t="shared" si="462"/>
        <v>14000</v>
      </c>
      <c r="Z386" s="5">
        <f t="shared" si="463"/>
        <v>50</v>
      </c>
      <c r="AA386" s="14">
        <f t="shared" si="405"/>
        <v>78400</v>
      </c>
      <c r="AB386" s="14">
        <f t="shared" si="431"/>
        <v>39200</v>
      </c>
      <c r="AC386" s="15">
        <f t="shared" si="403"/>
        <v>19600</v>
      </c>
      <c r="AD386" s="14">
        <f t="shared" si="432"/>
        <v>9800</v>
      </c>
      <c r="AE386" s="15">
        <f t="shared" si="404"/>
        <v>89.87341772151899</v>
      </c>
      <c r="AF386" s="1">
        <v>0</v>
      </c>
      <c r="AG386" s="34">
        <f t="shared" si="419"/>
        <v>33600</v>
      </c>
      <c r="AH386" s="34">
        <f t="shared" si="420"/>
        <v>16800</v>
      </c>
      <c r="AI386" s="34">
        <f t="shared" si="421"/>
        <v>8400</v>
      </c>
      <c r="AJ386" s="34">
        <f t="shared" si="422"/>
        <v>4200</v>
      </c>
      <c r="AK386" s="34">
        <f t="shared" si="423"/>
        <v>0</v>
      </c>
      <c r="AL386" s="34">
        <f t="shared" si="424"/>
        <v>0</v>
      </c>
      <c r="AM386" s="34">
        <f t="shared" si="425"/>
        <v>0</v>
      </c>
      <c r="AN386" s="34">
        <f t="shared" si="426"/>
        <v>0</v>
      </c>
    </row>
    <row r="387" spans="1:40" ht="13.25" hidden="1" customHeight="1" x14ac:dyDescent="0.45">
      <c r="A387" s="13" t="str">
        <f t="shared" si="445"/>
        <v>Test Automtn Selenium</v>
      </c>
      <c r="B387" s="8" t="s">
        <v>278</v>
      </c>
      <c r="C387" s="3" t="s">
        <v>70</v>
      </c>
      <c r="D387" s="3" t="s">
        <v>70</v>
      </c>
      <c r="E387" s="3" t="s">
        <v>132</v>
      </c>
      <c r="F387" s="22" t="s">
        <v>29</v>
      </c>
      <c r="G387" s="22"/>
      <c r="H387" s="7" t="s">
        <v>139</v>
      </c>
      <c r="I387" s="17">
        <v>45139</v>
      </c>
      <c r="J387" s="7">
        <v>1</v>
      </c>
      <c r="K387" s="7">
        <v>2</v>
      </c>
      <c r="L387" s="7">
        <v>1</v>
      </c>
      <c r="M387" s="7">
        <v>2</v>
      </c>
      <c r="N387" s="7" t="s">
        <v>29</v>
      </c>
      <c r="O387" s="7">
        <v>12000</v>
      </c>
      <c r="P387" s="7">
        <f t="shared" si="455"/>
        <v>2160</v>
      </c>
      <c r="Q387" s="7" t="s">
        <v>141</v>
      </c>
      <c r="R387" s="7">
        <f t="shared" si="456"/>
        <v>6000</v>
      </c>
      <c r="S387" s="7">
        <f t="shared" si="457"/>
        <v>1080</v>
      </c>
      <c r="T387" s="7">
        <f t="shared" si="458"/>
        <v>1200</v>
      </c>
      <c r="U387" s="7">
        <f t="shared" si="459"/>
        <v>2800.00000000002</v>
      </c>
      <c r="V387" s="5">
        <f t="shared" si="460"/>
        <v>112000</v>
      </c>
      <c r="W387" s="5">
        <f t="shared" si="461"/>
        <v>56000</v>
      </c>
      <c r="X387" s="5">
        <v>28000</v>
      </c>
      <c r="Y387" s="5">
        <f t="shared" si="462"/>
        <v>14000</v>
      </c>
      <c r="Z387" s="5">
        <f t="shared" si="463"/>
        <v>50</v>
      </c>
      <c r="AA387" s="14">
        <f t="shared" si="405"/>
        <v>78400</v>
      </c>
      <c r="AB387" s="14">
        <f t="shared" si="431"/>
        <v>39200</v>
      </c>
      <c r="AC387" s="15">
        <f t="shared" ref="AC387:AC403" si="464">X387*70%</f>
        <v>19600</v>
      </c>
      <c r="AD387" s="14">
        <f t="shared" si="432"/>
        <v>9800</v>
      </c>
      <c r="AE387" s="15">
        <f t="shared" ref="AE387:AE403" si="465">(R387-(T387+AC387/10))/(T387+AC387/10)%</f>
        <v>89.87341772151899</v>
      </c>
      <c r="AF387" s="1">
        <v>0</v>
      </c>
      <c r="AG387" s="34">
        <f t="shared" si="419"/>
        <v>33600</v>
      </c>
      <c r="AH387" s="34">
        <f t="shared" si="420"/>
        <v>16800</v>
      </c>
      <c r="AI387" s="34">
        <f t="shared" si="421"/>
        <v>8400</v>
      </c>
      <c r="AJ387" s="34">
        <f t="shared" si="422"/>
        <v>4200</v>
      </c>
      <c r="AK387" s="34">
        <f t="shared" si="423"/>
        <v>0</v>
      </c>
      <c r="AL387" s="34">
        <f t="shared" si="424"/>
        <v>0</v>
      </c>
      <c r="AM387" s="34">
        <f t="shared" si="425"/>
        <v>0</v>
      </c>
      <c r="AN387" s="34">
        <f t="shared" si="426"/>
        <v>0</v>
      </c>
    </row>
    <row r="388" spans="1:40" ht="13.25" hidden="1" customHeight="1" x14ac:dyDescent="0.45">
      <c r="A388" s="13" t="s">
        <v>174</v>
      </c>
      <c r="B388" s="8" t="s">
        <v>174</v>
      </c>
      <c r="C388" s="3" t="s">
        <v>70</v>
      </c>
      <c r="D388" s="3" t="s">
        <v>70</v>
      </c>
      <c r="E388" s="3" t="s">
        <v>132</v>
      </c>
      <c r="F388" s="33" t="s">
        <v>272</v>
      </c>
      <c r="G388" s="33" t="s">
        <v>285</v>
      </c>
      <c r="H388" s="7" t="s">
        <v>139</v>
      </c>
      <c r="I388" s="17">
        <v>45139</v>
      </c>
      <c r="J388" s="7">
        <v>1</v>
      </c>
      <c r="K388" s="7">
        <v>2</v>
      </c>
      <c r="L388" s="7">
        <v>1</v>
      </c>
      <c r="M388" s="7">
        <v>2</v>
      </c>
      <c r="N388" s="7" t="s">
        <v>29</v>
      </c>
      <c r="O388" s="7">
        <v>12000</v>
      </c>
      <c r="P388" s="7">
        <f t="shared" si="455"/>
        <v>2160</v>
      </c>
      <c r="Q388" s="7" t="s">
        <v>141</v>
      </c>
      <c r="R388" s="7">
        <f t="shared" si="456"/>
        <v>6000</v>
      </c>
      <c r="S388" s="7">
        <f t="shared" si="457"/>
        <v>1080</v>
      </c>
      <c r="T388" s="7">
        <f t="shared" si="458"/>
        <v>1200</v>
      </c>
      <c r="U388" s="7">
        <f t="shared" si="459"/>
        <v>2800.00000000002</v>
      </c>
      <c r="V388" s="5">
        <f t="shared" si="460"/>
        <v>112000</v>
      </c>
      <c r="W388" s="5">
        <f t="shared" si="461"/>
        <v>56000</v>
      </c>
      <c r="X388" s="5">
        <v>28000</v>
      </c>
      <c r="Y388" s="5">
        <f t="shared" si="462"/>
        <v>14000</v>
      </c>
      <c r="Z388" s="5">
        <f t="shared" si="463"/>
        <v>50</v>
      </c>
      <c r="AA388" s="14">
        <f t="shared" si="405"/>
        <v>78400</v>
      </c>
      <c r="AB388" s="14">
        <f t="shared" si="431"/>
        <v>39200</v>
      </c>
      <c r="AC388" s="15">
        <f t="shared" si="464"/>
        <v>19600</v>
      </c>
      <c r="AD388" s="14">
        <f t="shared" si="432"/>
        <v>9800</v>
      </c>
      <c r="AE388" s="15">
        <f t="shared" si="465"/>
        <v>89.87341772151899</v>
      </c>
      <c r="AF388" s="1">
        <v>0</v>
      </c>
      <c r="AG388" s="34">
        <f t="shared" ref="AG388:AG403" si="466">V388-AA388</f>
        <v>33600</v>
      </c>
      <c r="AH388" s="34">
        <f t="shared" ref="AH388:AH403" si="467">W388-AB388</f>
        <v>16800</v>
      </c>
      <c r="AI388" s="34">
        <f t="shared" ref="AI388:AI403" si="468">X388-AC388</f>
        <v>8400</v>
      </c>
      <c r="AJ388" s="34">
        <f t="shared" ref="AJ388:AJ403" si="469">(Y388-AD388)</f>
        <v>4200</v>
      </c>
      <c r="AK388" s="34">
        <f t="shared" si="423"/>
        <v>0</v>
      </c>
      <c r="AL388" s="34">
        <f t="shared" si="424"/>
        <v>0</v>
      </c>
      <c r="AM388" s="34">
        <f t="shared" si="425"/>
        <v>0</v>
      </c>
      <c r="AN388" s="34">
        <f t="shared" si="426"/>
        <v>0</v>
      </c>
    </row>
    <row r="389" spans="1:40" ht="13.25" hidden="1" customHeight="1" x14ac:dyDescent="0.45">
      <c r="A389" s="13" t="s">
        <v>175</v>
      </c>
      <c r="B389" s="8" t="s">
        <v>175</v>
      </c>
      <c r="C389" s="3" t="s">
        <v>70</v>
      </c>
      <c r="D389" s="3" t="s">
        <v>70</v>
      </c>
      <c r="E389" s="3" t="s">
        <v>132</v>
      </c>
      <c r="F389" s="33" t="s">
        <v>272</v>
      </c>
      <c r="G389" s="33" t="s">
        <v>285</v>
      </c>
      <c r="H389" s="7" t="s">
        <v>139</v>
      </c>
      <c r="I389" s="17">
        <v>45139</v>
      </c>
      <c r="J389" s="7">
        <v>1</v>
      </c>
      <c r="K389" s="7">
        <v>2</v>
      </c>
      <c r="L389" s="7">
        <v>1</v>
      </c>
      <c r="M389" s="7">
        <v>2</v>
      </c>
      <c r="N389" s="7" t="s">
        <v>29</v>
      </c>
      <c r="O389" s="7">
        <v>12000</v>
      </c>
      <c r="P389" s="7">
        <f t="shared" ref="P389:P391" si="470">O389*18%</f>
        <v>2160</v>
      </c>
      <c r="Q389" s="7" t="s">
        <v>141</v>
      </c>
      <c r="R389" s="7">
        <f t="shared" si="456"/>
        <v>6000</v>
      </c>
      <c r="S389" s="7">
        <f t="shared" ref="S389:S391" si="471">R389*18%</f>
        <v>1080</v>
      </c>
      <c r="T389" s="7">
        <f t="shared" ref="T389:T391" si="472">R389*20%</f>
        <v>1200</v>
      </c>
      <c r="U389" s="7">
        <f t="shared" ref="U389:U391" si="473">R389*46.666666666667%</f>
        <v>2800.00000000002</v>
      </c>
      <c r="V389" s="5">
        <f t="shared" si="460"/>
        <v>112000</v>
      </c>
      <c r="W389" s="5">
        <f t="shared" ref="W389:W391" si="474">X389*2</f>
        <v>56000</v>
      </c>
      <c r="X389" s="5">
        <v>28000</v>
      </c>
      <c r="Y389" s="5">
        <f t="shared" ref="Y389:Y391" si="475">X389/2</f>
        <v>14000</v>
      </c>
      <c r="Z389" s="5">
        <f t="shared" ref="Z389:Z391" si="476">(R389-(T389+X389/10))/(T389+X389/10)%</f>
        <v>50</v>
      </c>
      <c r="AA389" s="14">
        <f t="shared" ref="AA389:AA391" si="477">AC389*4</f>
        <v>78400</v>
      </c>
      <c r="AB389" s="14">
        <f t="shared" ref="AB389:AB391" si="478">AC389*2</f>
        <v>39200</v>
      </c>
      <c r="AC389" s="15">
        <f t="shared" ref="AC389:AC391" si="479">X389*70%</f>
        <v>19600</v>
      </c>
      <c r="AD389" s="14">
        <f t="shared" ref="AD389:AD391" si="480">AC389/2</f>
        <v>9800</v>
      </c>
      <c r="AE389" s="15">
        <f t="shared" ref="AE389:AE391" si="481">(R389-(T389+AC389/10))/(T389+AC389/10)%</f>
        <v>89.87341772151899</v>
      </c>
      <c r="AF389" s="1">
        <v>0</v>
      </c>
      <c r="AG389" s="34">
        <f t="shared" si="466"/>
        <v>33600</v>
      </c>
      <c r="AH389" s="34">
        <f t="shared" si="467"/>
        <v>16800</v>
      </c>
      <c r="AI389" s="34">
        <f t="shared" si="468"/>
        <v>8400</v>
      </c>
      <c r="AJ389" s="34">
        <f t="shared" si="469"/>
        <v>4200</v>
      </c>
      <c r="AK389" s="34">
        <f t="shared" ref="AK389:AK403" si="482">$AF389/AG389</f>
        <v>0</v>
      </c>
      <c r="AL389" s="34">
        <f t="shared" ref="AL389:AL403" si="483">$AF389/AH389</f>
        <v>0</v>
      </c>
      <c r="AM389" s="34">
        <f t="shared" ref="AM389:AM403" si="484">$AF389/AI389</f>
        <v>0</v>
      </c>
      <c r="AN389" s="34">
        <f t="shared" ref="AN389:AN403" si="485">$AF389/AJ389</f>
        <v>0</v>
      </c>
    </row>
    <row r="390" spans="1:40" ht="13.25" hidden="1" customHeight="1" x14ac:dyDescent="0.45">
      <c r="A390" s="13" t="s">
        <v>176</v>
      </c>
      <c r="B390" s="8" t="s">
        <v>176</v>
      </c>
      <c r="C390" s="3" t="s">
        <v>70</v>
      </c>
      <c r="D390" s="3" t="s">
        <v>70</v>
      </c>
      <c r="E390" s="3" t="s">
        <v>132</v>
      </c>
      <c r="F390" s="33" t="s">
        <v>272</v>
      </c>
      <c r="G390" s="33" t="s">
        <v>285</v>
      </c>
      <c r="H390" s="7" t="s">
        <v>139</v>
      </c>
      <c r="I390" s="17">
        <v>45139</v>
      </c>
      <c r="J390" s="7">
        <v>1</v>
      </c>
      <c r="K390" s="7">
        <v>2</v>
      </c>
      <c r="L390" s="7">
        <v>1</v>
      </c>
      <c r="M390" s="7">
        <v>2</v>
      </c>
      <c r="N390" s="7" t="s">
        <v>29</v>
      </c>
      <c r="O390" s="7">
        <v>12000</v>
      </c>
      <c r="P390" s="7">
        <f t="shared" si="470"/>
        <v>2160</v>
      </c>
      <c r="Q390" s="7" t="s">
        <v>141</v>
      </c>
      <c r="R390" s="7">
        <f t="shared" ref="R390" si="486">O390*50%</f>
        <v>6000</v>
      </c>
      <c r="S390" s="7">
        <f t="shared" si="471"/>
        <v>1080</v>
      </c>
      <c r="T390" s="7">
        <f t="shared" si="472"/>
        <v>1200</v>
      </c>
      <c r="U390" s="7">
        <f t="shared" si="473"/>
        <v>2800.00000000002</v>
      </c>
      <c r="V390" s="5">
        <f t="shared" si="460"/>
        <v>112000</v>
      </c>
      <c r="W390" s="5">
        <f t="shared" si="474"/>
        <v>56000</v>
      </c>
      <c r="X390" s="5">
        <v>28000</v>
      </c>
      <c r="Y390" s="5">
        <f t="shared" si="475"/>
        <v>14000</v>
      </c>
      <c r="Z390" s="5">
        <f t="shared" si="476"/>
        <v>50</v>
      </c>
      <c r="AA390" s="14">
        <f t="shared" si="477"/>
        <v>78400</v>
      </c>
      <c r="AB390" s="14">
        <f t="shared" si="478"/>
        <v>39200</v>
      </c>
      <c r="AC390" s="15">
        <f t="shared" si="479"/>
        <v>19600</v>
      </c>
      <c r="AD390" s="14">
        <f t="shared" si="480"/>
        <v>9800</v>
      </c>
      <c r="AE390" s="15">
        <f t="shared" si="481"/>
        <v>89.87341772151899</v>
      </c>
      <c r="AF390" s="1">
        <v>0</v>
      </c>
      <c r="AG390" s="34">
        <f t="shared" si="466"/>
        <v>33600</v>
      </c>
      <c r="AH390" s="34">
        <f t="shared" si="467"/>
        <v>16800</v>
      </c>
      <c r="AI390" s="34">
        <f t="shared" si="468"/>
        <v>8400</v>
      </c>
      <c r="AJ390" s="34">
        <f t="shared" si="469"/>
        <v>4200</v>
      </c>
      <c r="AK390" s="34">
        <f t="shared" si="482"/>
        <v>0</v>
      </c>
      <c r="AL390" s="34">
        <f t="shared" si="483"/>
        <v>0</v>
      </c>
      <c r="AM390" s="34">
        <f t="shared" si="484"/>
        <v>0</v>
      </c>
      <c r="AN390" s="34">
        <f t="shared" si="485"/>
        <v>0</v>
      </c>
    </row>
    <row r="391" spans="1:40" ht="13.25" hidden="1" customHeight="1" x14ac:dyDescent="0.45">
      <c r="A391" s="13" t="s">
        <v>177</v>
      </c>
      <c r="B391" s="8" t="s">
        <v>177</v>
      </c>
      <c r="C391" s="3" t="s">
        <v>70</v>
      </c>
      <c r="D391" s="3" t="s">
        <v>70</v>
      </c>
      <c r="E391" s="3" t="s">
        <v>132</v>
      </c>
      <c r="F391" s="33" t="s">
        <v>272</v>
      </c>
      <c r="G391" s="33" t="s">
        <v>285</v>
      </c>
      <c r="H391" s="7" t="s">
        <v>139</v>
      </c>
      <c r="I391" s="17">
        <v>45139</v>
      </c>
      <c r="J391" s="7">
        <v>1</v>
      </c>
      <c r="K391" s="7">
        <v>2</v>
      </c>
      <c r="L391" s="7">
        <v>1</v>
      </c>
      <c r="M391" s="7">
        <v>2</v>
      </c>
      <c r="N391" s="7" t="s">
        <v>29</v>
      </c>
      <c r="O391" s="7">
        <v>12000</v>
      </c>
      <c r="P391" s="7">
        <f t="shared" si="470"/>
        <v>2160</v>
      </c>
      <c r="Q391" s="7" t="s">
        <v>141</v>
      </c>
      <c r="R391" s="7">
        <v>6000</v>
      </c>
      <c r="S391" s="7">
        <f t="shared" si="471"/>
        <v>1080</v>
      </c>
      <c r="T391" s="7">
        <f t="shared" si="472"/>
        <v>1200</v>
      </c>
      <c r="U391" s="7">
        <f t="shared" si="473"/>
        <v>2800.00000000002</v>
      </c>
      <c r="V391" s="5">
        <f t="shared" si="460"/>
        <v>112000</v>
      </c>
      <c r="W391" s="5">
        <f t="shared" si="474"/>
        <v>56000</v>
      </c>
      <c r="X391" s="5">
        <v>28000</v>
      </c>
      <c r="Y391" s="5">
        <f t="shared" si="475"/>
        <v>14000</v>
      </c>
      <c r="Z391" s="5">
        <f t="shared" si="476"/>
        <v>50</v>
      </c>
      <c r="AA391" s="14">
        <f t="shared" si="477"/>
        <v>78400</v>
      </c>
      <c r="AB391" s="14">
        <f t="shared" si="478"/>
        <v>39200</v>
      </c>
      <c r="AC391" s="15">
        <f t="shared" si="479"/>
        <v>19600</v>
      </c>
      <c r="AD391" s="14">
        <f t="shared" si="480"/>
        <v>9800</v>
      </c>
      <c r="AE391" s="15">
        <f t="shared" si="481"/>
        <v>89.87341772151899</v>
      </c>
      <c r="AF391" s="1">
        <v>0</v>
      </c>
      <c r="AG391" s="34">
        <f t="shared" si="466"/>
        <v>33600</v>
      </c>
      <c r="AH391" s="34">
        <f t="shared" si="467"/>
        <v>16800</v>
      </c>
      <c r="AI391" s="34">
        <f t="shared" si="468"/>
        <v>8400</v>
      </c>
      <c r="AJ391" s="34">
        <f t="shared" si="469"/>
        <v>4200</v>
      </c>
      <c r="AK391" s="34">
        <f t="shared" si="482"/>
        <v>0</v>
      </c>
      <c r="AL391" s="34">
        <f t="shared" si="483"/>
        <v>0</v>
      </c>
      <c r="AM391" s="34">
        <f t="shared" si="484"/>
        <v>0</v>
      </c>
      <c r="AN391" s="34">
        <f t="shared" si="485"/>
        <v>0</v>
      </c>
    </row>
    <row r="392" spans="1:40" ht="13.25" hidden="1" customHeight="1" x14ac:dyDescent="0.45">
      <c r="A392" s="13" t="str">
        <f t="shared" si="445"/>
        <v>Tally</v>
      </c>
      <c r="B392" s="8" t="s">
        <v>166</v>
      </c>
      <c r="C392" s="3" t="s">
        <v>70</v>
      </c>
      <c r="D392" s="3" t="s">
        <v>70</v>
      </c>
      <c r="E392" s="3" t="s">
        <v>132</v>
      </c>
      <c r="F392" s="22" t="s">
        <v>29</v>
      </c>
      <c r="G392" s="22"/>
      <c r="H392" s="7" t="s">
        <v>139</v>
      </c>
      <c r="I392" s="17">
        <v>45139</v>
      </c>
      <c r="J392" s="7">
        <v>1</v>
      </c>
      <c r="K392" s="7">
        <v>2</v>
      </c>
      <c r="L392" s="7">
        <v>1</v>
      </c>
      <c r="M392" s="7">
        <v>2</v>
      </c>
      <c r="N392" s="7" t="s">
        <v>29</v>
      </c>
      <c r="O392" s="7">
        <v>12000</v>
      </c>
      <c r="P392" s="7">
        <f t="shared" si="455"/>
        <v>2160</v>
      </c>
      <c r="Q392" s="7" t="s">
        <v>141</v>
      </c>
      <c r="R392" s="7">
        <f t="shared" si="456"/>
        <v>6000</v>
      </c>
      <c r="S392" s="7">
        <f t="shared" si="457"/>
        <v>1080</v>
      </c>
      <c r="T392" s="7">
        <f t="shared" si="458"/>
        <v>1200</v>
      </c>
      <c r="U392" s="7">
        <f t="shared" si="459"/>
        <v>2800.00000000002</v>
      </c>
      <c r="V392" s="5">
        <f t="shared" si="460"/>
        <v>112000</v>
      </c>
      <c r="W392" s="5">
        <f t="shared" si="461"/>
        <v>56000</v>
      </c>
      <c r="X392" s="5">
        <v>28000</v>
      </c>
      <c r="Y392" s="5">
        <f t="shared" si="462"/>
        <v>14000</v>
      </c>
      <c r="Z392" s="5">
        <f t="shared" si="463"/>
        <v>50</v>
      </c>
      <c r="AA392" s="14">
        <f t="shared" si="405"/>
        <v>78400</v>
      </c>
      <c r="AB392" s="14">
        <f t="shared" si="431"/>
        <v>39200</v>
      </c>
      <c r="AC392" s="15">
        <f t="shared" si="464"/>
        <v>19600</v>
      </c>
      <c r="AD392" s="14">
        <f t="shared" si="432"/>
        <v>9800</v>
      </c>
      <c r="AE392" s="15">
        <f t="shared" si="465"/>
        <v>89.87341772151899</v>
      </c>
      <c r="AF392" s="1">
        <v>0</v>
      </c>
      <c r="AG392" s="34">
        <f t="shared" si="466"/>
        <v>33600</v>
      </c>
      <c r="AH392" s="34">
        <f t="shared" si="467"/>
        <v>16800</v>
      </c>
      <c r="AI392" s="34">
        <f t="shared" si="468"/>
        <v>8400</v>
      </c>
      <c r="AJ392" s="34">
        <f t="shared" si="469"/>
        <v>4200</v>
      </c>
      <c r="AK392" s="34">
        <f t="shared" si="482"/>
        <v>0</v>
      </c>
      <c r="AL392" s="34">
        <f t="shared" si="483"/>
        <v>0</v>
      </c>
      <c r="AM392" s="34">
        <f t="shared" si="484"/>
        <v>0</v>
      </c>
      <c r="AN392" s="34">
        <f t="shared" si="485"/>
        <v>0</v>
      </c>
    </row>
    <row r="393" spans="1:40" ht="13.25" hidden="1" customHeight="1" x14ac:dyDescent="0.45">
      <c r="A393" s="13" t="str">
        <f>B393</f>
        <v>Advanced Comme Pkg</v>
      </c>
      <c r="B393" s="8" t="s">
        <v>279</v>
      </c>
      <c r="C393" s="3" t="s">
        <v>70</v>
      </c>
      <c r="D393" s="3" t="s">
        <v>70</v>
      </c>
      <c r="E393" s="3" t="s">
        <v>132</v>
      </c>
      <c r="F393" s="22" t="s">
        <v>29</v>
      </c>
      <c r="G393" s="22"/>
      <c r="H393" s="7" t="s">
        <v>139</v>
      </c>
      <c r="I393" s="17">
        <v>45139</v>
      </c>
      <c r="J393" s="7">
        <v>1</v>
      </c>
      <c r="K393" s="7">
        <v>2</v>
      </c>
      <c r="L393" s="7">
        <v>1</v>
      </c>
      <c r="M393" s="7">
        <v>2</v>
      </c>
      <c r="N393" s="7" t="s">
        <v>29</v>
      </c>
      <c r="O393" s="7">
        <v>12000</v>
      </c>
      <c r="P393" s="7">
        <f t="shared" si="455"/>
        <v>2160</v>
      </c>
      <c r="Q393" s="7" t="s">
        <v>141</v>
      </c>
      <c r="R393" s="7">
        <f t="shared" si="456"/>
        <v>6000</v>
      </c>
      <c r="S393" s="7">
        <f t="shared" si="457"/>
        <v>1080</v>
      </c>
      <c r="T393" s="7">
        <f t="shared" si="458"/>
        <v>1200</v>
      </c>
      <c r="U393" s="7">
        <f t="shared" si="459"/>
        <v>2800.00000000002</v>
      </c>
      <c r="V393" s="5">
        <f t="shared" si="460"/>
        <v>112000</v>
      </c>
      <c r="W393" s="5">
        <f t="shared" si="461"/>
        <v>56000</v>
      </c>
      <c r="X393" s="5">
        <v>28000</v>
      </c>
      <c r="Y393" s="5">
        <f t="shared" si="462"/>
        <v>14000</v>
      </c>
      <c r="Z393" s="5">
        <f t="shared" si="463"/>
        <v>50</v>
      </c>
      <c r="AA393" s="14">
        <f t="shared" si="405"/>
        <v>78400</v>
      </c>
      <c r="AB393" s="14">
        <f t="shared" si="431"/>
        <v>39200</v>
      </c>
      <c r="AC393" s="15">
        <f t="shared" si="464"/>
        <v>19600</v>
      </c>
      <c r="AD393" s="14">
        <f t="shared" si="432"/>
        <v>9800</v>
      </c>
      <c r="AE393" s="15">
        <f t="shared" si="465"/>
        <v>89.87341772151899</v>
      </c>
      <c r="AF393" s="1">
        <v>0</v>
      </c>
      <c r="AG393" s="34">
        <f t="shared" si="466"/>
        <v>33600</v>
      </c>
      <c r="AH393" s="34">
        <f t="shared" si="467"/>
        <v>16800</v>
      </c>
      <c r="AI393" s="34">
        <f t="shared" si="468"/>
        <v>8400</v>
      </c>
      <c r="AJ393" s="34">
        <f t="shared" si="469"/>
        <v>4200</v>
      </c>
      <c r="AK393" s="34">
        <f t="shared" si="482"/>
        <v>0</v>
      </c>
      <c r="AL393" s="34">
        <f t="shared" si="483"/>
        <v>0</v>
      </c>
      <c r="AM393" s="34">
        <f t="shared" si="484"/>
        <v>0</v>
      </c>
      <c r="AN393" s="34">
        <f t="shared" si="485"/>
        <v>0</v>
      </c>
    </row>
    <row r="394" spans="1:40" ht="13.25" hidden="1" customHeight="1" x14ac:dyDescent="0.45">
      <c r="A394" s="13" t="str">
        <f>B394</f>
        <v>Prince2</v>
      </c>
      <c r="B394" s="8" t="s">
        <v>137</v>
      </c>
      <c r="C394" s="3" t="s">
        <v>70</v>
      </c>
      <c r="D394" s="3" t="s">
        <v>70</v>
      </c>
      <c r="E394" s="3" t="s">
        <v>132</v>
      </c>
      <c r="F394" s="33" t="s">
        <v>277</v>
      </c>
      <c r="G394" s="33" t="s">
        <v>285</v>
      </c>
      <c r="H394" s="7" t="s">
        <v>140</v>
      </c>
      <c r="I394" s="17">
        <v>45139</v>
      </c>
      <c r="J394" s="7">
        <v>2</v>
      </c>
      <c r="K394" s="7">
        <v>8</v>
      </c>
      <c r="L394" s="7">
        <v>0</v>
      </c>
      <c r="M394" s="7">
        <v>0</v>
      </c>
      <c r="N394" s="7" t="s">
        <v>29</v>
      </c>
      <c r="O394" s="7">
        <v>4000</v>
      </c>
      <c r="P394" s="7">
        <f t="shared" ref="P394:P395" si="487">O394*18%</f>
        <v>720</v>
      </c>
      <c r="Q394" s="7" t="s">
        <v>141</v>
      </c>
      <c r="R394" s="18">
        <f t="shared" ref="R394:R395" si="488">O394*50%</f>
        <v>2000</v>
      </c>
      <c r="S394" s="7">
        <f t="shared" ref="S394:S395" si="489">R394*18%</f>
        <v>360</v>
      </c>
      <c r="T394" s="18">
        <f t="shared" ref="T394:T395" si="490">R394*20%</f>
        <v>400</v>
      </c>
      <c r="U394" s="18">
        <f t="shared" ref="U394:U395" si="491">R394*46.666666666667%</f>
        <v>933.33333333333997</v>
      </c>
      <c r="V394" s="16">
        <f t="shared" ref="V394:V395" si="492">X394*4</f>
        <v>37332</v>
      </c>
      <c r="W394" s="16">
        <f t="shared" ref="W394:W395" si="493">X394*2</f>
        <v>18666</v>
      </c>
      <c r="X394" s="16">
        <v>9333</v>
      </c>
      <c r="Y394" s="16">
        <f t="shared" ref="Y394:Y395" si="494">X394/2</f>
        <v>4666.5</v>
      </c>
      <c r="Z394" s="16">
        <f t="shared" ref="Z394:Z395" si="495">(R394-(T394+X394/10))/(T394+X394/10)%</f>
        <v>50.003750093752345</v>
      </c>
      <c r="AA394" s="15">
        <f t="shared" ref="AA394:AA403" si="496">AC394*4</f>
        <v>26132.399999999998</v>
      </c>
      <c r="AB394" s="15">
        <f t="shared" si="431"/>
        <v>13066.199999999999</v>
      </c>
      <c r="AC394" s="15">
        <f t="shared" si="464"/>
        <v>6533.0999999999995</v>
      </c>
      <c r="AD394" s="15">
        <f t="shared" si="432"/>
        <v>3266.5499999999997</v>
      </c>
      <c r="AE394" s="15">
        <f t="shared" si="465"/>
        <v>89.877623871414883</v>
      </c>
      <c r="AF394" s="1">
        <v>0</v>
      </c>
      <c r="AG394" s="34">
        <f t="shared" si="466"/>
        <v>11199.600000000002</v>
      </c>
      <c r="AH394" s="34">
        <f t="shared" si="467"/>
        <v>5599.8000000000011</v>
      </c>
      <c r="AI394" s="34">
        <f t="shared" si="468"/>
        <v>2799.9000000000005</v>
      </c>
      <c r="AJ394" s="34">
        <f t="shared" si="469"/>
        <v>1399.9500000000003</v>
      </c>
      <c r="AK394" s="34">
        <f t="shared" si="482"/>
        <v>0</v>
      </c>
      <c r="AL394" s="34">
        <f t="shared" si="483"/>
        <v>0</v>
      </c>
      <c r="AM394" s="34">
        <f t="shared" si="484"/>
        <v>0</v>
      </c>
      <c r="AN394" s="34">
        <f t="shared" si="485"/>
        <v>0</v>
      </c>
    </row>
    <row r="395" spans="1:40" ht="13.25" hidden="1" customHeight="1" x14ac:dyDescent="0.45">
      <c r="A395" s="13" t="str">
        <f>B395</f>
        <v>Agile Scrum</v>
      </c>
      <c r="B395" s="8" t="s">
        <v>138</v>
      </c>
      <c r="C395" s="3" t="s">
        <v>70</v>
      </c>
      <c r="D395" s="3" t="s">
        <v>70</v>
      </c>
      <c r="E395" s="3" t="s">
        <v>132</v>
      </c>
      <c r="F395" s="33" t="s">
        <v>64</v>
      </c>
      <c r="G395" s="33" t="s">
        <v>285</v>
      </c>
      <c r="H395" s="7" t="s">
        <v>140</v>
      </c>
      <c r="I395" s="17">
        <v>45139</v>
      </c>
      <c r="J395" s="7">
        <v>2</v>
      </c>
      <c r="K395" s="7">
        <v>4</v>
      </c>
      <c r="L395" s="7">
        <v>2</v>
      </c>
      <c r="M395" s="7">
        <v>4</v>
      </c>
      <c r="N395" s="7" t="s">
        <v>29</v>
      </c>
      <c r="O395" s="7">
        <v>4000</v>
      </c>
      <c r="P395" s="7">
        <f t="shared" si="487"/>
        <v>720</v>
      </c>
      <c r="Q395" s="7" t="s">
        <v>141</v>
      </c>
      <c r="R395" s="18">
        <f t="shared" si="488"/>
        <v>2000</v>
      </c>
      <c r="S395" s="7">
        <f t="shared" si="489"/>
        <v>360</v>
      </c>
      <c r="T395" s="18">
        <f t="shared" si="490"/>
        <v>400</v>
      </c>
      <c r="U395" s="18">
        <f t="shared" si="491"/>
        <v>933.33333333333997</v>
      </c>
      <c r="V395" s="16">
        <f t="shared" si="492"/>
        <v>37332</v>
      </c>
      <c r="W395" s="16">
        <f t="shared" si="493"/>
        <v>18666</v>
      </c>
      <c r="X395" s="16">
        <v>9333</v>
      </c>
      <c r="Y395" s="16">
        <f t="shared" si="494"/>
        <v>4666.5</v>
      </c>
      <c r="Z395" s="16">
        <f t="shared" si="495"/>
        <v>50.003750093752345</v>
      </c>
      <c r="AA395" s="15">
        <f t="shared" si="496"/>
        <v>26132.399999999998</v>
      </c>
      <c r="AB395" s="15">
        <f t="shared" si="431"/>
        <v>13066.199999999999</v>
      </c>
      <c r="AC395" s="15">
        <f t="shared" si="464"/>
        <v>6533.0999999999995</v>
      </c>
      <c r="AD395" s="15">
        <f t="shared" si="432"/>
        <v>3266.5499999999997</v>
      </c>
      <c r="AE395" s="15">
        <f t="shared" si="465"/>
        <v>89.877623871414883</v>
      </c>
      <c r="AF395" s="1">
        <v>0</v>
      </c>
      <c r="AG395" s="34">
        <f t="shared" si="466"/>
        <v>11199.600000000002</v>
      </c>
      <c r="AH395" s="34">
        <f t="shared" si="467"/>
        <v>5599.8000000000011</v>
      </c>
      <c r="AI395" s="34">
        <f t="shared" si="468"/>
        <v>2799.9000000000005</v>
      </c>
      <c r="AJ395" s="34">
        <f t="shared" si="469"/>
        <v>1399.9500000000003</v>
      </c>
      <c r="AK395" s="34">
        <f t="shared" si="482"/>
        <v>0</v>
      </c>
      <c r="AL395" s="34">
        <f t="shared" si="483"/>
        <v>0</v>
      </c>
      <c r="AM395" s="34">
        <f t="shared" si="484"/>
        <v>0</v>
      </c>
      <c r="AN395" s="34">
        <f t="shared" si="485"/>
        <v>0</v>
      </c>
    </row>
    <row r="396" spans="1:40" ht="13.25" hidden="1" customHeight="1" x14ac:dyDescent="0.45">
      <c r="A396" s="13" t="str">
        <f t="shared" ref="A396:A403" si="497">B396</f>
        <v>Python</v>
      </c>
      <c r="B396" s="8" t="s">
        <v>56</v>
      </c>
      <c r="C396" s="3" t="s">
        <v>70</v>
      </c>
      <c r="D396" s="3" t="s">
        <v>70</v>
      </c>
      <c r="E396" s="3" t="s">
        <v>132</v>
      </c>
      <c r="F396" s="33" t="s">
        <v>64</v>
      </c>
      <c r="G396" s="33" t="s">
        <v>285</v>
      </c>
      <c r="H396" s="7" t="s">
        <v>139</v>
      </c>
      <c r="I396" s="17">
        <v>45139</v>
      </c>
      <c r="J396" s="7">
        <v>1</v>
      </c>
      <c r="K396" s="7">
        <v>2</v>
      </c>
      <c r="L396" s="7">
        <v>1</v>
      </c>
      <c r="M396" s="7">
        <v>2</v>
      </c>
      <c r="N396" s="7" t="s">
        <v>29</v>
      </c>
      <c r="O396" s="7">
        <v>18000</v>
      </c>
      <c r="P396" s="7">
        <f t="shared" ref="P396:P403" si="498">O396*18%</f>
        <v>3240</v>
      </c>
      <c r="Q396" s="7" t="s">
        <v>141</v>
      </c>
      <c r="R396" s="18">
        <f t="shared" ref="R396:R403" si="499">O396*50%</f>
        <v>9000</v>
      </c>
      <c r="S396" s="7">
        <f t="shared" ref="S396:S403" si="500">R396*18%</f>
        <v>1620</v>
      </c>
      <c r="T396" s="18">
        <f t="shared" ref="T396" si="501">R396*20%</f>
        <v>1800</v>
      </c>
      <c r="U396" s="18">
        <f t="shared" ref="U396" si="502">R396*46.666666666667%</f>
        <v>4200.00000000003</v>
      </c>
      <c r="V396" s="16">
        <f t="shared" ref="V396" si="503">X396*4</f>
        <v>168000</v>
      </c>
      <c r="W396" s="16">
        <f t="shared" ref="W396" si="504">X396*2</f>
        <v>84000</v>
      </c>
      <c r="X396" s="16">
        <v>42000</v>
      </c>
      <c r="Y396" s="16">
        <f t="shared" ref="Y396" si="505">X396/2</f>
        <v>21000</v>
      </c>
      <c r="Z396" s="16">
        <f t="shared" ref="Z396" si="506">(R396-(T396+X396/10))/(T396+X396/10)%</f>
        <v>50</v>
      </c>
      <c r="AA396" s="15">
        <f t="shared" si="496"/>
        <v>117599.99999999999</v>
      </c>
      <c r="AB396" s="15">
        <f t="shared" si="431"/>
        <v>58799.999999999993</v>
      </c>
      <c r="AC396" s="15">
        <f t="shared" si="464"/>
        <v>29399.999999999996</v>
      </c>
      <c r="AD396" s="15">
        <f t="shared" si="432"/>
        <v>14699.999999999998</v>
      </c>
      <c r="AE396" s="15">
        <f t="shared" si="465"/>
        <v>89.87341772151899</v>
      </c>
      <c r="AF396" s="1">
        <v>0</v>
      </c>
      <c r="AG396" s="34">
        <f t="shared" si="466"/>
        <v>50400.000000000015</v>
      </c>
      <c r="AH396" s="34">
        <f t="shared" si="467"/>
        <v>25200.000000000007</v>
      </c>
      <c r="AI396" s="34">
        <f t="shared" si="468"/>
        <v>12600.000000000004</v>
      </c>
      <c r="AJ396" s="34">
        <f t="shared" si="469"/>
        <v>6300.0000000000018</v>
      </c>
      <c r="AK396" s="34">
        <f t="shared" si="482"/>
        <v>0</v>
      </c>
      <c r="AL396" s="34">
        <f t="shared" si="483"/>
        <v>0</v>
      </c>
      <c r="AM396" s="34">
        <f t="shared" si="484"/>
        <v>0</v>
      </c>
      <c r="AN396" s="34">
        <f t="shared" si="485"/>
        <v>0</v>
      </c>
    </row>
    <row r="397" spans="1:40" ht="13.25" hidden="1" customHeight="1" x14ac:dyDescent="0.45">
      <c r="A397" s="13" t="str">
        <f t="shared" si="497"/>
        <v>Data Analytics</v>
      </c>
      <c r="B397" s="8" t="s">
        <v>57</v>
      </c>
      <c r="C397" s="3" t="s">
        <v>70</v>
      </c>
      <c r="D397" s="3" t="s">
        <v>70</v>
      </c>
      <c r="E397" s="3" t="s">
        <v>132</v>
      </c>
      <c r="F397" s="33" t="s">
        <v>64</v>
      </c>
      <c r="G397" s="33" t="s">
        <v>285</v>
      </c>
      <c r="H397" s="7" t="s">
        <v>139</v>
      </c>
      <c r="I397" s="17">
        <v>45139</v>
      </c>
      <c r="J397" s="7">
        <v>1</v>
      </c>
      <c r="K397" s="7">
        <v>2</v>
      </c>
      <c r="L397" s="7">
        <v>1</v>
      </c>
      <c r="M397" s="7">
        <v>2</v>
      </c>
      <c r="N397" s="7" t="s">
        <v>29</v>
      </c>
      <c r="O397" s="7">
        <v>18000</v>
      </c>
      <c r="P397" s="7">
        <f t="shared" si="498"/>
        <v>3240</v>
      </c>
      <c r="Q397" s="7" t="s">
        <v>141</v>
      </c>
      <c r="R397" s="18">
        <f t="shared" si="499"/>
        <v>9000</v>
      </c>
      <c r="S397" s="7">
        <f t="shared" si="500"/>
        <v>1620</v>
      </c>
      <c r="T397" s="18">
        <f t="shared" ref="T397:T403" si="507">R397*20%</f>
        <v>1800</v>
      </c>
      <c r="U397" s="18">
        <f t="shared" ref="U397:U403" si="508">R397*46.666666666667%</f>
        <v>4200.00000000003</v>
      </c>
      <c r="V397" s="16">
        <f t="shared" ref="V397:V403" si="509">X397*4</f>
        <v>168000</v>
      </c>
      <c r="W397" s="16">
        <f t="shared" ref="W397:W403" si="510">X397*2</f>
        <v>84000</v>
      </c>
      <c r="X397" s="16">
        <v>42000</v>
      </c>
      <c r="Y397" s="16">
        <f t="shared" ref="Y397:Y403" si="511">X397/2</f>
        <v>21000</v>
      </c>
      <c r="Z397" s="16">
        <f t="shared" ref="Z397:Z403" si="512">(R397-(T397+X397/10))/(T397+X397/10)%</f>
        <v>50</v>
      </c>
      <c r="AA397" s="15">
        <f t="shared" si="496"/>
        <v>117599.99999999999</v>
      </c>
      <c r="AB397" s="15">
        <f t="shared" si="431"/>
        <v>58799.999999999993</v>
      </c>
      <c r="AC397" s="15">
        <f t="shared" si="464"/>
        <v>29399.999999999996</v>
      </c>
      <c r="AD397" s="15">
        <f t="shared" si="432"/>
        <v>14699.999999999998</v>
      </c>
      <c r="AE397" s="15">
        <f t="shared" si="465"/>
        <v>89.87341772151899</v>
      </c>
      <c r="AF397" s="1">
        <v>0</v>
      </c>
      <c r="AG397" s="34">
        <f t="shared" si="466"/>
        <v>50400.000000000015</v>
      </c>
      <c r="AH397" s="34">
        <f t="shared" si="467"/>
        <v>25200.000000000007</v>
      </c>
      <c r="AI397" s="34">
        <f t="shared" si="468"/>
        <v>12600.000000000004</v>
      </c>
      <c r="AJ397" s="34">
        <f t="shared" si="469"/>
        <v>6300.0000000000018</v>
      </c>
      <c r="AK397" s="34">
        <f t="shared" si="482"/>
        <v>0</v>
      </c>
      <c r="AL397" s="34">
        <f t="shared" si="483"/>
        <v>0</v>
      </c>
      <c r="AM397" s="34">
        <f t="shared" si="484"/>
        <v>0</v>
      </c>
      <c r="AN397" s="34">
        <f t="shared" si="485"/>
        <v>0</v>
      </c>
    </row>
    <row r="398" spans="1:40" ht="13.25" hidden="1" customHeight="1" x14ac:dyDescent="0.45">
      <c r="A398" s="13" t="str">
        <f t="shared" si="497"/>
        <v>Data Science &amp; AI</v>
      </c>
      <c r="B398" s="8" t="s">
        <v>62</v>
      </c>
      <c r="C398" s="3" t="s">
        <v>70</v>
      </c>
      <c r="D398" s="3" t="s">
        <v>70</v>
      </c>
      <c r="E398" s="3" t="s">
        <v>132</v>
      </c>
      <c r="F398" s="33" t="s">
        <v>64</v>
      </c>
      <c r="G398" s="33" t="s">
        <v>285</v>
      </c>
      <c r="H398" s="7" t="s">
        <v>139</v>
      </c>
      <c r="I398" s="17">
        <v>45139</v>
      </c>
      <c r="J398" s="7">
        <v>1</v>
      </c>
      <c r="K398" s="7">
        <v>2</v>
      </c>
      <c r="L398" s="7">
        <v>1</v>
      </c>
      <c r="M398" s="7">
        <v>2</v>
      </c>
      <c r="N398" s="7" t="s">
        <v>29</v>
      </c>
      <c r="O398" s="7">
        <v>18000</v>
      </c>
      <c r="P398" s="7">
        <f t="shared" si="498"/>
        <v>3240</v>
      </c>
      <c r="Q398" s="7" t="s">
        <v>141</v>
      </c>
      <c r="R398" s="18">
        <f t="shared" si="499"/>
        <v>9000</v>
      </c>
      <c r="S398" s="7">
        <f t="shared" si="500"/>
        <v>1620</v>
      </c>
      <c r="T398" s="18">
        <f t="shared" si="507"/>
        <v>1800</v>
      </c>
      <c r="U398" s="18">
        <f t="shared" si="508"/>
        <v>4200.00000000003</v>
      </c>
      <c r="V398" s="16">
        <f t="shared" si="509"/>
        <v>168000</v>
      </c>
      <c r="W398" s="16">
        <f t="shared" si="510"/>
        <v>84000</v>
      </c>
      <c r="X398" s="16">
        <v>42000</v>
      </c>
      <c r="Y398" s="16">
        <f t="shared" si="511"/>
        <v>21000</v>
      </c>
      <c r="Z398" s="16">
        <f t="shared" si="512"/>
        <v>50</v>
      </c>
      <c r="AA398" s="15">
        <f t="shared" si="496"/>
        <v>117599.99999999999</v>
      </c>
      <c r="AB398" s="15">
        <f t="shared" si="431"/>
        <v>58799.999999999993</v>
      </c>
      <c r="AC398" s="15">
        <f t="shared" si="464"/>
        <v>29399.999999999996</v>
      </c>
      <c r="AD398" s="15">
        <f t="shared" si="432"/>
        <v>14699.999999999998</v>
      </c>
      <c r="AE398" s="15">
        <f t="shared" si="465"/>
        <v>89.87341772151899</v>
      </c>
      <c r="AF398" s="1">
        <v>0</v>
      </c>
      <c r="AG398" s="34">
        <f t="shared" si="466"/>
        <v>50400.000000000015</v>
      </c>
      <c r="AH398" s="34">
        <f t="shared" si="467"/>
        <v>25200.000000000007</v>
      </c>
      <c r="AI398" s="34">
        <f t="shared" si="468"/>
        <v>12600.000000000004</v>
      </c>
      <c r="AJ398" s="34">
        <f t="shared" si="469"/>
        <v>6300.0000000000018</v>
      </c>
      <c r="AK398" s="34">
        <f t="shared" si="482"/>
        <v>0</v>
      </c>
      <c r="AL398" s="34">
        <f t="shared" si="483"/>
        <v>0</v>
      </c>
      <c r="AM398" s="34">
        <f t="shared" si="484"/>
        <v>0</v>
      </c>
      <c r="AN398" s="34">
        <f t="shared" si="485"/>
        <v>0</v>
      </c>
    </row>
    <row r="399" spans="1:40" ht="13.25" hidden="1" customHeight="1" x14ac:dyDescent="0.45">
      <c r="A399" s="13" t="str">
        <f t="shared" si="497"/>
        <v>AI - DSP</v>
      </c>
      <c r="B399" s="8" t="s">
        <v>58</v>
      </c>
      <c r="C399" s="3" t="s">
        <v>70</v>
      </c>
      <c r="D399" s="3" t="s">
        <v>70</v>
      </c>
      <c r="E399" s="3" t="s">
        <v>132</v>
      </c>
      <c r="F399" s="33" t="s">
        <v>64</v>
      </c>
      <c r="G399" s="33" t="s">
        <v>285</v>
      </c>
      <c r="H399" s="7" t="s">
        <v>139</v>
      </c>
      <c r="I399" s="17">
        <v>45139</v>
      </c>
      <c r="J399" s="7">
        <v>1</v>
      </c>
      <c r="K399" s="7">
        <v>2</v>
      </c>
      <c r="L399" s="7">
        <v>1</v>
      </c>
      <c r="M399" s="7">
        <v>2</v>
      </c>
      <c r="N399" s="7" t="s">
        <v>29</v>
      </c>
      <c r="O399" s="7">
        <v>18000</v>
      </c>
      <c r="P399" s="7">
        <f t="shared" si="498"/>
        <v>3240</v>
      </c>
      <c r="Q399" s="7" t="s">
        <v>141</v>
      </c>
      <c r="R399" s="18">
        <f t="shared" si="499"/>
        <v>9000</v>
      </c>
      <c r="S399" s="7">
        <f t="shared" si="500"/>
        <v>1620</v>
      </c>
      <c r="T399" s="18">
        <f t="shared" si="507"/>
        <v>1800</v>
      </c>
      <c r="U399" s="18">
        <f t="shared" si="508"/>
        <v>4200.00000000003</v>
      </c>
      <c r="V399" s="16">
        <f t="shared" si="509"/>
        <v>168000</v>
      </c>
      <c r="W399" s="16">
        <f t="shared" si="510"/>
        <v>84000</v>
      </c>
      <c r="X399" s="16">
        <v>42000</v>
      </c>
      <c r="Y399" s="16">
        <f t="shared" si="511"/>
        <v>21000</v>
      </c>
      <c r="Z399" s="16">
        <f t="shared" si="512"/>
        <v>50</v>
      </c>
      <c r="AA399" s="15">
        <f t="shared" si="496"/>
        <v>117599.99999999999</v>
      </c>
      <c r="AB399" s="15">
        <f t="shared" si="431"/>
        <v>58799.999999999993</v>
      </c>
      <c r="AC399" s="15">
        <f t="shared" si="464"/>
        <v>29399.999999999996</v>
      </c>
      <c r="AD399" s="15">
        <f t="shared" si="432"/>
        <v>14699.999999999998</v>
      </c>
      <c r="AE399" s="15">
        <f t="shared" si="465"/>
        <v>89.87341772151899</v>
      </c>
      <c r="AF399" s="1">
        <v>0</v>
      </c>
      <c r="AG399" s="34">
        <f t="shared" si="466"/>
        <v>50400.000000000015</v>
      </c>
      <c r="AH399" s="34">
        <f t="shared" si="467"/>
        <v>25200.000000000007</v>
      </c>
      <c r="AI399" s="34">
        <f t="shared" si="468"/>
        <v>12600.000000000004</v>
      </c>
      <c r="AJ399" s="34">
        <f t="shared" si="469"/>
        <v>6300.0000000000018</v>
      </c>
      <c r="AK399" s="34">
        <f t="shared" si="482"/>
        <v>0</v>
      </c>
      <c r="AL399" s="34">
        <f t="shared" si="483"/>
        <v>0</v>
      </c>
      <c r="AM399" s="34">
        <f t="shared" si="484"/>
        <v>0</v>
      </c>
      <c r="AN399" s="34">
        <f t="shared" si="485"/>
        <v>0</v>
      </c>
    </row>
    <row r="400" spans="1:40" ht="13.25" hidden="1" customHeight="1" x14ac:dyDescent="0.45">
      <c r="A400" s="13" t="str">
        <f t="shared" si="497"/>
        <v>AI - NLP (RNN)</v>
      </c>
      <c r="B400" s="8" t="s">
        <v>63</v>
      </c>
      <c r="C400" s="3" t="s">
        <v>70</v>
      </c>
      <c r="D400" s="3" t="s">
        <v>70</v>
      </c>
      <c r="E400" s="3" t="s">
        <v>132</v>
      </c>
      <c r="F400" s="33" t="s">
        <v>64</v>
      </c>
      <c r="G400" s="33" t="s">
        <v>285</v>
      </c>
      <c r="H400" s="7" t="s">
        <v>139</v>
      </c>
      <c r="I400" s="17">
        <v>45139</v>
      </c>
      <c r="J400" s="7">
        <v>1</v>
      </c>
      <c r="K400" s="7">
        <v>2</v>
      </c>
      <c r="L400" s="7">
        <v>1</v>
      </c>
      <c r="M400" s="7">
        <v>2</v>
      </c>
      <c r="N400" s="7" t="s">
        <v>29</v>
      </c>
      <c r="O400" s="7">
        <v>18000</v>
      </c>
      <c r="P400" s="7">
        <f t="shared" si="498"/>
        <v>3240</v>
      </c>
      <c r="Q400" s="7" t="s">
        <v>141</v>
      </c>
      <c r="R400" s="18">
        <f t="shared" si="499"/>
        <v>9000</v>
      </c>
      <c r="S400" s="7">
        <f t="shared" si="500"/>
        <v>1620</v>
      </c>
      <c r="T400" s="18">
        <f t="shared" si="507"/>
        <v>1800</v>
      </c>
      <c r="U400" s="18">
        <f t="shared" si="508"/>
        <v>4200.00000000003</v>
      </c>
      <c r="V400" s="16">
        <f t="shared" si="509"/>
        <v>168000</v>
      </c>
      <c r="W400" s="16">
        <f t="shared" si="510"/>
        <v>84000</v>
      </c>
      <c r="X400" s="16">
        <v>42000</v>
      </c>
      <c r="Y400" s="16">
        <f t="shared" si="511"/>
        <v>21000</v>
      </c>
      <c r="Z400" s="16">
        <f t="shared" si="512"/>
        <v>50</v>
      </c>
      <c r="AA400" s="15">
        <f t="shared" si="496"/>
        <v>117599.99999999999</v>
      </c>
      <c r="AB400" s="15">
        <f t="shared" si="431"/>
        <v>58799.999999999993</v>
      </c>
      <c r="AC400" s="15">
        <f t="shared" si="464"/>
        <v>29399.999999999996</v>
      </c>
      <c r="AD400" s="15">
        <f t="shared" si="432"/>
        <v>14699.999999999998</v>
      </c>
      <c r="AE400" s="15">
        <f t="shared" si="465"/>
        <v>89.87341772151899</v>
      </c>
      <c r="AF400" s="1">
        <v>0</v>
      </c>
      <c r="AG400" s="34">
        <f t="shared" si="466"/>
        <v>50400.000000000015</v>
      </c>
      <c r="AH400" s="34">
        <f t="shared" si="467"/>
        <v>25200.000000000007</v>
      </c>
      <c r="AI400" s="34">
        <f t="shared" si="468"/>
        <v>12600.000000000004</v>
      </c>
      <c r="AJ400" s="34">
        <f t="shared" si="469"/>
        <v>6300.0000000000018</v>
      </c>
      <c r="AK400" s="34">
        <f t="shared" si="482"/>
        <v>0</v>
      </c>
      <c r="AL400" s="34">
        <f t="shared" si="483"/>
        <v>0</v>
      </c>
      <c r="AM400" s="34">
        <f t="shared" si="484"/>
        <v>0</v>
      </c>
      <c r="AN400" s="34">
        <f t="shared" si="485"/>
        <v>0</v>
      </c>
    </row>
    <row r="401" spans="1:40" ht="13.25" hidden="1" customHeight="1" x14ac:dyDescent="0.45">
      <c r="A401" s="13" t="str">
        <f t="shared" si="497"/>
        <v>AI - Comp Vision (CNN)</v>
      </c>
      <c r="B401" s="8" t="s">
        <v>280</v>
      </c>
      <c r="C401" s="3" t="s">
        <v>70</v>
      </c>
      <c r="D401" s="3" t="s">
        <v>70</v>
      </c>
      <c r="E401" s="3" t="s">
        <v>132</v>
      </c>
      <c r="F401" s="33" t="s">
        <v>64</v>
      </c>
      <c r="G401" s="33" t="s">
        <v>285</v>
      </c>
      <c r="H401" s="7" t="s">
        <v>139</v>
      </c>
      <c r="I401" s="17">
        <v>45139</v>
      </c>
      <c r="J401" s="7">
        <v>1</v>
      </c>
      <c r="K401" s="7">
        <v>2</v>
      </c>
      <c r="L401" s="7">
        <v>1</v>
      </c>
      <c r="M401" s="7">
        <v>2</v>
      </c>
      <c r="N401" s="7" t="s">
        <v>29</v>
      </c>
      <c r="O401" s="7">
        <v>18000</v>
      </c>
      <c r="P401" s="7">
        <f t="shared" si="498"/>
        <v>3240</v>
      </c>
      <c r="Q401" s="7" t="s">
        <v>141</v>
      </c>
      <c r="R401" s="18">
        <f t="shared" si="499"/>
        <v>9000</v>
      </c>
      <c r="S401" s="7">
        <f t="shared" si="500"/>
        <v>1620</v>
      </c>
      <c r="T401" s="18">
        <f t="shared" si="507"/>
        <v>1800</v>
      </c>
      <c r="U401" s="18">
        <f t="shared" si="508"/>
        <v>4200.00000000003</v>
      </c>
      <c r="V401" s="16">
        <f t="shared" si="509"/>
        <v>168000</v>
      </c>
      <c r="W401" s="16">
        <f t="shared" si="510"/>
        <v>84000</v>
      </c>
      <c r="X401" s="16">
        <v>42000</v>
      </c>
      <c r="Y401" s="16">
        <f t="shared" si="511"/>
        <v>21000</v>
      </c>
      <c r="Z401" s="16">
        <f t="shared" si="512"/>
        <v>50</v>
      </c>
      <c r="AA401" s="15">
        <f t="shared" si="496"/>
        <v>117599.99999999999</v>
      </c>
      <c r="AB401" s="15">
        <f t="shared" si="431"/>
        <v>58799.999999999993</v>
      </c>
      <c r="AC401" s="15">
        <f t="shared" si="464"/>
        <v>29399.999999999996</v>
      </c>
      <c r="AD401" s="15">
        <f t="shared" si="432"/>
        <v>14699.999999999998</v>
      </c>
      <c r="AE401" s="15">
        <f t="shared" si="465"/>
        <v>89.87341772151899</v>
      </c>
      <c r="AF401" s="1">
        <v>0</v>
      </c>
      <c r="AG401" s="34">
        <f t="shared" si="466"/>
        <v>50400.000000000015</v>
      </c>
      <c r="AH401" s="34">
        <f t="shared" si="467"/>
        <v>25200.000000000007</v>
      </c>
      <c r="AI401" s="34">
        <f t="shared" si="468"/>
        <v>12600.000000000004</v>
      </c>
      <c r="AJ401" s="34">
        <f t="shared" si="469"/>
        <v>6300.0000000000018</v>
      </c>
      <c r="AK401" s="34">
        <f t="shared" si="482"/>
        <v>0</v>
      </c>
      <c r="AL401" s="34">
        <f t="shared" si="483"/>
        <v>0</v>
      </c>
      <c r="AM401" s="34">
        <f t="shared" si="484"/>
        <v>0</v>
      </c>
      <c r="AN401" s="34">
        <f t="shared" si="485"/>
        <v>0</v>
      </c>
    </row>
    <row r="402" spans="1:40" ht="13.25" hidden="1" customHeight="1" x14ac:dyDescent="0.45">
      <c r="A402" s="13" t="str">
        <f t="shared" si="497"/>
        <v>IoT, Robotics</v>
      </c>
      <c r="B402" s="8" t="s">
        <v>59</v>
      </c>
      <c r="C402" s="3" t="s">
        <v>70</v>
      </c>
      <c r="D402" s="3" t="s">
        <v>70</v>
      </c>
      <c r="E402" s="3" t="s">
        <v>132</v>
      </c>
      <c r="F402" s="33" t="s">
        <v>65</v>
      </c>
      <c r="G402" s="33" t="s">
        <v>285</v>
      </c>
      <c r="H402" s="7" t="s">
        <v>139</v>
      </c>
      <c r="I402" s="17">
        <v>45139</v>
      </c>
      <c r="J402" s="7">
        <v>1</v>
      </c>
      <c r="K402" s="7">
        <v>2</v>
      </c>
      <c r="L402" s="7">
        <v>1</v>
      </c>
      <c r="M402" s="7">
        <v>2</v>
      </c>
      <c r="N402" s="7" t="s">
        <v>29</v>
      </c>
      <c r="O402" s="7">
        <v>18000</v>
      </c>
      <c r="P402" s="7">
        <f t="shared" si="498"/>
        <v>3240</v>
      </c>
      <c r="Q402" s="7" t="s">
        <v>141</v>
      </c>
      <c r="R402" s="18">
        <f t="shared" si="499"/>
        <v>9000</v>
      </c>
      <c r="S402" s="7">
        <f t="shared" si="500"/>
        <v>1620</v>
      </c>
      <c r="T402" s="18">
        <f t="shared" si="507"/>
        <v>1800</v>
      </c>
      <c r="U402" s="18">
        <f t="shared" si="508"/>
        <v>4200.00000000003</v>
      </c>
      <c r="V402" s="16">
        <f t="shared" si="509"/>
        <v>168000</v>
      </c>
      <c r="W402" s="16">
        <f t="shared" si="510"/>
        <v>84000</v>
      </c>
      <c r="X402" s="16">
        <v>42000</v>
      </c>
      <c r="Y402" s="16">
        <f t="shared" si="511"/>
        <v>21000</v>
      </c>
      <c r="Z402" s="16">
        <f t="shared" si="512"/>
        <v>50</v>
      </c>
      <c r="AA402" s="15">
        <f t="shared" si="496"/>
        <v>117599.99999999999</v>
      </c>
      <c r="AB402" s="15">
        <f t="shared" si="431"/>
        <v>58799.999999999993</v>
      </c>
      <c r="AC402" s="15">
        <f t="shared" si="464"/>
        <v>29399.999999999996</v>
      </c>
      <c r="AD402" s="15">
        <f t="shared" si="432"/>
        <v>14699.999999999998</v>
      </c>
      <c r="AE402" s="15">
        <f t="shared" si="465"/>
        <v>89.87341772151899</v>
      </c>
      <c r="AF402" s="1">
        <v>0</v>
      </c>
      <c r="AG402" s="34">
        <f t="shared" si="466"/>
        <v>50400.000000000015</v>
      </c>
      <c r="AH402" s="34">
        <f t="shared" si="467"/>
        <v>25200.000000000007</v>
      </c>
      <c r="AI402" s="34">
        <f t="shared" si="468"/>
        <v>12600.000000000004</v>
      </c>
      <c r="AJ402" s="34">
        <f t="shared" si="469"/>
        <v>6300.0000000000018</v>
      </c>
      <c r="AK402" s="34">
        <f t="shared" si="482"/>
        <v>0</v>
      </c>
      <c r="AL402" s="34">
        <f t="shared" si="483"/>
        <v>0</v>
      </c>
      <c r="AM402" s="34">
        <f t="shared" si="484"/>
        <v>0</v>
      </c>
      <c r="AN402" s="34">
        <f t="shared" si="485"/>
        <v>0</v>
      </c>
    </row>
    <row r="403" spans="1:40" ht="13.25" hidden="1" customHeight="1" x14ac:dyDescent="0.45">
      <c r="A403" s="13" t="str">
        <f t="shared" si="497"/>
        <v>Advanced IoT, Robotics</v>
      </c>
      <c r="B403" s="8" t="s">
        <v>60</v>
      </c>
      <c r="C403" s="3" t="s">
        <v>70</v>
      </c>
      <c r="D403" s="3" t="s">
        <v>70</v>
      </c>
      <c r="E403" s="3" t="s">
        <v>132</v>
      </c>
      <c r="F403" s="33" t="s">
        <v>65</v>
      </c>
      <c r="G403" s="33" t="s">
        <v>285</v>
      </c>
      <c r="H403" s="7" t="s">
        <v>139</v>
      </c>
      <c r="I403" s="17">
        <v>45139</v>
      </c>
      <c r="J403" s="7">
        <v>1</v>
      </c>
      <c r="K403" s="7">
        <v>2</v>
      </c>
      <c r="L403" s="7">
        <v>1</v>
      </c>
      <c r="M403" s="7">
        <v>2</v>
      </c>
      <c r="N403" s="7" t="s">
        <v>29</v>
      </c>
      <c r="O403" s="7">
        <v>18000</v>
      </c>
      <c r="P403" s="7">
        <f t="shared" si="498"/>
        <v>3240</v>
      </c>
      <c r="Q403" s="7" t="s">
        <v>141</v>
      </c>
      <c r="R403" s="18">
        <f t="shared" si="499"/>
        <v>9000</v>
      </c>
      <c r="S403" s="7">
        <f t="shared" si="500"/>
        <v>1620</v>
      </c>
      <c r="T403" s="18">
        <f t="shared" si="507"/>
        <v>1800</v>
      </c>
      <c r="U403" s="18">
        <f t="shared" si="508"/>
        <v>4200.00000000003</v>
      </c>
      <c r="V403" s="16">
        <f t="shared" si="509"/>
        <v>168000</v>
      </c>
      <c r="W403" s="16">
        <f t="shared" si="510"/>
        <v>84000</v>
      </c>
      <c r="X403" s="16">
        <v>42000</v>
      </c>
      <c r="Y403" s="16">
        <f t="shared" si="511"/>
        <v>21000</v>
      </c>
      <c r="Z403" s="16">
        <f t="shared" si="512"/>
        <v>50</v>
      </c>
      <c r="AA403" s="15">
        <f t="shared" si="496"/>
        <v>117599.99999999999</v>
      </c>
      <c r="AB403" s="15">
        <f t="shared" si="431"/>
        <v>58799.999999999993</v>
      </c>
      <c r="AC403" s="15">
        <f t="shared" si="464"/>
        <v>29399.999999999996</v>
      </c>
      <c r="AD403" s="15">
        <f t="shared" si="432"/>
        <v>14699.999999999998</v>
      </c>
      <c r="AE403" s="15">
        <f t="shared" si="465"/>
        <v>89.87341772151899</v>
      </c>
      <c r="AF403" s="1">
        <v>0</v>
      </c>
      <c r="AG403" s="34">
        <f t="shared" si="466"/>
        <v>50400.000000000015</v>
      </c>
      <c r="AH403" s="34">
        <f t="shared" si="467"/>
        <v>25200.000000000007</v>
      </c>
      <c r="AI403" s="34">
        <f t="shared" si="468"/>
        <v>12600.000000000004</v>
      </c>
      <c r="AJ403" s="34">
        <f t="shared" si="469"/>
        <v>6300.0000000000018</v>
      </c>
      <c r="AK403" s="34">
        <f t="shared" si="482"/>
        <v>0</v>
      </c>
      <c r="AL403" s="34">
        <f t="shared" si="483"/>
        <v>0</v>
      </c>
      <c r="AM403" s="34">
        <f t="shared" si="484"/>
        <v>0</v>
      </c>
      <c r="AN403" s="34">
        <f t="shared" si="485"/>
        <v>0</v>
      </c>
    </row>
  </sheetData>
  <autoFilter ref="A3:AE403" xr:uid="{00000000-0009-0000-0000-000000000000}">
    <filterColumn colId="5">
      <filters>
        <filter val="Avishek"/>
        <filter val="Sujata"/>
      </filters>
    </filterColumn>
  </autoFilter>
  <mergeCells count="43">
    <mergeCell ref="F1:U1"/>
    <mergeCell ref="V1:Z1"/>
    <mergeCell ref="AA1:AE1"/>
    <mergeCell ref="AA2:AA3"/>
    <mergeCell ref="AB2:AB3"/>
    <mergeCell ref="AC2:AC3"/>
    <mergeCell ref="AD2:AD3"/>
    <mergeCell ref="AE2:AE3"/>
    <mergeCell ref="X2:X3"/>
    <mergeCell ref="Y2:Y3"/>
    <mergeCell ref="Z2:Z3"/>
    <mergeCell ref="E2:E3"/>
    <mergeCell ref="S2:S3"/>
    <mergeCell ref="T2:T3"/>
    <mergeCell ref="U2:U3"/>
    <mergeCell ref="V2:V3"/>
    <mergeCell ref="W2:W3"/>
    <mergeCell ref="N2:N3"/>
    <mergeCell ref="O2:O3"/>
    <mergeCell ref="P2:P3"/>
    <mergeCell ref="Q2:Q3"/>
    <mergeCell ref="R2:R3"/>
    <mergeCell ref="J2:K2"/>
    <mergeCell ref="H2:H3"/>
    <mergeCell ref="G2:G3"/>
    <mergeCell ref="I2:I3"/>
    <mergeCell ref="L2:M2"/>
    <mergeCell ref="A2:A3"/>
    <mergeCell ref="B2:B3"/>
    <mergeCell ref="C2:C3"/>
    <mergeCell ref="D2:D3"/>
    <mergeCell ref="F2:F3"/>
    <mergeCell ref="AF1:AJ1"/>
    <mergeCell ref="AK2:AK3"/>
    <mergeCell ref="AL2:AL3"/>
    <mergeCell ref="AM2:AM3"/>
    <mergeCell ref="AN2:AN3"/>
    <mergeCell ref="AK1:AN1"/>
    <mergeCell ref="AF2:AF3"/>
    <mergeCell ref="AG2:AG3"/>
    <mergeCell ref="AH2:AH3"/>
    <mergeCell ref="AI2:AI3"/>
    <mergeCell ref="AJ2:AJ3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7"/>
  <sheetViews>
    <sheetView topLeftCell="B1" workbookViewId="0">
      <selection activeCell="B1" sqref="A1:XFD1048576"/>
    </sheetView>
  </sheetViews>
  <sheetFormatPr defaultColWidth="6.6640625" defaultRowHeight="13.15" x14ac:dyDescent="0.45"/>
  <cols>
    <col min="1" max="1" width="6.6640625" style="2"/>
    <col min="2" max="16384" width="6.6640625" style="1"/>
  </cols>
  <sheetData>
    <row r="1" spans="1:22" ht="12.75" x14ac:dyDescent="0.4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62"/>
    </row>
    <row r="2" spans="1:22" ht="12.75" x14ac:dyDescent="0.4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62"/>
    </row>
    <row r="3" spans="1:22" ht="12.75" x14ac:dyDescent="0.4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62"/>
    </row>
    <row r="4" spans="1:22" ht="12.75" x14ac:dyDescent="0.4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62"/>
    </row>
    <row r="5" spans="1:22" ht="12.75" x14ac:dyDescent="0.4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62"/>
    </row>
    <row r="6" spans="1:22" ht="12.75" x14ac:dyDescent="0.4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2" ht="12.75" x14ac:dyDescent="0.4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2" ht="12.75" x14ac:dyDescent="0.4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2" ht="12.75" x14ac:dyDescent="0.45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2" ht="12.75" x14ac:dyDescent="0.4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2" ht="12.75" x14ac:dyDescent="0.4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2" ht="12.75" x14ac:dyDescent="0.4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2" ht="12.75" x14ac:dyDescent="0.4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2" ht="12.75" x14ac:dyDescent="0.4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2" ht="12.75" x14ac:dyDescent="0.4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2" ht="12.75" x14ac:dyDescent="0.4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 ht="12.75" x14ac:dyDescent="0.4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 ht="12.75" x14ac:dyDescent="0.4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 ht="12.75" x14ac:dyDescent="0.4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 ht="12.75" x14ac:dyDescent="0.4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 ht="12.75" x14ac:dyDescent="0.4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 ht="12.75" x14ac:dyDescent="0.4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 ht="12.75" x14ac:dyDescent="0.4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 ht="12.75" x14ac:dyDescent="0.4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 ht="12.75" x14ac:dyDescent="0.4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 ht="13.5" x14ac:dyDescent="0.4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 ht="13.5" x14ac:dyDescent="0.4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 ht="13.5" x14ac:dyDescent="0.4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 ht="13.5" x14ac:dyDescent="0.4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 ht="13.5" x14ac:dyDescent="0.4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 ht="13.5" x14ac:dyDescent="0.4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 ht="13.5" x14ac:dyDescent="0.4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 ht="13.5" x14ac:dyDescent="0.4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 ht="13.5" x14ac:dyDescent="0.4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</row>
    <row r="35" spans="1:21" ht="13.5" x14ac:dyDescent="0.4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</row>
    <row r="36" spans="1:21" ht="13.5" x14ac:dyDescent="0.4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</row>
    <row r="37" spans="1:21" ht="13.5" x14ac:dyDescent="0.4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</row>
    <row r="38" spans="1:21" ht="13.5" x14ac:dyDescent="0.4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</row>
    <row r="39" spans="1:21" ht="13.5" x14ac:dyDescent="0.4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</row>
    <row r="40" spans="1:21" ht="13.5" x14ac:dyDescent="0.4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</row>
    <row r="41" spans="1:21" ht="13.5" x14ac:dyDescent="0.4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</row>
    <row r="42" spans="1:21" ht="13.5" x14ac:dyDescent="0.4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</row>
    <row r="43" spans="1:21" ht="13.5" x14ac:dyDescent="0.4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</row>
    <row r="44" spans="1:21" ht="13.5" x14ac:dyDescent="0.4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</row>
    <row r="45" spans="1:21" ht="13.5" x14ac:dyDescent="0.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</row>
    <row r="46" spans="1:21" ht="13.5" x14ac:dyDescent="0.4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</row>
    <row r="47" spans="1:21" ht="13.5" x14ac:dyDescent="0.4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 ht="13.5" x14ac:dyDescent="0.4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 ht="13.5" x14ac:dyDescent="0.4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 ht="13.5" x14ac:dyDescent="0.4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 ht="13.5" x14ac:dyDescent="0.4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 ht="13.5" x14ac:dyDescent="0.4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</row>
    <row r="53" spans="1:21" ht="13.5" x14ac:dyDescent="0.4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 ht="13.5" x14ac:dyDescent="0.4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 ht="13.5" x14ac:dyDescent="0.4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 ht="13.5" x14ac:dyDescent="0.4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</row>
    <row r="57" spans="1:21" ht="13.5" x14ac:dyDescent="0.4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</row>
    <row r="58" spans="1:21" ht="13.5" x14ac:dyDescent="0.4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ht="13.5" x14ac:dyDescent="0.4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</row>
    <row r="60" spans="1:21" ht="13.5" x14ac:dyDescent="0.4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</row>
    <row r="61" spans="1:21" ht="13.5" x14ac:dyDescent="0.4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 ht="13.5" x14ac:dyDescent="0.4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 ht="13.5" x14ac:dyDescent="0.4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 ht="13.5" x14ac:dyDescent="0.4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 ht="13.5" x14ac:dyDescent="0.4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 ht="13.5" x14ac:dyDescent="0.4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</row>
    <row r="67" spans="1:21" ht="13.5" x14ac:dyDescent="0.4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 ht="13.5" x14ac:dyDescent="0.4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 ht="13.5" x14ac:dyDescent="0.4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 ht="13.5" x14ac:dyDescent="0.4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 ht="13.5" x14ac:dyDescent="0.4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 ht="13.5" x14ac:dyDescent="0.4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</row>
    <row r="73" spans="1:21" ht="13.5" x14ac:dyDescent="0.4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 ht="13.5" x14ac:dyDescent="0.4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 ht="13.5" x14ac:dyDescent="0.4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 ht="13.5" x14ac:dyDescent="0.4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 ht="13.5" x14ac:dyDescent="0.4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</row>
    <row r="78" spans="1:21" ht="13.5" x14ac:dyDescent="0.4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 ht="13.5" x14ac:dyDescent="0.4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 ht="13.5" x14ac:dyDescent="0.4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 ht="13.5" x14ac:dyDescent="0.4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 ht="13.5" x14ac:dyDescent="0.4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</row>
    <row r="83" spans="1:21" ht="13.5" x14ac:dyDescent="0.4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1:21" ht="13.5" x14ac:dyDescent="0.4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1:21" ht="13.5" x14ac:dyDescent="0.4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</row>
    <row r="86" spans="1:21" ht="13.5" x14ac:dyDescent="0.4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7" spans="1:21" ht="13.5" x14ac:dyDescent="0.4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</row>
    <row r="88" spans="1:21" ht="13.5" x14ac:dyDescent="0.4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</row>
    <row r="89" spans="1:21" ht="13.5" x14ac:dyDescent="0.4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</row>
    <row r="90" spans="1:21" ht="13.5" x14ac:dyDescent="0.4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</row>
    <row r="91" spans="1:21" ht="13.5" x14ac:dyDescent="0.4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</row>
    <row r="92" spans="1:21" ht="13.5" x14ac:dyDescent="0.4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</row>
    <row r="93" spans="1:21" ht="13.5" x14ac:dyDescent="0.4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</row>
    <row r="94" spans="1:21" ht="13.5" x14ac:dyDescent="0.4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</row>
    <row r="95" spans="1:21" ht="13.5" x14ac:dyDescent="0.4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</row>
    <row r="96" spans="1:21" ht="13.5" x14ac:dyDescent="0.4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</row>
    <row r="97" spans="1:21" ht="13.5" x14ac:dyDescent="0.4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</row>
    <row r="98" spans="1:21" ht="13.5" x14ac:dyDescent="0.4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</row>
    <row r="99" spans="1:21" ht="13.5" x14ac:dyDescent="0.4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</row>
    <row r="100" spans="1:21" ht="13.5" x14ac:dyDescent="0.4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</row>
    <row r="101" spans="1:21" ht="13.5" x14ac:dyDescent="0.4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</row>
    <row r="102" spans="1:21" ht="13.5" x14ac:dyDescent="0.4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</row>
    <row r="103" spans="1:21" ht="13.5" x14ac:dyDescent="0.4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</row>
    <row r="104" spans="1:21" ht="13.5" x14ac:dyDescent="0.4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</row>
    <row r="105" spans="1:21" ht="13.5" x14ac:dyDescent="0.4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</row>
    <row r="106" spans="1:21" ht="13.5" x14ac:dyDescent="0.4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</row>
    <row r="107" spans="1:21" ht="13.5" x14ac:dyDescent="0.4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</row>
    <row r="108" spans="1:21" ht="13.5" x14ac:dyDescent="0.4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</row>
    <row r="109" spans="1:21" ht="13.5" x14ac:dyDescent="0.4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</row>
    <row r="110" spans="1:21" ht="13.5" x14ac:dyDescent="0.4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</row>
    <row r="111" spans="1:21" ht="13.5" x14ac:dyDescent="0.4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</row>
    <row r="112" spans="1:21" ht="13.5" x14ac:dyDescent="0.4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</row>
    <row r="113" spans="1:21" ht="13.5" x14ac:dyDescent="0.4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</row>
    <row r="114" spans="1:21" ht="13.5" x14ac:dyDescent="0.4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</row>
    <row r="115" spans="1:21" ht="13.5" x14ac:dyDescent="0.4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</row>
    <row r="116" spans="1:21" ht="13.5" x14ac:dyDescent="0.4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</row>
    <row r="117" spans="1:21" ht="13.5" x14ac:dyDescent="0.4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</row>
    <row r="118" spans="1:21" ht="13.5" x14ac:dyDescent="0.4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</row>
    <row r="119" spans="1:21" ht="13.5" x14ac:dyDescent="0.4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</row>
    <row r="120" spans="1:21" ht="13.5" x14ac:dyDescent="0.4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</row>
    <row r="121" spans="1:21" ht="13.5" x14ac:dyDescent="0.4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</row>
    <row r="122" spans="1:21" ht="13.5" x14ac:dyDescent="0.4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</row>
    <row r="123" spans="1:21" ht="13.5" x14ac:dyDescent="0.4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</row>
    <row r="124" spans="1:21" ht="13.5" x14ac:dyDescent="0.4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</row>
    <row r="125" spans="1:21" ht="13.5" x14ac:dyDescent="0.4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</row>
    <row r="126" spans="1:21" ht="13.5" x14ac:dyDescent="0.4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</row>
    <row r="127" spans="1:21" ht="13.5" x14ac:dyDescent="0.4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</row>
    <row r="128" spans="1:21" ht="13.5" x14ac:dyDescent="0.4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</row>
    <row r="129" spans="1:21" ht="13.5" x14ac:dyDescent="0.4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</row>
    <row r="130" spans="1:21" ht="13.5" x14ac:dyDescent="0.4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</row>
    <row r="131" spans="1:21" ht="13.5" x14ac:dyDescent="0.4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</row>
    <row r="132" spans="1:21" ht="13.5" x14ac:dyDescent="0.4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</row>
    <row r="133" spans="1:21" ht="13.5" x14ac:dyDescent="0.4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</row>
    <row r="134" spans="1:21" ht="13.5" x14ac:dyDescent="0.4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</row>
    <row r="135" spans="1:21" ht="13.5" x14ac:dyDescent="0.4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</row>
    <row r="136" spans="1:21" ht="13.5" x14ac:dyDescent="0.4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</row>
    <row r="137" spans="1:21" ht="13.5" x14ac:dyDescent="0.4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</row>
    <row r="138" spans="1:21" ht="13.5" x14ac:dyDescent="0.4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</row>
    <row r="139" spans="1:21" ht="13.5" x14ac:dyDescent="0.4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</row>
    <row r="140" spans="1:21" ht="13.5" x14ac:dyDescent="0.4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</row>
    <row r="141" spans="1:21" ht="13.5" x14ac:dyDescent="0.4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</row>
    <row r="142" spans="1:21" ht="13.5" x14ac:dyDescent="0.4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</row>
    <row r="143" spans="1:21" ht="13.5" x14ac:dyDescent="0.4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</row>
    <row r="144" spans="1:21" ht="13.5" x14ac:dyDescent="0.4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</row>
    <row r="145" spans="1:21" ht="13.5" x14ac:dyDescent="0.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</row>
    <row r="146" spans="1:21" ht="13.5" x14ac:dyDescent="0.4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</row>
    <row r="147" spans="1:21" ht="13.5" x14ac:dyDescent="0.4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</row>
    <row r="148" spans="1:21" ht="13.5" x14ac:dyDescent="0.4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</row>
    <row r="149" spans="1:21" ht="13.5" x14ac:dyDescent="0.4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</row>
    <row r="150" spans="1:21" ht="13.5" x14ac:dyDescent="0.4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</row>
    <row r="151" spans="1:21" ht="13.5" x14ac:dyDescent="0.4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</row>
    <row r="152" spans="1:21" ht="13.5" x14ac:dyDescent="0.4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</row>
    <row r="153" spans="1:21" ht="13.5" x14ac:dyDescent="0.4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</row>
    <row r="154" spans="1:21" ht="13.5" x14ac:dyDescent="0.4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</row>
    <row r="155" spans="1:21" ht="13.5" x14ac:dyDescent="0.4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</row>
    <row r="156" spans="1:21" ht="13.5" x14ac:dyDescent="0.4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</row>
    <row r="157" spans="1:21" ht="13.5" x14ac:dyDescent="0.4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</row>
    <row r="158" spans="1:21" ht="13.5" x14ac:dyDescent="0.4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</row>
    <row r="159" spans="1:21" ht="13.5" x14ac:dyDescent="0.4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</row>
    <row r="160" spans="1:21" ht="13.5" x14ac:dyDescent="0.4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</row>
    <row r="161" spans="1:21" ht="13.5" x14ac:dyDescent="0.4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</row>
    <row r="162" spans="1:21" ht="13.5" x14ac:dyDescent="0.4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</row>
    <row r="163" spans="1:21" ht="13.5" x14ac:dyDescent="0.4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</row>
    <row r="164" spans="1:21" ht="13.5" x14ac:dyDescent="0.4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</row>
    <row r="165" spans="1:21" ht="13.5" x14ac:dyDescent="0.4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</row>
    <row r="166" spans="1:21" ht="13.5" x14ac:dyDescent="0.4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</row>
    <row r="167" spans="1:21" ht="13.5" x14ac:dyDescent="0.4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</row>
    <row r="168" spans="1:21" ht="13.5" x14ac:dyDescent="0.4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</row>
    <row r="169" spans="1:21" ht="13.5" x14ac:dyDescent="0.4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</row>
    <row r="170" spans="1:21" ht="13.5" x14ac:dyDescent="0.4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</row>
    <row r="171" spans="1:21" ht="13.5" x14ac:dyDescent="0.4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</row>
    <row r="172" spans="1:21" ht="13.5" x14ac:dyDescent="0.4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</row>
    <row r="173" spans="1:21" ht="13.5" x14ac:dyDescent="0.4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</row>
    <row r="174" spans="1:21" ht="13.5" x14ac:dyDescent="0.4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</row>
    <row r="175" spans="1:21" ht="13.5" x14ac:dyDescent="0.4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</row>
    <row r="176" spans="1:21" ht="13.5" x14ac:dyDescent="0.4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</row>
    <row r="177" spans="1:21" ht="13.5" x14ac:dyDescent="0.4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</row>
    <row r="178" spans="1:21" ht="13.5" x14ac:dyDescent="0.4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</row>
    <row r="179" spans="1:21" ht="13.5" x14ac:dyDescent="0.4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</row>
    <row r="180" spans="1:21" ht="13.5" x14ac:dyDescent="0.4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</row>
    <row r="181" spans="1:21" ht="13.5" x14ac:dyDescent="0.4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</row>
    <row r="182" spans="1:21" ht="13.5" x14ac:dyDescent="0.4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</row>
    <row r="183" spans="1:21" ht="13.5" x14ac:dyDescent="0.4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</row>
    <row r="184" spans="1:21" ht="13.5" x14ac:dyDescent="0.4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</row>
    <row r="185" spans="1:21" ht="13.5" x14ac:dyDescent="0.4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</row>
    <row r="186" spans="1:21" ht="13.5" x14ac:dyDescent="0.4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</row>
    <row r="187" spans="1:21" ht="13.5" x14ac:dyDescent="0.4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</row>
    <row r="188" spans="1:21" ht="13.5" x14ac:dyDescent="0.4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</row>
    <row r="189" spans="1:21" ht="13.5" x14ac:dyDescent="0.4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</row>
    <row r="190" spans="1:21" ht="13.5" x14ac:dyDescent="0.4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</row>
    <row r="191" spans="1:21" ht="13.5" x14ac:dyDescent="0.4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</row>
    <row r="192" spans="1:21" ht="13.5" x14ac:dyDescent="0.4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</row>
    <row r="193" spans="1:21" ht="13.5" x14ac:dyDescent="0.4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</row>
    <row r="194" spans="1:21" ht="13.5" x14ac:dyDescent="0.4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</row>
    <row r="195" spans="1:21" ht="13.5" x14ac:dyDescent="0.4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</row>
    <row r="196" spans="1:21" ht="13.5" x14ac:dyDescent="0.4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</row>
    <row r="197" spans="1:21" ht="13.5" x14ac:dyDescent="0.4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</row>
    <row r="198" spans="1:21" ht="13.5" x14ac:dyDescent="0.4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</row>
    <row r="199" spans="1:21" ht="13.5" x14ac:dyDescent="0.4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</row>
    <row r="200" spans="1:21" ht="13.5" x14ac:dyDescent="0.4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</row>
    <row r="201" spans="1:21" ht="13.5" x14ac:dyDescent="0.4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</row>
    <row r="202" spans="1:21" ht="13.5" x14ac:dyDescent="0.4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</row>
    <row r="203" spans="1:21" ht="13.5" x14ac:dyDescent="0.4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</row>
    <row r="204" spans="1:21" ht="13.5" x14ac:dyDescent="0.4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</row>
    <row r="205" spans="1:21" ht="13.5" x14ac:dyDescent="0.4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</row>
    <row r="206" spans="1:21" ht="13.5" x14ac:dyDescent="0.4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</row>
    <row r="207" spans="1:21" ht="13.5" x14ac:dyDescent="0.4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</row>
    <row r="208" spans="1:21" ht="13.5" x14ac:dyDescent="0.4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</row>
    <row r="209" spans="1:21" ht="13.5" x14ac:dyDescent="0.4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</row>
    <row r="210" spans="1:21" ht="13.5" x14ac:dyDescent="0.4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</row>
    <row r="211" spans="1:21" ht="13.5" x14ac:dyDescent="0.4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</row>
    <row r="212" spans="1:21" ht="13.5" x14ac:dyDescent="0.4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</row>
    <row r="213" spans="1:21" ht="13.5" x14ac:dyDescent="0.4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</row>
    <row r="214" spans="1:21" ht="13.5" x14ac:dyDescent="0.4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</row>
    <row r="215" spans="1:21" ht="13.5" x14ac:dyDescent="0.4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</row>
    <row r="216" spans="1:21" ht="13.5" x14ac:dyDescent="0.4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</row>
    <row r="217" spans="1:21" ht="13.5" x14ac:dyDescent="0.4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</row>
    <row r="218" spans="1:21" ht="13.5" x14ac:dyDescent="0.4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</row>
    <row r="219" spans="1:21" ht="13.5" x14ac:dyDescent="0.4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</row>
    <row r="220" spans="1:21" ht="13.5" x14ac:dyDescent="0.4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</row>
    <row r="221" spans="1:21" ht="13.5" x14ac:dyDescent="0.4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</row>
    <row r="222" spans="1:21" ht="13.5" x14ac:dyDescent="0.4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</row>
    <row r="223" spans="1:21" ht="13.5" x14ac:dyDescent="0.4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</row>
    <row r="224" spans="1:21" ht="13.5" x14ac:dyDescent="0.4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</row>
    <row r="225" spans="1:21" ht="13.5" x14ac:dyDescent="0.4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</row>
    <row r="226" spans="1:21" ht="13.5" x14ac:dyDescent="0.4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</row>
    <row r="227" spans="1:21" ht="13.5" x14ac:dyDescent="0.4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</row>
    <row r="228" spans="1:21" ht="13.5" x14ac:dyDescent="0.4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</row>
    <row r="229" spans="1:21" ht="13.5" x14ac:dyDescent="0.4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</row>
    <row r="230" spans="1:21" ht="13.5" x14ac:dyDescent="0.4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</row>
    <row r="231" spans="1:21" ht="13.5" x14ac:dyDescent="0.4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</row>
    <row r="232" spans="1:21" ht="13.5" x14ac:dyDescent="0.4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</row>
    <row r="233" spans="1:21" ht="13.5" x14ac:dyDescent="0.4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</row>
    <row r="234" spans="1:21" ht="13.5" x14ac:dyDescent="0.4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</row>
    <row r="235" spans="1:21" ht="13.5" x14ac:dyDescent="0.4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</row>
    <row r="236" spans="1:21" ht="13.5" x14ac:dyDescent="0.4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</row>
    <row r="237" spans="1:21" ht="13.5" x14ac:dyDescent="0.4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</row>
    <row r="238" spans="1:21" ht="13.5" x14ac:dyDescent="0.4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</row>
    <row r="239" spans="1:21" ht="13.5" x14ac:dyDescent="0.4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</row>
    <row r="240" spans="1:21" ht="13.5" x14ac:dyDescent="0.4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</row>
    <row r="241" spans="1:21" ht="13.5" x14ac:dyDescent="0.4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</row>
    <row r="242" spans="1:21" ht="13.5" x14ac:dyDescent="0.4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</row>
    <row r="243" spans="1:21" ht="13.5" x14ac:dyDescent="0.4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</row>
    <row r="244" spans="1:21" ht="13.5" x14ac:dyDescent="0.4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</row>
    <row r="245" spans="1:21" ht="13.5" x14ac:dyDescent="0.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</row>
    <row r="246" spans="1:21" ht="13.5" x14ac:dyDescent="0.4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</row>
    <row r="247" spans="1:21" ht="13.5" x14ac:dyDescent="0.4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</row>
    <row r="248" spans="1:21" ht="13.5" x14ac:dyDescent="0.4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</row>
    <row r="249" spans="1:21" ht="13.5" x14ac:dyDescent="0.4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</row>
    <row r="250" spans="1:21" ht="13.5" x14ac:dyDescent="0.4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</row>
    <row r="251" spans="1:21" ht="13.5" x14ac:dyDescent="0.4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</row>
    <row r="252" spans="1:21" ht="13.5" x14ac:dyDescent="0.4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</row>
    <row r="253" spans="1:21" ht="13.5" x14ac:dyDescent="0.4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</row>
    <row r="254" spans="1:21" ht="13.5" x14ac:dyDescent="0.4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</row>
    <row r="255" spans="1:21" ht="13.5" x14ac:dyDescent="0.4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</row>
    <row r="256" spans="1:21" ht="13.5" x14ac:dyDescent="0.4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</row>
    <row r="257" spans="1:21" ht="13.5" x14ac:dyDescent="0.4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</row>
    <row r="258" spans="1:21" ht="13.5" x14ac:dyDescent="0.4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</row>
    <row r="259" spans="1:21" ht="13.5" x14ac:dyDescent="0.4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</row>
    <row r="260" spans="1:21" ht="13.5" x14ac:dyDescent="0.4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</row>
    <row r="261" spans="1:21" ht="13.5" x14ac:dyDescent="0.4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</row>
    <row r="262" spans="1:21" ht="13.5" x14ac:dyDescent="0.4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</row>
    <row r="263" spans="1:21" ht="13.5" x14ac:dyDescent="0.4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</row>
    <row r="264" spans="1:21" ht="13.5" x14ac:dyDescent="0.4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</row>
    <row r="265" spans="1:21" ht="13.5" x14ac:dyDescent="0.4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</row>
    <row r="266" spans="1:21" ht="13.5" x14ac:dyDescent="0.4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</row>
    <row r="267" spans="1:21" ht="13.5" x14ac:dyDescent="0.4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</row>
    <row r="268" spans="1:21" ht="13.5" x14ac:dyDescent="0.4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</row>
    <row r="269" spans="1:21" ht="13.5" x14ac:dyDescent="0.4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</row>
    <row r="270" spans="1:21" ht="13.5" x14ac:dyDescent="0.4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</row>
    <row r="271" spans="1:21" ht="13.5" x14ac:dyDescent="0.4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</row>
    <row r="272" spans="1:21" ht="13.5" x14ac:dyDescent="0.4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</row>
    <row r="273" spans="1:21" ht="13.5" x14ac:dyDescent="0.4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</row>
    <row r="274" spans="1:21" ht="13.5" x14ac:dyDescent="0.4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</row>
    <row r="275" spans="1:21" ht="13.5" x14ac:dyDescent="0.4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</row>
    <row r="276" spans="1:21" ht="13.5" x14ac:dyDescent="0.4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</row>
    <row r="277" spans="1:21" ht="13.5" x14ac:dyDescent="0.4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</row>
    <row r="278" spans="1:21" ht="13.5" x14ac:dyDescent="0.4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</row>
    <row r="279" spans="1:21" ht="13.5" x14ac:dyDescent="0.4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</row>
    <row r="280" spans="1:21" ht="13.5" x14ac:dyDescent="0.4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</row>
    <row r="281" spans="1:21" ht="13.5" x14ac:dyDescent="0.4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</row>
    <row r="282" spans="1:21" ht="13.5" x14ac:dyDescent="0.4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</row>
    <row r="283" spans="1:21" ht="13.5" x14ac:dyDescent="0.4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</row>
    <row r="284" spans="1:21" ht="13.5" x14ac:dyDescent="0.4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</row>
    <row r="285" spans="1:21" ht="13.5" x14ac:dyDescent="0.4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</row>
    <row r="286" spans="1:21" ht="13.5" x14ac:dyDescent="0.4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</row>
    <row r="287" spans="1:21" ht="13.5" x14ac:dyDescent="0.4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</row>
    <row r="288" spans="1:21" ht="13.5" x14ac:dyDescent="0.4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</row>
    <row r="289" spans="1:21" ht="13.5" x14ac:dyDescent="0.4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</row>
    <row r="290" spans="1:21" ht="13.5" x14ac:dyDescent="0.4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</row>
    <row r="291" spans="1:21" ht="13.5" x14ac:dyDescent="0.4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</row>
    <row r="292" spans="1:21" ht="13.5" x14ac:dyDescent="0.4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</row>
    <row r="293" spans="1:21" ht="13.5" x14ac:dyDescent="0.4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</row>
    <row r="294" spans="1:21" ht="13.5" x14ac:dyDescent="0.4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</row>
    <row r="295" spans="1:21" ht="13.5" x14ac:dyDescent="0.4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</row>
    <row r="296" spans="1:21" ht="13.5" x14ac:dyDescent="0.4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</row>
    <row r="297" spans="1:21" ht="13.5" x14ac:dyDescent="0.4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</row>
    <row r="298" spans="1:21" ht="13.5" x14ac:dyDescent="0.4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</row>
    <row r="299" spans="1:21" ht="13.5" x14ac:dyDescent="0.4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</row>
    <row r="300" spans="1:21" ht="13.5" x14ac:dyDescent="0.4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</row>
    <row r="301" spans="1:21" ht="13.5" x14ac:dyDescent="0.4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</row>
    <row r="302" spans="1:21" ht="13.5" x14ac:dyDescent="0.4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</row>
    <row r="303" spans="1:21" ht="13.5" x14ac:dyDescent="0.4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</row>
    <row r="304" spans="1:21" ht="13.5" x14ac:dyDescent="0.4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</row>
    <row r="305" spans="1:21" ht="13.5" x14ac:dyDescent="0.4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</row>
    <row r="306" spans="1:21" ht="13.5" x14ac:dyDescent="0.4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</row>
    <row r="307" spans="1:21" ht="13.5" x14ac:dyDescent="0.4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</row>
  </sheetData>
  <mergeCells count="1">
    <mergeCell ref="V1:V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"/>
    </sheetView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2" sqref="A2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Profitability</vt:lpstr>
      <vt:lpstr>FacultyDetail</vt:lpstr>
      <vt:lpstr>LogisticsDetail</vt:lpstr>
      <vt:lpstr>CourseDetail-StudentView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2023-06-05T16:42:14Z</dcterms:created>
  <dcterms:modified xsi:type="dcterms:W3CDTF">2023-07-18T07:36:33Z</dcterms:modified>
</cp:coreProperties>
</file>